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s>
  <calcPr calcId="162913"/>
</workbook>
</file>

<file path=xl/calcChain.xml><?xml version="1.0" encoding="utf-8"?>
<calcChain xmlns="http://schemas.openxmlformats.org/spreadsheetml/2006/main">
  <c r="B167" i="8" l="1"/>
  <c r="P243" i="1" l="1"/>
  <c r="P244" i="1"/>
  <c r="O245" i="1"/>
  <c r="C246" i="1"/>
  <c r="C164" i="8" l="1"/>
  <c r="AA165" i="7"/>
  <c r="Y165" i="7"/>
  <c r="W165" i="7"/>
  <c r="U165" i="7"/>
  <c r="S165" i="7"/>
  <c r="Q165" i="7"/>
  <c r="O165" i="7"/>
  <c r="M165" i="7"/>
  <c r="K165" i="7"/>
  <c r="I165" i="7"/>
  <c r="G165" i="7"/>
  <c r="E165" i="7"/>
  <c r="C165" i="7"/>
  <c r="G165" i="6"/>
  <c r="D165" i="6"/>
  <c r="B167" i="6"/>
  <c r="L244" i="1"/>
  <c r="E246" i="1"/>
  <c r="D241" i="1"/>
  <c r="D242" i="1"/>
  <c r="D243" i="1"/>
  <c r="E245" i="1"/>
  <c r="E244" i="1"/>
  <c r="C20" i="17" l="1"/>
  <c r="D20" i="17" s="1"/>
  <c r="C19" i="17"/>
  <c r="D19" i="17" s="1"/>
  <c r="C18" i="17"/>
  <c r="D18" i="17" s="1"/>
  <c r="C17" i="17"/>
  <c r="D17" i="17" s="1"/>
  <c r="D16" i="17"/>
  <c r="C16" i="17"/>
  <c r="C15" i="17"/>
  <c r="D15" i="17" s="1"/>
  <c r="C14" i="17"/>
  <c r="D14" i="17" s="1"/>
  <c r="C13" i="17"/>
  <c r="D13" i="17" s="1"/>
  <c r="D12" i="17"/>
  <c r="C12" i="17"/>
  <c r="C11" i="17"/>
  <c r="D11" i="17" s="1"/>
  <c r="C10" i="17"/>
  <c r="D10" i="17" s="1"/>
  <c r="C9" i="17"/>
  <c r="D9" i="17" s="1"/>
  <c r="D8" i="17"/>
  <c r="C8" i="17"/>
  <c r="C7" i="17"/>
  <c r="D7" i="17" s="1"/>
  <c r="C6" i="17"/>
  <c r="D6" i="17" s="1"/>
  <c r="C5" i="17"/>
  <c r="D5" i="17" s="1"/>
  <c r="D4" i="17"/>
  <c r="C4" i="17"/>
  <c r="C3" i="17"/>
  <c r="D3" i="17" s="1"/>
  <c r="C163" i="8" l="1"/>
  <c r="AA164" i="7"/>
  <c r="Y164" i="7"/>
  <c r="W164" i="7"/>
  <c r="U164" i="7"/>
  <c r="S164" i="7"/>
  <c r="Q164" i="7"/>
  <c r="O164" i="7"/>
  <c r="M164" i="7"/>
  <c r="K164" i="7"/>
  <c r="I164" i="7"/>
  <c r="G164" i="7"/>
  <c r="E164" i="7"/>
  <c r="C164" i="7"/>
  <c r="G164" i="6"/>
  <c r="D164" i="6"/>
  <c r="L243" i="1" l="1"/>
  <c r="D239" i="1"/>
  <c r="D240" i="1"/>
  <c r="E243" i="1"/>
  <c r="C162" i="8" l="1"/>
  <c r="AA163" i="7" l="1"/>
  <c r="Y163" i="7"/>
  <c r="W163" i="7"/>
  <c r="U163" i="7"/>
  <c r="S163" i="7"/>
  <c r="Q163" i="7"/>
  <c r="D169" i="7"/>
  <c r="F169" i="7"/>
  <c r="H169" i="7"/>
  <c r="J169" i="7"/>
  <c r="L169" i="7"/>
  <c r="N169" i="7"/>
  <c r="P169" i="7"/>
  <c r="R169" i="7"/>
  <c r="T169" i="7"/>
  <c r="V169" i="7"/>
  <c r="X169" i="7"/>
  <c r="Z169" i="7"/>
  <c r="AB169" i="7"/>
  <c r="B169" i="7"/>
  <c r="O163" i="7"/>
  <c r="M163" i="7"/>
  <c r="K163" i="7"/>
  <c r="I163" i="7"/>
  <c r="G163" i="7"/>
  <c r="E163" i="7"/>
  <c r="C163" i="7"/>
  <c r="G163" i="6" l="1"/>
  <c r="D163" i="6"/>
  <c r="P242" i="1" l="1"/>
  <c r="L242" i="1"/>
  <c r="E242" i="1"/>
  <c r="C158" i="8" l="1"/>
  <c r="C159" i="8" s="1"/>
  <c r="C160" i="8" s="1"/>
  <c r="C161" i="8" s="1"/>
  <c r="C162" i="7"/>
  <c r="G160" i="6"/>
  <c r="G161" i="6" s="1"/>
  <c r="G162" i="6" s="1"/>
  <c r="D160" i="6"/>
  <c r="D161" i="6" s="1"/>
  <c r="D162" i="6" s="1"/>
  <c r="G159" i="6"/>
  <c r="D159" i="6"/>
  <c r="P241" i="1" l="1"/>
  <c r="L241" i="1"/>
  <c r="D238" i="1" l="1"/>
  <c r="E241" i="1"/>
  <c r="P240" i="1" l="1"/>
  <c r="P235" i="1"/>
  <c r="L240" i="1"/>
  <c r="D237" i="1"/>
  <c r="E240" i="1" l="1"/>
  <c r="G246" i="1" l="1"/>
  <c r="F246" i="1"/>
  <c r="C157" i="8" l="1"/>
  <c r="G158" i="6"/>
  <c r="D158" i="6"/>
  <c r="L237" i="1" l="1"/>
  <c r="P237" i="1"/>
  <c r="E239" i="1"/>
  <c r="E238" i="1"/>
  <c r="E237" i="1"/>
  <c r="D235" i="1"/>
  <c r="D236" i="1"/>
  <c r="D234" i="1"/>
  <c r="G245" i="1" l="1"/>
  <c r="F245" i="1"/>
  <c r="F244" i="1"/>
  <c r="G244" i="1"/>
  <c r="F243" i="1"/>
  <c r="G243" i="1"/>
  <c r="C156" i="8"/>
  <c r="G157" i="6"/>
  <c r="D157" i="6"/>
  <c r="P236" i="1"/>
  <c r="L236" i="1"/>
  <c r="D233" i="1"/>
  <c r="E236" i="1"/>
  <c r="F242" i="1" l="1"/>
  <c r="G242" i="1"/>
  <c r="C155" i="8"/>
  <c r="E167" i="6"/>
  <c r="G156" i="6"/>
  <c r="D156" i="6"/>
  <c r="P234" i="1" l="1"/>
  <c r="L235" i="1"/>
  <c r="D232" i="1"/>
  <c r="E235" i="1" l="1"/>
  <c r="F241" i="1" l="1"/>
  <c r="G241" i="1"/>
  <c r="E221" i="1"/>
  <c r="D185" i="1"/>
  <c r="C154" i="8" l="1"/>
  <c r="G155" i="6"/>
  <c r="D155" i="6"/>
  <c r="L234" i="1" l="1"/>
  <c r="D231" i="1"/>
  <c r="E234" i="1"/>
  <c r="G240" i="1" l="1"/>
  <c r="F240" i="1"/>
  <c r="C151" i="8" l="1"/>
  <c r="C152" i="8" s="1"/>
  <c r="C153" i="8" s="1"/>
  <c r="AC170" i="7" l="1"/>
  <c r="G149" i="6"/>
  <c r="G150" i="6"/>
  <c r="G151" i="6" s="1"/>
  <c r="G152" i="6" s="1"/>
  <c r="G153" i="6" s="1"/>
  <c r="G154" i="6" s="1"/>
  <c r="D151" i="6"/>
  <c r="D152" i="6"/>
  <c r="D153" i="6" s="1"/>
  <c r="D154" i="6" s="1"/>
  <c r="P230" i="1"/>
  <c r="P229" i="1"/>
  <c r="P233" i="1"/>
  <c r="L233" i="1"/>
  <c r="D230" i="1"/>
  <c r="E233" i="1"/>
  <c r="H246" i="1" l="1"/>
  <c r="F239" i="1"/>
  <c r="G239" i="1"/>
  <c r="D226" i="1" l="1"/>
  <c r="D227" i="1"/>
  <c r="D228" i="1"/>
  <c r="D229" i="1"/>
  <c r="L230" i="1"/>
  <c r="E232" i="1"/>
  <c r="E231" i="1"/>
  <c r="E230" i="1"/>
  <c r="H245" i="1" l="1"/>
  <c r="F238" i="1"/>
  <c r="G238" i="1"/>
  <c r="H243" i="1"/>
  <c r="F236" i="1"/>
  <c r="G236" i="1"/>
  <c r="H244" i="1"/>
  <c r="G237" i="1"/>
  <c r="F237" i="1"/>
  <c r="D150" i="6" l="1"/>
  <c r="L229" i="1" l="1"/>
  <c r="D225" i="1"/>
  <c r="E229" i="1" l="1"/>
  <c r="G235" i="1" l="1"/>
  <c r="F235" i="1"/>
  <c r="H242" i="1"/>
  <c r="D149" i="6" l="1"/>
  <c r="P228" i="1" l="1"/>
  <c r="L228" i="1"/>
  <c r="D224" i="1"/>
  <c r="E6" i="1" l="1"/>
  <c r="E7" i="1"/>
  <c r="E8" i="1"/>
  <c r="E9" i="1"/>
  <c r="E10" i="1"/>
  <c r="E11" i="1"/>
  <c r="E12" i="1"/>
  <c r="E13" i="1"/>
  <c r="E14" i="1"/>
  <c r="E15" i="1"/>
  <c r="E16" i="1"/>
  <c r="E17" i="1"/>
  <c r="E18" i="1"/>
  <c r="G148" i="6" l="1"/>
  <c r="D148" i="6"/>
  <c r="P227" i="1" l="1"/>
  <c r="L227" i="1"/>
  <c r="E228" i="1" l="1"/>
  <c r="D223" i="1"/>
  <c r="E227" i="1"/>
  <c r="H240" i="1" l="1"/>
  <c r="F233" i="1"/>
  <c r="G233" i="1"/>
  <c r="F234" i="1"/>
  <c r="H241" i="1"/>
  <c r="G234" i="1"/>
  <c r="P222" i="1"/>
  <c r="P223" i="1"/>
  <c r="P226" i="1"/>
  <c r="G145" i="6" l="1"/>
  <c r="G146" i="6" s="1"/>
  <c r="G147" i="6" s="1"/>
  <c r="D145" i="6"/>
  <c r="D146" i="6" s="1"/>
  <c r="D147" i="6" s="1"/>
  <c r="L226" i="1" l="1"/>
  <c r="D222" i="1"/>
  <c r="E226" i="1"/>
  <c r="H239" i="1" l="1"/>
  <c r="F232" i="1"/>
  <c r="G232" i="1"/>
  <c r="G144" i="6"/>
  <c r="D144" i="6"/>
  <c r="L223" i="1" l="1"/>
  <c r="D220" i="1"/>
  <c r="D221" i="1"/>
  <c r="E225" i="1"/>
  <c r="E224" i="1"/>
  <c r="E223" i="1"/>
  <c r="H236" i="1" l="1"/>
  <c r="G229" i="1"/>
  <c r="F229" i="1"/>
  <c r="H237" i="1"/>
  <c r="F230" i="1"/>
  <c r="G230" i="1"/>
  <c r="H238" i="1"/>
  <c r="F231" i="1"/>
  <c r="G231" i="1"/>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H45" i="1" s="1"/>
  <c r="E33" i="1"/>
  <c r="E34" i="1"/>
  <c r="E35" i="1"/>
  <c r="E36" i="1"/>
  <c r="E37" i="1"/>
  <c r="E38" i="1"/>
  <c r="E39" i="1"/>
  <c r="E40" i="1"/>
  <c r="E41" i="1"/>
  <c r="E42" i="1"/>
  <c r="E43" i="1"/>
  <c r="E44" i="1"/>
  <c r="E45" i="1"/>
  <c r="E46" i="1"/>
  <c r="E47" i="1"/>
  <c r="E48" i="1"/>
  <c r="H61" i="1" s="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H62" i="1" l="1"/>
  <c r="H54" i="1"/>
  <c r="H46" i="1"/>
  <c r="H38" i="1"/>
  <c r="H67" i="1"/>
  <c r="H59" i="1"/>
  <c r="H51" i="1"/>
  <c r="H43" i="1"/>
  <c r="H35" i="1"/>
  <c r="F10" i="1"/>
  <c r="H17" i="1"/>
  <c r="H69"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P220" i="1" l="1"/>
  <c r="P221" i="1"/>
  <c r="P219" i="1"/>
  <c r="L221" i="1"/>
  <c r="D218" i="1"/>
  <c r="G227" i="1" l="1"/>
  <c r="F227" i="1"/>
  <c r="G141" i="6"/>
  <c r="G140" i="6"/>
  <c r="G138" i="6"/>
  <c r="G139" i="6" s="1"/>
  <c r="L220" i="1" l="1"/>
  <c r="E220" i="1"/>
  <c r="H233" i="1" s="1"/>
  <c r="D217" i="1"/>
  <c r="F226" i="1" l="1"/>
  <c r="G226" i="1"/>
  <c r="D72" i="1"/>
  <c r="L219" i="1" l="1"/>
  <c r="L209" i="1"/>
  <c r="D216" i="1"/>
  <c r="E219" i="1"/>
  <c r="H232" i="1" s="1"/>
  <c r="G225" i="1" l="1"/>
  <c r="F225" i="1"/>
  <c r="D73" i="1" l="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L216" i="1" l="1"/>
  <c r="E218" i="1"/>
  <c r="H231" i="1" s="1"/>
  <c r="E217" i="1"/>
  <c r="H230" i="1" s="1"/>
  <c r="E216" i="1"/>
  <c r="H229" i="1" l="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E215" i="1" l="1"/>
  <c r="G221" i="1" l="1"/>
  <c r="H228" i="1"/>
  <c r="F221" i="1"/>
  <c r="E214" i="1" l="1"/>
  <c r="H227" i="1" s="1"/>
  <c r="G220" i="1" l="1"/>
  <c r="F220" i="1"/>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E70" i="1" l="1"/>
  <c r="E71" i="1"/>
  <c r="E72" i="1"/>
  <c r="E73" i="1"/>
  <c r="E74" i="1"/>
  <c r="E75" i="1"/>
  <c r="E76" i="1"/>
  <c r="E77" i="1"/>
  <c r="H90" i="1" s="1"/>
  <c r="E78" i="1"/>
  <c r="E79" i="1"/>
  <c r="E80" i="1"/>
  <c r="E81" i="1"/>
  <c r="E82" i="1"/>
  <c r="E83" i="1"/>
  <c r="E84" i="1"/>
  <c r="E85" i="1"/>
  <c r="E86" i="1"/>
  <c r="E87" i="1"/>
  <c r="E88" i="1"/>
  <c r="E89" i="1"/>
  <c r="E90" i="1"/>
  <c r="E91" i="1"/>
  <c r="E92" i="1"/>
  <c r="E93" i="1"/>
  <c r="H106" i="1" s="1"/>
  <c r="E94" i="1"/>
  <c r="E95" i="1"/>
  <c r="E96" i="1"/>
  <c r="E97" i="1"/>
  <c r="E98" i="1"/>
  <c r="E99" i="1"/>
  <c r="E100" i="1"/>
  <c r="E101" i="1"/>
  <c r="H114" i="1" s="1"/>
  <c r="E102" i="1"/>
  <c r="E103" i="1"/>
  <c r="E104" i="1"/>
  <c r="E105" i="1"/>
  <c r="E106" i="1"/>
  <c r="E107" i="1"/>
  <c r="E108" i="1"/>
  <c r="E109" i="1"/>
  <c r="H122" i="1" s="1"/>
  <c r="E110" i="1"/>
  <c r="E111" i="1"/>
  <c r="E112" i="1"/>
  <c r="E113" i="1"/>
  <c r="E114" i="1"/>
  <c r="E115" i="1"/>
  <c r="E116" i="1"/>
  <c r="E117" i="1"/>
  <c r="H130" i="1" s="1"/>
  <c r="E118" i="1"/>
  <c r="E119" i="1"/>
  <c r="E120" i="1"/>
  <c r="E121" i="1"/>
  <c r="E122" i="1"/>
  <c r="E123" i="1"/>
  <c r="E124" i="1"/>
  <c r="E125" i="1"/>
  <c r="E126" i="1"/>
  <c r="E127" i="1"/>
  <c r="E128" i="1"/>
  <c r="E129" i="1"/>
  <c r="E130" i="1"/>
  <c r="E131" i="1"/>
  <c r="E132" i="1"/>
  <c r="E133" i="1"/>
  <c r="H146" i="1" s="1"/>
  <c r="E134" i="1"/>
  <c r="E135" i="1"/>
  <c r="E136" i="1"/>
  <c r="E137" i="1"/>
  <c r="E138" i="1"/>
  <c r="E139" i="1"/>
  <c r="E140" i="1"/>
  <c r="E141" i="1"/>
  <c r="H154" i="1" s="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H210" i="1" s="1"/>
  <c r="E198" i="1"/>
  <c r="E199" i="1"/>
  <c r="E200" i="1"/>
  <c r="E201" i="1"/>
  <c r="E202" i="1"/>
  <c r="E203" i="1"/>
  <c r="E204" i="1"/>
  <c r="E205" i="1"/>
  <c r="H218" i="1" s="1"/>
  <c r="E206" i="1"/>
  <c r="E207" i="1"/>
  <c r="E208" i="1"/>
  <c r="E209" i="1"/>
  <c r="E210" i="1"/>
  <c r="E211" i="1"/>
  <c r="E212" i="1"/>
  <c r="H225" i="1" s="1"/>
  <c r="E69" i="1"/>
  <c r="H98" i="1" l="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64" i="8" l="1"/>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1" i="1"/>
  <c r="Q233" i="1" l="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Q83" i="1"/>
  <c r="R83" i="1" s="1"/>
  <c r="S83" i="1" s="1"/>
  <c r="Q126" i="1"/>
  <c r="R126" i="1" s="1"/>
  <c r="R233" i="1" l="1"/>
  <c r="S233" i="1" s="1"/>
  <c r="Q234" i="1"/>
  <c r="S232" i="1"/>
  <c r="S230" i="1"/>
  <c r="S228" i="1"/>
  <c r="S231" i="1"/>
  <c r="S229" i="1"/>
  <c r="S226" i="1"/>
  <c r="S227" i="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1"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R234" i="1" l="1"/>
  <c r="S234" i="1" s="1"/>
  <c r="Q235" i="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R235" i="1" l="1"/>
  <c r="S235" i="1" s="1"/>
  <c r="Q236" i="1"/>
  <c r="Q128" i="1"/>
  <c r="R128" i="1" s="1"/>
  <c r="S128" i="1" s="1"/>
  <c r="R236" i="1" l="1"/>
  <c r="S236" i="1" s="1"/>
  <c r="Q237" i="1"/>
  <c r="Q129" i="1"/>
  <c r="R129" i="1" s="1"/>
  <c r="S129" i="1" s="1"/>
  <c r="Q238" i="1" l="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6" i="1" s="1"/>
  <c r="R245" i="1"/>
  <c r="S245" i="1" s="1"/>
  <c r="Q138" i="1"/>
  <c r="R138" i="1" s="1"/>
  <c r="S138" i="1" s="1"/>
  <c r="S246" i="1" l="1"/>
  <c r="Q139" i="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<sst xmlns="http://schemas.openxmlformats.org/spreadsheetml/2006/main" count="116" uniqueCount="60">
  <si>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</si>
  <si>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</si>
  <si>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</si>
  <si>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</si>
  <si>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</si>
  <si>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</si>
  <si>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</si>
  <si>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</si>
  <si>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</si>
  <si>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</si>
  <si>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</si>
  <si>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</si>
  <si>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</si>
  <si>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</si>
  <si>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</si>
  <si>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</si>
  <si>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</si>
  <si>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</si>
  <si>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</si>
  <si>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</si>
  <si>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</si>
  <si>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Arbeitsplatz</t>
  </si>
  <si>
    <t>Schule</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</si>
  <si>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</si>
  <si>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</si>
  <si>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</si>
  <si>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</si>
  <si>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</si>
  <si>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</si>
  <si>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</si>
  <si>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</si>
  <si>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</si>
  <si>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</si>
  <si>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</si>
  <si>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</si>
  <si>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</si>
  <si>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</si>
  <si>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</si>
  <si>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</si>
  <si>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</si>
  <si>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</si>
  <si>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</si>
  <si>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</si>
  <si>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</si>
  <si>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</si>
  <si>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SwissCovid App Codes</t>
  </si>
  <si>
    <t>Bestätigte Fälle ohne IPS/IMC</t>
  </si>
  <si>
    <t>Bestätigte Fälle Intensivpflegestation (IPS)</t>
  </si>
  <si>
    <t>Bestätigte Fälle Intermediate Care (IMC)</t>
  </si>
  <si>
    <t>1.1 Grafiken Laborbestätigte Fälle, Inzidenzen, Todesfälle</t>
  </si>
  <si>
    <t>7-Tages-Durchschnitt neue Fälle (+/- 3 Tage)</t>
  </si>
  <si>
    <t>Militär/WK/Zivildienst</t>
  </si>
  <si>
    <t>Militär/Zivildienst</t>
  </si>
  <si>
    <t>Kalenderwoche</t>
  </si>
  <si>
    <t>Positive Tests</t>
  </si>
  <si>
    <t>Anzahl Tests</t>
  </si>
  <si>
    <t>Negative Tests</t>
  </si>
  <si>
    <t>Positivitätsrate</t>
  </si>
  <si>
    <t>Wöchentliche Tests und Positivitätsraten</t>
  </si>
  <si>
    <t>1.3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</si>
</sst>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3" x14ac:knownFonts="1">
    <font>
      <sz val="11"/>
      <color theme="1"/>
      <name val="Arial"/>
      <family val="2"/>
      <scheme val="minor"/>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s>
  <cellStyleXfs count="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8" fillId="0" borderId="0" applyNumberFormat="0" applyFill="0" applyBorder="0" applyAlignment="0" applyProtection="0"/>
    <xf numFmtId="0" fontId="9" fillId="0" borderId="0"/>
  </cellStyleXfs>
  <cellXfs count="123">
    <xf numFmtId="0" fontId="0" fillId="0" borderId="0" xfId="0"/>
    <xf numFmtId="0" fontId="0" fillId="0" borderId="0" xfId="0" applyAlignment="1">
      <alignment wrapText="1"/>
    </xf>
    <xf numFmtId="0" fontId="7" fillId="7" borderId="0" xfId="0" applyFont="1" applyFill="1" applyBorder="1" applyAlignment="1">
      <alignment wrapText="1"/>
    </xf>
    <xf numFmtId="0" fontId="0" fillId="7" borderId="0" xfId="0" applyFill="1" applyBorder="1" applyAlignment="1">
      <alignment wrapText="1"/>
    </xf>
    <xf numFmtId="0" fontId="8" fillId="7" borderId="0" xfId="6" quotePrefix="1" applyFill="1" applyBorder="1" applyAlignment="1">
      <alignment wrapText="1"/>
    </xf>
    <xf numFmtId="0" fontId="8" fillId="7" borderId="0" xfId="6" quotePrefix="1" applyFill="1" applyBorder="1" applyAlignment="1">
      <alignment horizontal="left" wrapText="1" indent="2"/>
    </xf>
    <xf numFmtId="0" fontId="8" fillId="7" borderId="0" xfId="6" applyFill="1" applyBorder="1" applyAlignment="1">
      <alignment horizontal="left" wrapText="1" indent="2"/>
    </xf>
    <xf numFmtId="0" fontId="8" fillId="7" borderId="0" xfId="6" applyFill="1" applyBorder="1" applyAlignment="1">
      <alignment wrapText="1"/>
    </xf>
    <xf numFmtId="0" fontId="0" fillId="7" borderId="0" xfId="0" applyFill="1"/>
    <xf numFmtId="4" fontId="3" fillId="0" borderId="2" xfId="1" applyNumberFormat="1" applyFill="1" applyBorder="1" applyAlignment="1">
      <alignment wrapText="1"/>
    </xf>
    <xf numFmtId="1" fontId="3" fillId="0" borderId="1" xfId="1" applyNumberFormat="1" applyFill="1" applyBorder="1" applyAlignment="1">
      <alignment horizontal="center" wrapText="1"/>
    </xf>
    <xf numFmtId="3" fontId="3" fillId="0" borderId="1" xfId="1" applyNumberFormat="1" applyFill="1" applyBorder="1" applyAlignment="1">
      <alignment horizontal="center" wrapText="1"/>
    </xf>
    <xf numFmtId="3" fontId="3" fillId="0" borderId="3" xfId="1" applyNumberFormat="1" applyFill="1" applyBorder="1" applyAlignment="1">
      <alignment horizontal="center" wrapText="1"/>
    </xf>
    <xf numFmtId="1" fontId="3" fillId="0" borderId="1" xfId="1" applyNumberFormat="1" applyFill="1" applyBorder="1" applyAlignment="1">
      <alignment wrapText="1"/>
    </xf>
    <xf numFmtId="3" fontId="3" fillId="0" borderId="1" xfId="1" applyNumberFormat="1" applyFill="1" applyBorder="1" applyAlignment="1">
      <alignment wrapText="1"/>
    </xf>
    <xf numFmtId="165" fontId="2" fillId="0" borderId="1" xfId="1" applyNumberFormat="1" applyFont="1" applyFill="1" applyBorder="1" applyAlignment="1">
      <alignment wrapText="1"/>
    </xf>
    <xf numFmtId="165" fontId="3" fillId="0" borderId="1" xfId="1" applyNumberFormat="1" applyFill="1" applyBorder="1" applyAlignment="1">
      <alignment horizontal="left" wrapText="1"/>
    </xf>
    <xf numFmtId="165" fontId="3" fillId="0" borderId="1" xfId="1" applyNumberFormat="1" applyFill="1" applyBorder="1" applyAlignment="1">
      <alignment wrapText="1"/>
    </xf>
    <xf numFmtId="0" fontId="3" fillId="0" borderId="1" xfId="1" applyFill="1" applyBorder="1" applyAlignment="1">
      <alignment wrapText="1"/>
    </xf>
    <xf numFmtId="3" fontId="3" fillId="0" borderId="3" xfId="1" applyNumberFormat="1" applyFill="1" applyBorder="1" applyAlignment="1">
      <alignment wrapText="1"/>
    </xf>
    <xf numFmtId="164" fontId="3" fillId="0" borderId="2" xfId="1" applyNumberFormat="1" applyFill="1" applyBorder="1" applyAlignment="1">
      <alignment horizontal="right"/>
    </xf>
    <xf numFmtId="165" fontId="3" fillId="0" borderId="1" xfId="1" applyNumberFormat="1" applyFill="1" applyBorder="1"/>
    <xf numFmtId="1" fontId="3" fillId="0" borderId="3" xfId="1" applyNumberFormat="1" applyFill="1" applyBorder="1"/>
    <xf numFmtId="0" fontId="3" fillId="0" borderId="1" xfId="1" applyFill="1" applyBorder="1" applyAlignment="1">
      <alignment vertical="center"/>
    </xf>
    <xf numFmtId="1" fontId="3" fillId="0" borderId="1" xfId="1" applyNumberFormat="1" applyFill="1" applyBorder="1"/>
    <xf numFmtId="3" fontId="3" fillId="0" borderId="1" xfId="1" applyNumberFormat="1" applyFill="1" applyBorder="1"/>
    <xf numFmtId="1" fontId="11" fillId="0" borderId="1" xfId="1" applyNumberFormat="1" applyFont="1" applyFill="1" applyBorder="1"/>
    <xf numFmtId="165" fontId="3" fillId="0" borderId="1" xfId="1" applyNumberFormat="1" applyFill="1" applyBorder="1" applyAlignment="1">
      <alignment horizontal="right" vertical="top" wrapText="1"/>
    </xf>
    <xf numFmtId="1" fontId="3" fillId="0" borderId="1" xfId="1" applyNumberFormat="1" applyFill="1" applyBorder="1" applyAlignment="1">
      <alignment horizontal="right" vertical="top" wrapText="1"/>
    </xf>
    <xf numFmtId="1" fontId="3" fillId="0" borderId="1" xfId="1" applyNumberFormat="1" applyFill="1" applyBorder="1" applyAlignment="1">
      <alignment horizontal="right"/>
    </xf>
    <xf numFmtId="3" fontId="3" fillId="0" borderId="1" xfId="1" applyNumberFormat="1" applyFill="1" applyBorder="1" applyAlignment="1">
      <alignment vertical="center"/>
    </xf>
    <xf numFmtId="1" fontId="10" fillId="0" borderId="1" xfId="1" applyNumberFormat="1" applyFont="1" applyFill="1" applyBorder="1"/>
    <xf numFmtId="1" fontId="12" fillId="0" borderId="1" xfId="1" applyNumberFormat="1" applyFont="1" applyFill="1" applyBorder="1"/>
    <xf numFmtId="4" fontId="4" fillId="0" borderId="0" xfId="0" applyNumberFormat="1" applyFont="1" applyFill="1" applyBorder="1"/>
    <xf numFmtId="166" fontId="4" fillId="0" borderId="0" xfId="0" applyNumberFormat="1" applyFont="1" applyFill="1" applyBorder="1"/>
    <xf numFmtId="4" fontId="3" fillId="0" borderId="2" xfId="1" applyNumberFormat="1" applyFill="1" applyBorder="1"/>
    <xf numFmtId="4" fontId="3" fillId="0" borderId="7" xfId="1" applyNumberFormat="1" applyFill="1" applyBorder="1" applyAlignment="1">
      <alignment horizontal="right"/>
    </xf>
    <xf numFmtId="3" fontId="3" fillId="0" borderId="8" xfId="1" applyNumberFormat="1" applyFill="1" applyBorder="1"/>
    <xf numFmtId="165" fontId="3" fillId="0" borderId="8" xfId="1" applyNumberFormat="1" applyFill="1" applyBorder="1"/>
    <xf numFmtId="1" fontId="3" fillId="0" borderId="9" xfId="1" applyNumberFormat="1" applyFill="1" applyBorder="1"/>
    <xf numFmtId="0" fontId="4" fillId="0" borderId="0" xfId="0" applyFont="1" applyFill="1"/>
    <xf numFmtId="3" fontId="4" fillId="0" borderId="0" xfId="0" applyNumberFormat="1" applyFont="1" applyFill="1" applyBorder="1"/>
    <xf numFmtId="165" fontId="4" fillId="0" borderId="0" xfId="0" applyNumberFormat="1" applyFont="1" applyFill="1" applyBorder="1"/>
    <xf numFmtId="1" fontId="4" fillId="0" borderId="0" xfId="0" applyNumberFormat="1" applyFont="1" applyFill="1" applyBorder="1"/>
    <xf numFmtId="0" fontId="4" fillId="0" borderId="0" xfId="0" applyFont="1" applyFill="1" applyAlignment="1">
      <alignment vertical="center"/>
    </xf>
    <xf numFmtId="0" fontId="0" fillId="0" borderId="0" xfId="0" applyFill="1"/>
    <xf numFmtId="4" fontId="3" fillId="0" borderId="2" xfId="2" applyNumberFormat="1" applyFill="1" applyBorder="1"/>
    <xf numFmtId="4" fontId="3" fillId="0" borderId="1" xfId="2" applyNumberFormat="1" applyFill="1" applyBorder="1"/>
    <xf numFmtId="4" fontId="3" fillId="0" borderId="3" xfId="2" applyNumberFormat="1" applyFill="1" applyBorder="1"/>
    <xf numFmtId="1" fontId="3" fillId="0" borderId="2" xfId="2" applyNumberFormat="1" applyFill="1" applyBorder="1"/>
    <xf numFmtId="1" fontId="3" fillId="0" borderId="1" xfId="2" applyNumberFormat="1" applyFill="1" applyBorder="1"/>
    <xf numFmtId="166" fontId="3" fillId="0" borderId="3" xfId="2" applyNumberFormat="1" applyFill="1" applyBorder="1"/>
    <xf numFmtId="1" fontId="3" fillId="0" borderId="7" xfId="2" applyNumberFormat="1" applyFill="1" applyBorder="1"/>
    <xf numFmtId="1" fontId="3" fillId="0" borderId="8" xfId="2" applyNumberFormat="1" applyFill="1" applyBorder="1"/>
    <xf numFmtId="166" fontId="3" fillId="0" borderId="9" xfId="2" applyNumberFormat="1" applyFill="1" applyBorder="1"/>
    <xf numFmtId="1" fontId="5" fillId="0" borderId="4" xfId="3" applyNumberFormat="1" applyFont="1" applyFill="1" applyBorder="1"/>
    <xf numFmtId="4" fontId="5" fillId="0" borderId="2" xfId="3" applyNumberFormat="1" applyFont="1" applyFill="1" applyBorder="1"/>
    <xf numFmtId="1" fontId="5" fillId="0" borderId="1" xfId="3" applyNumberFormat="1" applyFont="1" applyFill="1" applyBorder="1" applyAlignment="1">
      <alignment wrapText="1"/>
    </xf>
    <xf numFmtId="1" fontId="5" fillId="0" borderId="3" xfId="3" applyNumberFormat="1" applyFont="1" applyFill="1" applyBorder="1" applyAlignment="1">
      <alignment wrapText="1"/>
    </xf>
    <xf numFmtId="164" fontId="5" fillId="0" borderId="2" xfId="3" applyNumberFormat="1" applyFont="1" applyFill="1" applyBorder="1" applyAlignment="1">
      <alignment horizontal="right"/>
    </xf>
    <xf numFmtId="1" fontId="5" fillId="0" borderId="1" xfId="3" applyNumberFormat="1" applyFont="1" applyFill="1" applyBorder="1" applyAlignment="1">
      <alignment horizontal="right"/>
    </xf>
    <xf numFmtId="1" fontId="5" fillId="0" borderId="3" xfId="3" applyNumberFormat="1" applyFont="1" applyFill="1" applyBorder="1" applyAlignment="1">
      <alignment horizontal="right"/>
    </xf>
    <xf numFmtId="164" fontId="5" fillId="0" borderId="2" xfId="3" applyNumberFormat="1" applyFont="1" applyFill="1" applyBorder="1"/>
    <xf numFmtId="1" fontId="5" fillId="0" borderId="1" xfId="3" applyNumberFormat="1" applyFont="1" applyFill="1" applyBorder="1"/>
    <xf numFmtId="3" fontId="5" fillId="0" borderId="1" xfId="3" applyNumberFormat="1" applyFont="1" applyFill="1" applyBorder="1"/>
    <xf numFmtId="3" fontId="5" fillId="0" borderId="10" xfId="3" applyNumberFormat="1" applyFont="1" applyFill="1" applyBorder="1"/>
    <xf numFmtId="164" fontId="5" fillId="0" borderId="11" xfId="3" applyNumberFormat="1" applyFont="1" applyFill="1" applyBorder="1"/>
    <xf numFmtId="3" fontId="5" fillId="0" borderId="12" xfId="3" applyNumberFormat="1" applyFont="1" applyFill="1" applyBorder="1"/>
    <xf numFmtId="4" fontId="5" fillId="0" borderId="7" xfId="3" applyNumberFormat="1" applyFont="1" applyFill="1" applyBorder="1" applyAlignment="1">
      <alignment horizontal="right"/>
    </xf>
    <xf numFmtId="3" fontId="5" fillId="0" borderId="8" xfId="3" applyNumberFormat="1" applyFont="1" applyFill="1" applyBorder="1"/>
    <xf numFmtId="3" fontId="5" fillId="0" borderId="9" xfId="3" applyNumberFormat="1" applyFont="1" applyFill="1" applyBorder="1"/>
    <xf numFmtId="1" fontId="5" fillId="0" borderId="4" xfId="4" applyNumberFormat="1" applyFont="1" applyFill="1" applyBorder="1"/>
    <xf numFmtId="4" fontId="5" fillId="0" borderId="2" xfId="4" applyNumberFormat="1" applyFont="1" applyFill="1" applyBorder="1"/>
    <xf numFmtId="4" fontId="5" fillId="0" borderId="1" xfId="4" applyNumberFormat="1" applyFont="1" applyFill="1" applyBorder="1"/>
    <xf numFmtId="4" fontId="5" fillId="0" borderId="3" xfId="4" applyNumberFormat="1" applyFont="1" applyFill="1" applyBorder="1"/>
    <xf numFmtId="164" fontId="5" fillId="0" borderId="2" xfId="4" applyNumberFormat="1" applyFont="1" applyFill="1" applyBorder="1" applyAlignment="1">
      <alignment horizontal="right"/>
    </xf>
    <xf numFmtId="3" fontId="5" fillId="0" borderId="1" xfId="4" applyNumberFormat="1" applyFont="1" applyFill="1" applyBorder="1"/>
    <xf numFmtId="164" fontId="5" fillId="0" borderId="2" xfId="4" applyNumberFormat="1" applyFont="1" applyFill="1" applyBorder="1"/>
    <xf numFmtId="1" fontId="5" fillId="0" borderId="1" xfId="4" applyNumberFormat="1" applyFont="1" applyFill="1" applyBorder="1" applyAlignment="1">
      <alignment horizontal="right"/>
    </xf>
    <xf numFmtId="1" fontId="5" fillId="0" borderId="3" xfId="4" applyNumberFormat="1" applyFont="1" applyFill="1" applyBorder="1" applyAlignment="1">
      <alignment horizontal="right"/>
    </xf>
    <xf numFmtId="1" fontId="5" fillId="0" borderId="1" xfId="4" applyNumberFormat="1" applyFont="1" applyFill="1" applyBorder="1"/>
    <xf numFmtId="4" fontId="5" fillId="0" borderId="7" xfId="4" applyNumberFormat="1" applyFont="1" applyFill="1" applyBorder="1" applyAlignment="1">
      <alignment horizontal="right"/>
    </xf>
    <xf numFmtId="4" fontId="5" fillId="0" borderId="4" xfId="5" applyNumberFormat="1" applyFont="1" applyFill="1" applyBorder="1"/>
    <xf numFmtId="4" fontId="5" fillId="0" borderId="2" xfId="5" applyNumberFormat="1" applyFont="1" applyFill="1" applyBorder="1"/>
    <xf numFmtId="4" fontId="5" fillId="0" borderId="1" xfId="5" applyNumberFormat="1" applyFont="1" applyFill="1" applyBorder="1"/>
    <xf numFmtId="4" fontId="5" fillId="0" borderId="3" xfId="5" applyNumberFormat="1" applyFont="1" applyFill="1" applyBorder="1"/>
    <xf numFmtId="164" fontId="5" fillId="0" borderId="2" xfId="5" applyNumberFormat="1" applyFont="1" applyFill="1" applyBorder="1" applyAlignment="1">
      <alignment horizontal="right"/>
    </xf>
    <xf numFmtId="164" fontId="5" fillId="0" borderId="2" xfId="5" applyNumberFormat="1" applyFont="1" applyFill="1" applyBorder="1"/>
    <xf numFmtId="1" fontId="5" fillId="0" borderId="1" xfId="5" applyNumberFormat="1" applyFont="1" applyFill="1" applyBorder="1" applyAlignment="1">
      <alignment horizontal="right"/>
    </xf>
    <xf numFmtId="1" fontId="5" fillId="0" borderId="3" xfId="5" applyNumberFormat="1" applyFont="1" applyFill="1" applyBorder="1" applyAlignment="1">
      <alignment horizontal="right"/>
    </xf>
    <xf numFmtId="1" fontId="5" fillId="0" borderId="1" xfId="5" applyNumberFormat="1" applyFont="1" applyFill="1" applyBorder="1"/>
    <xf numFmtId="3" fontId="5" fillId="0" borderId="1" xfId="5" applyNumberFormat="1" applyFont="1" applyFill="1" applyBorder="1"/>
    <xf numFmtId="3" fontId="5" fillId="0" borderId="10" xfId="5" applyNumberFormat="1" applyFont="1" applyFill="1" applyBorder="1"/>
    <xf numFmtId="1" fontId="5" fillId="0" borderId="12" xfId="5" applyNumberFormat="1" applyFont="1" applyFill="1" applyBorder="1" applyAlignment="1">
      <alignment horizontal="right"/>
    </xf>
    <xf numFmtId="164" fontId="5" fillId="0" borderId="11" xfId="5" applyNumberFormat="1" applyFont="1" applyFill="1" applyBorder="1"/>
    <xf numFmtId="4" fontId="5" fillId="0" borderId="7" xfId="5" applyNumberFormat="1" applyFont="1" applyFill="1" applyBorder="1" applyAlignment="1">
      <alignment horizontal="right"/>
    </xf>
    <xf numFmtId="3" fontId="5" fillId="0" borderId="8" xfId="5" applyNumberFormat="1" applyFont="1" applyFill="1" applyBorder="1"/>
    <xf numFmtId="4" fontId="5" fillId="0" borderId="9" xfId="5" applyNumberFormat="1" applyFont="1" applyFill="1" applyBorder="1"/>
    <xf numFmtId="1" fontId="3" fillId="0" borderId="1" xfId="1" applyNumberFormat="1" applyFill="1" applyBorder="1" applyAlignment="1">
      <alignment horizontal="center" wrapText="1"/>
    </xf>
    <xf numFmtId="1" fontId="3" fillId="0" borderId="13" xfId="1" applyNumberFormat="1" applyFill="1" applyBorder="1" applyAlignment="1">
      <alignment horizontal="center" wrapText="1"/>
    </xf>
    <xf numFmtId="1" fontId="3" fillId="0" borderId="18" xfId="1" applyNumberFormat="1" applyFill="1" applyBorder="1" applyAlignment="1">
      <alignment horizontal="center" wrapText="1"/>
    </xf>
    <xf numFmtId="1" fontId="3" fillId="0" borderId="14" xfId="1" applyNumberFormat="1" applyFill="1" applyBorder="1" applyAlignment="1">
      <alignment horizontal="center" wrapText="1"/>
    </xf>
    <xf numFmtId="0" fontId="3" fillId="0" borderId="1" xfId="1" applyFill="1" applyBorder="1" applyAlignment="1">
      <alignment horizontal="center" wrapText="1"/>
    </xf>
    <xf numFmtId="4" fontId="3" fillId="0" borderId="4" xfId="1" applyNumberFormat="1" applyFill="1" applyBorder="1" applyAlignment="1">
      <alignment horizontal="center" wrapText="1"/>
    </xf>
    <xf numFmtId="4" fontId="3" fillId="0" borderId="5" xfId="1" applyNumberFormat="1" applyFill="1" applyBorder="1" applyAlignment="1">
      <alignment horizontal="center" wrapText="1"/>
    </xf>
    <xf numFmtId="4" fontId="3" fillId="0" borderId="6" xfId="1" applyNumberFormat="1" applyFill="1" applyBorder="1" applyAlignment="1">
      <alignment horizontal="center" wrapText="1"/>
    </xf>
    <xf numFmtId="0" fontId="1" fillId="0" borderId="4" xfId="2" applyFont="1" applyFill="1" applyBorder="1" applyAlignment="1">
      <alignment horizontal="center"/>
    </xf>
    <xf numFmtId="0" fontId="3" fillId="0" borderId="5" xfId="2" applyFill="1" applyBorder="1" applyAlignment="1">
      <alignment horizontal="center"/>
    </xf>
    <xf numFmtId="0" fontId="3" fillId="0" borderId="6" xfId="2" applyFill="1" applyBorder="1" applyAlignment="1">
      <alignment horizontal="center"/>
    </xf>
    <xf numFmtId="1" fontId="6" fillId="0" borderId="5" xfId="3" applyNumberFormat="1" applyFont="1" applyFill="1" applyBorder="1" applyAlignment="1">
      <alignment horizontal="center"/>
    </xf>
    <xf numFmtId="1" fontId="6" fillId="0" borderId="6" xfId="3" applyNumberFormat="1" applyFont="1" applyFill="1" applyBorder="1" applyAlignment="1">
      <alignment horizontal="center"/>
    </xf>
    <xf numFmtId="1" fontId="5" fillId="0" borderId="1" xfId="3" applyNumberFormat="1" applyFont="1" applyFill="1" applyBorder="1" applyAlignment="1">
      <alignment horizontal="center"/>
    </xf>
    <xf numFmtId="1" fontId="5" fillId="0" borderId="3" xfId="3" applyNumberFormat="1" applyFont="1" applyFill="1" applyBorder="1" applyAlignment="1">
      <alignment horizontal="center"/>
    </xf>
    <xf numFmtId="4" fontId="5" fillId="0" borderId="1" xfId="4" applyNumberFormat="1" applyFont="1" applyFill="1" applyBorder="1" applyAlignment="1">
      <alignment horizontal="center"/>
    </xf>
    <xf numFmtId="4" fontId="5" fillId="0" borderId="3" xfId="4" applyNumberFormat="1" applyFont="1" applyFill="1" applyBorder="1" applyAlignment="1">
      <alignment horizontal="center"/>
    </xf>
    <xf numFmtId="4" fontId="5" fillId="0" borderId="13" xfId="4" applyNumberFormat="1" applyFont="1" applyFill="1" applyBorder="1" applyAlignment="1">
      <alignment horizontal="center"/>
    </xf>
    <xf numFmtId="4" fontId="5" fillId="0" borderId="17" xfId="4" applyNumberFormat="1" applyFont="1" applyFill="1" applyBorder="1" applyAlignment="1">
      <alignment horizontal="center"/>
    </xf>
    <xf numFmtId="3" fontId="5" fillId="0" borderId="8" xfId="4" applyNumberFormat="1" applyFont="1" applyFill="1" applyBorder="1" applyAlignment="1">
      <alignment horizontal="center"/>
    </xf>
    <xf numFmtId="4" fontId="6" fillId="0" borderId="15" xfId="4" applyNumberFormat="1" applyFont="1" applyFill="1" applyBorder="1" applyAlignment="1">
      <alignment horizontal="center"/>
    </xf>
    <xf numFmtId="4" fontId="6" fillId="0" borderId="16" xfId="4" applyNumberFormat="1" applyFont="1" applyFill="1" applyBorder="1" applyAlignment="1">
      <alignment horizontal="center"/>
    </xf>
    <xf numFmtId="4" fontId="5" fillId="0" borderId="14" xfId="4" applyNumberFormat="1" applyFont="1" applyFill="1" applyBorder="1" applyAlignment="1">
      <alignment horizontal="center"/>
    </xf>
    <xf numFmtId="4" fontId="6" fillId="0" borderId="5" xfId="5" applyNumberFormat="1" applyFont="1" applyFill="1" applyBorder="1" applyAlignment="1">
      <alignment horizontal="center"/>
    </xf>
    <xf numFmtId="4" fontId="6" fillId="0" borderId="6" xfId="5" applyNumberFormat="1" applyFont="1" applyFill="1" applyBorder="1" applyAlignment="1">
      <alignment horizontal="center"/>
    </xf>
  </cellXfs>
  <cellStyles count="8">
    <cellStyle name="20 % - Akzent1" xfId="1" builtinId="30"/>
    <cellStyle name="20 % - Akzent2" xfId="2" builtinId="34"/>
    <cellStyle name="20 % - Akzent3" xfId="3" builtinId="38"/>
    <cellStyle name="20 % - Akzent4" xfId="4" builtinId="42"/>
    <cellStyle name="20 % - Akzent6" xfId="5" builtinId="50"/>
    <cellStyle name="Link" xfId="6" builtinId="8"/>
    <cellStyle name="Standard" xfId="0" builtinId="0"/>
    <cellStyle name="Standard 2" xfId="7"/>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Covid-19-Daten'!$A$10:$A$246</c15:sqref>
                  </c15:fullRef>
                </c:ext>
              </c:extLst>
              <c:f>'1. Covid-19-Daten'!$A$11:$A$246</c:f>
              <c:numCache>
                <c:formatCode>[$-F800]dddd\,\ mmmm\ dd\,\ yyyy\,\ hh:mm:ss</c:formatCode>
                <c:ptCount val="23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numCache>
            </c:numRef>
          </c:cat>
          <c:val>
            <c:numRef>
              <c:extLst>
                <c:ext xmlns:c15="http://schemas.microsoft.com/office/drawing/2012/chart" uri="{02D57815-91ED-43cb-92C2-25804820EDAC}">
                  <c15:fullRef>
                    <c15:sqref>'1. Covid-19-Daten'!$G$10:$G$246</c15:sqref>
                  </c15:fullRef>
                </c:ext>
              </c:extLst>
              <c:f>'1. Covid-19-Daten'!$G$11:$G$246</c:f>
              <c:numCache>
                <c:formatCode>0.0</c:formatCode>
                <c:ptCount val="236"/>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146.47058823529414</c:v>
                </c:pt>
                <c:pt idx="231">
                  <c:v>165.58823529411762</c:v>
                </c:pt>
                <c:pt idx="232">
                  <c:v>183.08823529411765</c:v>
                </c:pt>
                <c:pt idx="233">
                  <c:v>199.11764705882354</c:v>
                </c:pt>
                <c:pt idx="234">
                  <c:v>228.82352941176472</c:v>
                </c:pt>
                <c:pt idx="235">
                  <c:v>238.08823529411768</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Covid-19-Daten'!$A$4:$A$246</c:f>
              <c:numCache>
                <c:formatCode>[$-F800]dddd\,\ mmmm\ dd\,\ yyyy\,\ hh:mm:ss</c:formatCode>
                <c:ptCount val="243"/>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numCache>
            </c:numRef>
          </c:cat>
          <c:val>
            <c:numRef>
              <c:f>'1. Covid-19-Daten'!$B$4:$B$246</c:f>
              <c:numCache>
                <c:formatCode>0</c:formatCode>
                <c:ptCount val="243"/>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255</c:v>
                </c:pt>
                <c:pt idx="238">
                  <c:v>272</c:v>
                </c:pt>
                <c:pt idx="239">
                  <c:v>266</c:v>
                </c:pt>
                <c:pt idx="240">
                  <c:v>264</c:v>
                </c:pt>
                <c:pt idx="241">
                  <c:v>321</c:v>
                </c:pt>
                <c:pt idx="242">
                  <c:v>154</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Covid-19-Daten'!$A$4:$A$246</c:f>
              <c:numCache>
                <c:formatCode>[$-F800]dddd\,\ mmmm\ dd\,\ yyyy\,\ hh:mm:ss</c:formatCode>
                <c:ptCount val="243"/>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numCache>
            </c:numRef>
          </c:cat>
          <c:val>
            <c:numRef>
              <c:f>'1. Covid-19-Daten'!$D$4:$D$246</c:f>
              <c:numCache>
                <c:formatCode>0.0</c:formatCode>
                <c:ptCount val="243"/>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142.28571428571428</c:v>
                </c:pt>
                <c:pt idx="235">
                  <c:v>160.85714285714286</c:v>
                </c:pt>
                <c:pt idx="236">
                  <c:v>177.85714285714286</c:v>
                </c:pt>
                <c:pt idx="237">
                  <c:v>193.42857142857142</c:v>
                </c:pt>
                <c:pt idx="238">
                  <c:v>222.28571428571428</c:v>
                </c:pt>
                <c:pt idx="239">
                  <c:v>231.28571428571428</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Covid-19-Daten'!$A$11:$A$246</c:f>
              <c:numCache>
                <c:formatCode>[$-F800]dddd\,\ mmmm\ dd\,\ yyyy\,\ hh:mm:ss</c:formatCode>
                <c:ptCount val="23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numCache>
            </c:numRef>
          </c:cat>
          <c:val>
            <c:numRef>
              <c:f>'1. Covid-19-Daten'!$H$11:$H$246</c:f>
              <c:numCache>
                <c:formatCode>0.0</c:formatCode>
                <c:ptCount val="236"/>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211.02941176470586</c:v>
                </c:pt>
                <c:pt idx="231">
                  <c:v>242.9411764705882</c:v>
                </c:pt>
                <c:pt idx="232">
                  <c:v>273.52941176470586</c:v>
                </c:pt>
                <c:pt idx="233">
                  <c:v>302.94117647058823</c:v>
                </c:pt>
                <c:pt idx="234">
                  <c:v>340.88235294117646</c:v>
                </c:pt>
                <c:pt idx="235">
                  <c:v>359.99999999999994</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Covid-19-Daten'!$A$11:$A$246</c:f>
              <c:numCache>
                <c:formatCode>[$-F800]dddd\,\ mmmm\ dd\,\ yyyy\,\ hh:mm:ss</c:formatCode>
                <c:ptCount val="23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numCache>
            </c:numRef>
          </c:cat>
          <c:val>
            <c:numRef>
              <c:f>'1. Covid-19-Daten'!$F$11:$F$246</c:f>
              <c:numCache>
                <c:formatCode>0.0</c:formatCode>
                <c:ptCount val="236"/>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20.924369747899163</c:v>
                </c:pt>
                <c:pt idx="231">
                  <c:v>23.655462184873947</c:v>
                </c:pt>
                <c:pt idx="232">
                  <c:v>26.155462184873951</c:v>
                </c:pt>
                <c:pt idx="233">
                  <c:v>28.445378151260506</c:v>
                </c:pt>
                <c:pt idx="234">
                  <c:v>32.689075630252105</c:v>
                </c:pt>
                <c:pt idx="235">
                  <c:v>34.012605042016808</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Covid-19-Daten'!$A$4:$A$246</c15:sqref>
                  </c15:fullRef>
                </c:ext>
              </c:extLst>
              <c:f>'1. Covid-19-Daten'!$A$23:$A$246</c:f>
              <c:numCache>
                <c:formatCode>[$-F800]dddd\,\ mmmm\ dd\,\ yyyy\,\ hh:mm:ss</c:formatCode>
                <c:ptCount val="22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numCache>
            </c:numRef>
          </c:cat>
          <c:val>
            <c:numRef>
              <c:extLst>
                <c:ext xmlns:c15="http://schemas.microsoft.com/office/drawing/2012/chart" uri="{02D57815-91ED-43cb-92C2-25804820EDAC}">
                  <c15:fullRef>
                    <c15:sqref>'1. Covid-19-Daten'!$N$4:$N$246</c15:sqref>
                  </c15:fullRef>
                </c:ext>
              </c:extLst>
              <c:f>'1. Covid-19-Daten'!$N$23:$N$246</c:f>
              <c:numCache>
                <c:formatCode>0</c:formatCode>
                <c:ptCount val="22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Covid-19-Daten'!$A$30:$A$246</c:f>
              <c:numCache>
                <c:formatCode>[$-F800]dddd\,\ mmmm\ dd\,\ yyyy\,\ hh:mm:ss</c:formatCode>
                <c:ptCount val="2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numCache>
            </c:numRef>
          </c:cat>
          <c:val>
            <c:numRef>
              <c:f>'1. Covid-19-Daten'!$L$30:$L$246</c:f>
              <c:numCache>
                <c:formatCode>General</c:formatCode>
                <c:ptCount val="21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Covid-19-Daten'!$A$30:$A$246</c:f>
              <c:numCache>
                <c:formatCode>[$-F800]dddd\,\ mmmm\ dd\,\ yyyy\,\ hh:mm:ss</c:formatCode>
                <c:ptCount val="2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numCache>
            </c:numRef>
          </c:cat>
          <c:val>
            <c:numRef>
              <c:f>'1. Covid-19-Daten'!$I$30:$I$246</c:f>
              <c:numCache>
                <c:formatCode>General</c:formatCode>
                <c:ptCount val="21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Covid-19-Daten'!$A$30:$A$246</c:f>
              <c:numCache>
                <c:formatCode>[$-F800]dddd\,\ mmmm\ dd\,\ yyyy\,\ hh:mm:ss</c:formatCode>
                <c:ptCount val="2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numCache>
            </c:numRef>
          </c:cat>
          <c:val>
            <c:numRef>
              <c:f>'1. Covid-19-Daten'!$M$30:$M$246</c:f>
              <c:numCache>
                <c:formatCode>General</c:formatCode>
                <c:ptCount val="21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Covid-19-Daten'!$A$30:$A$246</c:f>
              <c:numCache>
                <c:formatCode>[$-F800]dddd\,\ mmmm\ dd\,\ yyyy\,\ hh:mm:ss</c:formatCode>
                <c:ptCount val="2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numCache>
            </c:numRef>
          </c:cat>
          <c:val>
            <c:numRef>
              <c:f>'1. Covid-19-Daten'!$I$30:$I$246</c:f>
              <c:numCache>
                <c:formatCode>General</c:formatCode>
                <c:ptCount val="21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Covid-19-Daten'!$A$30:$A$246</c:f>
              <c:numCache>
                <c:formatCode>[$-F800]dddd\,\ mmmm\ dd\,\ yyyy\,\ hh:mm:ss</c:formatCode>
                <c:ptCount val="2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numCache>
            </c:numRef>
          </c:cat>
          <c:val>
            <c:numRef>
              <c:f>'1. Covid-19-Daten'!$J$30:$J$246</c:f>
              <c:numCache>
                <c:formatCode>General</c:formatCode>
                <c:ptCount val="21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Covid-19-Daten'!$A$30:$A$246</c:f>
              <c:numCache>
                <c:formatCode>[$-F800]dddd\,\ mmmm\ dd\,\ yyyy\,\ hh:mm:ss</c:formatCode>
                <c:ptCount val="21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numCache>
            </c:numRef>
          </c:cat>
          <c:val>
            <c:numRef>
              <c:f>'1. Covid-19-Daten'!$K$30:$K$246</c:f>
              <c:numCache>
                <c:formatCode>General</c:formatCode>
                <c:ptCount val="21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Tests'!$C$3:$C$20</c:f>
              <c:numCache>
                <c:formatCode>0</c:formatCode>
                <c:ptCount val="1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859.29900000000009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Tests'!$D$3:$D$20</c:f>
              <c:numCache>
                <c:formatCode>0</c:formatCode>
                <c:ptCount val="1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6361.701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val>
            <c:numRef>
              <c:f>'1.3 Tests'!$E$3:$E$20</c:f>
              <c:numCache>
                <c:formatCode>#,##0.0</c:formatCode>
                <c:ptCount val="1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Ansteckungsorte'!$B$168:$AC$168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Ansteckungsorte'!$B$168:$AC$168</c15:sqref>
                  </c15:fullRef>
                </c:ext>
              </c:extLst>
              <c:f>('3. Ansteckungsorte'!$B$168,'3. Ansteckungsorte'!$D$168,'3. Ansteckungsorte'!$F$168,'3. Ansteckungsorte'!$H$168,'3. Ansteckungsorte'!$J$168,'3. Ansteckungsorte'!$L$168,'3. Ansteckungsorte'!$N$168,'3. Ansteckungsorte'!$P$168,'3. Ansteckungsorte'!$R$168,'3. Ansteckungsorte'!$T$168,'3. Ansteckungsorte'!$V$168,'3. Ansteckungsorte'!$X$168,'3. Ansteckungsorte'!$Z$168,'3. Ansteckungsorte'!$AB$168:$AC$168)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Ansteckungsorte'!$B$169:$AC$169</c15:sqref>
                  </c15:fullRef>
                </c:ext>
              </c:extLst>
              <c:f>('3. Ansteckungsorte'!$B$169,'3. Ansteckungsorte'!$D$169,'3. Ansteckungsorte'!$F$169,'3. Ansteckungsorte'!$H$169,'3. Ansteckungsorte'!$J$169,'3. Ansteckungsorte'!$L$169,'3. Ansteckungsorte'!$N$169,'3. Ansteckungsorte'!$P$169,'3. Ansteckungsorte'!$R$169,'3. Ansteckungsorte'!$T$169,'3. Ansteckungsorte'!$V$169,'3. Ansteckungsorte'!$X$169,'3. Ansteckungsorte'!$Z$169,'3. Ansteckungsorte'!$AB$169:$AC$169)</c:f>
              <c:numCache>
                <c:formatCode>#,##0</c:formatCode>
                <c:ptCount val="15"/>
                <c:pt idx="0">
                  <c:v>1221</c:v>
                </c:pt>
                <c:pt idx="1">
                  <c:v>574</c:v>
                </c:pt>
                <c:pt idx="2">
                  <c:v>237</c:v>
                </c:pt>
                <c:pt idx="3">
                  <c:v>187</c:v>
                </c:pt>
                <c:pt idx="4">
                  <c:v>44</c:v>
                </c:pt>
                <c:pt idx="5">
                  <c:v>63</c:v>
                </c:pt>
                <c:pt idx="6">
                  <c:v>30</c:v>
                </c:pt>
                <c:pt idx="7">
                  <c:v>64</c:v>
                </c:pt>
                <c:pt idx="8">
                  <c:v>22</c:v>
                </c:pt>
                <c:pt idx="9">
                  <c:v>10</c:v>
                </c:pt>
                <c:pt idx="10">
                  <c:v>3</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30</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view="pageLayout" zoomScale="60" zoomScaleNormal="130" zoomScalePageLayoutView="60" workbookViewId="0">
      <selection activeCell="A10" sqref="A10"/>
    </sheetView>
  </sheetViews>
  <sheetFormatPr baseColWidth="10" defaultRowHeight="14" x14ac:dyDescent="0.3"/>
  <cols>
    <col min="1" max="1" width="121.25" style="1" customWidth="1"/>
  </cols>
  <sheetData>
    <row r="1" spans="1:1" x14ac:dyDescent="0.3">
      <c r="A1" s="2" t="s">
        <v>32</v>
      </c>
    </row>
    <row r="2" spans="1:1" x14ac:dyDescent="0.3">
      <c r="A2" s="3"/>
    </row>
    <row r="3" spans="1:1" ht="56" x14ac:dyDescent="0.3">
      <c r="A3" s="3" t="s">
        <v>35</v>
      </c>
    </row>
    <row r="4" spans="1:1" x14ac:dyDescent="0.3">
      <c r="A4" s="3"/>
    </row>
    <row r="5" spans="1:1" x14ac:dyDescent="0.3">
      <c r="A5" s="3"/>
    </row>
    <row r="6" spans="1:1" x14ac:dyDescent="0.3">
      <c r="A6" s="2" t="s">
        <v>33</v>
      </c>
    </row>
    <row r="7" spans="1:1" x14ac:dyDescent="0.3">
      <c r="A7" s="4" t="s">
        <v>40</v>
      </c>
    </row>
    <row r="8" spans="1:1" x14ac:dyDescent="0.3">
      <c r="A8" s="5" t="s">
        <v>49</v>
      </c>
    </row>
    <row r="9" spans="1:1" x14ac:dyDescent="0.3">
      <c r="A9" s="6" t="s">
        <v>41</v>
      </c>
    </row>
    <row r="10" spans="1:1" x14ac:dyDescent="0.3">
      <c r="A10" s="6" t="s">
        <v>59</v>
      </c>
    </row>
    <row r="11" spans="1:1" x14ac:dyDescent="0.3">
      <c r="A11" s="7"/>
    </row>
    <row r="12" spans="1:1" x14ac:dyDescent="0.3">
      <c r="A12" s="7" t="s">
        <v>36</v>
      </c>
    </row>
    <row r="13" spans="1:1" x14ac:dyDescent="0.3">
      <c r="A13" s="7"/>
    </row>
    <row r="14" spans="1:1" x14ac:dyDescent="0.3">
      <c r="A14" s="7" t="s">
        <v>42</v>
      </c>
    </row>
    <row r="15" spans="1:1" x14ac:dyDescent="0.3">
      <c r="A15" s="6" t="s">
        <v>43</v>
      </c>
    </row>
    <row r="16" spans="1:1" x14ac:dyDescent="0.3">
      <c r="A16" s="7"/>
    </row>
    <row r="17" spans="1:1" x14ac:dyDescent="0.3">
      <c r="A17" s="7" t="s">
        <v>44</v>
      </c>
    </row>
    <row r="18" spans="1:1" x14ac:dyDescent="0.3">
      <c r="A18" s="7"/>
    </row>
    <row r="19" spans="1:1" x14ac:dyDescent="0.3">
      <c r="A19" s="7"/>
    </row>
    <row r="20" spans="1:1" x14ac:dyDescent="0.3">
      <c r="A20" s="5"/>
    </row>
    <row r="21" spans="1:1" x14ac:dyDescent="0.3">
      <c r="A21" s="6"/>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0"/>
  <sheetViews>
    <sheetView tabSelected="1" topLeftCell="E1" zoomScaleNormal="100" workbookViewId="0">
      <pane ySplit="3" topLeftCell="A244" activePane="bottomLeft" state="frozen"/>
      <selection pane="bottomLeft" activeCell="G255" sqref="G255"/>
    </sheetView>
  </sheetViews>
  <sheetFormatPr baseColWidth="10" defaultColWidth="11.58203125" defaultRowHeight="11.5" x14ac:dyDescent="0.25"/>
  <cols>
    <col min="1" max="1" width="30.08203125" style="33" customWidth="1"/>
    <col min="2" max="2" width="9.75" style="33" bestFit="1" customWidth="1"/>
    <col min="3" max="3" width="10.58203125" style="41" bestFit="1" customWidth="1"/>
    <col min="4" max="4" width="10.58203125" style="42" customWidth="1"/>
    <col min="5" max="5" width="14.08203125" style="42" customWidth="1"/>
    <col min="6" max="6" width="11.08203125" style="42" bestFit="1" customWidth="1"/>
    <col min="7" max="7" width="14.33203125" style="42" bestFit="1" customWidth="1"/>
    <col min="8" max="8" width="15.33203125" style="42" bestFit="1" customWidth="1"/>
    <col min="9" max="12" width="13.75" style="44" bestFit="1" customWidth="1"/>
    <col min="13" max="13" width="17.83203125" style="44" bestFit="1" customWidth="1"/>
    <col min="14" max="14" width="9.75" style="33" bestFit="1" customWidth="1"/>
    <col min="15" max="15" width="10.58203125" style="33" customWidth="1"/>
    <col min="16" max="16" width="5.75" style="33" hidden="1" customWidth="1"/>
    <col min="17" max="18" width="16" style="41" hidden="1" customWidth="1"/>
    <col min="19" max="19" width="16.08203125" style="43" customWidth="1"/>
    <col min="20" max="16384" width="11.58203125" style="33"/>
  </cols>
  <sheetData>
    <row r="1" spans="1:21" ht="15" customHeight="1" thickTop="1" x14ac:dyDescent="0.3">
      <c r="A1" s="103" t="s">
        <v>39</v>
      </c>
      <c r="B1" s="104"/>
      <c r="C1" s="104"/>
      <c r="D1" s="104"/>
      <c r="E1" s="104"/>
      <c r="F1" s="104"/>
      <c r="G1" s="104"/>
      <c r="H1" s="104"/>
      <c r="I1" s="104"/>
      <c r="J1" s="104"/>
      <c r="K1" s="104"/>
      <c r="L1" s="104"/>
      <c r="M1" s="104"/>
      <c r="N1" s="104"/>
      <c r="O1" s="104"/>
      <c r="P1" s="104"/>
      <c r="Q1" s="104"/>
      <c r="R1" s="104"/>
      <c r="S1" s="105"/>
    </row>
    <row r="2" spans="1:21" ht="41.15" customHeight="1" x14ac:dyDescent="0.3">
      <c r="A2" s="9"/>
      <c r="B2" s="99" t="s">
        <v>0</v>
      </c>
      <c r="C2" s="100"/>
      <c r="D2" s="100"/>
      <c r="E2" s="100"/>
      <c r="F2" s="100"/>
      <c r="G2" s="100"/>
      <c r="H2" s="101"/>
      <c r="I2" s="102" t="s">
        <v>31</v>
      </c>
      <c r="J2" s="102"/>
      <c r="K2" s="102"/>
      <c r="L2" s="102"/>
      <c r="M2" s="102"/>
      <c r="N2" s="98" t="s">
        <v>1</v>
      </c>
      <c r="O2" s="98"/>
      <c r="P2" s="10" t="s">
        <v>37</v>
      </c>
      <c r="Q2" s="11" t="s">
        <v>24</v>
      </c>
      <c r="R2" s="11" t="s">
        <v>24</v>
      </c>
      <c r="S2" s="12" t="s">
        <v>24</v>
      </c>
    </row>
    <row r="3" spans="1:21" ht="98" x14ac:dyDescent="0.3">
      <c r="A3" s="9"/>
      <c r="B3" s="13" t="s">
        <v>3</v>
      </c>
      <c r="C3" s="14" t="s">
        <v>2</v>
      </c>
      <c r="D3" s="15" t="s">
        <v>50</v>
      </c>
      <c r="E3" s="16" t="s">
        <v>28</v>
      </c>
      <c r="F3" s="17" t="s">
        <v>25</v>
      </c>
      <c r="G3" s="17" t="s">
        <v>26</v>
      </c>
      <c r="H3" s="17" t="s">
        <v>27</v>
      </c>
      <c r="I3" s="14" t="s">
        <v>46</v>
      </c>
      <c r="J3" s="14" t="s">
        <v>47</v>
      </c>
      <c r="K3" s="14" t="s">
        <v>48</v>
      </c>
      <c r="L3" s="14" t="s">
        <v>29</v>
      </c>
      <c r="M3" s="18" t="s">
        <v>30</v>
      </c>
      <c r="N3" s="13" t="s">
        <v>4</v>
      </c>
      <c r="O3" s="13" t="s">
        <v>2</v>
      </c>
      <c r="P3" s="13"/>
      <c r="Q3" s="14" t="s">
        <v>2</v>
      </c>
      <c r="R3" s="14" t="s">
        <v>2</v>
      </c>
      <c r="S3" s="19" t="s">
        <v>2</v>
      </c>
    </row>
    <row r="4" spans="1:21" ht="14" x14ac:dyDescent="0.3">
      <c r="A4" s="20">
        <v>43887.333333333336</v>
      </c>
      <c r="B4" s="13">
        <v>1</v>
      </c>
      <c r="C4" s="14">
        <v>1</v>
      </c>
      <c r="D4" s="21"/>
      <c r="E4" s="21">
        <f t="shared" ref="E4:E67" si="0">B4/6.8</f>
        <v>0.14705882352941177</v>
      </c>
      <c r="F4" s="17"/>
      <c r="G4" s="17"/>
      <c r="H4" s="17"/>
      <c r="I4" s="14"/>
      <c r="J4" s="14"/>
      <c r="K4" s="14"/>
      <c r="L4" s="14"/>
      <c r="M4" s="18"/>
      <c r="N4" s="13">
        <v>0</v>
      </c>
      <c r="O4" s="13">
        <v>0</v>
      </c>
      <c r="P4" s="13"/>
      <c r="Q4" s="14"/>
      <c r="R4" s="14"/>
      <c r="S4" s="22"/>
    </row>
    <row r="5" spans="1:21" ht="14" x14ac:dyDescent="0.3">
      <c r="A5" s="20">
        <v>43888.333333333336</v>
      </c>
      <c r="B5" s="13">
        <v>0</v>
      </c>
      <c r="C5" s="14">
        <f>SUM(C4,B5)</f>
        <v>1</v>
      </c>
      <c r="D5" s="21"/>
      <c r="E5" s="21">
        <f t="shared" si="0"/>
        <v>0</v>
      </c>
      <c r="F5" s="17"/>
      <c r="G5" s="17"/>
      <c r="H5" s="17"/>
      <c r="I5" s="14"/>
      <c r="J5" s="14"/>
      <c r="K5" s="14"/>
      <c r="L5" s="14"/>
      <c r="M5" s="18"/>
      <c r="N5" s="13">
        <v>0</v>
      </c>
      <c r="O5" s="13">
        <f t="shared" ref="O5:O68" si="1">SUM(O4,N5)</f>
        <v>0</v>
      </c>
      <c r="P5" s="13"/>
      <c r="Q5" s="14"/>
      <c r="R5" s="14"/>
      <c r="S5" s="22"/>
    </row>
    <row r="6" spans="1:21" ht="14" x14ac:dyDescent="0.3">
      <c r="A6" s="20">
        <v>43889.333333333336</v>
      </c>
      <c r="B6" s="13">
        <v>0</v>
      </c>
      <c r="C6" s="14">
        <f t="shared" ref="C6:C69" si="2">SUM(C5,B6)</f>
        <v>1</v>
      </c>
      <c r="D6" s="21"/>
      <c r="E6" s="21">
        <f t="shared" si="0"/>
        <v>0</v>
      </c>
      <c r="F6" s="17"/>
      <c r="G6" s="17"/>
      <c r="H6" s="17"/>
      <c r="I6" s="14"/>
      <c r="J6" s="14"/>
      <c r="K6" s="14"/>
      <c r="L6" s="14"/>
      <c r="M6" s="18"/>
      <c r="N6" s="13">
        <v>0</v>
      </c>
      <c r="O6" s="13">
        <f t="shared" si="1"/>
        <v>0</v>
      </c>
      <c r="P6" s="13"/>
      <c r="Q6" s="14"/>
      <c r="R6" s="14"/>
      <c r="S6" s="22"/>
    </row>
    <row r="7" spans="1:21" ht="14" x14ac:dyDescent="0.3">
      <c r="A7" s="20">
        <v>43890.333333333336</v>
      </c>
      <c r="B7" s="13">
        <v>2</v>
      </c>
      <c r="C7" s="14">
        <f t="shared" si="2"/>
        <v>3</v>
      </c>
      <c r="D7" s="21">
        <f t="shared" ref="D7:D67" si="3">AVERAGE(B4:B10)</f>
        <v>1</v>
      </c>
      <c r="E7" s="21">
        <f t="shared" si="0"/>
        <v>0.29411764705882354</v>
      </c>
      <c r="F7" s="17"/>
      <c r="G7" s="17"/>
      <c r="H7" s="17"/>
      <c r="I7" s="14"/>
      <c r="J7" s="14"/>
      <c r="K7" s="14"/>
      <c r="L7" s="14"/>
      <c r="M7" s="18"/>
      <c r="N7" s="13">
        <v>0</v>
      </c>
      <c r="O7" s="13">
        <f t="shared" si="1"/>
        <v>0</v>
      </c>
      <c r="P7" s="13"/>
      <c r="Q7" s="14"/>
      <c r="R7" s="14"/>
      <c r="S7" s="22"/>
    </row>
    <row r="8" spans="1:21" ht="14" x14ac:dyDescent="0.3">
      <c r="A8" s="20">
        <v>43891.333333333336</v>
      </c>
      <c r="B8" s="13">
        <v>1</v>
      </c>
      <c r="C8" s="14">
        <f t="shared" si="2"/>
        <v>4</v>
      </c>
      <c r="D8" s="21">
        <f t="shared" si="3"/>
        <v>1.2857142857142858</v>
      </c>
      <c r="E8" s="21">
        <f t="shared" si="0"/>
        <v>0.14705882352941177</v>
      </c>
      <c r="F8" s="17"/>
      <c r="G8" s="17"/>
      <c r="H8" s="17"/>
      <c r="I8" s="14"/>
      <c r="J8" s="14"/>
      <c r="K8" s="14"/>
      <c r="L8" s="14"/>
      <c r="M8" s="18"/>
      <c r="N8" s="13">
        <v>0</v>
      </c>
      <c r="O8" s="13">
        <f t="shared" si="1"/>
        <v>0</v>
      </c>
      <c r="P8" s="13"/>
      <c r="Q8" s="14"/>
      <c r="R8" s="14"/>
      <c r="S8" s="22"/>
    </row>
    <row r="9" spans="1:21" ht="14" x14ac:dyDescent="0.3">
      <c r="A9" s="20">
        <v>43892.333333333336</v>
      </c>
      <c r="B9" s="13">
        <v>3</v>
      </c>
      <c r="C9" s="14">
        <f t="shared" si="2"/>
        <v>7</v>
      </c>
      <c r="D9" s="21">
        <f t="shared" si="3"/>
        <v>1.4285714285714286</v>
      </c>
      <c r="E9" s="21">
        <f t="shared" si="0"/>
        <v>0.44117647058823528</v>
      </c>
      <c r="F9" s="17"/>
      <c r="G9" s="17"/>
      <c r="H9" s="17"/>
      <c r="I9" s="14"/>
      <c r="J9" s="14"/>
      <c r="K9" s="14"/>
      <c r="L9" s="14"/>
      <c r="M9" s="18"/>
      <c r="N9" s="13">
        <v>0</v>
      </c>
      <c r="O9" s="13">
        <f t="shared" si="1"/>
        <v>0</v>
      </c>
      <c r="P9" s="13"/>
      <c r="Q9" s="14"/>
      <c r="R9" s="14"/>
      <c r="S9" s="22"/>
      <c r="U9" s="34"/>
    </row>
    <row r="10" spans="1:21" ht="14" x14ac:dyDescent="0.3">
      <c r="A10" s="20">
        <v>43893.333333333336</v>
      </c>
      <c r="B10" s="13">
        <v>0</v>
      </c>
      <c r="C10" s="14">
        <f t="shared" si="2"/>
        <v>7</v>
      </c>
      <c r="D10" s="21">
        <f t="shared" si="3"/>
        <v>1.5714285714285714</v>
      </c>
      <c r="E10" s="21">
        <f t="shared" si="0"/>
        <v>0</v>
      </c>
      <c r="F10" s="21">
        <f t="shared" ref="F10:F74" si="4">(E4+E5+E6+E7+E8+E9+E10)/7</f>
        <v>0.14705882352941174</v>
      </c>
      <c r="G10" s="21">
        <f t="shared" ref="G10:G73" si="5">E4+E5+E6+E7+E8+E9+E10</f>
        <v>1.0294117647058822</v>
      </c>
      <c r="H10" s="17"/>
      <c r="I10" s="14"/>
      <c r="J10" s="14"/>
      <c r="K10" s="14"/>
      <c r="L10" s="14"/>
      <c r="M10" s="18"/>
      <c r="N10" s="13">
        <v>0</v>
      </c>
      <c r="O10" s="13">
        <f t="shared" si="1"/>
        <v>0</v>
      </c>
      <c r="P10" s="13"/>
      <c r="Q10" s="14"/>
      <c r="R10" s="14"/>
      <c r="S10" s="22"/>
      <c r="U10" s="34"/>
    </row>
    <row r="11" spans="1:21" ht="14" x14ac:dyDescent="0.3">
      <c r="A11" s="20">
        <v>43894.333333333336</v>
      </c>
      <c r="B11" s="13">
        <v>3</v>
      </c>
      <c r="C11" s="14">
        <f t="shared" si="2"/>
        <v>10</v>
      </c>
      <c r="D11" s="21">
        <f t="shared" si="3"/>
        <v>1.5714285714285714</v>
      </c>
      <c r="E11" s="21">
        <f t="shared" si="0"/>
        <v>0.44117647058823528</v>
      </c>
      <c r="F11" s="21">
        <f t="shared" si="4"/>
        <v>0.18907563025210083</v>
      </c>
      <c r="G11" s="21">
        <f t="shared" si="5"/>
        <v>1.3235294117647058</v>
      </c>
      <c r="H11" s="21"/>
      <c r="I11" s="14"/>
      <c r="J11" s="14"/>
      <c r="K11" s="14"/>
      <c r="L11" s="14"/>
      <c r="M11" s="18"/>
      <c r="N11" s="13">
        <v>0</v>
      </c>
      <c r="O11" s="13">
        <f t="shared" si="1"/>
        <v>0</v>
      </c>
      <c r="P11" s="13"/>
      <c r="Q11" s="14"/>
      <c r="R11" s="14"/>
      <c r="S11" s="22"/>
      <c r="U11" s="34"/>
    </row>
    <row r="12" spans="1:21" ht="14" x14ac:dyDescent="0.3">
      <c r="A12" s="20">
        <v>43895.333333333336</v>
      </c>
      <c r="B12" s="13">
        <v>1</v>
      </c>
      <c r="C12" s="14">
        <f t="shared" si="2"/>
        <v>11</v>
      </c>
      <c r="D12" s="21">
        <f t="shared" si="3"/>
        <v>1.4285714285714286</v>
      </c>
      <c r="E12" s="21">
        <f t="shared" si="0"/>
        <v>0.14705882352941177</v>
      </c>
      <c r="F12" s="21">
        <f t="shared" si="4"/>
        <v>0.21008403361344535</v>
      </c>
      <c r="G12" s="21">
        <f t="shared" si="5"/>
        <v>1.4705882352941175</v>
      </c>
      <c r="H12" s="21"/>
      <c r="I12" s="14"/>
      <c r="J12" s="14"/>
      <c r="K12" s="14"/>
      <c r="L12" s="14"/>
      <c r="M12" s="18"/>
      <c r="N12" s="13">
        <v>0</v>
      </c>
      <c r="O12" s="13">
        <f t="shared" si="1"/>
        <v>0</v>
      </c>
      <c r="P12" s="13"/>
      <c r="Q12" s="14"/>
      <c r="R12" s="14"/>
      <c r="S12" s="22"/>
      <c r="U12" s="34"/>
    </row>
    <row r="13" spans="1:21" ht="14" x14ac:dyDescent="0.3">
      <c r="A13" s="20">
        <v>43896.333333333336</v>
      </c>
      <c r="B13" s="13">
        <v>1</v>
      </c>
      <c r="C13" s="14">
        <f t="shared" si="2"/>
        <v>12</v>
      </c>
      <c r="D13" s="21">
        <f t="shared" si="3"/>
        <v>1.1428571428571428</v>
      </c>
      <c r="E13" s="21">
        <f t="shared" si="0"/>
        <v>0.14705882352941177</v>
      </c>
      <c r="F13" s="21">
        <f t="shared" si="4"/>
        <v>0.2310924369747899</v>
      </c>
      <c r="G13" s="21">
        <f t="shared" si="5"/>
        <v>1.6176470588235292</v>
      </c>
      <c r="H13" s="21"/>
      <c r="I13" s="14"/>
      <c r="J13" s="14"/>
      <c r="K13" s="14"/>
      <c r="L13" s="14"/>
      <c r="M13" s="18"/>
      <c r="N13" s="13">
        <v>0</v>
      </c>
      <c r="O13" s="13">
        <f t="shared" si="1"/>
        <v>0</v>
      </c>
      <c r="P13" s="13"/>
      <c r="Q13" s="14"/>
      <c r="R13" s="14"/>
      <c r="S13" s="22"/>
      <c r="U13" s="34"/>
    </row>
    <row r="14" spans="1:21" ht="14" x14ac:dyDescent="0.3">
      <c r="A14" s="20">
        <v>43897.333333333336</v>
      </c>
      <c r="B14" s="13">
        <v>2</v>
      </c>
      <c r="C14" s="14">
        <f t="shared" si="2"/>
        <v>14</v>
      </c>
      <c r="D14" s="21">
        <f t="shared" si="3"/>
        <v>1.5714285714285714</v>
      </c>
      <c r="E14" s="21">
        <f t="shared" si="0"/>
        <v>0.29411764705882354</v>
      </c>
      <c r="F14" s="21">
        <f t="shared" si="4"/>
        <v>0.2310924369747899</v>
      </c>
      <c r="G14" s="21">
        <f t="shared" si="5"/>
        <v>1.6176470588235292</v>
      </c>
      <c r="H14" s="21"/>
      <c r="I14" s="14"/>
      <c r="J14" s="14"/>
      <c r="K14" s="14"/>
      <c r="L14" s="14"/>
      <c r="M14" s="18"/>
      <c r="N14" s="13">
        <v>0</v>
      </c>
      <c r="O14" s="13">
        <f t="shared" si="1"/>
        <v>0</v>
      </c>
      <c r="P14" s="13"/>
      <c r="Q14" s="14"/>
      <c r="R14" s="14"/>
      <c r="S14" s="22"/>
      <c r="U14" s="34"/>
    </row>
    <row r="15" spans="1:21" ht="14" x14ac:dyDescent="0.3">
      <c r="A15" s="20">
        <v>43898.333333333336</v>
      </c>
      <c r="B15" s="13">
        <v>0</v>
      </c>
      <c r="C15" s="14">
        <f t="shared" si="2"/>
        <v>14</v>
      </c>
      <c r="D15" s="21">
        <f t="shared" si="3"/>
        <v>1.4285714285714286</v>
      </c>
      <c r="E15" s="21">
        <f t="shared" si="0"/>
        <v>0</v>
      </c>
      <c r="F15" s="21">
        <f t="shared" si="4"/>
        <v>0.21008403361344535</v>
      </c>
      <c r="G15" s="21">
        <f t="shared" si="5"/>
        <v>1.4705882352941175</v>
      </c>
      <c r="H15" s="21"/>
      <c r="I15" s="14"/>
      <c r="J15" s="14"/>
      <c r="K15" s="14"/>
      <c r="L15" s="14"/>
      <c r="M15" s="18"/>
      <c r="N15" s="13">
        <v>0</v>
      </c>
      <c r="O15" s="13">
        <f t="shared" si="1"/>
        <v>0</v>
      </c>
      <c r="P15" s="13"/>
      <c r="Q15" s="14"/>
      <c r="R15" s="14"/>
      <c r="S15" s="22"/>
      <c r="U15" s="34"/>
    </row>
    <row r="16" spans="1:21" ht="14" x14ac:dyDescent="0.3">
      <c r="A16" s="20">
        <v>43899.333333333336</v>
      </c>
      <c r="B16" s="13">
        <v>1</v>
      </c>
      <c r="C16" s="14">
        <f t="shared" si="2"/>
        <v>15</v>
      </c>
      <c r="D16" s="21">
        <f t="shared" si="3"/>
        <v>2.2857142857142856</v>
      </c>
      <c r="E16" s="21">
        <f t="shared" si="0"/>
        <v>0.14705882352941177</v>
      </c>
      <c r="F16" s="21">
        <f t="shared" si="4"/>
        <v>0.16806722689075632</v>
      </c>
      <c r="G16" s="21">
        <f t="shared" si="5"/>
        <v>1.1764705882352942</v>
      </c>
      <c r="H16" s="21"/>
      <c r="I16" s="14"/>
      <c r="J16" s="14"/>
      <c r="K16" s="14"/>
      <c r="L16" s="14"/>
      <c r="M16" s="18"/>
      <c r="N16" s="13">
        <v>0</v>
      </c>
      <c r="O16" s="13">
        <f t="shared" si="1"/>
        <v>0</v>
      </c>
      <c r="P16" s="13"/>
      <c r="Q16" s="14"/>
      <c r="R16" s="14"/>
      <c r="S16" s="22"/>
      <c r="U16" s="34"/>
    </row>
    <row r="17" spans="1:21" ht="14" x14ac:dyDescent="0.3">
      <c r="A17" s="20">
        <v>43900.333333333336</v>
      </c>
      <c r="B17" s="13">
        <v>3</v>
      </c>
      <c r="C17" s="14">
        <f t="shared" si="2"/>
        <v>18</v>
      </c>
      <c r="D17" s="21">
        <f t="shared" si="3"/>
        <v>2.5714285714285716</v>
      </c>
      <c r="E17" s="21">
        <f t="shared" si="0"/>
        <v>0.44117647058823528</v>
      </c>
      <c r="F17" s="21">
        <f t="shared" si="4"/>
        <v>0.23109243697478993</v>
      </c>
      <c r="G17" s="21">
        <f t="shared" si="5"/>
        <v>1.6176470588235294</v>
      </c>
      <c r="H17" s="21">
        <f>SUM(E4:E17)</f>
        <v>2.6470588235294112</v>
      </c>
      <c r="I17" s="14"/>
      <c r="J17" s="14"/>
      <c r="K17" s="14"/>
      <c r="L17" s="14"/>
      <c r="M17" s="18"/>
      <c r="N17" s="13">
        <v>0</v>
      </c>
      <c r="O17" s="13">
        <f t="shared" si="1"/>
        <v>0</v>
      </c>
      <c r="P17" s="13"/>
      <c r="Q17" s="14"/>
      <c r="R17" s="14"/>
      <c r="S17" s="22"/>
      <c r="U17" s="34"/>
    </row>
    <row r="18" spans="1:21" ht="14" x14ac:dyDescent="0.3">
      <c r="A18" s="20">
        <v>43901.333333333336</v>
      </c>
      <c r="B18" s="13">
        <v>2</v>
      </c>
      <c r="C18" s="14">
        <f t="shared" si="2"/>
        <v>20</v>
      </c>
      <c r="D18" s="21">
        <f t="shared" si="3"/>
        <v>2.7142857142857144</v>
      </c>
      <c r="E18" s="21">
        <f t="shared" si="0"/>
        <v>0.29411764705882354</v>
      </c>
      <c r="F18" s="21">
        <f t="shared" si="4"/>
        <v>0.21008403361344538</v>
      </c>
      <c r="G18" s="21">
        <f t="shared" si="5"/>
        <v>1.4705882352941178</v>
      </c>
      <c r="H18" s="21">
        <f t="shared" ref="H18:H81" si="6">SUM(E5:E18)</f>
        <v>2.7941176470588234</v>
      </c>
      <c r="I18" s="14"/>
      <c r="J18" s="14"/>
      <c r="K18" s="14"/>
      <c r="L18" s="14"/>
      <c r="M18" s="18"/>
      <c r="N18" s="13">
        <v>0</v>
      </c>
      <c r="O18" s="13">
        <f t="shared" si="1"/>
        <v>0</v>
      </c>
      <c r="P18" s="13"/>
      <c r="Q18" s="14"/>
      <c r="R18" s="14"/>
      <c r="S18" s="22"/>
      <c r="U18" s="34"/>
    </row>
    <row r="19" spans="1:21" ht="14" x14ac:dyDescent="0.3">
      <c r="A19" s="20">
        <v>43902.333333333336</v>
      </c>
      <c r="B19" s="13">
        <v>7</v>
      </c>
      <c r="C19" s="14">
        <f t="shared" si="2"/>
        <v>27</v>
      </c>
      <c r="D19" s="21">
        <f t="shared" si="3"/>
        <v>4.1428571428571432</v>
      </c>
      <c r="E19" s="21">
        <f t="shared" si="0"/>
        <v>1.0294117647058825</v>
      </c>
      <c r="F19" s="21">
        <f t="shared" si="4"/>
        <v>0.33613445378151263</v>
      </c>
      <c r="G19" s="21">
        <f t="shared" si="5"/>
        <v>2.3529411764705883</v>
      </c>
      <c r="H19" s="21">
        <f t="shared" si="6"/>
        <v>3.8235294117647056</v>
      </c>
      <c r="I19" s="14"/>
      <c r="J19" s="14"/>
      <c r="K19" s="14"/>
      <c r="L19" s="14"/>
      <c r="M19" s="18"/>
      <c r="N19" s="13">
        <v>0</v>
      </c>
      <c r="O19" s="13">
        <f t="shared" si="1"/>
        <v>0</v>
      </c>
      <c r="P19" s="13"/>
      <c r="Q19" s="14"/>
      <c r="R19" s="14"/>
      <c r="S19" s="22"/>
      <c r="U19" s="34"/>
    </row>
    <row r="20" spans="1:21" ht="14" x14ac:dyDescent="0.3">
      <c r="A20" s="20">
        <v>43903.333333333336</v>
      </c>
      <c r="B20" s="13">
        <v>3</v>
      </c>
      <c r="C20" s="14">
        <f t="shared" si="2"/>
        <v>30</v>
      </c>
      <c r="D20" s="21">
        <f t="shared" si="3"/>
        <v>5.8571428571428568</v>
      </c>
      <c r="E20" s="21">
        <f t="shared" si="0"/>
        <v>0.44117647058823528</v>
      </c>
      <c r="F20" s="21">
        <f t="shared" si="4"/>
        <v>0.37815126050420172</v>
      </c>
      <c r="G20" s="21">
        <f t="shared" si="5"/>
        <v>2.6470588235294121</v>
      </c>
      <c r="H20" s="21">
        <f t="shared" si="6"/>
        <v>4.2647058823529411</v>
      </c>
      <c r="I20" s="14"/>
      <c r="J20" s="14"/>
      <c r="K20" s="14"/>
      <c r="L20" s="14"/>
      <c r="M20" s="18"/>
      <c r="N20" s="13">
        <v>0</v>
      </c>
      <c r="O20" s="13">
        <f t="shared" si="1"/>
        <v>0</v>
      </c>
      <c r="P20" s="13"/>
      <c r="Q20" s="14"/>
      <c r="R20" s="14"/>
      <c r="S20" s="22"/>
      <c r="U20" s="34"/>
    </row>
    <row r="21" spans="1:21" ht="14" x14ac:dyDescent="0.3">
      <c r="A21" s="20">
        <v>43904.333333333336</v>
      </c>
      <c r="B21" s="13">
        <v>3</v>
      </c>
      <c r="C21" s="14">
        <f t="shared" si="2"/>
        <v>33</v>
      </c>
      <c r="D21" s="21">
        <f t="shared" si="3"/>
        <v>7.2857142857142856</v>
      </c>
      <c r="E21" s="21">
        <f t="shared" si="0"/>
        <v>0.44117647058823528</v>
      </c>
      <c r="F21" s="21">
        <f t="shared" si="4"/>
        <v>0.39915966386554619</v>
      </c>
      <c r="G21" s="21">
        <f t="shared" si="5"/>
        <v>2.7941176470588234</v>
      </c>
      <c r="H21" s="21">
        <f t="shared" si="6"/>
        <v>4.4117647058823533</v>
      </c>
      <c r="I21" s="14"/>
      <c r="J21" s="14"/>
      <c r="K21" s="14"/>
      <c r="L21" s="14"/>
      <c r="M21" s="18"/>
      <c r="N21" s="13">
        <v>0</v>
      </c>
      <c r="O21" s="13">
        <f t="shared" si="1"/>
        <v>0</v>
      </c>
      <c r="P21" s="13"/>
      <c r="Q21" s="14"/>
      <c r="R21" s="14"/>
      <c r="S21" s="22"/>
      <c r="U21" s="34"/>
    </row>
    <row r="22" spans="1:21" ht="14" x14ac:dyDescent="0.3">
      <c r="A22" s="20">
        <v>43905.333333333336</v>
      </c>
      <c r="B22" s="13">
        <v>10</v>
      </c>
      <c r="C22" s="14">
        <f t="shared" si="2"/>
        <v>43</v>
      </c>
      <c r="D22" s="21">
        <f t="shared" si="3"/>
        <v>10.857142857142858</v>
      </c>
      <c r="E22" s="21">
        <f t="shared" si="0"/>
        <v>1.4705882352941178</v>
      </c>
      <c r="F22" s="21">
        <f t="shared" si="4"/>
        <v>0.60924369747899154</v>
      </c>
      <c r="G22" s="21">
        <f t="shared" si="5"/>
        <v>4.2647058823529411</v>
      </c>
      <c r="H22" s="21">
        <f t="shared" si="6"/>
        <v>5.7352941176470589</v>
      </c>
      <c r="I22" s="14"/>
      <c r="J22" s="14"/>
      <c r="K22" s="14"/>
      <c r="L22" s="14"/>
      <c r="M22" s="18"/>
      <c r="N22" s="13">
        <v>0</v>
      </c>
      <c r="O22" s="13">
        <f t="shared" si="1"/>
        <v>0</v>
      </c>
      <c r="P22" s="13"/>
      <c r="Q22" s="14"/>
      <c r="R22" s="14"/>
      <c r="S22" s="22"/>
      <c r="U22" s="34"/>
    </row>
    <row r="23" spans="1:21" ht="14" x14ac:dyDescent="0.3">
      <c r="A23" s="20">
        <v>43906.333333333336</v>
      </c>
      <c r="B23" s="13">
        <v>13</v>
      </c>
      <c r="C23" s="14">
        <f t="shared" si="2"/>
        <v>56</v>
      </c>
      <c r="D23" s="21">
        <f t="shared" si="3"/>
        <v>15.285714285714286</v>
      </c>
      <c r="E23" s="21">
        <f t="shared" si="0"/>
        <v>1.911764705882353</v>
      </c>
      <c r="F23" s="21">
        <f t="shared" si="4"/>
        <v>0.86134453781512621</v>
      </c>
      <c r="G23" s="21">
        <f t="shared" si="5"/>
        <v>6.0294117647058831</v>
      </c>
      <c r="H23" s="21">
        <f t="shared" si="6"/>
        <v>7.2058823529411775</v>
      </c>
      <c r="I23" s="14"/>
      <c r="J23" s="14"/>
      <c r="K23" s="14"/>
      <c r="L23" s="14"/>
      <c r="M23" s="18"/>
      <c r="N23" s="13">
        <v>0</v>
      </c>
      <c r="O23" s="13">
        <f t="shared" si="1"/>
        <v>0</v>
      </c>
      <c r="P23" s="13"/>
      <c r="Q23" s="14"/>
      <c r="R23" s="14"/>
      <c r="S23" s="22"/>
      <c r="U23" s="34"/>
    </row>
    <row r="24" spans="1:21" ht="14" x14ac:dyDescent="0.3">
      <c r="A24" s="20">
        <v>43907.333333333336</v>
      </c>
      <c r="B24" s="13">
        <v>13</v>
      </c>
      <c r="C24" s="14">
        <f t="shared" si="2"/>
        <v>69</v>
      </c>
      <c r="D24" s="21">
        <f t="shared" si="3"/>
        <v>20.714285714285715</v>
      </c>
      <c r="E24" s="21">
        <f t="shared" si="0"/>
        <v>1.911764705882353</v>
      </c>
      <c r="F24" s="21">
        <f t="shared" si="4"/>
        <v>1.0714285714285716</v>
      </c>
      <c r="G24" s="21">
        <f t="shared" si="5"/>
        <v>7.5000000000000009</v>
      </c>
      <c r="H24" s="21">
        <f t="shared" si="6"/>
        <v>9.1176470588235308</v>
      </c>
      <c r="I24" s="14"/>
      <c r="J24" s="14"/>
      <c r="K24" s="14"/>
      <c r="L24" s="14"/>
      <c r="M24" s="18"/>
      <c r="N24" s="13">
        <v>0</v>
      </c>
      <c r="O24" s="13">
        <f t="shared" si="1"/>
        <v>0</v>
      </c>
      <c r="P24" s="13"/>
      <c r="Q24" s="14"/>
      <c r="R24" s="14"/>
      <c r="S24" s="22"/>
    </row>
    <row r="25" spans="1:21" ht="14" x14ac:dyDescent="0.3">
      <c r="A25" s="20">
        <v>43908.333333333336</v>
      </c>
      <c r="B25" s="13">
        <v>27</v>
      </c>
      <c r="C25" s="14">
        <f t="shared" si="2"/>
        <v>96</v>
      </c>
      <c r="D25" s="21">
        <f t="shared" si="3"/>
        <v>27.142857142857142</v>
      </c>
      <c r="E25" s="21">
        <f t="shared" si="0"/>
        <v>3.9705882352941178</v>
      </c>
      <c r="F25" s="21">
        <f t="shared" si="4"/>
        <v>1.596638655462185</v>
      </c>
      <c r="G25" s="21">
        <f t="shared" si="5"/>
        <v>11.176470588235295</v>
      </c>
      <c r="H25" s="21">
        <f t="shared" si="6"/>
        <v>12.647058823529413</v>
      </c>
      <c r="I25" s="14"/>
      <c r="J25" s="14"/>
      <c r="K25" s="14"/>
      <c r="L25" s="14"/>
      <c r="M25" s="18"/>
      <c r="N25" s="13">
        <v>0</v>
      </c>
      <c r="O25" s="13">
        <f t="shared" si="1"/>
        <v>0</v>
      </c>
      <c r="P25" s="13"/>
      <c r="Q25" s="14"/>
      <c r="R25" s="14"/>
      <c r="S25" s="22"/>
    </row>
    <row r="26" spans="1:21" ht="14" x14ac:dyDescent="0.3">
      <c r="A26" s="20">
        <v>43909.333333333336</v>
      </c>
      <c r="B26" s="13">
        <v>38</v>
      </c>
      <c r="C26" s="14">
        <f t="shared" si="2"/>
        <v>134</v>
      </c>
      <c r="D26" s="21">
        <f t="shared" si="3"/>
        <v>27.428571428571427</v>
      </c>
      <c r="E26" s="21">
        <f t="shared" si="0"/>
        <v>5.5882352941176476</v>
      </c>
      <c r="F26" s="21">
        <f t="shared" si="4"/>
        <v>2.247899159663866</v>
      </c>
      <c r="G26" s="21">
        <f t="shared" si="5"/>
        <v>15.735294117647062</v>
      </c>
      <c r="H26" s="21">
        <f t="shared" si="6"/>
        <v>18.088235294117649</v>
      </c>
      <c r="I26" s="14"/>
      <c r="J26" s="14"/>
      <c r="K26" s="14"/>
      <c r="L26" s="14"/>
      <c r="M26" s="18"/>
      <c r="N26" s="13">
        <v>1</v>
      </c>
      <c r="O26" s="13">
        <f t="shared" si="1"/>
        <v>1</v>
      </c>
      <c r="P26" s="13"/>
      <c r="Q26" s="14"/>
      <c r="R26" s="14"/>
      <c r="S26" s="22"/>
    </row>
    <row r="27" spans="1:21" ht="14" x14ac:dyDescent="0.3">
      <c r="A27" s="20">
        <v>43910.333333333336</v>
      </c>
      <c r="B27" s="13">
        <v>41</v>
      </c>
      <c r="C27" s="14">
        <f t="shared" si="2"/>
        <v>175</v>
      </c>
      <c r="D27" s="21">
        <f t="shared" si="3"/>
        <v>27</v>
      </c>
      <c r="E27" s="21">
        <f t="shared" si="0"/>
        <v>6.0294117647058822</v>
      </c>
      <c r="F27" s="21">
        <f t="shared" si="4"/>
        <v>3.0462184873949587</v>
      </c>
      <c r="G27" s="21">
        <f t="shared" si="5"/>
        <v>21.32352941176471</v>
      </c>
      <c r="H27" s="21">
        <f t="shared" si="6"/>
        <v>23.970588235294116</v>
      </c>
      <c r="I27" s="14"/>
      <c r="J27" s="14"/>
      <c r="K27" s="14"/>
      <c r="L27" s="14"/>
      <c r="M27" s="18"/>
      <c r="N27" s="13">
        <v>0</v>
      </c>
      <c r="O27" s="13">
        <f t="shared" si="1"/>
        <v>1</v>
      </c>
      <c r="P27" s="13"/>
      <c r="Q27" s="14"/>
      <c r="R27" s="14"/>
      <c r="S27" s="22"/>
    </row>
    <row r="28" spans="1:21" ht="14" x14ac:dyDescent="0.3">
      <c r="A28" s="20">
        <v>43911.333333333336</v>
      </c>
      <c r="B28" s="13">
        <v>48</v>
      </c>
      <c r="C28" s="14">
        <f t="shared" si="2"/>
        <v>223</v>
      </c>
      <c r="D28" s="21">
        <f t="shared" si="3"/>
        <v>30.571428571428573</v>
      </c>
      <c r="E28" s="21">
        <f t="shared" si="0"/>
        <v>7.0588235294117645</v>
      </c>
      <c r="F28" s="21">
        <f t="shared" si="4"/>
        <v>3.9915966386554622</v>
      </c>
      <c r="G28" s="21">
        <f t="shared" si="5"/>
        <v>27.941176470588236</v>
      </c>
      <c r="H28" s="21">
        <f t="shared" si="6"/>
        <v>30.735294117647062</v>
      </c>
      <c r="I28" s="14"/>
      <c r="J28" s="14"/>
      <c r="K28" s="14"/>
      <c r="L28" s="14"/>
      <c r="M28" s="18"/>
      <c r="N28" s="13">
        <v>0</v>
      </c>
      <c r="O28" s="13">
        <f t="shared" si="1"/>
        <v>1</v>
      </c>
      <c r="P28" s="13"/>
      <c r="Q28" s="14"/>
      <c r="R28" s="14"/>
      <c r="S28" s="22"/>
    </row>
    <row r="29" spans="1:21" ht="14" x14ac:dyDescent="0.3">
      <c r="A29" s="20">
        <v>43912.333333333336</v>
      </c>
      <c r="B29" s="13">
        <v>12</v>
      </c>
      <c r="C29" s="14">
        <f t="shared" si="2"/>
        <v>235</v>
      </c>
      <c r="D29" s="21">
        <f t="shared" si="3"/>
        <v>31.714285714285715</v>
      </c>
      <c r="E29" s="21">
        <f t="shared" si="0"/>
        <v>1.7647058823529411</v>
      </c>
      <c r="F29" s="21">
        <f t="shared" si="4"/>
        <v>4.033613445378152</v>
      </c>
      <c r="G29" s="21">
        <f t="shared" si="5"/>
        <v>28.235294117647062</v>
      </c>
      <c r="H29" s="21">
        <f t="shared" si="6"/>
        <v>32.5</v>
      </c>
      <c r="I29" s="14"/>
      <c r="J29" s="14"/>
      <c r="K29" s="14"/>
      <c r="L29" s="14"/>
      <c r="M29" s="18"/>
      <c r="N29" s="13">
        <v>0</v>
      </c>
      <c r="O29" s="13">
        <f t="shared" si="1"/>
        <v>1</v>
      </c>
      <c r="P29" s="13"/>
      <c r="Q29" s="14"/>
      <c r="R29" s="14"/>
      <c r="S29" s="22"/>
    </row>
    <row r="30" spans="1:21" ht="14" x14ac:dyDescent="0.3">
      <c r="A30" s="20">
        <v>43913.333333333336</v>
      </c>
      <c r="B30" s="13">
        <v>10</v>
      </c>
      <c r="C30" s="14">
        <f t="shared" si="2"/>
        <v>245</v>
      </c>
      <c r="D30" s="21">
        <f t="shared" si="3"/>
        <v>33.285714285714285</v>
      </c>
      <c r="E30" s="21">
        <f t="shared" si="0"/>
        <v>1.4705882352941178</v>
      </c>
      <c r="F30" s="21">
        <f t="shared" si="4"/>
        <v>3.9705882352941182</v>
      </c>
      <c r="G30" s="21">
        <f t="shared" si="5"/>
        <v>27.794117647058826</v>
      </c>
      <c r="H30" s="21">
        <f t="shared" si="6"/>
        <v>33.823529411764703</v>
      </c>
      <c r="I30" s="23">
        <v>10</v>
      </c>
      <c r="J30" s="23">
        <v>3</v>
      </c>
      <c r="K30" s="23"/>
      <c r="L30" s="23">
        <f t="shared" ref="L30" si="7">SUM(J30:K30)</f>
        <v>3</v>
      </c>
      <c r="M30" s="23"/>
      <c r="N30" s="13">
        <v>1</v>
      </c>
      <c r="O30" s="13">
        <f t="shared" si="1"/>
        <v>2</v>
      </c>
      <c r="P30" s="24"/>
      <c r="Q30" s="25"/>
      <c r="R30" s="25"/>
      <c r="S30" s="22"/>
    </row>
    <row r="31" spans="1:21" ht="14" x14ac:dyDescent="0.3">
      <c r="A31" s="20">
        <v>43914.333333333336</v>
      </c>
      <c r="B31" s="13">
        <v>38</v>
      </c>
      <c r="C31" s="14">
        <f t="shared" si="2"/>
        <v>283</v>
      </c>
      <c r="D31" s="21">
        <f t="shared" si="3"/>
        <v>33.142857142857146</v>
      </c>
      <c r="E31" s="21">
        <f t="shared" si="0"/>
        <v>5.5882352941176476</v>
      </c>
      <c r="F31" s="21">
        <f t="shared" si="4"/>
        <v>4.4957983193277311</v>
      </c>
      <c r="G31" s="21">
        <f t="shared" si="5"/>
        <v>31.47058823529412</v>
      </c>
      <c r="H31" s="21">
        <f t="shared" si="6"/>
        <v>38.970588235294123</v>
      </c>
      <c r="I31" s="23">
        <v>13</v>
      </c>
      <c r="J31" s="23">
        <v>2</v>
      </c>
      <c r="K31" s="23"/>
      <c r="L31" s="23">
        <f>SUM(J31:K31)</f>
        <v>2</v>
      </c>
      <c r="M31" s="23"/>
      <c r="N31" s="13">
        <v>0</v>
      </c>
      <c r="O31" s="13">
        <f t="shared" si="1"/>
        <v>2</v>
      </c>
      <c r="P31" s="24"/>
      <c r="Q31" s="25"/>
      <c r="R31" s="25"/>
      <c r="S31" s="22"/>
    </row>
    <row r="32" spans="1:21" ht="14" x14ac:dyDescent="0.3">
      <c r="A32" s="20">
        <v>43915.333333333336</v>
      </c>
      <c r="B32" s="13">
        <v>35</v>
      </c>
      <c r="C32" s="14">
        <f t="shared" si="2"/>
        <v>318</v>
      </c>
      <c r="D32" s="21">
        <f t="shared" si="3"/>
        <v>31.571428571428573</v>
      </c>
      <c r="E32" s="21">
        <f t="shared" si="0"/>
        <v>5.1470588235294121</v>
      </c>
      <c r="F32" s="21">
        <f t="shared" si="4"/>
        <v>4.6638655462184877</v>
      </c>
      <c r="G32" s="21">
        <f t="shared" si="5"/>
        <v>32.647058823529413</v>
      </c>
      <c r="H32" s="21">
        <f t="shared" si="6"/>
        <v>43.82352941176471</v>
      </c>
      <c r="I32" s="23">
        <v>26</v>
      </c>
      <c r="J32" s="23">
        <v>7</v>
      </c>
      <c r="K32" s="23"/>
      <c r="L32" s="23">
        <f>SUM(J32:K32)</f>
        <v>7</v>
      </c>
      <c r="M32" s="23">
        <v>27</v>
      </c>
      <c r="N32" s="13">
        <v>0</v>
      </c>
      <c r="O32" s="13">
        <f t="shared" si="1"/>
        <v>2</v>
      </c>
      <c r="P32" s="24"/>
      <c r="Q32" s="25"/>
      <c r="R32" s="25"/>
      <c r="S32" s="22"/>
    </row>
    <row r="33" spans="1:19" ht="14" x14ac:dyDescent="0.3">
      <c r="A33" s="20">
        <v>43916.333333333336</v>
      </c>
      <c r="B33" s="13">
        <v>49</v>
      </c>
      <c r="C33" s="14">
        <f t="shared" si="2"/>
        <v>367</v>
      </c>
      <c r="D33" s="21">
        <f t="shared" si="3"/>
        <v>35.714285714285715</v>
      </c>
      <c r="E33" s="21">
        <f t="shared" si="0"/>
        <v>7.2058823529411766</v>
      </c>
      <c r="F33" s="21">
        <f t="shared" si="4"/>
        <v>4.8949579831932777</v>
      </c>
      <c r="G33" s="21">
        <f t="shared" si="5"/>
        <v>34.264705882352942</v>
      </c>
      <c r="H33" s="21">
        <f t="shared" si="6"/>
        <v>50</v>
      </c>
      <c r="I33" s="23">
        <v>28</v>
      </c>
      <c r="J33" s="23">
        <v>10</v>
      </c>
      <c r="K33" s="23"/>
      <c r="L33" s="23">
        <f>SUM(J33:K33)</f>
        <v>10</v>
      </c>
      <c r="M33" s="23">
        <v>35</v>
      </c>
      <c r="N33" s="13">
        <v>1</v>
      </c>
      <c r="O33" s="13">
        <f t="shared" si="1"/>
        <v>3</v>
      </c>
      <c r="P33" s="24"/>
      <c r="Q33" s="25"/>
      <c r="R33" s="25"/>
      <c r="S33" s="22"/>
    </row>
    <row r="34" spans="1:19" ht="14" x14ac:dyDescent="0.3">
      <c r="A34" s="20">
        <v>43917.333333333336</v>
      </c>
      <c r="B34" s="13">
        <v>40</v>
      </c>
      <c r="C34" s="14">
        <f t="shared" si="2"/>
        <v>407</v>
      </c>
      <c r="D34" s="21">
        <f t="shared" si="3"/>
        <v>37.285714285714285</v>
      </c>
      <c r="E34" s="21">
        <f t="shared" si="0"/>
        <v>5.882352941176471</v>
      </c>
      <c r="F34" s="21">
        <f t="shared" si="4"/>
        <v>4.8739495798319341</v>
      </c>
      <c r="G34" s="21">
        <f t="shared" si="5"/>
        <v>34.117647058823536</v>
      </c>
      <c r="H34" s="21">
        <f t="shared" si="6"/>
        <v>55.441176470588239</v>
      </c>
      <c r="I34" s="23"/>
      <c r="J34" s="23"/>
      <c r="K34" s="23"/>
      <c r="L34" s="23"/>
      <c r="M34" s="23"/>
      <c r="N34" s="13">
        <v>2</v>
      </c>
      <c r="O34" s="13">
        <f t="shared" si="1"/>
        <v>5</v>
      </c>
      <c r="P34" s="24"/>
      <c r="Q34" s="25"/>
      <c r="R34" s="25"/>
      <c r="S34" s="22"/>
    </row>
    <row r="35" spans="1:19" ht="14" x14ac:dyDescent="0.3">
      <c r="A35" s="20">
        <v>43918.333333333336</v>
      </c>
      <c r="B35" s="13">
        <v>37</v>
      </c>
      <c r="C35" s="14">
        <f t="shared" si="2"/>
        <v>444</v>
      </c>
      <c r="D35" s="21">
        <f t="shared" si="3"/>
        <v>38.714285714285715</v>
      </c>
      <c r="E35" s="21">
        <f t="shared" si="0"/>
        <v>5.4411764705882355</v>
      </c>
      <c r="F35" s="21">
        <f t="shared" si="4"/>
        <v>4.6428571428571432</v>
      </c>
      <c r="G35" s="21">
        <f t="shared" si="5"/>
        <v>32.5</v>
      </c>
      <c r="H35" s="21">
        <f t="shared" si="6"/>
        <v>60.441176470588232</v>
      </c>
      <c r="I35" s="23"/>
      <c r="J35" s="23"/>
      <c r="K35" s="23"/>
      <c r="L35" s="23"/>
      <c r="M35" s="23"/>
      <c r="N35" s="13">
        <v>3</v>
      </c>
      <c r="O35" s="13">
        <f t="shared" si="1"/>
        <v>8</v>
      </c>
      <c r="P35" s="24"/>
      <c r="Q35" s="25"/>
      <c r="R35" s="25"/>
      <c r="S35" s="22"/>
    </row>
    <row r="36" spans="1:19" ht="14" x14ac:dyDescent="0.3">
      <c r="A36" s="20">
        <v>43919.333333333336</v>
      </c>
      <c r="B36" s="13">
        <v>41</v>
      </c>
      <c r="C36" s="14">
        <f t="shared" si="2"/>
        <v>485</v>
      </c>
      <c r="D36" s="21">
        <f t="shared" si="3"/>
        <v>39.714285714285715</v>
      </c>
      <c r="E36" s="21">
        <f t="shared" si="0"/>
        <v>6.0294117647058822</v>
      </c>
      <c r="F36" s="21">
        <f t="shared" si="4"/>
        <v>5.2521008403361344</v>
      </c>
      <c r="G36" s="21">
        <f t="shared" si="5"/>
        <v>36.764705882352942</v>
      </c>
      <c r="H36" s="21">
        <f t="shared" si="6"/>
        <v>65</v>
      </c>
      <c r="I36" s="23"/>
      <c r="J36" s="23"/>
      <c r="K36" s="23"/>
      <c r="L36" s="23"/>
      <c r="M36" s="23"/>
      <c r="N36" s="13">
        <v>1</v>
      </c>
      <c r="O36" s="13">
        <f t="shared" si="1"/>
        <v>9</v>
      </c>
      <c r="P36" s="24"/>
      <c r="Q36" s="25"/>
      <c r="R36" s="25"/>
      <c r="S36" s="22"/>
    </row>
    <row r="37" spans="1:19" ht="14" x14ac:dyDescent="0.3">
      <c r="A37" s="20">
        <v>43920.333333333336</v>
      </c>
      <c r="B37" s="13">
        <v>21</v>
      </c>
      <c r="C37" s="14">
        <f t="shared" si="2"/>
        <v>506</v>
      </c>
      <c r="D37" s="21">
        <f t="shared" si="3"/>
        <v>37.714285714285715</v>
      </c>
      <c r="E37" s="21">
        <f t="shared" si="0"/>
        <v>3.0882352941176472</v>
      </c>
      <c r="F37" s="21">
        <f t="shared" si="4"/>
        <v>5.4831932773109244</v>
      </c>
      <c r="G37" s="21">
        <f t="shared" si="5"/>
        <v>38.382352941176471</v>
      </c>
      <c r="H37" s="21">
        <f t="shared" si="6"/>
        <v>66.176470588235304</v>
      </c>
      <c r="I37" s="23">
        <v>38</v>
      </c>
      <c r="J37" s="23">
        <v>12</v>
      </c>
      <c r="K37" s="23"/>
      <c r="L37" s="23">
        <f>SUM(J37:K37)</f>
        <v>12</v>
      </c>
      <c r="M37" s="23">
        <v>35</v>
      </c>
      <c r="N37" s="13">
        <v>2</v>
      </c>
      <c r="O37" s="13">
        <f t="shared" si="1"/>
        <v>11</v>
      </c>
      <c r="P37" s="24"/>
      <c r="Q37" s="25"/>
      <c r="R37" s="25"/>
      <c r="S37" s="22"/>
    </row>
    <row r="38" spans="1:19" ht="14" x14ac:dyDescent="0.3">
      <c r="A38" s="20">
        <v>43921.333333333336</v>
      </c>
      <c r="B38" s="13">
        <v>48</v>
      </c>
      <c r="C38" s="14">
        <f t="shared" si="2"/>
        <v>554</v>
      </c>
      <c r="D38" s="21">
        <f t="shared" si="3"/>
        <v>38</v>
      </c>
      <c r="E38" s="21">
        <f t="shared" si="0"/>
        <v>7.0588235294117645</v>
      </c>
      <c r="F38" s="21">
        <f t="shared" si="4"/>
        <v>5.6932773109243682</v>
      </c>
      <c r="G38" s="21">
        <f t="shared" si="5"/>
        <v>39.85294117647058</v>
      </c>
      <c r="H38" s="21">
        <f t="shared" si="6"/>
        <v>71.32352941176471</v>
      </c>
      <c r="I38" s="23">
        <v>63</v>
      </c>
      <c r="J38" s="23">
        <v>22</v>
      </c>
      <c r="K38" s="23"/>
      <c r="L38" s="23">
        <f>SUM(J38:K38)</f>
        <v>22</v>
      </c>
      <c r="M38" s="23">
        <v>39</v>
      </c>
      <c r="N38" s="13">
        <v>0</v>
      </c>
      <c r="O38" s="13">
        <f t="shared" si="1"/>
        <v>11</v>
      </c>
      <c r="P38" s="24"/>
      <c r="Q38" s="25"/>
      <c r="R38" s="25"/>
      <c r="S38" s="22"/>
    </row>
    <row r="39" spans="1:19" ht="14" x14ac:dyDescent="0.3">
      <c r="A39" s="20">
        <v>43922.333333333336</v>
      </c>
      <c r="B39" s="13">
        <v>42</v>
      </c>
      <c r="C39" s="14">
        <f t="shared" si="2"/>
        <v>596</v>
      </c>
      <c r="D39" s="21">
        <f t="shared" si="3"/>
        <v>36.857142857142854</v>
      </c>
      <c r="E39" s="21">
        <f t="shared" si="0"/>
        <v>6.1764705882352944</v>
      </c>
      <c r="F39" s="21">
        <f t="shared" si="4"/>
        <v>5.840336134453783</v>
      </c>
      <c r="G39" s="21">
        <f t="shared" si="5"/>
        <v>40.882352941176478</v>
      </c>
      <c r="H39" s="21">
        <f t="shared" si="6"/>
        <v>73.52941176470587</v>
      </c>
      <c r="I39" s="23">
        <v>67</v>
      </c>
      <c r="J39" s="23">
        <v>27</v>
      </c>
      <c r="K39" s="23"/>
      <c r="L39" s="23">
        <f>SUM(J39:K39)</f>
        <v>27</v>
      </c>
      <c r="M39" s="23">
        <v>20</v>
      </c>
      <c r="N39" s="13">
        <v>0</v>
      </c>
      <c r="O39" s="13">
        <f t="shared" si="1"/>
        <v>11</v>
      </c>
      <c r="P39" s="24"/>
      <c r="Q39" s="25"/>
      <c r="R39" s="25"/>
      <c r="S39" s="22"/>
    </row>
    <row r="40" spans="1:19" ht="14" x14ac:dyDescent="0.3">
      <c r="A40" s="20">
        <v>43923.333333333336</v>
      </c>
      <c r="B40" s="13">
        <v>35</v>
      </c>
      <c r="C40" s="14">
        <f t="shared" si="2"/>
        <v>631</v>
      </c>
      <c r="D40" s="21">
        <f t="shared" si="3"/>
        <v>35.857142857142854</v>
      </c>
      <c r="E40" s="21">
        <f t="shared" si="0"/>
        <v>5.1470588235294121</v>
      </c>
      <c r="F40" s="21">
        <f t="shared" si="4"/>
        <v>5.5462184873949587</v>
      </c>
      <c r="G40" s="21">
        <f t="shared" si="5"/>
        <v>38.82352941176471</v>
      </c>
      <c r="H40" s="21">
        <f t="shared" si="6"/>
        <v>73.088235294117638</v>
      </c>
      <c r="I40" s="23">
        <v>69</v>
      </c>
      <c r="J40" s="23">
        <v>27</v>
      </c>
      <c r="K40" s="23"/>
      <c r="L40" s="23">
        <f>SUM(J40:K40)</f>
        <v>27</v>
      </c>
      <c r="M40" s="23">
        <v>39</v>
      </c>
      <c r="N40" s="13">
        <v>3</v>
      </c>
      <c r="O40" s="13">
        <f t="shared" si="1"/>
        <v>14</v>
      </c>
      <c r="P40" s="24"/>
      <c r="Q40" s="25"/>
      <c r="R40" s="25"/>
      <c r="S40" s="22"/>
    </row>
    <row r="41" spans="1:19" ht="14" x14ac:dyDescent="0.3">
      <c r="A41" s="20">
        <v>43924.333333333336</v>
      </c>
      <c r="B41" s="13">
        <v>42</v>
      </c>
      <c r="C41" s="14">
        <f t="shared" si="2"/>
        <v>673</v>
      </c>
      <c r="D41" s="21">
        <f t="shared" si="3"/>
        <v>36.714285714285715</v>
      </c>
      <c r="E41" s="21">
        <f t="shared" si="0"/>
        <v>6.1764705882352944</v>
      </c>
      <c r="F41" s="21">
        <f t="shared" si="4"/>
        <v>5.5882352941176467</v>
      </c>
      <c r="G41" s="21">
        <f t="shared" si="5"/>
        <v>39.117647058823529</v>
      </c>
      <c r="H41" s="21">
        <f t="shared" si="6"/>
        <v>73.235294117647058</v>
      </c>
      <c r="I41" s="23">
        <v>73</v>
      </c>
      <c r="J41" s="23">
        <v>27</v>
      </c>
      <c r="K41" s="23"/>
      <c r="L41" s="23">
        <f>SUM(J41:K41)</f>
        <v>27</v>
      </c>
      <c r="M41" s="23">
        <v>38</v>
      </c>
      <c r="N41" s="13">
        <v>1</v>
      </c>
      <c r="O41" s="13">
        <f t="shared" si="1"/>
        <v>15</v>
      </c>
      <c r="P41" s="24"/>
      <c r="Q41" s="25"/>
      <c r="R41" s="25"/>
      <c r="S41" s="22"/>
    </row>
    <row r="42" spans="1:19" ht="14" x14ac:dyDescent="0.3">
      <c r="A42" s="20">
        <v>43925.333333333336</v>
      </c>
      <c r="B42" s="13">
        <v>29</v>
      </c>
      <c r="C42" s="14">
        <f t="shared" si="2"/>
        <v>702</v>
      </c>
      <c r="D42" s="21">
        <f t="shared" si="3"/>
        <v>34.142857142857146</v>
      </c>
      <c r="E42" s="21">
        <f t="shared" si="0"/>
        <v>4.2647058823529411</v>
      </c>
      <c r="F42" s="21">
        <f t="shared" si="4"/>
        <v>5.420168067226891</v>
      </c>
      <c r="G42" s="21">
        <f t="shared" si="5"/>
        <v>37.941176470588239</v>
      </c>
      <c r="H42" s="21">
        <f t="shared" si="6"/>
        <v>70.441176470588232</v>
      </c>
      <c r="I42" s="23"/>
      <c r="J42" s="23"/>
      <c r="K42" s="23"/>
      <c r="L42" s="23"/>
      <c r="M42" s="23"/>
      <c r="N42" s="13">
        <v>3</v>
      </c>
      <c r="O42" s="13">
        <f t="shared" si="1"/>
        <v>18</v>
      </c>
      <c r="P42" s="24"/>
      <c r="Q42" s="25"/>
      <c r="R42" s="25"/>
      <c r="S42" s="22"/>
    </row>
    <row r="43" spans="1:19" ht="14" x14ac:dyDescent="0.3">
      <c r="A43" s="20">
        <v>43926.333333333336</v>
      </c>
      <c r="B43" s="13">
        <v>34</v>
      </c>
      <c r="C43" s="14">
        <f t="shared" si="2"/>
        <v>736</v>
      </c>
      <c r="D43" s="21">
        <f t="shared" si="3"/>
        <v>33.714285714285715</v>
      </c>
      <c r="E43" s="21">
        <f t="shared" si="0"/>
        <v>5</v>
      </c>
      <c r="F43" s="21">
        <f t="shared" si="4"/>
        <v>5.2731092436974789</v>
      </c>
      <c r="G43" s="21">
        <f t="shared" si="5"/>
        <v>36.911764705882355</v>
      </c>
      <c r="H43" s="21">
        <f t="shared" si="6"/>
        <v>73.67647058823529</v>
      </c>
      <c r="I43" s="23"/>
      <c r="J43" s="23"/>
      <c r="K43" s="23"/>
      <c r="L43" s="23"/>
      <c r="M43" s="23"/>
      <c r="N43" s="13">
        <v>1</v>
      </c>
      <c r="O43" s="13">
        <f t="shared" si="1"/>
        <v>19</v>
      </c>
      <c r="P43" s="24"/>
      <c r="Q43" s="25"/>
      <c r="R43" s="25"/>
      <c r="S43" s="22"/>
    </row>
    <row r="44" spans="1:19" ht="14" x14ac:dyDescent="0.3">
      <c r="A44" s="20">
        <v>43927.333333333336</v>
      </c>
      <c r="B44" s="13">
        <v>27</v>
      </c>
      <c r="C44" s="14">
        <f t="shared" si="2"/>
        <v>763</v>
      </c>
      <c r="D44" s="21">
        <f t="shared" si="3"/>
        <v>31.714285714285715</v>
      </c>
      <c r="E44" s="21">
        <f t="shared" si="0"/>
        <v>3.9705882352941178</v>
      </c>
      <c r="F44" s="21">
        <f t="shared" si="4"/>
        <v>5.3991596638655466</v>
      </c>
      <c r="G44" s="21">
        <f t="shared" si="5"/>
        <v>37.794117647058826</v>
      </c>
      <c r="H44" s="21">
        <f t="shared" si="6"/>
        <v>76.17647058823529</v>
      </c>
      <c r="I44" s="23"/>
      <c r="J44" s="23"/>
      <c r="K44" s="23"/>
      <c r="L44" s="23"/>
      <c r="M44" s="23"/>
      <c r="N44" s="13">
        <v>0</v>
      </c>
      <c r="O44" s="13">
        <f t="shared" si="1"/>
        <v>19</v>
      </c>
      <c r="P44" s="24"/>
      <c r="Q44" s="25"/>
      <c r="R44" s="25"/>
      <c r="S44" s="22"/>
    </row>
    <row r="45" spans="1:19" ht="14" x14ac:dyDescent="0.3">
      <c r="A45" s="20">
        <v>43928.333333333336</v>
      </c>
      <c r="B45" s="13">
        <v>30</v>
      </c>
      <c r="C45" s="14">
        <f t="shared" si="2"/>
        <v>793</v>
      </c>
      <c r="D45" s="21">
        <f t="shared" si="3"/>
        <v>29.571428571428573</v>
      </c>
      <c r="E45" s="21">
        <f t="shared" si="0"/>
        <v>4.4117647058823533</v>
      </c>
      <c r="F45" s="21">
        <f t="shared" si="4"/>
        <v>5.0210084033613445</v>
      </c>
      <c r="G45" s="21">
        <f t="shared" si="5"/>
        <v>35.147058823529413</v>
      </c>
      <c r="H45" s="21">
        <f t="shared" si="6"/>
        <v>75</v>
      </c>
      <c r="I45" s="23">
        <v>59</v>
      </c>
      <c r="J45" s="23">
        <v>25</v>
      </c>
      <c r="K45" s="23">
        <v>4</v>
      </c>
      <c r="L45" s="23">
        <f>SUM(J45:K45)</f>
        <v>29</v>
      </c>
      <c r="M45" s="23">
        <v>60</v>
      </c>
      <c r="N45" s="13">
        <v>0</v>
      </c>
      <c r="O45" s="13">
        <f t="shared" si="1"/>
        <v>19</v>
      </c>
      <c r="P45" s="24"/>
      <c r="Q45" s="25"/>
      <c r="R45" s="25"/>
      <c r="S45" s="22"/>
    </row>
    <row r="46" spans="1:19" ht="14" x14ac:dyDescent="0.3">
      <c r="A46" s="20">
        <v>43929.333333333336</v>
      </c>
      <c r="B46" s="13">
        <v>39</v>
      </c>
      <c r="C46" s="14">
        <f t="shared" si="2"/>
        <v>832</v>
      </c>
      <c r="D46" s="21">
        <f t="shared" si="3"/>
        <v>28.428571428571427</v>
      </c>
      <c r="E46" s="21">
        <f t="shared" si="0"/>
        <v>5.7352941176470589</v>
      </c>
      <c r="F46" s="21">
        <f t="shared" si="4"/>
        <v>4.957983193277312</v>
      </c>
      <c r="G46" s="21">
        <f t="shared" si="5"/>
        <v>34.705882352941181</v>
      </c>
      <c r="H46" s="21">
        <f t="shared" si="6"/>
        <v>75.588235294117652</v>
      </c>
      <c r="I46" s="23">
        <v>56</v>
      </c>
      <c r="J46" s="23">
        <v>23</v>
      </c>
      <c r="K46" s="23">
        <v>6</v>
      </c>
      <c r="L46" s="23">
        <f>SUM(J46:K46)</f>
        <v>29</v>
      </c>
      <c r="M46" s="23">
        <v>41</v>
      </c>
      <c r="N46" s="13">
        <v>3</v>
      </c>
      <c r="O46" s="13">
        <f t="shared" si="1"/>
        <v>22</v>
      </c>
      <c r="P46" s="24"/>
      <c r="Q46" s="25"/>
      <c r="R46" s="25"/>
      <c r="S46" s="22"/>
    </row>
    <row r="47" spans="1:19" ht="14" x14ac:dyDescent="0.3">
      <c r="A47" s="20">
        <v>43930.333333333336</v>
      </c>
      <c r="B47" s="13">
        <v>21</v>
      </c>
      <c r="C47" s="14">
        <f t="shared" si="2"/>
        <v>853</v>
      </c>
      <c r="D47" s="21">
        <f t="shared" si="3"/>
        <v>24.714285714285715</v>
      </c>
      <c r="E47" s="21">
        <f t="shared" si="0"/>
        <v>3.0882352941176472</v>
      </c>
      <c r="F47" s="21">
        <f t="shared" si="4"/>
        <v>4.6638655462184877</v>
      </c>
      <c r="G47" s="21">
        <f t="shared" si="5"/>
        <v>32.647058823529413</v>
      </c>
      <c r="H47" s="21">
        <f t="shared" si="6"/>
        <v>71.47058823529413</v>
      </c>
      <c r="I47" s="23">
        <v>58</v>
      </c>
      <c r="J47" s="23">
        <v>22</v>
      </c>
      <c r="K47" s="23">
        <v>7</v>
      </c>
      <c r="L47" s="23">
        <f>SUM(J47:K47)</f>
        <v>29</v>
      </c>
      <c r="M47" s="23">
        <v>48</v>
      </c>
      <c r="N47" s="13">
        <v>0</v>
      </c>
      <c r="O47" s="13">
        <f t="shared" si="1"/>
        <v>22</v>
      </c>
      <c r="P47" s="24"/>
      <c r="Q47" s="25"/>
      <c r="R47" s="25"/>
      <c r="S47" s="22"/>
    </row>
    <row r="48" spans="1:19" ht="14" x14ac:dyDescent="0.3">
      <c r="A48" s="20">
        <v>43931.333333333336</v>
      </c>
      <c r="B48" s="13">
        <v>27</v>
      </c>
      <c r="C48" s="14">
        <f t="shared" si="2"/>
        <v>880</v>
      </c>
      <c r="D48" s="21">
        <f t="shared" si="3"/>
        <v>21.857142857142858</v>
      </c>
      <c r="E48" s="21">
        <f t="shared" si="0"/>
        <v>3.9705882352941178</v>
      </c>
      <c r="F48" s="21">
        <f t="shared" si="4"/>
        <v>4.3487394957983199</v>
      </c>
      <c r="G48" s="21">
        <f t="shared" si="5"/>
        <v>30.441176470588239</v>
      </c>
      <c r="H48" s="21">
        <f t="shared" si="6"/>
        <v>69.558823529411768</v>
      </c>
      <c r="I48" s="23">
        <v>53</v>
      </c>
      <c r="J48" s="23">
        <v>23</v>
      </c>
      <c r="K48" s="23">
        <v>6</v>
      </c>
      <c r="L48" s="23">
        <f>SUM(J48:K48)</f>
        <v>29</v>
      </c>
      <c r="M48" s="23">
        <v>50</v>
      </c>
      <c r="N48" s="13">
        <v>4</v>
      </c>
      <c r="O48" s="13">
        <f t="shared" si="1"/>
        <v>26</v>
      </c>
      <c r="P48" s="24"/>
      <c r="Q48" s="25"/>
      <c r="R48" s="25"/>
      <c r="S48" s="22"/>
    </row>
    <row r="49" spans="1:19" ht="14" x14ac:dyDescent="0.3">
      <c r="A49" s="20">
        <v>43932.333333333336</v>
      </c>
      <c r="B49" s="13">
        <v>21</v>
      </c>
      <c r="C49" s="14">
        <f t="shared" si="2"/>
        <v>901</v>
      </c>
      <c r="D49" s="21">
        <f t="shared" si="3"/>
        <v>19.571428571428573</v>
      </c>
      <c r="E49" s="21">
        <f t="shared" si="0"/>
        <v>3.0882352941176472</v>
      </c>
      <c r="F49" s="21">
        <f t="shared" si="4"/>
        <v>4.1806722689075633</v>
      </c>
      <c r="G49" s="21">
        <f t="shared" si="5"/>
        <v>29.264705882352946</v>
      </c>
      <c r="H49" s="21">
        <f t="shared" si="6"/>
        <v>67.205882352941188</v>
      </c>
      <c r="I49" s="23"/>
      <c r="J49" s="23"/>
      <c r="K49" s="23"/>
      <c r="L49" s="23"/>
      <c r="M49" s="23"/>
      <c r="N49" s="13">
        <v>1</v>
      </c>
      <c r="O49" s="13">
        <f t="shared" si="1"/>
        <v>27</v>
      </c>
      <c r="P49" s="24"/>
      <c r="Q49" s="25"/>
      <c r="R49" s="25"/>
      <c r="S49" s="22"/>
    </row>
    <row r="50" spans="1:19" ht="14" x14ac:dyDescent="0.3">
      <c r="A50" s="20">
        <v>43933.333333333336</v>
      </c>
      <c r="B50" s="13">
        <v>8</v>
      </c>
      <c r="C50" s="14">
        <f t="shared" si="2"/>
        <v>909</v>
      </c>
      <c r="D50" s="21">
        <f t="shared" si="3"/>
        <v>16.142857142857142</v>
      </c>
      <c r="E50" s="21">
        <f t="shared" si="0"/>
        <v>1.1764705882352942</v>
      </c>
      <c r="F50" s="21">
        <f t="shared" si="4"/>
        <v>3.6344537815126055</v>
      </c>
      <c r="G50" s="21">
        <f t="shared" si="5"/>
        <v>25.441176470588239</v>
      </c>
      <c r="H50" s="21">
        <f t="shared" si="6"/>
        <v>62.352941176470587</v>
      </c>
      <c r="I50" s="23"/>
      <c r="J50" s="23"/>
      <c r="K50" s="23"/>
      <c r="L50" s="23"/>
      <c r="M50" s="23"/>
      <c r="N50" s="13">
        <v>0</v>
      </c>
      <c r="O50" s="13">
        <f t="shared" si="1"/>
        <v>27</v>
      </c>
      <c r="P50" s="24"/>
      <c r="Q50" s="25"/>
      <c r="R50" s="25"/>
      <c r="S50" s="22"/>
    </row>
    <row r="51" spans="1:19" ht="14" x14ac:dyDescent="0.3">
      <c r="A51" s="20">
        <v>43934.333333333336</v>
      </c>
      <c r="B51" s="13">
        <v>7</v>
      </c>
      <c r="C51" s="14">
        <f t="shared" si="2"/>
        <v>916</v>
      </c>
      <c r="D51" s="21">
        <f t="shared" si="3"/>
        <v>15.571428571428571</v>
      </c>
      <c r="E51" s="21">
        <f t="shared" si="0"/>
        <v>1.0294117647058825</v>
      </c>
      <c r="F51" s="21">
        <f t="shared" si="4"/>
        <v>3.2142857142857149</v>
      </c>
      <c r="G51" s="21">
        <f t="shared" si="5"/>
        <v>22.500000000000004</v>
      </c>
      <c r="H51" s="21">
        <f t="shared" si="6"/>
        <v>60.294117647058826</v>
      </c>
      <c r="I51" s="23"/>
      <c r="J51" s="23"/>
      <c r="K51" s="23"/>
      <c r="L51" s="23"/>
      <c r="M51" s="23"/>
      <c r="N51" s="13">
        <v>0</v>
      </c>
      <c r="O51" s="13">
        <f t="shared" si="1"/>
        <v>27</v>
      </c>
      <c r="P51" s="24"/>
      <c r="Q51" s="25"/>
      <c r="R51" s="25"/>
      <c r="S51" s="22"/>
    </row>
    <row r="52" spans="1:19" ht="14" x14ac:dyDescent="0.3">
      <c r="A52" s="20">
        <v>43935.333333333336</v>
      </c>
      <c r="B52" s="13">
        <v>14</v>
      </c>
      <c r="C52" s="14">
        <f t="shared" si="2"/>
        <v>930</v>
      </c>
      <c r="D52" s="21">
        <f t="shared" si="3"/>
        <v>15.428571428571429</v>
      </c>
      <c r="E52" s="21">
        <f t="shared" si="0"/>
        <v>2.0588235294117649</v>
      </c>
      <c r="F52" s="21">
        <f t="shared" si="4"/>
        <v>2.8781512605042017</v>
      </c>
      <c r="G52" s="21">
        <f t="shared" si="5"/>
        <v>20.147058823529413</v>
      </c>
      <c r="H52" s="21">
        <f t="shared" si="6"/>
        <v>55.294117647058826</v>
      </c>
      <c r="I52" s="23">
        <v>52</v>
      </c>
      <c r="J52" s="23">
        <v>22</v>
      </c>
      <c r="K52" s="23">
        <v>4</v>
      </c>
      <c r="L52" s="23">
        <f>SUM(J52:K52)</f>
        <v>26</v>
      </c>
      <c r="M52" s="23">
        <v>46</v>
      </c>
      <c r="N52" s="13">
        <v>2</v>
      </c>
      <c r="O52" s="13">
        <f t="shared" si="1"/>
        <v>29</v>
      </c>
      <c r="P52" s="24"/>
      <c r="Q52" s="25"/>
      <c r="R52" s="25"/>
      <c r="S52" s="22"/>
    </row>
    <row r="53" spans="1:19" ht="14" x14ac:dyDescent="0.3">
      <c r="A53" s="20">
        <v>43936.333333333336</v>
      </c>
      <c r="B53" s="13">
        <v>15</v>
      </c>
      <c r="C53" s="14">
        <f t="shared" si="2"/>
        <v>945</v>
      </c>
      <c r="D53" s="21">
        <f t="shared" si="3"/>
        <v>15.142857142857142</v>
      </c>
      <c r="E53" s="21">
        <f t="shared" si="0"/>
        <v>2.2058823529411766</v>
      </c>
      <c r="F53" s="21">
        <f t="shared" si="4"/>
        <v>2.3739495798319328</v>
      </c>
      <c r="G53" s="21">
        <f t="shared" si="5"/>
        <v>16.617647058823529</v>
      </c>
      <c r="H53" s="21">
        <f t="shared" si="6"/>
        <v>51.32352941176471</v>
      </c>
      <c r="I53" s="23">
        <v>46</v>
      </c>
      <c r="J53" s="23">
        <v>20</v>
      </c>
      <c r="K53" s="23">
        <v>3</v>
      </c>
      <c r="L53" s="23">
        <f>SUM(J53:K53)</f>
        <v>23</v>
      </c>
      <c r="M53" s="23">
        <v>56</v>
      </c>
      <c r="N53" s="13">
        <v>0</v>
      </c>
      <c r="O53" s="13">
        <f t="shared" si="1"/>
        <v>29</v>
      </c>
      <c r="P53" s="24"/>
      <c r="Q53" s="25"/>
      <c r="R53" s="25"/>
      <c r="S53" s="22"/>
    </row>
    <row r="54" spans="1:19" ht="14" x14ac:dyDescent="0.3">
      <c r="A54" s="20">
        <v>43937.333333333336</v>
      </c>
      <c r="B54" s="13">
        <v>17</v>
      </c>
      <c r="C54" s="14">
        <f t="shared" si="2"/>
        <v>962</v>
      </c>
      <c r="D54" s="21">
        <f t="shared" si="3"/>
        <v>15.142857142857142</v>
      </c>
      <c r="E54" s="21">
        <f t="shared" si="0"/>
        <v>2.5</v>
      </c>
      <c r="F54" s="21">
        <f t="shared" si="4"/>
        <v>2.2899159663865545</v>
      </c>
      <c r="G54" s="21">
        <f t="shared" si="5"/>
        <v>16.02941176470588</v>
      </c>
      <c r="H54" s="21">
        <f t="shared" si="6"/>
        <v>48.676470588235297</v>
      </c>
      <c r="I54" s="23">
        <v>38</v>
      </c>
      <c r="J54" s="23">
        <v>20</v>
      </c>
      <c r="K54" s="23">
        <v>3</v>
      </c>
      <c r="L54" s="23">
        <f>SUM(J54:K54)</f>
        <v>23</v>
      </c>
      <c r="M54" s="23">
        <v>56</v>
      </c>
      <c r="N54" s="13">
        <v>1</v>
      </c>
      <c r="O54" s="13">
        <f t="shared" si="1"/>
        <v>30</v>
      </c>
      <c r="P54" s="24"/>
      <c r="Q54" s="25"/>
      <c r="R54" s="25"/>
      <c r="S54" s="22"/>
    </row>
    <row r="55" spans="1:19" ht="14" x14ac:dyDescent="0.3">
      <c r="A55" s="20">
        <v>43938.333333333336</v>
      </c>
      <c r="B55" s="13">
        <v>26</v>
      </c>
      <c r="C55" s="14">
        <f t="shared" si="2"/>
        <v>988</v>
      </c>
      <c r="D55" s="21">
        <f t="shared" si="3"/>
        <v>14.428571428571429</v>
      </c>
      <c r="E55" s="21">
        <f t="shared" si="0"/>
        <v>3.8235294117647061</v>
      </c>
      <c r="F55" s="21">
        <f t="shared" si="4"/>
        <v>2.26890756302521</v>
      </c>
      <c r="G55" s="21">
        <f t="shared" si="5"/>
        <v>15.882352941176471</v>
      </c>
      <c r="H55" s="21">
        <f t="shared" si="6"/>
        <v>46.32352941176471</v>
      </c>
      <c r="I55" s="23">
        <v>35</v>
      </c>
      <c r="J55" s="23">
        <v>20</v>
      </c>
      <c r="K55" s="23">
        <v>3</v>
      </c>
      <c r="L55" s="23">
        <f>SUM(J55:K55)</f>
        <v>23</v>
      </c>
      <c r="M55" s="23">
        <v>57</v>
      </c>
      <c r="N55" s="13">
        <v>0</v>
      </c>
      <c r="O55" s="13">
        <f t="shared" si="1"/>
        <v>30</v>
      </c>
      <c r="P55" s="24"/>
      <c r="Q55" s="25"/>
      <c r="R55" s="25"/>
      <c r="S55" s="22"/>
    </row>
    <row r="56" spans="1:19" ht="14" x14ac:dyDescent="0.3">
      <c r="A56" s="20">
        <v>43939.333333333336</v>
      </c>
      <c r="B56" s="13">
        <v>19</v>
      </c>
      <c r="C56" s="14">
        <f t="shared" si="2"/>
        <v>1007</v>
      </c>
      <c r="D56" s="21">
        <f t="shared" si="3"/>
        <v>13.714285714285714</v>
      </c>
      <c r="E56" s="21">
        <f t="shared" si="0"/>
        <v>2.7941176470588238</v>
      </c>
      <c r="F56" s="21">
        <f t="shared" si="4"/>
        <v>2.2268907563025215</v>
      </c>
      <c r="G56" s="21">
        <f t="shared" si="5"/>
        <v>15.58823529411765</v>
      </c>
      <c r="H56" s="21">
        <f t="shared" si="6"/>
        <v>44.852941176470594</v>
      </c>
      <c r="I56" s="23"/>
      <c r="J56" s="23"/>
      <c r="K56" s="23"/>
      <c r="L56" s="23"/>
      <c r="M56" s="23"/>
      <c r="N56" s="13">
        <v>0</v>
      </c>
      <c r="O56" s="13">
        <f t="shared" si="1"/>
        <v>30</v>
      </c>
      <c r="P56" s="24"/>
      <c r="Q56" s="25"/>
      <c r="R56" s="25"/>
      <c r="S56" s="22"/>
    </row>
    <row r="57" spans="1:19" ht="14" x14ac:dyDescent="0.3">
      <c r="A57" s="20">
        <v>43940.333333333336</v>
      </c>
      <c r="B57" s="13">
        <v>8</v>
      </c>
      <c r="C57" s="14">
        <f t="shared" si="2"/>
        <v>1015</v>
      </c>
      <c r="D57" s="21">
        <f t="shared" si="3"/>
        <v>13.142857142857142</v>
      </c>
      <c r="E57" s="21">
        <f t="shared" si="0"/>
        <v>1.1764705882352942</v>
      </c>
      <c r="F57" s="21">
        <f t="shared" si="4"/>
        <v>2.2268907563025211</v>
      </c>
      <c r="G57" s="21">
        <f t="shared" si="5"/>
        <v>15.588235294117649</v>
      </c>
      <c r="H57" s="21">
        <f t="shared" si="6"/>
        <v>41.029411764705891</v>
      </c>
      <c r="I57" s="23"/>
      <c r="J57" s="23"/>
      <c r="K57" s="23"/>
      <c r="L57" s="23"/>
      <c r="M57" s="23"/>
      <c r="N57" s="13">
        <v>1</v>
      </c>
      <c r="O57" s="13">
        <f t="shared" si="1"/>
        <v>31</v>
      </c>
      <c r="P57" s="24"/>
      <c r="Q57" s="25"/>
      <c r="R57" s="25"/>
      <c r="S57" s="22"/>
    </row>
    <row r="58" spans="1:19" ht="14" x14ac:dyDescent="0.3">
      <c r="A58" s="20">
        <v>43941.333333333336</v>
      </c>
      <c r="B58" s="13">
        <v>2</v>
      </c>
      <c r="C58" s="14">
        <f t="shared" si="2"/>
        <v>1017</v>
      </c>
      <c r="D58" s="21">
        <f t="shared" si="3"/>
        <v>12.857142857142858</v>
      </c>
      <c r="E58" s="21">
        <f t="shared" si="0"/>
        <v>0.29411764705882354</v>
      </c>
      <c r="F58" s="21">
        <f t="shared" si="4"/>
        <v>2.1218487394957988</v>
      </c>
      <c r="G58" s="21">
        <f t="shared" si="5"/>
        <v>14.852941176470591</v>
      </c>
      <c r="H58" s="21">
        <f t="shared" si="6"/>
        <v>37.352941176470601</v>
      </c>
      <c r="I58" s="23">
        <v>27</v>
      </c>
      <c r="J58" s="23">
        <v>16</v>
      </c>
      <c r="K58" s="23">
        <v>2</v>
      </c>
      <c r="L58" s="23">
        <f>SUM(J58:K58)</f>
        <v>18</v>
      </c>
      <c r="M58" s="23">
        <v>56</v>
      </c>
      <c r="N58" s="13">
        <v>1</v>
      </c>
      <c r="O58" s="13">
        <f t="shared" si="1"/>
        <v>32</v>
      </c>
      <c r="P58" s="24"/>
      <c r="Q58" s="25"/>
      <c r="R58" s="25"/>
      <c r="S58" s="22"/>
    </row>
    <row r="59" spans="1:19" ht="14" x14ac:dyDescent="0.3">
      <c r="A59" s="20">
        <v>43942.333333333336</v>
      </c>
      <c r="B59" s="13">
        <v>9</v>
      </c>
      <c r="C59" s="14">
        <f t="shared" si="2"/>
        <v>1026</v>
      </c>
      <c r="D59" s="21">
        <f t="shared" si="3"/>
        <v>11.571428571428571</v>
      </c>
      <c r="E59" s="21">
        <f t="shared" si="0"/>
        <v>1.3235294117647058</v>
      </c>
      <c r="F59" s="21">
        <f t="shared" si="4"/>
        <v>2.016806722689076</v>
      </c>
      <c r="G59" s="21">
        <f t="shared" si="5"/>
        <v>14.117647058823531</v>
      </c>
      <c r="H59" s="21">
        <f t="shared" si="6"/>
        <v>34.264705882352942</v>
      </c>
      <c r="I59" s="23">
        <v>23</v>
      </c>
      <c r="J59" s="23">
        <v>18</v>
      </c>
      <c r="K59" s="23">
        <v>2</v>
      </c>
      <c r="L59" s="23">
        <f>SUM(J59:K59)</f>
        <v>20</v>
      </c>
      <c r="M59" s="23">
        <v>53</v>
      </c>
      <c r="N59" s="13">
        <v>2</v>
      </c>
      <c r="O59" s="13">
        <f t="shared" si="1"/>
        <v>34</v>
      </c>
      <c r="P59" s="24"/>
      <c r="Q59" s="25"/>
      <c r="R59" s="25"/>
      <c r="S59" s="22"/>
    </row>
    <row r="60" spans="1:19" ht="14" x14ac:dyDescent="0.3">
      <c r="A60" s="20">
        <v>43943.333333333336</v>
      </c>
      <c r="B60" s="13">
        <v>11</v>
      </c>
      <c r="C60" s="14">
        <f t="shared" si="2"/>
        <v>1037</v>
      </c>
      <c r="D60" s="21">
        <f t="shared" si="3"/>
        <v>10</v>
      </c>
      <c r="E60" s="21">
        <f t="shared" si="0"/>
        <v>1.6176470588235294</v>
      </c>
      <c r="F60" s="21">
        <f t="shared" si="4"/>
        <v>1.9327731092436977</v>
      </c>
      <c r="G60" s="21">
        <f t="shared" si="5"/>
        <v>13.529411764705884</v>
      </c>
      <c r="H60" s="21">
        <f t="shared" si="6"/>
        <v>30.147058823529409</v>
      </c>
      <c r="I60" s="23">
        <v>19</v>
      </c>
      <c r="J60" s="23">
        <v>15</v>
      </c>
      <c r="K60" s="23">
        <v>3</v>
      </c>
      <c r="L60" s="23">
        <f>SUM(J60:K60)</f>
        <v>18</v>
      </c>
      <c r="M60" s="23">
        <v>51</v>
      </c>
      <c r="N60" s="13">
        <v>1</v>
      </c>
      <c r="O60" s="13">
        <f t="shared" si="1"/>
        <v>35</v>
      </c>
      <c r="P60" s="24"/>
      <c r="Q60" s="25"/>
      <c r="R60" s="25"/>
      <c r="S60" s="22"/>
    </row>
    <row r="61" spans="1:19" ht="14" x14ac:dyDescent="0.3">
      <c r="A61" s="20">
        <v>43944.333333333336</v>
      </c>
      <c r="B61" s="13">
        <v>15</v>
      </c>
      <c r="C61" s="14">
        <f t="shared" si="2"/>
        <v>1052</v>
      </c>
      <c r="D61" s="21">
        <f t="shared" si="3"/>
        <v>10.285714285714286</v>
      </c>
      <c r="E61" s="21">
        <f t="shared" si="0"/>
        <v>2.2058823529411766</v>
      </c>
      <c r="F61" s="21">
        <f t="shared" si="4"/>
        <v>1.8907563025210088</v>
      </c>
      <c r="G61" s="21">
        <f t="shared" si="5"/>
        <v>13.235294117647062</v>
      </c>
      <c r="H61" s="21">
        <f t="shared" si="6"/>
        <v>29.264705882352938</v>
      </c>
      <c r="I61" s="23">
        <v>20</v>
      </c>
      <c r="J61" s="23">
        <v>14</v>
      </c>
      <c r="K61" s="23">
        <v>1</v>
      </c>
      <c r="L61" s="23">
        <f>SUM(J61:K61)</f>
        <v>15</v>
      </c>
      <c r="M61" s="23">
        <v>57</v>
      </c>
      <c r="N61" s="13">
        <v>1</v>
      </c>
      <c r="O61" s="13">
        <f t="shared" si="1"/>
        <v>36</v>
      </c>
      <c r="P61" s="24"/>
      <c r="Q61" s="25"/>
      <c r="R61" s="25"/>
      <c r="S61" s="22"/>
    </row>
    <row r="62" spans="1:19" ht="14" x14ac:dyDescent="0.3">
      <c r="A62" s="20">
        <v>43945.333333333336</v>
      </c>
      <c r="B62" s="13">
        <v>17</v>
      </c>
      <c r="C62" s="14">
        <f t="shared" si="2"/>
        <v>1069</v>
      </c>
      <c r="D62" s="21">
        <f t="shared" si="3"/>
        <v>10.714285714285714</v>
      </c>
      <c r="E62" s="21">
        <f t="shared" si="0"/>
        <v>2.5</v>
      </c>
      <c r="F62" s="21">
        <f t="shared" si="4"/>
        <v>1.7016806722689073</v>
      </c>
      <c r="G62" s="21">
        <f t="shared" si="5"/>
        <v>11.911764705882351</v>
      </c>
      <c r="H62" s="21">
        <f t="shared" si="6"/>
        <v>27.794117647058822</v>
      </c>
      <c r="I62" s="23">
        <v>25</v>
      </c>
      <c r="J62" s="23">
        <v>14</v>
      </c>
      <c r="K62" s="23">
        <v>1</v>
      </c>
      <c r="L62" s="23">
        <f>SUM(J62:K62)</f>
        <v>15</v>
      </c>
      <c r="M62" s="23">
        <v>45</v>
      </c>
      <c r="N62" s="13">
        <v>0</v>
      </c>
      <c r="O62" s="13">
        <f t="shared" si="1"/>
        <v>36</v>
      </c>
      <c r="P62" s="24"/>
      <c r="Q62" s="25"/>
      <c r="R62" s="25"/>
      <c r="S62" s="22"/>
    </row>
    <row r="63" spans="1:19" ht="14" x14ac:dyDescent="0.3">
      <c r="A63" s="20">
        <v>43946.333333333336</v>
      </c>
      <c r="B63" s="13">
        <v>8</v>
      </c>
      <c r="C63" s="14">
        <f t="shared" si="2"/>
        <v>1077</v>
      </c>
      <c r="D63" s="21">
        <f t="shared" si="3"/>
        <v>10.285714285714286</v>
      </c>
      <c r="E63" s="21">
        <f t="shared" si="0"/>
        <v>1.1764705882352942</v>
      </c>
      <c r="F63" s="21">
        <f t="shared" si="4"/>
        <v>1.4705882352941175</v>
      </c>
      <c r="G63" s="21">
        <f t="shared" si="5"/>
        <v>10.294117647058822</v>
      </c>
      <c r="H63" s="21">
        <f t="shared" si="6"/>
        <v>25.882352941176475</v>
      </c>
      <c r="I63" s="23"/>
      <c r="J63" s="23"/>
      <c r="K63" s="23"/>
      <c r="L63" s="23"/>
      <c r="M63" s="23"/>
      <c r="N63" s="13">
        <v>1</v>
      </c>
      <c r="O63" s="13">
        <f t="shared" si="1"/>
        <v>37</v>
      </c>
      <c r="P63" s="24"/>
      <c r="Q63" s="25"/>
      <c r="R63" s="25"/>
      <c r="S63" s="22"/>
    </row>
    <row r="64" spans="1:19" ht="14" x14ac:dyDescent="0.3">
      <c r="A64" s="20">
        <v>43947.333333333336</v>
      </c>
      <c r="B64" s="13">
        <v>10</v>
      </c>
      <c r="C64" s="14">
        <f t="shared" si="2"/>
        <v>1087</v>
      </c>
      <c r="D64" s="21">
        <f t="shared" si="3"/>
        <v>9.7142857142857135</v>
      </c>
      <c r="E64" s="21">
        <f t="shared" si="0"/>
        <v>1.4705882352941178</v>
      </c>
      <c r="F64" s="21">
        <f t="shared" si="4"/>
        <v>1.5126050420168067</v>
      </c>
      <c r="G64" s="21">
        <f t="shared" si="5"/>
        <v>10.588235294117647</v>
      </c>
      <c r="H64" s="21">
        <f t="shared" si="6"/>
        <v>26.176470588235297</v>
      </c>
      <c r="I64" s="23"/>
      <c r="J64" s="23"/>
      <c r="K64" s="23"/>
      <c r="L64" s="23"/>
      <c r="M64" s="23"/>
      <c r="N64" s="13">
        <v>0</v>
      </c>
      <c r="O64" s="13">
        <f t="shared" si="1"/>
        <v>37</v>
      </c>
      <c r="P64" s="24"/>
      <c r="Q64" s="25"/>
      <c r="R64" s="25"/>
      <c r="S64" s="22"/>
    </row>
    <row r="65" spans="1:19" ht="14" x14ac:dyDescent="0.3">
      <c r="A65" s="20">
        <v>43948.333333333336</v>
      </c>
      <c r="B65" s="13">
        <v>5</v>
      </c>
      <c r="C65" s="14">
        <f t="shared" si="2"/>
        <v>1092</v>
      </c>
      <c r="D65" s="21">
        <f t="shared" si="3"/>
        <v>8.4285714285714288</v>
      </c>
      <c r="E65" s="21">
        <f t="shared" si="0"/>
        <v>0.73529411764705888</v>
      </c>
      <c r="F65" s="21">
        <f t="shared" si="4"/>
        <v>1.5756302521008405</v>
      </c>
      <c r="G65" s="21">
        <f t="shared" si="5"/>
        <v>11.029411764705884</v>
      </c>
      <c r="H65" s="21">
        <f t="shared" si="6"/>
        <v>25.882352941176471</v>
      </c>
      <c r="I65" s="23">
        <v>27</v>
      </c>
      <c r="J65" s="23">
        <v>15</v>
      </c>
      <c r="K65" s="23">
        <v>0</v>
      </c>
      <c r="L65" s="23">
        <f>SUM(J65:K65)</f>
        <v>15</v>
      </c>
      <c r="M65" s="23">
        <v>39</v>
      </c>
      <c r="N65" s="13">
        <v>1</v>
      </c>
      <c r="O65" s="13">
        <f t="shared" si="1"/>
        <v>38</v>
      </c>
      <c r="P65" s="24"/>
      <c r="Q65" s="25"/>
      <c r="R65" s="25"/>
      <c r="S65" s="22"/>
    </row>
    <row r="66" spans="1:19" ht="14" x14ac:dyDescent="0.3">
      <c r="A66" s="20">
        <v>43949.333333333336</v>
      </c>
      <c r="B66" s="13">
        <v>6</v>
      </c>
      <c r="C66" s="14">
        <f t="shared" si="2"/>
        <v>1098</v>
      </c>
      <c r="D66" s="21">
        <f t="shared" si="3"/>
        <v>7.7142857142857144</v>
      </c>
      <c r="E66" s="21">
        <f t="shared" si="0"/>
        <v>0.88235294117647056</v>
      </c>
      <c r="F66" s="21">
        <f t="shared" si="4"/>
        <v>1.5126050420168069</v>
      </c>
      <c r="G66" s="21">
        <f t="shared" si="5"/>
        <v>10.588235294117649</v>
      </c>
      <c r="H66" s="21">
        <f t="shared" si="6"/>
        <v>24.705882352941174</v>
      </c>
      <c r="I66" s="23">
        <v>27</v>
      </c>
      <c r="J66" s="23">
        <v>12</v>
      </c>
      <c r="K66" s="23">
        <v>2</v>
      </c>
      <c r="L66" s="23">
        <f>SUM(J66:K66)</f>
        <v>14</v>
      </c>
      <c r="M66" s="23">
        <v>27</v>
      </c>
      <c r="N66" s="13">
        <v>0</v>
      </c>
      <c r="O66" s="13">
        <f t="shared" si="1"/>
        <v>38</v>
      </c>
      <c r="P66" s="24"/>
      <c r="Q66" s="25"/>
      <c r="R66" s="25"/>
      <c r="S66" s="22"/>
    </row>
    <row r="67" spans="1:19" ht="14" x14ac:dyDescent="0.3">
      <c r="A67" s="20">
        <v>43950.333333333336</v>
      </c>
      <c r="B67" s="13">
        <v>7</v>
      </c>
      <c r="C67" s="14">
        <f t="shared" si="2"/>
        <v>1105</v>
      </c>
      <c r="D67" s="21">
        <f t="shared" si="3"/>
        <v>7.2857142857142856</v>
      </c>
      <c r="E67" s="21">
        <f t="shared" si="0"/>
        <v>1.0294117647058825</v>
      </c>
      <c r="F67" s="21">
        <f t="shared" si="4"/>
        <v>1.4285714285714288</v>
      </c>
      <c r="G67" s="21">
        <f t="shared" si="5"/>
        <v>10.000000000000002</v>
      </c>
      <c r="H67" s="21">
        <f t="shared" si="6"/>
        <v>23.529411764705884</v>
      </c>
      <c r="I67" s="23">
        <v>26</v>
      </c>
      <c r="J67" s="23">
        <v>10</v>
      </c>
      <c r="K67" s="23">
        <v>2</v>
      </c>
      <c r="L67" s="23">
        <f>SUM(J67:K67)</f>
        <v>12</v>
      </c>
      <c r="M67" s="23">
        <v>40</v>
      </c>
      <c r="N67" s="13">
        <v>2</v>
      </c>
      <c r="O67" s="13">
        <f t="shared" si="1"/>
        <v>40</v>
      </c>
      <c r="P67" s="24"/>
      <c r="Q67" s="25"/>
      <c r="R67" s="25"/>
      <c r="S67" s="22"/>
    </row>
    <row r="68" spans="1:19" ht="14" x14ac:dyDescent="0.3">
      <c r="A68" s="20">
        <v>43951.333333333336</v>
      </c>
      <c r="B68" s="13">
        <v>6</v>
      </c>
      <c r="C68" s="14">
        <f t="shared" si="2"/>
        <v>1111</v>
      </c>
      <c r="D68" s="21">
        <f t="shared" ref="D68:D71" si="8">AVERAGE(B65:B71)</f>
        <v>6.4285714285714288</v>
      </c>
      <c r="E68" s="21">
        <f t="shared" ref="E68" si="9">B68/6.8</f>
        <v>0.88235294117647056</v>
      </c>
      <c r="F68" s="21">
        <f t="shared" si="4"/>
        <v>1.239495798319328</v>
      </c>
      <c r="G68" s="21">
        <f t="shared" si="5"/>
        <v>8.6764705882352953</v>
      </c>
      <c r="H68" s="21">
        <f t="shared" si="6"/>
        <v>21.911764705882355</v>
      </c>
      <c r="I68" s="23">
        <v>23</v>
      </c>
      <c r="J68" s="23">
        <v>9</v>
      </c>
      <c r="K68" s="23">
        <v>1</v>
      </c>
      <c r="L68" s="23">
        <f>SUM(J68:K68)</f>
        <v>10</v>
      </c>
      <c r="M68" s="23">
        <v>37</v>
      </c>
      <c r="N68" s="13">
        <v>0</v>
      </c>
      <c r="O68" s="13">
        <f t="shared" si="1"/>
        <v>40</v>
      </c>
      <c r="P68" s="24"/>
      <c r="Q68" s="25"/>
      <c r="R68" s="25"/>
      <c r="S68" s="22"/>
    </row>
    <row r="69" spans="1:19" ht="14" x14ac:dyDescent="0.3">
      <c r="A69" s="20">
        <v>43952.333333333336</v>
      </c>
      <c r="B69" s="13">
        <v>12</v>
      </c>
      <c r="C69" s="14">
        <f t="shared" si="2"/>
        <v>1123</v>
      </c>
      <c r="D69" s="21">
        <f t="shared" si="8"/>
        <v>6</v>
      </c>
      <c r="E69" s="21">
        <f>B69/6.8</f>
        <v>1.7647058823529411</v>
      </c>
      <c r="F69" s="21">
        <f t="shared" si="4"/>
        <v>1.1344537815126052</v>
      </c>
      <c r="G69" s="21">
        <f t="shared" si="5"/>
        <v>7.9411764705882364</v>
      </c>
      <c r="H69" s="21">
        <f t="shared" si="6"/>
        <v>19.852941176470591</v>
      </c>
      <c r="I69" s="23">
        <v>23</v>
      </c>
      <c r="J69" s="23">
        <v>9</v>
      </c>
      <c r="K69" s="23">
        <v>2</v>
      </c>
      <c r="L69" s="23">
        <f>SUM(J69:K69)</f>
        <v>11</v>
      </c>
      <c r="M69" s="23">
        <v>42</v>
      </c>
      <c r="N69" s="13">
        <v>1</v>
      </c>
      <c r="O69" s="13">
        <f t="shared" ref="O69:O132" si="10">SUM(O68,N69)</f>
        <v>41</v>
      </c>
      <c r="P69" s="24"/>
      <c r="Q69" s="25"/>
      <c r="R69" s="25"/>
      <c r="S69" s="22"/>
    </row>
    <row r="70" spans="1:19" ht="14" x14ac:dyDescent="0.3">
      <c r="A70" s="20">
        <v>43953.333333333336</v>
      </c>
      <c r="B70" s="13">
        <v>5</v>
      </c>
      <c r="C70" s="14">
        <f t="shared" ref="C70:C133" si="11">SUM(C69,B70)</f>
        <v>1128</v>
      </c>
      <c r="D70" s="21">
        <f t="shared" si="8"/>
        <v>6</v>
      </c>
      <c r="E70" s="21">
        <f t="shared" ref="E70:E133" si="12">B70/6.8</f>
        <v>0.73529411764705888</v>
      </c>
      <c r="F70" s="21">
        <f t="shared" si="4"/>
        <v>1.0714285714285714</v>
      </c>
      <c r="G70" s="21">
        <f t="shared" si="5"/>
        <v>7.5</v>
      </c>
      <c r="H70" s="21">
        <f t="shared" si="6"/>
        <v>17.794117647058822</v>
      </c>
      <c r="I70" s="23"/>
      <c r="J70" s="23"/>
      <c r="K70" s="23"/>
      <c r="L70" s="23"/>
      <c r="M70" s="23"/>
      <c r="N70" s="13">
        <v>0</v>
      </c>
      <c r="O70" s="13">
        <f t="shared" si="10"/>
        <v>41</v>
      </c>
      <c r="P70" s="24"/>
      <c r="Q70" s="25"/>
      <c r="R70" s="25"/>
      <c r="S70" s="22"/>
    </row>
    <row r="71" spans="1:19" ht="14" x14ac:dyDescent="0.3">
      <c r="A71" s="20">
        <v>43954.333333333336</v>
      </c>
      <c r="B71" s="13">
        <v>4</v>
      </c>
      <c r="C71" s="14">
        <f t="shared" si="11"/>
        <v>1132</v>
      </c>
      <c r="D71" s="21">
        <f t="shared" si="8"/>
        <v>5.5714285714285712</v>
      </c>
      <c r="E71" s="21">
        <f t="shared" si="12"/>
        <v>0.58823529411764708</v>
      </c>
      <c r="F71" s="21">
        <f t="shared" si="4"/>
        <v>0.94537815126050428</v>
      </c>
      <c r="G71" s="21">
        <f t="shared" si="5"/>
        <v>6.6176470588235299</v>
      </c>
      <c r="H71" s="21">
        <f t="shared" si="6"/>
        <v>17.205882352941178</v>
      </c>
      <c r="I71" s="23"/>
      <c r="J71" s="23"/>
      <c r="K71" s="23"/>
      <c r="L71" s="23"/>
      <c r="M71" s="23"/>
      <c r="N71" s="13">
        <v>0</v>
      </c>
      <c r="O71" s="13">
        <f t="shared" si="10"/>
        <v>41</v>
      </c>
      <c r="P71" s="24"/>
      <c r="Q71" s="25"/>
      <c r="R71" s="25"/>
      <c r="S71" s="22"/>
    </row>
    <row r="72" spans="1:19" ht="14" x14ac:dyDescent="0.3">
      <c r="A72" s="20">
        <v>43955.333333333336</v>
      </c>
      <c r="B72" s="13">
        <v>2</v>
      </c>
      <c r="C72" s="14">
        <f t="shared" si="11"/>
        <v>1134</v>
      </c>
      <c r="D72" s="21">
        <f>AVERAGE(B69:B75)</f>
        <v>5.2857142857142856</v>
      </c>
      <c r="E72" s="21">
        <f t="shared" si="12"/>
        <v>0.29411764705882354</v>
      </c>
      <c r="F72" s="21">
        <f t="shared" si="4"/>
        <v>0.88235294117647045</v>
      </c>
      <c r="G72" s="21">
        <f t="shared" si="5"/>
        <v>6.1764705882352935</v>
      </c>
      <c r="H72" s="21">
        <f t="shared" si="6"/>
        <v>17.205882352941178</v>
      </c>
      <c r="I72" s="23">
        <v>27</v>
      </c>
      <c r="J72" s="23">
        <v>5</v>
      </c>
      <c r="K72" s="23">
        <v>2</v>
      </c>
      <c r="L72" s="23">
        <f>SUM(J72:K72)</f>
        <v>7</v>
      </c>
      <c r="M72" s="23">
        <v>44</v>
      </c>
      <c r="N72" s="13">
        <v>1</v>
      </c>
      <c r="O72" s="13">
        <f t="shared" si="10"/>
        <v>42</v>
      </c>
      <c r="P72" s="24"/>
      <c r="Q72" s="25"/>
      <c r="R72" s="25"/>
      <c r="S72" s="22"/>
    </row>
    <row r="73" spans="1:19" ht="14" x14ac:dyDescent="0.3">
      <c r="A73" s="20">
        <v>43956.333333333336</v>
      </c>
      <c r="B73" s="13">
        <v>6</v>
      </c>
      <c r="C73" s="14">
        <f t="shared" si="11"/>
        <v>1140</v>
      </c>
      <c r="D73" s="21">
        <f t="shared" ref="D73:D136" si="13">AVERAGE(B70:B76)</f>
        <v>4.1428571428571432</v>
      </c>
      <c r="E73" s="21">
        <f t="shared" si="12"/>
        <v>0.88235294117647056</v>
      </c>
      <c r="F73" s="21">
        <f t="shared" si="4"/>
        <v>0.88235294117647045</v>
      </c>
      <c r="G73" s="21">
        <f t="shared" si="5"/>
        <v>6.1764705882352935</v>
      </c>
      <c r="H73" s="21">
        <f t="shared" si="6"/>
        <v>16.764705882352942</v>
      </c>
      <c r="I73" s="23">
        <v>15</v>
      </c>
      <c r="J73" s="23">
        <v>5</v>
      </c>
      <c r="K73" s="23">
        <v>3</v>
      </c>
      <c r="L73" s="23">
        <f>SUM(J73:K73)</f>
        <v>8</v>
      </c>
      <c r="M73" s="23">
        <v>38</v>
      </c>
      <c r="N73" s="13">
        <v>0</v>
      </c>
      <c r="O73" s="13">
        <f t="shared" si="10"/>
        <v>42</v>
      </c>
      <c r="P73" s="24"/>
      <c r="Q73" s="25"/>
      <c r="R73" s="25"/>
      <c r="S73" s="22"/>
    </row>
    <row r="74" spans="1:19" ht="14" x14ac:dyDescent="0.3">
      <c r="A74" s="20">
        <v>43957.333333333336</v>
      </c>
      <c r="B74" s="13">
        <v>4</v>
      </c>
      <c r="C74" s="14">
        <f t="shared" si="11"/>
        <v>1144</v>
      </c>
      <c r="D74" s="21">
        <f t="shared" si="13"/>
        <v>3.7142857142857144</v>
      </c>
      <c r="E74" s="21">
        <f t="shared" si="12"/>
        <v>0.58823529411764708</v>
      </c>
      <c r="F74" s="21">
        <f t="shared" si="4"/>
        <v>0.81932773109243684</v>
      </c>
      <c r="G74" s="21">
        <f t="shared" ref="G74" si="14">E68+E69+E70+E71+E72+E73+E74</f>
        <v>5.735294117647058</v>
      </c>
      <c r="H74" s="21">
        <f t="shared" si="6"/>
        <v>15.73529411764706</v>
      </c>
      <c r="I74" s="23">
        <v>17</v>
      </c>
      <c r="J74" s="23">
        <v>5</v>
      </c>
      <c r="K74" s="23">
        <v>2</v>
      </c>
      <c r="L74" s="23">
        <f>SUM(J74:K74)</f>
        <v>7</v>
      </c>
      <c r="M74" s="23">
        <v>34</v>
      </c>
      <c r="N74" s="13">
        <v>0</v>
      </c>
      <c r="O74" s="13">
        <f t="shared" si="10"/>
        <v>42</v>
      </c>
      <c r="P74" s="24"/>
      <c r="Q74" s="25"/>
      <c r="R74" s="25"/>
      <c r="S74" s="22"/>
    </row>
    <row r="75" spans="1:19" ht="14" x14ac:dyDescent="0.3">
      <c r="A75" s="20">
        <v>43958.333333333336</v>
      </c>
      <c r="B75" s="13">
        <v>4</v>
      </c>
      <c r="C75" s="14">
        <f t="shared" si="11"/>
        <v>1148</v>
      </c>
      <c r="D75" s="21">
        <f t="shared" si="13"/>
        <v>4.1428571428571432</v>
      </c>
      <c r="E75" s="21">
        <f t="shared" si="12"/>
        <v>0.58823529411764708</v>
      </c>
      <c r="F75" s="21">
        <f>(E69+E70+E71+E72+E73+E74+E75)/7</f>
        <v>0.7773109243697478</v>
      </c>
      <c r="G75" s="21">
        <f t="shared" ref="G75:G138" si="15">E69+E70+E71+E72+E73+E74+E75</f>
        <v>5.4411764705882346</v>
      </c>
      <c r="H75" s="21">
        <f t="shared" si="6"/>
        <v>14.117647058823529</v>
      </c>
      <c r="I75" s="23">
        <v>14</v>
      </c>
      <c r="J75" s="23">
        <v>4</v>
      </c>
      <c r="K75" s="23">
        <v>1</v>
      </c>
      <c r="L75" s="23">
        <f>SUM(J75:K75)</f>
        <v>5</v>
      </c>
      <c r="M75" s="23">
        <v>42</v>
      </c>
      <c r="N75" s="13">
        <v>0</v>
      </c>
      <c r="O75" s="13">
        <f t="shared" si="10"/>
        <v>42</v>
      </c>
      <c r="P75" s="24"/>
      <c r="Q75" s="25"/>
      <c r="R75" s="25"/>
      <c r="S75" s="22"/>
    </row>
    <row r="76" spans="1:19" ht="14" x14ac:dyDescent="0.3">
      <c r="A76" s="20">
        <v>43959.333333333336</v>
      </c>
      <c r="B76" s="13">
        <v>4</v>
      </c>
      <c r="C76" s="14">
        <f t="shared" si="11"/>
        <v>1152</v>
      </c>
      <c r="D76" s="21">
        <f t="shared" si="13"/>
        <v>4.4285714285714288</v>
      </c>
      <c r="E76" s="21">
        <f t="shared" si="12"/>
        <v>0.58823529411764708</v>
      </c>
      <c r="F76" s="21">
        <f t="shared" ref="F76:F139" si="16">(E70+E71+E72+E73+E74+E75+E76)/7</f>
        <v>0.60924369747899154</v>
      </c>
      <c r="G76" s="21">
        <f t="shared" si="15"/>
        <v>4.2647058823529411</v>
      </c>
      <c r="H76" s="21">
        <f t="shared" si="6"/>
        <v>12.205882352941178</v>
      </c>
      <c r="I76" s="23">
        <v>12</v>
      </c>
      <c r="J76" s="23">
        <v>3</v>
      </c>
      <c r="K76" s="23">
        <v>1</v>
      </c>
      <c r="L76" s="23">
        <f>SUM(J76:K76)</f>
        <v>4</v>
      </c>
      <c r="M76" s="23">
        <v>42</v>
      </c>
      <c r="N76" s="13">
        <v>1</v>
      </c>
      <c r="O76" s="13">
        <f t="shared" si="10"/>
        <v>43</v>
      </c>
      <c r="P76" s="24"/>
      <c r="Q76" s="25"/>
      <c r="R76" s="25"/>
      <c r="S76" s="22"/>
    </row>
    <row r="77" spans="1:19" ht="14" x14ac:dyDescent="0.3">
      <c r="A77" s="20">
        <v>43960.333333333336</v>
      </c>
      <c r="B77" s="13">
        <v>2</v>
      </c>
      <c r="C77" s="14">
        <f t="shared" si="11"/>
        <v>1154</v>
      </c>
      <c r="D77" s="21">
        <f t="shared" si="13"/>
        <v>3.8571428571428572</v>
      </c>
      <c r="E77" s="21">
        <f t="shared" si="12"/>
        <v>0.29411764705882354</v>
      </c>
      <c r="F77" s="21">
        <f t="shared" si="16"/>
        <v>0.54621848739495804</v>
      </c>
      <c r="G77" s="21">
        <f t="shared" si="15"/>
        <v>3.8235294117647061</v>
      </c>
      <c r="H77" s="21">
        <f t="shared" si="6"/>
        <v>11.323529411764707</v>
      </c>
      <c r="I77" s="23"/>
      <c r="J77" s="23"/>
      <c r="K77" s="23"/>
      <c r="L77" s="23"/>
      <c r="M77" s="23"/>
      <c r="N77" s="13">
        <v>0</v>
      </c>
      <c r="O77" s="13">
        <f t="shared" si="10"/>
        <v>43</v>
      </c>
      <c r="P77" s="24"/>
      <c r="Q77" s="25"/>
      <c r="R77" s="25"/>
      <c r="S77" s="22"/>
    </row>
    <row r="78" spans="1:19" ht="14" x14ac:dyDescent="0.3">
      <c r="A78" s="20">
        <v>43961.333333333336</v>
      </c>
      <c r="B78" s="13">
        <v>7</v>
      </c>
      <c r="C78" s="14">
        <f t="shared" si="11"/>
        <v>1161</v>
      </c>
      <c r="D78" s="21">
        <f t="shared" si="13"/>
        <v>4</v>
      </c>
      <c r="E78" s="21">
        <f t="shared" si="12"/>
        <v>1.0294117647058825</v>
      </c>
      <c r="F78" s="21">
        <f t="shared" si="16"/>
        <v>0.60924369747899154</v>
      </c>
      <c r="G78" s="21">
        <f t="shared" si="15"/>
        <v>4.2647058823529411</v>
      </c>
      <c r="H78" s="21">
        <f t="shared" si="6"/>
        <v>10.882352941176471</v>
      </c>
      <c r="I78" s="23"/>
      <c r="J78" s="23"/>
      <c r="K78" s="23"/>
      <c r="L78" s="23"/>
      <c r="M78" s="23"/>
      <c r="N78" s="13">
        <v>1</v>
      </c>
      <c r="O78" s="13">
        <f t="shared" si="10"/>
        <v>44</v>
      </c>
      <c r="P78" s="24"/>
      <c r="Q78" s="25"/>
      <c r="R78" s="25"/>
      <c r="S78" s="22"/>
    </row>
    <row r="79" spans="1:19" ht="14" x14ac:dyDescent="0.3">
      <c r="A79" s="20">
        <v>43962.333333333336</v>
      </c>
      <c r="B79" s="13">
        <v>4</v>
      </c>
      <c r="C79" s="14">
        <f t="shared" si="11"/>
        <v>1165</v>
      </c>
      <c r="D79" s="21">
        <f t="shared" si="13"/>
        <v>4</v>
      </c>
      <c r="E79" s="21">
        <f t="shared" si="12"/>
        <v>0.58823529411764708</v>
      </c>
      <c r="F79" s="21">
        <f t="shared" si="16"/>
        <v>0.65126050420168069</v>
      </c>
      <c r="G79" s="21">
        <f t="shared" si="15"/>
        <v>4.5588235294117645</v>
      </c>
      <c r="H79" s="21">
        <f t="shared" si="6"/>
        <v>10.735294117647058</v>
      </c>
      <c r="I79" s="23">
        <v>10</v>
      </c>
      <c r="J79" s="23">
        <v>2</v>
      </c>
      <c r="K79" s="23">
        <v>2</v>
      </c>
      <c r="L79" s="23">
        <f>SUM(J79:K79)</f>
        <v>4</v>
      </c>
      <c r="M79" s="23">
        <v>39</v>
      </c>
      <c r="N79" s="13">
        <v>0</v>
      </c>
      <c r="O79" s="13">
        <f t="shared" si="10"/>
        <v>44</v>
      </c>
      <c r="P79" s="24"/>
      <c r="Q79" s="25"/>
      <c r="R79" s="25"/>
      <c r="S79" s="22"/>
    </row>
    <row r="80" spans="1:19" ht="14" x14ac:dyDescent="0.3">
      <c r="A80" s="20">
        <v>43963.333333333336</v>
      </c>
      <c r="B80" s="13">
        <v>2</v>
      </c>
      <c r="C80" s="14">
        <f t="shared" si="11"/>
        <v>1167</v>
      </c>
      <c r="D80" s="21">
        <f t="shared" si="13"/>
        <v>4</v>
      </c>
      <c r="E80" s="21">
        <f t="shared" si="12"/>
        <v>0.29411764705882354</v>
      </c>
      <c r="F80" s="21">
        <f t="shared" si="16"/>
        <v>0.5672268907563025</v>
      </c>
      <c r="G80" s="21">
        <f t="shared" si="15"/>
        <v>3.9705882352941173</v>
      </c>
      <c r="H80" s="21">
        <f t="shared" si="6"/>
        <v>10.147058823529411</v>
      </c>
      <c r="I80" s="23">
        <v>6</v>
      </c>
      <c r="J80" s="23">
        <v>2</v>
      </c>
      <c r="K80" s="23">
        <v>1</v>
      </c>
      <c r="L80" s="23">
        <f>SUM(J80:K80)</f>
        <v>3</v>
      </c>
      <c r="M80" s="23">
        <v>35</v>
      </c>
      <c r="N80" s="13">
        <v>0</v>
      </c>
      <c r="O80" s="13">
        <f t="shared" si="10"/>
        <v>44</v>
      </c>
      <c r="P80" s="24"/>
      <c r="Q80" s="25"/>
      <c r="R80" s="25"/>
      <c r="S80" s="22"/>
    </row>
    <row r="81" spans="1:19" ht="14" x14ac:dyDescent="0.3">
      <c r="A81" s="20">
        <v>43964.333333333336</v>
      </c>
      <c r="B81" s="13">
        <v>5</v>
      </c>
      <c r="C81" s="14">
        <f t="shared" si="11"/>
        <v>1172</v>
      </c>
      <c r="D81" s="21">
        <f t="shared" si="13"/>
        <v>4</v>
      </c>
      <c r="E81" s="21">
        <f t="shared" si="12"/>
        <v>0.73529411764705888</v>
      </c>
      <c r="F81" s="21">
        <f t="shared" si="16"/>
        <v>0.58823529411764697</v>
      </c>
      <c r="G81" s="21">
        <f t="shared" si="15"/>
        <v>4.117647058823529</v>
      </c>
      <c r="H81" s="21">
        <f t="shared" si="6"/>
        <v>9.852941176470587</v>
      </c>
      <c r="I81" s="23">
        <v>6</v>
      </c>
      <c r="J81" s="23">
        <v>1</v>
      </c>
      <c r="K81" s="23">
        <v>1</v>
      </c>
      <c r="L81" s="23">
        <f>SUM(J81:K81)</f>
        <v>2</v>
      </c>
      <c r="M81" s="23">
        <v>33</v>
      </c>
      <c r="N81" s="13">
        <v>0</v>
      </c>
      <c r="O81" s="13">
        <f t="shared" si="10"/>
        <v>44</v>
      </c>
      <c r="P81" s="24"/>
      <c r="Q81" s="25"/>
      <c r="R81" s="25"/>
      <c r="S81" s="22"/>
    </row>
    <row r="82" spans="1:19" ht="14" x14ac:dyDescent="0.3">
      <c r="A82" s="20">
        <v>43965.333333333336</v>
      </c>
      <c r="B82" s="13">
        <v>4</v>
      </c>
      <c r="C82" s="14">
        <f t="shared" si="11"/>
        <v>1176</v>
      </c>
      <c r="D82" s="21">
        <f t="shared" si="13"/>
        <v>3.4285714285714284</v>
      </c>
      <c r="E82" s="21">
        <f t="shared" si="12"/>
        <v>0.58823529411764708</v>
      </c>
      <c r="F82" s="21">
        <f t="shared" si="16"/>
        <v>0.58823529411764697</v>
      </c>
      <c r="G82" s="21">
        <f t="shared" si="15"/>
        <v>4.117647058823529</v>
      </c>
      <c r="H82" s="21">
        <f t="shared" ref="H82:H145" si="17">SUM(E69:E82)</f>
        <v>9.5588235294117627</v>
      </c>
      <c r="I82" s="23">
        <v>8</v>
      </c>
      <c r="J82" s="23">
        <v>1</v>
      </c>
      <c r="K82" s="23">
        <v>1</v>
      </c>
      <c r="L82" s="23">
        <f>SUM(J82:K82)</f>
        <v>2</v>
      </c>
      <c r="M82" s="23">
        <v>34</v>
      </c>
      <c r="N82" s="13">
        <v>0</v>
      </c>
      <c r="O82" s="13">
        <f t="shared" si="10"/>
        <v>44</v>
      </c>
      <c r="P82" s="24"/>
      <c r="Q82" s="25"/>
      <c r="R82" s="25"/>
      <c r="S82" s="22"/>
    </row>
    <row r="83" spans="1:19" ht="14" x14ac:dyDescent="0.3">
      <c r="A83" s="20">
        <v>43966.333333333336</v>
      </c>
      <c r="B83" s="13">
        <v>4</v>
      </c>
      <c r="C83" s="14">
        <f t="shared" si="11"/>
        <v>1180</v>
      </c>
      <c r="D83" s="21">
        <f t="shared" si="13"/>
        <v>3.1428571428571428</v>
      </c>
      <c r="E83" s="21">
        <f t="shared" si="12"/>
        <v>0.58823529411764708</v>
      </c>
      <c r="F83" s="21">
        <f t="shared" si="16"/>
        <v>0.58823529411764708</v>
      </c>
      <c r="G83" s="21">
        <f t="shared" si="15"/>
        <v>4.1176470588235299</v>
      </c>
      <c r="H83" s="21">
        <f t="shared" si="17"/>
        <v>8.3823529411764692</v>
      </c>
      <c r="I83" s="23">
        <v>11</v>
      </c>
      <c r="J83" s="23">
        <v>1</v>
      </c>
      <c r="K83" s="23">
        <v>0</v>
      </c>
      <c r="L83" s="23">
        <f>SUM(J83:K83)</f>
        <v>1</v>
      </c>
      <c r="M83" s="23">
        <v>43</v>
      </c>
      <c r="N83" s="13">
        <v>1</v>
      </c>
      <c r="O83" s="13">
        <f t="shared" si="10"/>
        <v>45</v>
      </c>
      <c r="P83" s="24">
        <f>SUM(I83:K83)</f>
        <v>12</v>
      </c>
      <c r="Q83" s="25">
        <f t="shared" ref="Q83:Q114" si="18">SUM(C69,-P83,-$N$251)</f>
        <v>1052</v>
      </c>
      <c r="R83" s="25">
        <f>MROUND(Q83,5)</f>
        <v>1050</v>
      </c>
      <c r="S83" s="22">
        <f t="shared" ref="S83:S146" si="19">IF(R83&gt;R82,R83,R82)</f>
        <v>1050</v>
      </c>
    </row>
    <row r="84" spans="1:19" ht="14.5" x14ac:dyDescent="0.35">
      <c r="A84" s="20">
        <v>43967.333333333336</v>
      </c>
      <c r="B84" s="13">
        <v>2</v>
      </c>
      <c r="C84" s="14">
        <f t="shared" si="11"/>
        <v>1182</v>
      </c>
      <c r="D84" s="21">
        <f t="shared" si="13"/>
        <v>3.8571428571428572</v>
      </c>
      <c r="E84" s="21">
        <f t="shared" si="12"/>
        <v>0.29411764705882354</v>
      </c>
      <c r="F84" s="21">
        <f t="shared" si="16"/>
        <v>0.58823529411764708</v>
      </c>
      <c r="G84" s="21">
        <f t="shared" si="15"/>
        <v>4.1176470588235299</v>
      </c>
      <c r="H84" s="21">
        <f t="shared" si="17"/>
        <v>7.9411764705882346</v>
      </c>
      <c r="I84" s="23"/>
      <c r="J84" s="23"/>
      <c r="K84" s="23"/>
      <c r="L84" s="23"/>
      <c r="M84" s="23"/>
      <c r="N84" s="13">
        <v>1</v>
      </c>
      <c r="O84" s="13">
        <f t="shared" si="10"/>
        <v>46</v>
      </c>
      <c r="P84" s="26">
        <v>12</v>
      </c>
      <c r="Q84" s="25">
        <f t="shared" si="18"/>
        <v>1057</v>
      </c>
      <c r="R84" s="25">
        <f t="shared" ref="R84:R147" si="20">MROUND(Q84,5)</f>
        <v>1055</v>
      </c>
      <c r="S84" s="22">
        <f t="shared" si="19"/>
        <v>1055</v>
      </c>
    </row>
    <row r="85" spans="1:19" ht="14.5" x14ac:dyDescent="0.35">
      <c r="A85" s="20">
        <v>43968.333333333336</v>
      </c>
      <c r="B85" s="13">
        <v>3</v>
      </c>
      <c r="C85" s="14">
        <f t="shared" si="11"/>
        <v>1185</v>
      </c>
      <c r="D85" s="21">
        <f t="shared" si="13"/>
        <v>3.2857142857142856</v>
      </c>
      <c r="E85" s="21">
        <f t="shared" si="12"/>
        <v>0.44117647058823528</v>
      </c>
      <c r="F85" s="21">
        <f t="shared" si="16"/>
        <v>0.50420168067226889</v>
      </c>
      <c r="G85" s="21">
        <f t="shared" si="15"/>
        <v>3.5294117647058822</v>
      </c>
      <c r="H85" s="21">
        <f t="shared" si="17"/>
        <v>7.7941176470588225</v>
      </c>
      <c r="I85" s="23"/>
      <c r="J85" s="23"/>
      <c r="K85" s="23"/>
      <c r="L85" s="23"/>
      <c r="M85" s="23"/>
      <c r="N85" s="13">
        <v>0</v>
      </c>
      <c r="O85" s="13">
        <f t="shared" si="10"/>
        <v>46</v>
      </c>
      <c r="P85" s="26">
        <v>12</v>
      </c>
      <c r="Q85" s="25">
        <f t="shared" si="18"/>
        <v>1061</v>
      </c>
      <c r="R85" s="25">
        <f t="shared" si="20"/>
        <v>1060</v>
      </c>
      <c r="S85" s="22">
        <f t="shared" si="19"/>
        <v>1060</v>
      </c>
    </row>
    <row r="86" spans="1:19" ht="14" x14ac:dyDescent="0.3">
      <c r="A86" s="20">
        <v>43969.333333333336</v>
      </c>
      <c r="B86" s="13">
        <v>2</v>
      </c>
      <c r="C86" s="14">
        <f t="shared" si="11"/>
        <v>1187</v>
      </c>
      <c r="D86" s="21">
        <f t="shared" si="13"/>
        <v>2.7142857142857144</v>
      </c>
      <c r="E86" s="21">
        <f t="shared" si="12"/>
        <v>0.29411764705882354</v>
      </c>
      <c r="F86" s="21">
        <f t="shared" si="16"/>
        <v>0.46218487394957986</v>
      </c>
      <c r="G86" s="21">
        <f t="shared" si="15"/>
        <v>3.2352941176470589</v>
      </c>
      <c r="H86" s="21">
        <f t="shared" si="17"/>
        <v>7.7941176470588225</v>
      </c>
      <c r="I86" s="23">
        <v>6</v>
      </c>
      <c r="J86" s="23">
        <v>1</v>
      </c>
      <c r="K86" s="23">
        <v>0</v>
      </c>
      <c r="L86" s="23">
        <f>SUM(J86:K86)</f>
        <v>1</v>
      </c>
      <c r="M86" s="23">
        <v>31</v>
      </c>
      <c r="N86" s="13">
        <v>0</v>
      </c>
      <c r="O86" s="13">
        <f t="shared" si="10"/>
        <v>46</v>
      </c>
      <c r="P86" s="24">
        <f>SUM(I86:K86)</f>
        <v>7</v>
      </c>
      <c r="Q86" s="25">
        <f t="shared" si="18"/>
        <v>1068</v>
      </c>
      <c r="R86" s="25">
        <f t="shared" si="20"/>
        <v>1070</v>
      </c>
      <c r="S86" s="22">
        <f t="shared" si="19"/>
        <v>1070</v>
      </c>
    </row>
    <row r="87" spans="1:19" ht="14" x14ac:dyDescent="0.3">
      <c r="A87" s="20">
        <v>43970.333333333336</v>
      </c>
      <c r="B87" s="13">
        <v>7</v>
      </c>
      <c r="C87" s="14">
        <f t="shared" si="11"/>
        <v>1194</v>
      </c>
      <c r="D87" s="21">
        <f t="shared" si="13"/>
        <v>2.4285714285714284</v>
      </c>
      <c r="E87" s="21">
        <f t="shared" si="12"/>
        <v>1.0294117647058825</v>
      </c>
      <c r="F87" s="21">
        <f t="shared" si="16"/>
        <v>0.5672268907563025</v>
      </c>
      <c r="G87" s="21">
        <f t="shared" si="15"/>
        <v>3.9705882352941178</v>
      </c>
      <c r="H87" s="21">
        <f t="shared" si="17"/>
        <v>7.9411764705882337</v>
      </c>
      <c r="I87" s="23">
        <v>6</v>
      </c>
      <c r="J87" s="23">
        <v>4</v>
      </c>
      <c r="K87" s="23">
        <v>0</v>
      </c>
      <c r="L87" s="23">
        <f>SUM(J87:K87)</f>
        <v>4</v>
      </c>
      <c r="M87" s="23">
        <v>39</v>
      </c>
      <c r="N87" s="13">
        <v>0</v>
      </c>
      <c r="O87" s="13">
        <f t="shared" si="10"/>
        <v>46</v>
      </c>
      <c r="P87" s="24">
        <f>SUM(I87:K87)</f>
        <v>10</v>
      </c>
      <c r="Q87" s="25">
        <f t="shared" si="18"/>
        <v>1071</v>
      </c>
      <c r="R87" s="25">
        <f t="shared" si="20"/>
        <v>1070</v>
      </c>
      <c r="S87" s="22">
        <f t="shared" si="19"/>
        <v>1070</v>
      </c>
    </row>
    <row r="88" spans="1:19" ht="14" x14ac:dyDescent="0.3">
      <c r="A88" s="20">
        <v>43971.333333333336</v>
      </c>
      <c r="B88" s="13">
        <v>1</v>
      </c>
      <c r="C88" s="14">
        <f t="shared" si="11"/>
        <v>1195</v>
      </c>
      <c r="D88" s="21">
        <f t="shared" si="13"/>
        <v>2.2857142857142856</v>
      </c>
      <c r="E88" s="21">
        <f t="shared" si="12"/>
        <v>0.14705882352941177</v>
      </c>
      <c r="F88" s="21">
        <f t="shared" si="16"/>
        <v>0.48319327731092437</v>
      </c>
      <c r="G88" s="21">
        <f t="shared" si="15"/>
        <v>3.3823529411764706</v>
      </c>
      <c r="H88" s="21">
        <f t="shared" si="17"/>
        <v>7.4999999999999991</v>
      </c>
      <c r="I88" s="23">
        <v>9</v>
      </c>
      <c r="J88" s="23">
        <v>2</v>
      </c>
      <c r="K88" s="23">
        <v>0</v>
      </c>
      <c r="L88" s="23">
        <f>SUM(J88:K88)</f>
        <v>2</v>
      </c>
      <c r="M88" s="23">
        <v>33</v>
      </c>
      <c r="N88" s="13">
        <v>0</v>
      </c>
      <c r="O88" s="13">
        <f t="shared" si="10"/>
        <v>46</v>
      </c>
      <c r="P88" s="24">
        <f>SUM(I88:K88)</f>
        <v>11</v>
      </c>
      <c r="Q88" s="25">
        <f t="shared" si="18"/>
        <v>1074</v>
      </c>
      <c r="R88" s="25">
        <f t="shared" si="20"/>
        <v>1075</v>
      </c>
      <c r="S88" s="22">
        <f t="shared" si="19"/>
        <v>1075</v>
      </c>
    </row>
    <row r="89" spans="1:19" ht="14" x14ac:dyDescent="0.3">
      <c r="A89" s="20">
        <v>43972.333333333336</v>
      </c>
      <c r="B89" s="13">
        <v>0</v>
      </c>
      <c r="C89" s="14">
        <f t="shared" si="11"/>
        <v>1195</v>
      </c>
      <c r="D89" s="21">
        <f t="shared" si="13"/>
        <v>1.8571428571428572</v>
      </c>
      <c r="E89" s="21">
        <f t="shared" si="12"/>
        <v>0</v>
      </c>
      <c r="F89" s="21">
        <f t="shared" si="16"/>
        <v>0.39915966386554624</v>
      </c>
      <c r="G89" s="21">
        <f t="shared" si="15"/>
        <v>2.7941176470588238</v>
      </c>
      <c r="H89" s="21">
        <f t="shared" si="17"/>
        <v>6.9117647058823524</v>
      </c>
      <c r="I89" s="23"/>
      <c r="J89" s="23"/>
      <c r="K89" s="23"/>
      <c r="L89" s="23"/>
      <c r="M89" s="23"/>
      <c r="N89" s="13">
        <v>0</v>
      </c>
      <c r="O89" s="13">
        <f t="shared" si="10"/>
        <v>46</v>
      </c>
      <c r="P89" s="24">
        <v>11</v>
      </c>
      <c r="Q89" s="25">
        <f t="shared" si="18"/>
        <v>1078</v>
      </c>
      <c r="R89" s="25">
        <f t="shared" si="20"/>
        <v>1080</v>
      </c>
      <c r="S89" s="22">
        <f t="shared" si="19"/>
        <v>1080</v>
      </c>
    </row>
    <row r="90" spans="1:19" ht="14" x14ac:dyDescent="0.3">
      <c r="A90" s="20">
        <v>43973.333333333336</v>
      </c>
      <c r="B90" s="13">
        <v>2</v>
      </c>
      <c r="C90" s="14">
        <f t="shared" si="11"/>
        <v>1197</v>
      </c>
      <c r="D90" s="21">
        <f t="shared" si="13"/>
        <v>1.5714285714285714</v>
      </c>
      <c r="E90" s="21">
        <f t="shared" si="12"/>
        <v>0.29411764705882354</v>
      </c>
      <c r="F90" s="21">
        <f t="shared" si="16"/>
        <v>0.35714285714285715</v>
      </c>
      <c r="G90" s="21">
        <f t="shared" si="15"/>
        <v>2.5</v>
      </c>
      <c r="H90" s="21">
        <f t="shared" si="17"/>
        <v>6.6176470588235299</v>
      </c>
      <c r="I90" s="23">
        <v>7</v>
      </c>
      <c r="J90" s="23">
        <v>2</v>
      </c>
      <c r="K90" s="23">
        <v>0</v>
      </c>
      <c r="L90" s="23">
        <f>SUM(J90:K90)</f>
        <v>2</v>
      </c>
      <c r="M90" s="23">
        <v>25</v>
      </c>
      <c r="N90" s="13">
        <v>0</v>
      </c>
      <c r="O90" s="13">
        <f t="shared" si="10"/>
        <v>46</v>
      </c>
      <c r="P90" s="24">
        <f>SUM(I90:K90)</f>
        <v>9</v>
      </c>
      <c r="Q90" s="25">
        <f t="shared" si="18"/>
        <v>1084</v>
      </c>
      <c r="R90" s="25">
        <f t="shared" si="20"/>
        <v>1085</v>
      </c>
      <c r="S90" s="22">
        <f t="shared" si="19"/>
        <v>1085</v>
      </c>
    </row>
    <row r="91" spans="1:19" ht="14.5" x14ac:dyDescent="0.35">
      <c r="A91" s="20">
        <v>43974.333333333336</v>
      </c>
      <c r="B91" s="13">
        <v>1</v>
      </c>
      <c r="C91" s="14">
        <f t="shared" si="11"/>
        <v>1198</v>
      </c>
      <c r="D91" s="21">
        <f t="shared" si="13"/>
        <v>0.8571428571428571</v>
      </c>
      <c r="E91" s="21">
        <f t="shared" si="12"/>
        <v>0.14705882352941177</v>
      </c>
      <c r="F91" s="21">
        <f t="shared" si="16"/>
        <v>0.33613445378151263</v>
      </c>
      <c r="G91" s="21">
        <f t="shared" si="15"/>
        <v>2.3529411764705883</v>
      </c>
      <c r="H91" s="21">
        <f t="shared" si="17"/>
        <v>6.4705882352941186</v>
      </c>
      <c r="I91" s="23"/>
      <c r="J91" s="23"/>
      <c r="K91" s="23"/>
      <c r="L91" s="23"/>
      <c r="M91" s="23"/>
      <c r="N91" s="13">
        <v>0</v>
      </c>
      <c r="O91" s="13">
        <f t="shared" si="10"/>
        <v>46</v>
      </c>
      <c r="P91" s="26">
        <v>9</v>
      </c>
      <c r="Q91" s="25">
        <f t="shared" si="18"/>
        <v>1086</v>
      </c>
      <c r="R91" s="25">
        <f t="shared" si="20"/>
        <v>1085</v>
      </c>
      <c r="S91" s="22">
        <f t="shared" si="19"/>
        <v>1085</v>
      </c>
    </row>
    <row r="92" spans="1:19" ht="14.5" x14ac:dyDescent="0.35">
      <c r="A92" s="20">
        <v>43975.333333333336</v>
      </c>
      <c r="B92" s="13">
        <v>0</v>
      </c>
      <c r="C92" s="14">
        <f t="shared" si="11"/>
        <v>1198</v>
      </c>
      <c r="D92" s="21">
        <f t="shared" si="13"/>
        <v>0.8571428571428571</v>
      </c>
      <c r="E92" s="21">
        <f t="shared" si="12"/>
        <v>0</v>
      </c>
      <c r="F92" s="21">
        <f t="shared" si="16"/>
        <v>0.27310924369747902</v>
      </c>
      <c r="G92" s="21">
        <f t="shared" si="15"/>
        <v>1.911764705882353</v>
      </c>
      <c r="H92" s="21">
        <f t="shared" si="17"/>
        <v>5.4411764705882355</v>
      </c>
      <c r="I92" s="23"/>
      <c r="J92" s="23"/>
      <c r="K92" s="23"/>
      <c r="L92" s="23"/>
      <c r="M92" s="23"/>
      <c r="N92" s="13">
        <v>0</v>
      </c>
      <c r="O92" s="13">
        <f t="shared" si="10"/>
        <v>46</v>
      </c>
      <c r="P92" s="26">
        <v>9</v>
      </c>
      <c r="Q92" s="25">
        <f t="shared" si="18"/>
        <v>1093</v>
      </c>
      <c r="R92" s="25">
        <f t="shared" si="20"/>
        <v>1095</v>
      </c>
      <c r="S92" s="22">
        <f t="shared" si="19"/>
        <v>1095</v>
      </c>
    </row>
    <row r="93" spans="1:19" ht="14" x14ac:dyDescent="0.3">
      <c r="A93" s="20">
        <v>43976.333333333336</v>
      </c>
      <c r="B93" s="13">
        <v>0</v>
      </c>
      <c r="C93" s="14">
        <f t="shared" si="11"/>
        <v>1198</v>
      </c>
      <c r="D93" s="21">
        <f t="shared" si="13"/>
        <v>1</v>
      </c>
      <c r="E93" s="21">
        <f t="shared" si="12"/>
        <v>0</v>
      </c>
      <c r="F93" s="21">
        <f t="shared" si="16"/>
        <v>0.23109243697478993</v>
      </c>
      <c r="G93" s="21">
        <f t="shared" si="15"/>
        <v>1.6176470588235294</v>
      </c>
      <c r="H93" s="21">
        <f t="shared" si="17"/>
        <v>4.8529411764705888</v>
      </c>
      <c r="I93" s="23">
        <v>5</v>
      </c>
      <c r="J93" s="23">
        <v>1</v>
      </c>
      <c r="K93" s="23">
        <v>0</v>
      </c>
      <c r="L93" s="23">
        <f>SUM(J93:K93)</f>
        <v>1</v>
      </c>
      <c r="M93" s="23">
        <v>33</v>
      </c>
      <c r="N93" s="13">
        <v>0</v>
      </c>
      <c r="O93" s="13">
        <f t="shared" si="10"/>
        <v>46</v>
      </c>
      <c r="P93" s="24">
        <f>SUM(I93:K93)</f>
        <v>6</v>
      </c>
      <c r="Q93" s="25">
        <f t="shared" si="18"/>
        <v>1100</v>
      </c>
      <c r="R93" s="25">
        <f t="shared" si="20"/>
        <v>1100</v>
      </c>
      <c r="S93" s="22">
        <f t="shared" si="19"/>
        <v>1100</v>
      </c>
    </row>
    <row r="94" spans="1:19" ht="14" x14ac:dyDescent="0.3">
      <c r="A94" s="20">
        <v>43977.333333333336</v>
      </c>
      <c r="B94" s="13">
        <v>2</v>
      </c>
      <c r="C94" s="14">
        <f t="shared" si="11"/>
        <v>1200</v>
      </c>
      <c r="D94" s="21">
        <f t="shared" si="13"/>
        <v>1.7142857142857142</v>
      </c>
      <c r="E94" s="21">
        <f t="shared" si="12"/>
        <v>0.29411764705882354</v>
      </c>
      <c r="F94" s="21">
        <f t="shared" si="16"/>
        <v>0.12605042016806722</v>
      </c>
      <c r="G94" s="21">
        <f t="shared" si="15"/>
        <v>0.88235294117647056</v>
      </c>
      <c r="H94" s="21">
        <f t="shared" si="17"/>
        <v>4.8529411764705888</v>
      </c>
      <c r="I94" s="23">
        <v>4</v>
      </c>
      <c r="J94" s="23">
        <v>1</v>
      </c>
      <c r="K94" s="23">
        <v>0</v>
      </c>
      <c r="L94" s="23">
        <f>SUM(J94:K94)</f>
        <v>1</v>
      </c>
      <c r="M94" s="23">
        <v>36</v>
      </c>
      <c r="N94" s="13">
        <v>1</v>
      </c>
      <c r="O94" s="13">
        <f t="shared" si="10"/>
        <v>47</v>
      </c>
      <c r="P94" s="24">
        <f>SUM(I94:K94)</f>
        <v>5</v>
      </c>
      <c r="Q94" s="25">
        <f t="shared" si="18"/>
        <v>1103</v>
      </c>
      <c r="R94" s="25">
        <f t="shared" si="20"/>
        <v>1105</v>
      </c>
      <c r="S94" s="22">
        <f t="shared" si="19"/>
        <v>1105</v>
      </c>
    </row>
    <row r="95" spans="1:19" ht="14" x14ac:dyDescent="0.3">
      <c r="A95" s="20">
        <v>43978.333333333336</v>
      </c>
      <c r="B95" s="13">
        <v>1</v>
      </c>
      <c r="C95" s="14">
        <f t="shared" si="11"/>
        <v>1201</v>
      </c>
      <c r="D95" s="21">
        <f t="shared" si="13"/>
        <v>1.5714285714285714</v>
      </c>
      <c r="E95" s="21">
        <f t="shared" si="12"/>
        <v>0.14705882352941177</v>
      </c>
      <c r="F95" s="21">
        <f t="shared" si="16"/>
        <v>0.12605042016806725</v>
      </c>
      <c r="G95" s="21">
        <f t="shared" si="15"/>
        <v>0.88235294117647067</v>
      </c>
      <c r="H95" s="21">
        <f t="shared" si="17"/>
        <v>4.2647058823529411</v>
      </c>
      <c r="I95" s="23">
        <v>4</v>
      </c>
      <c r="J95" s="23">
        <v>1</v>
      </c>
      <c r="K95" s="23">
        <v>0</v>
      </c>
      <c r="L95" s="23">
        <f>SUM(J95:K95)</f>
        <v>1</v>
      </c>
      <c r="M95" s="23">
        <v>32</v>
      </c>
      <c r="N95" s="13">
        <v>0</v>
      </c>
      <c r="O95" s="13">
        <f t="shared" si="10"/>
        <v>47</v>
      </c>
      <c r="P95" s="24">
        <f>SUM(I95:K95)</f>
        <v>5</v>
      </c>
      <c r="Q95" s="25">
        <f t="shared" si="18"/>
        <v>1108</v>
      </c>
      <c r="R95" s="25">
        <f t="shared" si="20"/>
        <v>1110</v>
      </c>
      <c r="S95" s="22">
        <f t="shared" si="19"/>
        <v>1110</v>
      </c>
    </row>
    <row r="96" spans="1:19" ht="14" x14ac:dyDescent="0.3">
      <c r="A96" s="20">
        <v>43979.333333333336</v>
      </c>
      <c r="B96" s="13">
        <v>1</v>
      </c>
      <c r="C96" s="14">
        <f t="shared" si="11"/>
        <v>1202</v>
      </c>
      <c r="D96" s="21">
        <f t="shared" si="13"/>
        <v>2</v>
      </c>
      <c r="E96" s="21">
        <f t="shared" si="12"/>
        <v>0.14705882352941177</v>
      </c>
      <c r="F96" s="21">
        <f t="shared" si="16"/>
        <v>0.14705882352941177</v>
      </c>
      <c r="G96" s="21">
        <f t="shared" si="15"/>
        <v>1.0294117647058825</v>
      </c>
      <c r="H96" s="21">
        <f t="shared" si="17"/>
        <v>3.8235294117647056</v>
      </c>
      <c r="I96" s="23">
        <v>5</v>
      </c>
      <c r="J96" s="23">
        <v>1</v>
      </c>
      <c r="K96" s="23">
        <v>0</v>
      </c>
      <c r="L96" s="23">
        <f>SUM(J96:K96)</f>
        <v>1</v>
      </c>
      <c r="M96" s="23">
        <v>42</v>
      </c>
      <c r="N96" s="13">
        <v>0</v>
      </c>
      <c r="O96" s="13">
        <f t="shared" si="10"/>
        <v>47</v>
      </c>
      <c r="P96" s="24">
        <f>SUM(I96:K96)</f>
        <v>6</v>
      </c>
      <c r="Q96" s="25">
        <f t="shared" si="18"/>
        <v>1111</v>
      </c>
      <c r="R96" s="25">
        <f t="shared" si="20"/>
        <v>1110</v>
      </c>
      <c r="S96" s="22">
        <f t="shared" si="19"/>
        <v>1110</v>
      </c>
    </row>
    <row r="97" spans="1:19" ht="14" x14ac:dyDescent="0.3">
      <c r="A97" s="20">
        <v>43980.333333333336</v>
      </c>
      <c r="B97" s="13">
        <v>7</v>
      </c>
      <c r="C97" s="14">
        <f t="shared" si="11"/>
        <v>1209</v>
      </c>
      <c r="D97" s="21">
        <f t="shared" si="13"/>
        <v>2</v>
      </c>
      <c r="E97" s="21">
        <f t="shared" si="12"/>
        <v>1.0294117647058825</v>
      </c>
      <c r="F97" s="21">
        <f t="shared" si="16"/>
        <v>0.2521008403361345</v>
      </c>
      <c r="G97" s="21">
        <f t="shared" si="15"/>
        <v>1.7647058823529413</v>
      </c>
      <c r="H97" s="21">
        <f t="shared" si="17"/>
        <v>4.2647058823529411</v>
      </c>
      <c r="I97" s="23">
        <v>3</v>
      </c>
      <c r="J97" s="23">
        <v>1</v>
      </c>
      <c r="K97" s="23">
        <v>0</v>
      </c>
      <c r="L97" s="23">
        <f>SUM(J97:K97)</f>
        <v>1</v>
      </c>
      <c r="M97" s="23">
        <v>24</v>
      </c>
      <c r="N97" s="13">
        <v>0</v>
      </c>
      <c r="O97" s="13">
        <f t="shared" si="10"/>
        <v>47</v>
      </c>
      <c r="P97" s="24">
        <f>SUM(I97:K97)</f>
        <v>4</v>
      </c>
      <c r="Q97" s="25">
        <f t="shared" si="18"/>
        <v>1117</v>
      </c>
      <c r="R97" s="25">
        <f t="shared" si="20"/>
        <v>1115</v>
      </c>
      <c r="S97" s="22">
        <f t="shared" si="19"/>
        <v>1115</v>
      </c>
    </row>
    <row r="98" spans="1:19" ht="14.5" x14ac:dyDescent="0.35">
      <c r="A98" s="20">
        <v>43981.333333333336</v>
      </c>
      <c r="B98" s="13">
        <v>0</v>
      </c>
      <c r="C98" s="14">
        <f t="shared" si="11"/>
        <v>1209</v>
      </c>
      <c r="D98" s="21">
        <f t="shared" si="13"/>
        <v>1.7142857142857142</v>
      </c>
      <c r="E98" s="21">
        <f t="shared" si="12"/>
        <v>0</v>
      </c>
      <c r="F98" s="21">
        <f t="shared" si="16"/>
        <v>0.23109243697478993</v>
      </c>
      <c r="G98" s="21">
        <f t="shared" si="15"/>
        <v>1.6176470588235294</v>
      </c>
      <c r="H98" s="21">
        <f t="shared" si="17"/>
        <v>3.9705882352941178</v>
      </c>
      <c r="I98" s="23"/>
      <c r="J98" s="23"/>
      <c r="K98" s="23"/>
      <c r="L98" s="23"/>
      <c r="M98" s="23"/>
      <c r="N98" s="13">
        <v>0</v>
      </c>
      <c r="O98" s="13">
        <f t="shared" si="10"/>
        <v>47</v>
      </c>
      <c r="P98" s="26">
        <v>4</v>
      </c>
      <c r="Q98" s="25">
        <f t="shared" si="18"/>
        <v>1119</v>
      </c>
      <c r="R98" s="25">
        <f t="shared" si="20"/>
        <v>1120</v>
      </c>
      <c r="S98" s="22">
        <f t="shared" si="19"/>
        <v>1120</v>
      </c>
    </row>
    <row r="99" spans="1:19" ht="14.5" x14ac:dyDescent="0.35">
      <c r="A99" s="20">
        <v>43982.333333333336</v>
      </c>
      <c r="B99" s="13">
        <v>3</v>
      </c>
      <c r="C99" s="14">
        <f t="shared" si="11"/>
        <v>1212</v>
      </c>
      <c r="D99" s="21">
        <f t="shared" si="13"/>
        <v>1.7142857142857142</v>
      </c>
      <c r="E99" s="21">
        <f t="shared" si="12"/>
        <v>0.44117647058823528</v>
      </c>
      <c r="F99" s="21">
        <f t="shared" si="16"/>
        <v>0.29411764705882348</v>
      </c>
      <c r="G99" s="21">
        <f t="shared" si="15"/>
        <v>2.0588235294117645</v>
      </c>
      <c r="H99" s="21">
        <f t="shared" si="17"/>
        <v>3.9705882352941178</v>
      </c>
      <c r="I99" s="23"/>
      <c r="J99" s="23"/>
      <c r="K99" s="23"/>
      <c r="L99" s="23"/>
      <c r="M99" s="23"/>
      <c r="N99" s="13">
        <v>0</v>
      </c>
      <c r="O99" s="13">
        <f t="shared" si="10"/>
        <v>47</v>
      </c>
      <c r="P99" s="26">
        <v>4</v>
      </c>
      <c r="Q99" s="25">
        <f t="shared" si="18"/>
        <v>1122</v>
      </c>
      <c r="R99" s="25">
        <f t="shared" si="20"/>
        <v>1120</v>
      </c>
      <c r="S99" s="22">
        <f t="shared" si="19"/>
        <v>1120</v>
      </c>
    </row>
    <row r="100" spans="1:19" ht="14" x14ac:dyDescent="0.3">
      <c r="A100" s="20">
        <v>43983.333333333336</v>
      </c>
      <c r="B100" s="13">
        <v>0</v>
      </c>
      <c r="C100" s="14">
        <f t="shared" si="11"/>
        <v>1212</v>
      </c>
      <c r="D100" s="21">
        <f t="shared" si="13"/>
        <v>1.8571428571428572</v>
      </c>
      <c r="E100" s="21">
        <f t="shared" si="12"/>
        <v>0</v>
      </c>
      <c r="F100" s="21">
        <f t="shared" si="16"/>
        <v>0.29411764705882348</v>
      </c>
      <c r="G100" s="21">
        <f t="shared" si="15"/>
        <v>2.0588235294117645</v>
      </c>
      <c r="H100" s="21">
        <f t="shared" si="17"/>
        <v>3.6764705882352944</v>
      </c>
      <c r="I100" s="23"/>
      <c r="J100" s="23"/>
      <c r="K100" s="23"/>
      <c r="L100" s="23"/>
      <c r="M100" s="23"/>
      <c r="N100" s="13">
        <v>0</v>
      </c>
      <c r="O100" s="13">
        <f t="shared" si="10"/>
        <v>47</v>
      </c>
      <c r="P100" s="24">
        <v>4</v>
      </c>
      <c r="Q100" s="25">
        <f t="shared" si="18"/>
        <v>1124</v>
      </c>
      <c r="R100" s="25">
        <f t="shared" si="20"/>
        <v>1125</v>
      </c>
      <c r="S100" s="22">
        <f t="shared" si="19"/>
        <v>1125</v>
      </c>
    </row>
    <row r="101" spans="1:19" ht="14" x14ac:dyDescent="0.3">
      <c r="A101" s="20">
        <v>43984.333333333336</v>
      </c>
      <c r="B101" s="13">
        <v>0</v>
      </c>
      <c r="C101" s="14">
        <f t="shared" si="11"/>
        <v>1212</v>
      </c>
      <c r="D101" s="21">
        <f t="shared" si="13"/>
        <v>0.8571428571428571</v>
      </c>
      <c r="E101" s="21">
        <f t="shared" si="12"/>
        <v>0</v>
      </c>
      <c r="F101" s="21">
        <f t="shared" si="16"/>
        <v>0.2521008403361345</v>
      </c>
      <c r="G101" s="21">
        <f t="shared" si="15"/>
        <v>1.7647058823529413</v>
      </c>
      <c r="H101" s="21">
        <f t="shared" si="17"/>
        <v>2.6470588235294121</v>
      </c>
      <c r="I101" s="23">
        <v>3</v>
      </c>
      <c r="J101" s="23">
        <v>1</v>
      </c>
      <c r="K101" s="23">
        <v>0</v>
      </c>
      <c r="L101" s="23">
        <f>SUM(J101:K101)</f>
        <v>1</v>
      </c>
      <c r="M101" s="23">
        <v>36</v>
      </c>
      <c r="N101" s="13">
        <v>0</v>
      </c>
      <c r="O101" s="13">
        <f t="shared" si="10"/>
        <v>47</v>
      </c>
      <c r="P101" s="24">
        <f>SUM(I101:K101)</f>
        <v>4</v>
      </c>
      <c r="Q101" s="25">
        <f t="shared" si="18"/>
        <v>1131</v>
      </c>
      <c r="R101" s="25">
        <f t="shared" si="20"/>
        <v>1130</v>
      </c>
      <c r="S101" s="22">
        <f t="shared" si="19"/>
        <v>1130</v>
      </c>
    </row>
    <row r="102" spans="1:19" ht="14" x14ac:dyDescent="0.3">
      <c r="A102" s="20">
        <v>43985.333333333336</v>
      </c>
      <c r="B102" s="13">
        <v>1</v>
      </c>
      <c r="C102" s="14">
        <f t="shared" si="11"/>
        <v>1213</v>
      </c>
      <c r="D102" s="21">
        <f t="shared" si="13"/>
        <v>1.1428571428571428</v>
      </c>
      <c r="E102" s="21">
        <f t="shared" si="12"/>
        <v>0.14705882352941177</v>
      </c>
      <c r="F102" s="21">
        <f t="shared" si="16"/>
        <v>0.25210084033613445</v>
      </c>
      <c r="G102" s="21">
        <f t="shared" si="15"/>
        <v>1.7647058823529411</v>
      </c>
      <c r="H102" s="21">
        <f t="shared" si="17"/>
        <v>2.6470588235294117</v>
      </c>
      <c r="I102" s="23">
        <v>1</v>
      </c>
      <c r="J102" s="23">
        <v>1</v>
      </c>
      <c r="K102" s="23">
        <v>0</v>
      </c>
      <c r="L102" s="23">
        <f>SUM(J102:K102)</f>
        <v>1</v>
      </c>
      <c r="M102" s="23">
        <v>32</v>
      </c>
      <c r="N102" s="13">
        <v>0</v>
      </c>
      <c r="O102" s="13">
        <f t="shared" si="10"/>
        <v>47</v>
      </c>
      <c r="P102" s="24">
        <f>SUM(I102:K102)</f>
        <v>2</v>
      </c>
      <c r="Q102" s="25">
        <f t="shared" si="18"/>
        <v>1134</v>
      </c>
      <c r="R102" s="25">
        <f t="shared" si="20"/>
        <v>1135</v>
      </c>
      <c r="S102" s="22">
        <f t="shared" si="19"/>
        <v>1135</v>
      </c>
    </row>
    <row r="103" spans="1:19" ht="14" x14ac:dyDescent="0.3">
      <c r="A103" s="20">
        <v>43986.333333333336</v>
      </c>
      <c r="B103" s="13">
        <v>2</v>
      </c>
      <c r="C103" s="14">
        <f t="shared" si="11"/>
        <v>1215</v>
      </c>
      <c r="D103" s="21">
        <f t="shared" si="13"/>
        <v>0.7142857142857143</v>
      </c>
      <c r="E103" s="21">
        <f t="shared" si="12"/>
        <v>0.29411764705882354</v>
      </c>
      <c r="F103" s="21">
        <f t="shared" si="16"/>
        <v>0.27310924369747902</v>
      </c>
      <c r="G103" s="21">
        <f t="shared" si="15"/>
        <v>1.911764705882353</v>
      </c>
      <c r="H103" s="21">
        <f t="shared" si="17"/>
        <v>2.9411764705882351</v>
      </c>
      <c r="I103" s="23">
        <v>1</v>
      </c>
      <c r="J103" s="23">
        <v>2</v>
      </c>
      <c r="K103" s="23">
        <v>0</v>
      </c>
      <c r="L103" s="23">
        <f>SUM(J103:K103)</f>
        <v>2</v>
      </c>
      <c r="M103" s="23">
        <v>41</v>
      </c>
      <c r="N103" s="13">
        <v>0</v>
      </c>
      <c r="O103" s="13">
        <f t="shared" si="10"/>
        <v>47</v>
      </c>
      <c r="P103" s="24">
        <f>SUM(I103:K103)</f>
        <v>3</v>
      </c>
      <c r="Q103" s="25">
        <f t="shared" si="18"/>
        <v>1133</v>
      </c>
      <c r="R103" s="25">
        <f t="shared" si="20"/>
        <v>1135</v>
      </c>
      <c r="S103" s="22">
        <f>IF(R103&gt;R102,R103,R102)</f>
        <v>1135</v>
      </c>
    </row>
    <row r="104" spans="1:19" ht="14" x14ac:dyDescent="0.3">
      <c r="A104" s="20">
        <v>43987.333333333336</v>
      </c>
      <c r="B104" s="13">
        <v>0</v>
      </c>
      <c r="C104" s="14">
        <f t="shared" si="11"/>
        <v>1215</v>
      </c>
      <c r="D104" s="21">
        <f t="shared" si="13"/>
        <v>0.7142857142857143</v>
      </c>
      <c r="E104" s="21">
        <f t="shared" si="12"/>
        <v>0</v>
      </c>
      <c r="F104" s="21">
        <f t="shared" si="16"/>
        <v>0.12605042016806722</v>
      </c>
      <c r="G104" s="21">
        <f t="shared" si="15"/>
        <v>0.88235294117647056</v>
      </c>
      <c r="H104" s="21">
        <f t="shared" si="17"/>
        <v>2.6470588235294117</v>
      </c>
      <c r="I104" s="23">
        <v>1</v>
      </c>
      <c r="J104" s="23">
        <v>1</v>
      </c>
      <c r="K104" s="23">
        <v>0</v>
      </c>
      <c r="L104" s="23">
        <f>SUM(J104:K104)</f>
        <v>1</v>
      </c>
      <c r="M104" s="23">
        <v>37</v>
      </c>
      <c r="N104" s="13">
        <v>0</v>
      </c>
      <c r="O104" s="13">
        <f t="shared" si="10"/>
        <v>47</v>
      </c>
      <c r="P104" s="24">
        <f>SUM(I104:K104)</f>
        <v>2</v>
      </c>
      <c r="Q104" s="25">
        <f t="shared" si="18"/>
        <v>1136</v>
      </c>
      <c r="R104" s="25">
        <f t="shared" si="20"/>
        <v>1135</v>
      </c>
      <c r="S104" s="22">
        <f t="shared" si="19"/>
        <v>1135</v>
      </c>
    </row>
    <row r="105" spans="1:19" ht="14.5" x14ac:dyDescent="0.35">
      <c r="A105" s="20">
        <v>43988.333333333336</v>
      </c>
      <c r="B105" s="13">
        <v>2</v>
      </c>
      <c r="C105" s="14">
        <f t="shared" si="11"/>
        <v>1217</v>
      </c>
      <c r="D105" s="21">
        <f t="shared" si="13"/>
        <v>1</v>
      </c>
      <c r="E105" s="21">
        <f t="shared" si="12"/>
        <v>0.29411764705882354</v>
      </c>
      <c r="F105" s="21">
        <f t="shared" si="16"/>
        <v>0.16806722689075632</v>
      </c>
      <c r="G105" s="21">
        <f t="shared" si="15"/>
        <v>1.1764705882352942</v>
      </c>
      <c r="H105" s="21">
        <f t="shared" si="17"/>
        <v>2.7941176470588229</v>
      </c>
      <c r="I105" s="23"/>
      <c r="J105" s="23"/>
      <c r="K105" s="23"/>
      <c r="L105" s="23"/>
      <c r="M105" s="23"/>
      <c r="N105" s="13">
        <v>0</v>
      </c>
      <c r="O105" s="13">
        <f t="shared" si="10"/>
        <v>47</v>
      </c>
      <c r="P105" s="26">
        <v>2</v>
      </c>
      <c r="Q105" s="25">
        <f t="shared" si="18"/>
        <v>1137</v>
      </c>
      <c r="R105" s="25">
        <f t="shared" si="20"/>
        <v>1135</v>
      </c>
      <c r="S105" s="22">
        <f t="shared" si="19"/>
        <v>1135</v>
      </c>
    </row>
    <row r="106" spans="1:19" ht="14.5" x14ac:dyDescent="0.35">
      <c r="A106" s="20">
        <v>43989.333333333336</v>
      </c>
      <c r="B106" s="13">
        <v>0</v>
      </c>
      <c r="C106" s="14">
        <f t="shared" si="11"/>
        <v>1217</v>
      </c>
      <c r="D106" s="21">
        <f t="shared" si="13"/>
        <v>0.8571428571428571</v>
      </c>
      <c r="E106" s="21">
        <f t="shared" si="12"/>
        <v>0</v>
      </c>
      <c r="F106" s="21">
        <f t="shared" si="16"/>
        <v>0.10504201680672269</v>
      </c>
      <c r="G106" s="21">
        <f t="shared" si="15"/>
        <v>0.73529411764705888</v>
      </c>
      <c r="H106" s="21">
        <f t="shared" si="17"/>
        <v>2.7941176470588229</v>
      </c>
      <c r="I106" s="23"/>
      <c r="J106" s="23"/>
      <c r="K106" s="23"/>
      <c r="L106" s="23"/>
      <c r="M106" s="23"/>
      <c r="N106" s="13">
        <v>0</v>
      </c>
      <c r="O106" s="13">
        <f t="shared" si="10"/>
        <v>47</v>
      </c>
      <c r="P106" s="26">
        <v>2</v>
      </c>
      <c r="Q106" s="25">
        <f t="shared" si="18"/>
        <v>1137</v>
      </c>
      <c r="R106" s="25">
        <f t="shared" si="20"/>
        <v>1135</v>
      </c>
      <c r="S106" s="22">
        <f t="shared" si="19"/>
        <v>1135</v>
      </c>
    </row>
    <row r="107" spans="1:19" ht="14" x14ac:dyDescent="0.3">
      <c r="A107" s="20">
        <v>43990.333333333336</v>
      </c>
      <c r="B107" s="13">
        <v>0</v>
      </c>
      <c r="C107" s="14">
        <f t="shared" si="11"/>
        <v>1217</v>
      </c>
      <c r="D107" s="21">
        <f t="shared" si="13"/>
        <v>1</v>
      </c>
      <c r="E107" s="21">
        <f t="shared" si="12"/>
        <v>0</v>
      </c>
      <c r="F107" s="21">
        <f t="shared" si="16"/>
        <v>0.10504201680672269</v>
      </c>
      <c r="G107" s="21">
        <f t="shared" si="15"/>
        <v>0.73529411764705888</v>
      </c>
      <c r="H107" s="21">
        <f t="shared" si="17"/>
        <v>2.7941176470588229</v>
      </c>
      <c r="I107" s="23">
        <v>3</v>
      </c>
      <c r="J107" s="23">
        <v>1</v>
      </c>
      <c r="K107" s="23">
        <v>0</v>
      </c>
      <c r="L107" s="23">
        <f>SUM(J107:K107)</f>
        <v>1</v>
      </c>
      <c r="M107" s="23">
        <v>36</v>
      </c>
      <c r="N107" s="13">
        <v>0</v>
      </c>
      <c r="O107" s="13">
        <f t="shared" si="10"/>
        <v>47</v>
      </c>
      <c r="P107" s="24">
        <f>SUM(I107:K107)</f>
        <v>4</v>
      </c>
      <c r="Q107" s="25">
        <f t="shared" si="18"/>
        <v>1135</v>
      </c>
      <c r="R107" s="25">
        <f t="shared" si="20"/>
        <v>1135</v>
      </c>
      <c r="S107" s="22">
        <f t="shared" si="19"/>
        <v>1135</v>
      </c>
    </row>
    <row r="108" spans="1:19" ht="14" x14ac:dyDescent="0.3">
      <c r="A108" s="20">
        <v>43991.333333333336</v>
      </c>
      <c r="B108" s="13">
        <v>2</v>
      </c>
      <c r="C108" s="14">
        <f t="shared" si="11"/>
        <v>1219</v>
      </c>
      <c r="D108" s="21">
        <f t="shared" si="13"/>
        <v>1.4285714285714286</v>
      </c>
      <c r="E108" s="21">
        <f t="shared" si="12"/>
        <v>0.29411764705882354</v>
      </c>
      <c r="F108" s="21">
        <f t="shared" si="16"/>
        <v>0.14705882352941177</v>
      </c>
      <c r="G108" s="21">
        <f t="shared" si="15"/>
        <v>1.0294117647058825</v>
      </c>
      <c r="H108" s="21">
        <f t="shared" si="17"/>
        <v>2.7941176470588234</v>
      </c>
      <c r="I108" s="23">
        <v>2</v>
      </c>
      <c r="J108" s="23">
        <v>1</v>
      </c>
      <c r="K108" s="23">
        <v>0</v>
      </c>
      <c r="L108" s="23">
        <f>SUM(J108:K108)</f>
        <v>1</v>
      </c>
      <c r="M108" s="23">
        <v>34</v>
      </c>
      <c r="N108" s="13">
        <v>0</v>
      </c>
      <c r="O108" s="13">
        <f t="shared" si="10"/>
        <v>47</v>
      </c>
      <c r="P108" s="24">
        <f>SUM(I108:K108)</f>
        <v>3</v>
      </c>
      <c r="Q108" s="25">
        <f t="shared" si="18"/>
        <v>1138</v>
      </c>
      <c r="R108" s="25">
        <f t="shared" si="20"/>
        <v>1140</v>
      </c>
      <c r="S108" s="22">
        <f t="shared" si="19"/>
        <v>1140</v>
      </c>
    </row>
    <row r="109" spans="1:19" ht="14" x14ac:dyDescent="0.3">
      <c r="A109" s="20">
        <v>43992.333333333336</v>
      </c>
      <c r="B109" s="13">
        <v>0</v>
      </c>
      <c r="C109" s="14">
        <f t="shared" si="11"/>
        <v>1219</v>
      </c>
      <c r="D109" s="21">
        <f t="shared" si="13"/>
        <v>1.2857142857142858</v>
      </c>
      <c r="E109" s="21">
        <f t="shared" si="12"/>
        <v>0</v>
      </c>
      <c r="F109" s="21">
        <f t="shared" si="16"/>
        <v>0.12605042016806722</v>
      </c>
      <c r="G109" s="21">
        <f t="shared" si="15"/>
        <v>0.88235294117647056</v>
      </c>
      <c r="H109" s="21">
        <f t="shared" si="17"/>
        <v>2.6470588235294112</v>
      </c>
      <c r="I109" s="23">
        <v>1</v>
      </c>
      <c r="J109" s="23">
        <v>1</v>
      </c>
      <c r="K109" s="23">
        <v>0</v>
      </c>
      <c r="L109" s="23">
        <f>SUM(J109:K109)</f>
        <v>1</v>
      </c>
      <c r="M109" s="23">
        <v>33</v>
      </c>
      <c r="N109" s="13">
        <v>0</v>
      </c>
      <c r="O109" s="13">
        <f t="shared" si="10"/>
        <v>47</v>
      </c>
      <c r="P109" s="24">
        <f>SUM(I109:K109)</f>
        <v>2</v>
      </c>
      <c r="Q109" s="25">
        <f t="shared" si="18"/>
        <v>1140</v>
      </c>
      <c r="R109" s="25">
        <f t="shared" si="20"/>
        <v>1140</v>
      </c>
      <c r="S109" s="22">
        <f t="shared" si="19"/>
        <v>1140</v>
      </c>
    </row>
    <row r="110" spans="1:19" ht="14" x14ac:dyDescent="0.3">
      <c r="A110" s="20">
        <v>43993.333333333336</v>
      </c>
      <c r="B110" s="13">
        <v>3</v>
      </c>
      <c r="C110" s="14">
        <f t="shared" si="11"/>
        <v>1222</v>
      </c>
      <c r="D110" s="21">
        <f t="shared" si="13"/>
        <v>1.5714285714285714</v>
      </c>
      <c r="E110" s="21">
        <f t="shared" si="12"/>
        <v>0.44117647058823528</v>
      </c>
      <c r="F110" s="21">
        <f t="shared" si="16"/>
        <v>0.14705882352941174</v>
      </c>
      <c r="G110" s="21">
        <f t="shared" si="15"/>
        <v>1.0294117647058822</v>
      </c>
      <c r="H110" s="21">
        <f t="shared" si="17"/>
        <v>2.9411764705882355</v>
      </c>
      <c r="I110" s="23">
        <v>1</v>
      </c>
      <c r="J110" s="23">
        <v>1</v>
      </c>
      <c r="K110" s="23">
        <v>0</v>
      </c>
      <c r="L110" s="23">
        <f>SUM(J110:K110)</f>
        <v>1</v>
      </c>
      <c r="M110" s="23">
        <v>31</v>
      </c>
      <c r="N110" s="13">
        <v>0</v>
      </c>
      <c r="O110" s="13">
        <f t="shared" si="10"/>
        <v>47</v>
      </c>
      <c r="P110" s="24">
        <f>SUM(I110:K110)</f>
        <v>2</v>
      </c>
      <c r="Q110" s="25">
        <f t="shared" si="18"/>
        <v>1141</v>
      </c>
      <c r="R110" s="25">
        <f t="shared" si="20"/>
        <v>1140</v>
      </c>
      <c r="S110" s="22">
        <f t="shared" si="19"/>
        <v>1140</v>
      </c>
    </row>
    <row r="111" spans="1:19" ht="14" x14ac:dyDescent="0.3">
      <c r="A111" s="20">
        <v>43994.333333333336</v>
      </c>
      <c r="B111" s="13">
        <v>3</v>
      </c>
      <c r="C111" s="14">
        <f t="shared" si="11"/>
        <v>1225</v>
      </c>
      <c r="D111" s="21">
        <f t="shared" si="13"/>
        <v>1.7142857142857142</v>
      </c>
      <c r="E111" s="21">
        <f t="shared" si="12"/>
        <v>0.44117647058823528</v>
      </c>
      <c r="F111" s="21">
        <f t="shared" si="16"/>
        <v>0.21008403361344535</v>
      </c>
      <c r="G111" s="27">
        <f t="shared" si="15"/>
        <v>1.4705882352941175</v>
      </c>
      <c r="H111" s="21">
        <f t="shared" si="17"/>
        <v>2.3529411764705883</v>
      </c>
      <c r="I111" s="23">
        <v>0</v>
      </c>
      <c r="J111" s="23">
        <v>1</v>
      </c>
      <c r="K111" s="23">
        <v>0</v>
      </c>
      <c r="L111" s="23">
        <f>SUM(J111:K111)</f>
        <v>1</v>
      </c>
      <c r="M111" s="23">
        <v>37</v>
      </c>
      <c r="N111" s="13">
        <v>0</v>
      </c>
      <c r="O111" s="13">
        <f t="shared" si="10"/>
        <v>47</v>
      </c>
      <c r="P111" s="24">
        <f>SUM(I111:K111)</f>
        <v>1</v>
      </c>
      <c r="Q111" s="25">
        <f t="shared" si="18"/>
        <v>1149</v>
      </c>
      <c r="R111" s="25">
        <f t="shared" si="20"/>
        <v>1150</v>
      </c>
      <c r="S111" s="22">
        <f t="shared" si="19"/>
        <v>1150</v>
      </c>
    </row>
    <row r="112" spans="1:19" ht="14.5" x14ac:dyDescent="0.35">
      <c r="A112" s="20">
        <v>43995.333333333336</v>
      </c>
      <c r="B112" s="28">
        <v>1</v>
      </c>
      <c r="C112" s="14">
        <f t="shared" si="11"/>
        <v>1226</v>
      </c>
      <c r="D112" s="21">
        <f t="shared" si="13"/>
        <v>1.5714285714285714</v>
      </c>
      <c r="E112" s="21">
        <f t="shared" si="12"/>
        <v>0.14705882352941177</v>
      </c>
      <c r="F112" s="21">
        <f t="shared" si="16"/>
        <v>0.18907563025210083</v>
      </c>
      <c r="G112" s="27">
        <f t="shared" si="15"/>
        <v>1.3235294117647058</v>
      </c>
      <c r="H112" s="21">
        <f t="shared" si="17"/>
        <v>2.5</v>
      </c>
      <c r="I112" s="23"/>
      <c r="J112" s="23"/>
      <c r="K112" s="23"/>
      <c r="L112" s="23"/>
      <c r="M112" s="23"/>
      <c r="N112" s="28">
        <v>0</v>
      </c>
      <c r="O112" s="13">
        <f t="shared" si="10"/>
        <v>47</v>
      </c>
      <c r="P112" s="26">
        <v>1</v>
      </c>
      <c r="Q112" s="25">
        <f t="shared" si="18"/>
        <v>1149</v>
      </c>
      <c r="R112" s="25">
        <f t="shared" si="20"/>
        <v>1150</v>
      </c>
      <c r="S112" s="22">
        <f t="shared" si="19"/>
        <v>1150</v>
      </c>
    </row>
    <row r="113" spans="1:19" ht="14.5" x14ac:dyDescent="0.35">
      <c r="A113" s="20">
        <v>43996.333333333336</v>
      </c>
      <c r="B113" s="28">
        <v>2</v>
      </c>
      <c r="C113" s="14">
        <f t="shared" si="11"/>
        <v>1228</v>
      </c>
      <c r="D113" s="21">
        <f t="shared" si="13"/>
        <v>1.5714285714285714</v>
      </c>
      <c r="E113" s="21">
        <f t="shared" si="12"/>
        <v>0.29411764705882354</v>
      </c>
      <c r="F113" s="21">
        <f t="shared" si="16"/>
        <v>0.23109243697478993</v>
      </c>
      <c r="G113" s="27">
        <f t="shared" si="15"/>
        <v>1.6176470588235294</v>
      </c>
      <c r="H113" s="21">
        <f t="shared" si="17"/>
        <v>2.3529411764705883</v>
      </c>
      <c r="I113" s="23"/>
      <c r="J113" s="23"/>
      <c r="K113" s="23"/>
      <c r="L113" s="23"/>
      <c r="M113" s="23"/>
      <c r="N113" s="28">
        <v>0</v>
      </c>
      <c r="O113" s="13">
        <f t="shared" si="10"/>
        <v>47</v>
      </c>
      <c r="P113" s="26">
        <v>1</v>
      </c>
      <c r="Q113" s="25">
        <f t="shared" si="18"/>
        <v>1152</v>
      </c>
      <c r="R113" s="25">
        <f t="shared" si="20"/>
        <v>1150</v>
      </c>
      <c r="S113" s="22">
        <f t="shared" si="19"/>
        <v>1150</v>
      </c>
    </row>
    <row r="114" spans="1:19" ht="14" x14ac:dyDescent="0.3">
      <c r="A114" s="20">
        <v>43997.333333333336</v>
      </c>
      <c r="B114" s="28">
        <v>1</v>
      </c>
      <c r="C114" s="14">
        <f t="shared" si="11"/>
        <v>1229</v>
      </c>
      <c r="D114" s="21">
        <f t="shared" si="13"/>
        <v>1.5714285714285714</v>
      </c>
      <c r="E114" s="21">
        <f t="shared" si="12"/>
        <v>0.14705882352941177</v>
      </c>
      <c r="F114" s="21">
        <f t="shared" si="16"/>
        <v>0.25210084033613445</v>
      </c>
      <c r="G114" s="27">
        <f t="shared" si="15"/>
        <v>1.7647058823529411</v>
      </c>
      <c r="H114" s="21">
        <f t="shared" si="17"/>
        <v>2.5</v>
      </c>
      <c r="I114" s="23">
        <v>0</v>
      </c>
      <c r="J114" s="23">
        <v>1</v>
      </c>
      <c r="K114" s="23">
        <v>0</v>
      </c>
      <c r="L114" s="23">
        <f>SUM(J114:K114)</f>
        <v>1</v>
      </c>
      <c r="M114" s="23">
        <v>37</v>
      </c>
      <c r="N114" s="28">
        <v>0</v>
      </c>
      <c r="O114" s="13">
        <f t="shared" si="10"/>
        <v>47</v>
      </c>
      <c r="P114" s="24">
        <f>SUM(I114:K114)</f>
        <v>1</v>
      </c>
      <c r="Q114" s="25">
        <f t="shared" si="18"/>
        <v>1152</v>
      </c>
      <c r="R114" s="25">
        <f t="shared" si="20"/>
        <v>1150</v>
      </c>
      <c r="S114" s="22">
        <f t="shared" si="19"/>
        <v>1150</v>
      </c>
    </row>
    <row r="115" spans="1:19" ht="14" x14ac:dyDescent="0.3">
      <c r="A115" s="20">
        <v>43998.333333333336</v>
      </c>
      <c r="B115" s="28">
        <v>1</v>
      </c>
      <c r="C115" s="14">
        <f t="shared" si="11"/>
        <v>1230</v>
      </c>
      <c r="D115" s="21">
        <f t="shared" si="13"/>
        <v>1.4285714285714286</v>
      </c>
      <c r="E115" s="21">
        <f t="shared" si="12"/>
        <v>0.14705882352941177</v>
      </c>
      <c r="F115" s="21">
        <f t="shared" si="16"/>
        <v>0.2310924369747899</v>
      </c>
      <c r="G115" s="27">
        <f t="shared" si="15"/>
        <v>1.6176470588235292</v>
      </c>
      <c r="H115" s="21">
        <f t="shared" si="17"/>
        <v>2.6470588235294117</v>
      </c>
      <c r="I115" s="23">
        <v>0</v>
      </c>
      <c r="J115" s="23">
        <v>1</v>
      </c>
      <c r="K115" s="23">
        <v>0</v>
      </c>
      <c r="L115" s="23">
        <f>SUM(J115:K115)</f>
        <v>1</v>
      </c>
      <c r="M115" s="23">
        <v>34</v>
      </c>
      <c r="N115" s="28">
        <v>0</v>
      </c>
      <c r="O115" s="13">
        <f t="shared" si="10"/>
        <v>47</v>
      </c>
      <c r="P115" s="24">
        <f>SUM(I115:K115)</f>
        <v>1</v>
      </c>
      <c r="Q115" s="25">
        <f t="shared" ref="Q115:Q146" si="21">SUM(C101,-P115,-$N$251)</f>
        <v>1152</v>
      </c>
      <c r="R115" s="25">
        <f t="shared" si="20"/>
        <v>1150</v>
      </c>
      <c r="S115" s="22">
        <f t="shared" si="19"/>
        <v>1150</v>
      </c>
    </row>
    <row r="116" spans="1:19" ht="14" x14ac:dyDescent="0.3">
      <c r="A116" s="20">
        <v>43999.333333333336</v>
      </c>
      <c r="B116" s="28">
        <v>0</v>
      </c>
      <c r="C116" s="14">
        <f t="shared" si="11"/>
        <v>1230</v>
      </c>
      <c r="D116" s="21">
        <f t="shared" si="13"/>
        <v>1.7142857142857142</v>
      </c>
      <c r="E116" s="21">
        <f t="shared" si="12"/>
        <v>0</v>
      </c>
      <c r="F116" s="21">
        <f t="shared" si="16"/>
        <v>0.2310924369747899</v>
      </c>
      <c r="G116" s="27">
        <f t="shared" si="15"/>
        <v>1.6176470588235292</v>
      </c>
      <c r="H116" s="21">
        <f t="shared" si="17"/>
        <v>2.4999999999999996</v>
      </c>
      <c r="I116" s="23">
        <v>0</v>
      </c>
      <c r="J116" s="23">
        <v>1</v>
      </c>
      <c r="K116" s="23">
        <v>0</v>
      </c>
      <c r="L116" s="23">
        <f>SUM(J116:K116)</f>
        <v>1</v>
      </c>
      <c r="M116" s="23">
        <v>38</v>
      </c>
      <c r="N116" s="28">
        <v>0</v>
      </c>
      <c r="O116" s="13">
        <f t="shared" si="10"/>
        <v>47</v>
      </c>
      <c r="P116" s="24">
        <f>SUM(I116:K116)</f>
        <v>1</v>
      </c>
      <c r="Q116" s="25">
        <f t="shared" si="21"/>
        <v>1153</v>
      </c>
      <c r="R116" s="25">
        <f t="shared" si="20"/>
        <v>1155</v>
      </c>
      <c r="S116" s="22">
        <f t="shared" si="19"/>
        <v>1155</v>
      </c>
    </row>
    <row r="117" spans="1:19" ht="14" x14ac:dyDescent="0.3">
      <c r="A117" s="20">
        <v>44000.333333333336</v>
      </c>
      <c r="B117" s="28">
        <v>3</v>
      </c>
      <c r="C117" s="14">
        <f t="shared" si="11"/>
        <v>1233</v>
      </c>
      <c r="D117" s="21">
        <f t="shared" si="13"/>
        <v>1.4285714285714286</v>
      </c>
      <c r="E117" s="21">
        <f t="shared" si="12"/>
        <v>0.44117647058823528</v>
      </c>
      <c r="F117" s="21">
        <f t="shared" si="16"/>
        <v>0.2310924369747899</v>
      </c>
      <c r="G117" s="27">
        <f t="shared" si="15"/>
        <v>1.6176470588235292</v>
      </c>
      <c r="H117" s="21">
        <f t="shared" si="17"/>
        <v>2.6470588235294112</v>
      </c>
      <c r="I117" s="23">
        <v>0</v>
      </c>
      <c r="J117" s="23">
        <v>1</v>
      </c>
      <c r="K117" s="23">
        <v>0</v>
      </c>
      <c r="L117" s="23">
        <f>SUM(J117:K117)</f>
        <v>1</v>
      </c>
      <c r="M117" s="23">
        <v>41</v>
      </c>
      <c r="N117" s="28">
        <v>0</v>
      </c>
      <c r="O117" s="13">
        <f t="shared" si="10"/>
        <v>47</v>
      </c>
      <c r="P117" s="24">
        <f>SUM(I117:K117)</f>
        <v>1</v>
      </c>
      <c r="Q117" s="25">
        <f t="shared" si="21"/>
        <v>1155</v>
      </c>
      <c r="R117" s="25">
        <f t="shared" si="20"/>
        <v>1155</v>
      </c>
      <c r="S117" s="22">
        <f t="shared" si="19"/>
        <v>1155</v>
      </c>
    </row>
    <row r="118" spans="1:19" ht="14" x14ac:dyDescent="0.3">
      <c r="A118" s="20">
        <v>44001.333333333336</v>
      </c>
      <c r="B118" s="28">
        <v>2</v>
      </c>
      <c r="C118" s="14">
        <f t="shared" si="11"/>
        <v>1235</v>
      </c>
      <c r="D118" s="21">
        <f t="shared" si="13"/>
        <v>1.5714285714285714</v>
      </c>
      <c r="E118" s="21">
        <f t="shared" si="12"/>
        <v>0.29411764705882354</v>
      </c>
      <c r="F118" s="21">
        <f t="shared" si="16"/>
        <v>0.21008403361344538</v>
      </c>
      <c r="G118" s="27">
        <f t="shared" si="15"/>
        <v>1.4705882352941178</v>
      </c>
      <c r="H118" s="21">
        <f t="shared" si="17"/>
        <v>2.9411764705882346</v>
      </c>
      <c r="I118" s="23">
        <v>1</v>
      </c>
      <c r="J118" s="23">
        <v>1</v>
      </c>
      <c r="K118" s="23">
        <v>0</v>
      </c>
      <c r="L118" s="23">
        <f>SUM(J118:K118)</f>
        <v>1</v>
      </c>
      <c r="M118" s="23">
        <v>41</v>
      </c>
      <c r="N118" s="28">
        <v>0</v>
      </c>
      <c r="O118" s="13">
        <f t="shared" si="10"/>
        <v>47</v>
      </c>
      <c r="P118" s="24">
        <f>SUM(I118:K118)</f>
        <v>2</v>
      </c>
      <c r="Q118" s="25">
        <f t="shared" si="21"/>
        <v>1154</v>
      </c>
      <c r="R118" s="25">
        <f t="shared" si="20"/>
        <v>1155</v>
      </c>
      <c r="S118" s="22">
        <f t="shared" si="19"/>
        <v>1155</v>
      </c>
    </row>
    <row r="119" spans="1:19" ht="14.5" x14ac:dyDescent="0.35">
      <c r="A119" s="20">
        <v>44002.333333333336</v>
      </c>
      <c r="B119" s="28">
        <v>3</v>
      </c>
      <c r="C119" s="14">
        <f t="shared" si="11"/>
        <v>1238</v>
      </c>
      <c r="D119" s="21">
        <f t="shared" si="13"/>
        <v>1.4285714285714286</v>
      </c>
      <c r="E119" s="21">
        <f t="shared" si="12"/>
        <v>0.44117647058823528</v>
      </c>
      <c r="F119" s="21">
        <f t="shared" si="16"/>
        <v>0.25210084033613445</v>
      </c>
      <c r="G119" s="27">
        <f t="shared" si="15"/>
        <v>1.7647058823529411</v>
      </c>
      <c r="H119" s="21">
        <f t="shared" si="17"/>
        <v>3.0882352941176467</v>
      </c>
      <c r="I119" s="23"/>
      <c r="J119" s="23"/>
      <c r="K119" s="23"/>
      <c r="L119" s="23"/>
      <c r="M119" s="23"/>
      <c r="N119" s="28">
        <v>0</v>
      </c>
      <c r="O119" s="13">
        <f t="shared" si="10"/>
        <v>47</v>
      </c>
      <c r="P119" s="26">
        <v>2</v>
      </c>
      <c r="Q119" s="25">
        <f t="shared" si="21"/>
        <v>1156</v>
      </c>
      <c r="R119" s="25">
        <f t="shared" si="20"/>
        <v>1155</v>
      </c>
      <c r="S119" s="22">
        <f t="shared" si="19"/>
        <v>1155</v>
      </c>
    </row>
    <row r="120" spans="1:19" ht="14.5" x14ac:dyDescent="0.35">
      <c r="A120" s="20">
        <v>44003.333333333336</v>
      </c>
      <c r="B120" s="28">
        <v>0</v>
      </c>
      <c r="C120" s="14">
        <f t="shared" si="11"/>
        <v>1238</v>
      </c>
      <c r="D120" s="21">
        <f t="shared" si="13"/>
        <v>2.4285714285714284</v>
      </c>
      <c r="E120" s="21">
        <f t="shared" si="12"/>
        <v>0</v>
      </c>
      <c r="F120" s="21">
        <f t="shared" si="16"/>
        <v>0.21008403361344538</v>
      </c>
      <c r="G120" s="27">
        <f t="shared" si="15"/>
        <v>1.4705882352941178</v>
      </c>
      <c r="H120" s="21">
        <f t="shared" si="17"/>
        <v>3.0882352941176467</v>
      </c>
      <c r="I120" s="23"/>
      <c r="J120" s="23"/>
      <c r="K120" s="23"/>
      <c r="L120" s="23"/>
      <c r="M120" s="23"/>
      <c r="N120" s="28">
        <v>1</v>
      </c>
      <c r="O120" s="13">
        <f t="shared" si="10"/>
        <v>48</v>
      </c>
      <c r="P120" s="26">
        <v>2</v>
      </c>
      <c r="Q120" s="25">
        <f t="shared" si="21"/>
        <v>1156</v>
      </c>
      <c r="R120" s="25">
        <f t="shared" si="20"/>
        <v>1155</v>
      </c>
      <c r="S120" s="22">
        <f t="shared" si="19"/>
        <v>1155</v>
      </c>
    </row>
    <row r="121" spans="1:19" ht="14" x14ac:dyDescent="0.3">
      <c r="A121" s="20">
        <v>44004.333333333336</v>
      </c>
      <c r="B121" s="28">
        <v>2</v>
      </c>
      <c r="C121" s="14">
        <f t="shared" si="11"/>
        <v>1240</v>
      </c>
      <c r="D121" s="21">
        <f t="shared" si="13"/>
        <v>2.7142857142857144</v>
      </c>
      <c r="E121" s="21">
        <f t="shared" si="12"/>
        <v>0.29411764705882354</v>
      </c>
      <c r="F121" s="21">
        <f t="shared" si="16"/>
        <v>0.23109243697478993</v>
      </c>
      <c r="G121" s="27">
        <f t="shared" si="15"/>
        <v>1.6176470588235294</v>
      </c>
      <c r="H121" s="21">
        <f t="shared" si="17"/>
        <v>3.3823529411764701</v>
      </c>
      <c r="I121" s="23">
        <v>2</v>
      </c>
      <c r="J121" s="23">
        <v>0</v>
      </c>
      <c r="K121" s="23">
        <v>0</v>
      </c>
      <c r="L121" s="23">
        <f>SUM(J121:K121)</f>
        <v>0</v>
      </c>
      <c r="M121" s="23">
        <v>46</v>
      </c>
      <c r="N121" s="28">
        <v>0</v>
      </c>
      <c r="O121" s="13">
        <f t="shared" si="10"/>
        <v>48</v>
      </c>
      <c r="P121" s="24">
        <f>SUM(I121:K121)</f>
        <v>2</v>
      </c>
      <c r="Q121" s="25">
        <f t="shared" si="21"/>
        <v>1156</v>
      </c>
      <c r="R121" s="25">
        <f t="shared" si="20"/>
        <v>1155</v>
      </c>
      <c r="S121" s="22">
        <f t="shared" si="19"/>
        <v>1155</v>
      </c>
    </row>
    <row r="122" spans="1:19" ht="14" x14ac:dyDescent="0.3">
      <c r="A122" s="20">
        <v>44005.333333333336</v>
      </c>
      <c r="B122" s="28">
        <v>0</v>
      </c>
      <c r="C122" s="14">
        <f t="shared" si="11"/>
        <v>1240</v>
      </c>
      <c r="D122" s="21">
        <f t="shared" si="13"/>
        <v>3.8571428571428572</v>
      </c>
      <c r="E122" s="21">
        <f t="shared" si="12"/>
        <v>0</v>
      </c>
      <c r="F122" s="21">
        <f t="shared" si="16"/>
        <v>0.21008403361344538</v>
      </c>
      <c r="G122" s="27">
        <f t="shared" si="15"/>
        <v>1.4705882352941178</v>
      </c>
      <c r="H122" s="21">
        <f t="shared" si="17"/>
        <v>3.0882352941176467</v>
      </c>
      <c r="I122" s="23">
        <v>1</v>
      </c>
      <c r="J122" s="23">
        <v>0</v>
      </c>
      <c r="K122" s="23">
        <v>0</v>
      </c>
      <c r="L122" s="23">
        <f>SUM(J122:K122)</f>
        <v>0</v>
      </c>
      <c r="M122" s="23">
        <v>42</v>
      </c>
      <c r="N122" s="28">
        <v>0</v>
      </c>
      <c r="O122" s="13">
        <f t="shared" si="10"/>
        <v>48</v>
      </c>
      <c r="P122" s="24">
        <f>SUM(I122:K122)</f>
        <v>1</v>
      </c>
      <c r="Q122" s="25">
        <f t="shared" si="21"/>
        <v>1159</v>
      </c>
      <c r="R122" s="25">
        <f t="shared" si="20"/>
        <v>1160</v>
      </c>
      <c r="S122" s="22">
        <f t="shared" si="19"/>
        <v>1160</v>
      </c>
    </row>
    <row r="123" spans="1:19" ht="14" x14ac:dyDescent="0.3">
      <c r="A123" s="20">
        <v>44006.333333333336</v>
      </c>
      <c r="B123" s="28">
        <v>7</v>
      </c>
      <c r="C123" s="14">
        <f t="shared" si="11"/>
        <v>1247</v>
      </c>
      <c r="D123" s="21">
        <f t="shared" si="13"/>
        <v>4.1428571428571432</v>
      </c>
      <c r="E123" s="21">
        <f t="shared" si="12"/>
        <v>1.0294117647058825</v>
      </c>
      <c r="F123" s="21">
        <f t="shared" si="16"/>
        <v>0.35714285714285715</v>
      </c>
      <c r="G123" s="27">
        <f t="shared" si="15"/>
        <v>2.5</v>
      </c>
      <c r="H123" s="21">
        <f t="shared" si="17"/>
        <v>4.117647058823529</v>
      </c>
      <c r="I123" s="23">
        <v>1</v>
      </c>
      <c r="J123" s="23">
        <v>0</v>
      </c>
      <c r="K123" s="23">
        <v>0</v>
      </c>
      <c r="L123" s="23">
        <f>SUM(J123:K123)</f>
        <v>0</v>
      </c>
      <c r="M123" s="23">
        <v>38</v>
      </c>
      <c r="N123" s="28">
        <v>0</v>
      </c>
      <c r="O123" s="13">
        <f t="shared" si="10"/>
        <v>48</v>
      </c>
      <c r="P123" s="24">
        <f>SUM(I123:K123)</f>
        <v>1</v>
      </c>
      <c r="Q123" s="25">
        <f t="shared" si="21"/>
        <v>1159</v>
      </c>
      <c r="R123" s="25">
        <f t="shared" si="20"/>
        <v>1160</v>
      </c>
      <c r="S123" s="22">
        <f t="shared" si="19"/>
        <v>1160</v>
      </c>
    </row>
    <row r="124" spans="1:19" ht="14" x14ac:dyDescent="0.3">
      <c r="A124" s="20">
        <v>44007.333333333336</v>
      </c>
      <c r="B124" s="28">
        <v>5</v>
      </c>
      <c r="C124" s="14">
        <f t="shared" si="11"/>
        <v>1252</v>
      </c>
      <c r="D124" s="21">
        <f t="shared" si="13"/>
        <v>4.7142857142857144</v>
      </c>
      <c r="E124" s="21">
        <f t="shared" si="12"/>
        <v>0.73529411764705888</v>
      </c>
      <c r="F124" s="21">
        <f t="shared" si="16"/>
        <v>0.39915966386554624</v>
      </c>
      <c r="G124" s="27">
        <f t="shared" si="15"/>
        <v>2.7941176470588238</v>
      </c>
      <c r="H124" s="21">
        <f t="shared" si="17"/>
        <v>4.4117647058823524</v>
      </c>
      <c r="I124" s="23">
        <v>1</v>
      </c>
      <c r="J124" s="23">
        <v>0</v>
      </c>
      <c r="K124" s="23">
        <v>0</v>
      </c>
      <c r="L124" s="23">
        <f>SUM(J124:K124)</f>
        <v>0</v>
      </c>
      <c r="M124" s="23">
        <v>39</v>
      </c>
      <c r="N124" s="28">
        <v>0</v>
      </c>
      <c r="O124" s="13">
        <f t="shared" si="10"/>
        <v>48</v>
      </c>
      <c r="P124" s="24">
        <f>SUM(I124:K124)</f>
        <v>1</v>
      </c>
      <c r="Q124" s="25">
        <f t="shared" si="21"/>
        <v>1162</v>
      </c>
      <c r="R124" s="25">
        <f t="shared" si="20"/>
        <v>1160</v>
      </c>
      <c r="S124" s="22">
        <f t="shared" si="19"/>
        <v>1160</v>
      </c>
    </row>
    <row r="125" spans="1:19" ht="14" x14ac:dyDescent="0.3">
      <c r="A125" s="20">
        <v>44008.333333333336</v>
      </c>
      <c r="B125" s="28">
        <v>10</v>
      </c>
      <c r="C125" s="14">
        <f t="shared" si="11"/>
        <v>1262</v>
      </c>
      <c r="D125" s="21">
        <f t="shared" si="13"/>
        <v>5.2857142857142856</v>
      </c>
      <c r="E125" s="21">
        <f t="shared" si="12"/>
        <v>1.4705882352941178</v>
      </c>
      <c r="F125" s="21">
        <f t="shared" si="16"/>
        <v>0.5672268907563025</v>
      </c>
      <c r="G125" s="27">
        <f t="shared" si="15"/>
        <v>3.9705882352941178</v>
      </c>
      <c r="H125" s="21">
        <f t="shared" si="17"/>
        <v>5.4411764705882355</v>
      </c>
      <c r="I125" s="23">
        <v>0</v>
      </c>
      <c r="J125" s="23">
        <v>1</v>
      </c>
      <c r="K125" s="23">
        <v>0</v>
      </c>
      <c r="L125" s="23">
        <f>SUM(J125:K125)</f>
        <v>1</v>
      </c>
      <c r="M125" s="23">
        <v>37</v>
      </c>
      <c r="N125" s="28">
        <v>0</v>
      </c>
      <c r="O125" s="13">
        <f t="shared" si="10"/>
        <v>48</v>
      </c>
      <c r="P125" s="24">
        <f>SUM(I125:K125)</f>
        <v>1</v>
      </c>
      <c r="Q125" s="25">
        <f t="shared" si="21"/>
        <v>1165</v>
      </c>
      <c r="R125" s="25">
        <f t="shared" si="20"/>
        <v>1165</v>
      </c>
      <c r="S125" s="22">
        <f t="shared" si="19"/>
        <v>1165</v>
      </c>
    </row>
    <row r="126" spans="1:19" ht="14.5" x14ac:dyDescent="0.35">
      <c r="A126" s="20">
        <v>44009.333333333336</v>
      </c>
      <c r="B126" s="28">
        <v>5</v>
      </c>
      <c r="C126" s="14">
        <f t="shared" si="11"/>
        <v>1267</v>
      </c>
      <c r="D126" s="21">
        <f t="shared" si="13"/>
        <v>8.5714285714285712</v>
      </c>
      <c r="E126" s="21">
        <f t="shared" si="12"/>
        <v>0.73529411764705888</v>
      </c>
      <c r="F126" s="21">
        <f t="shared" si="16"/>
        <v>0.60924369747899176</v>
      </c>
      <c r="G126" s="27">
        <f t="shared" si="15"/>
        <v>4.264705882352942</v>
      </c>
      <c r="H126" s="21">
        <f t="shared" si="17"/>
        <v>6.0294117647058822</v>
      </c>
      <c r="I126" s="23"/>
      <c r="J126" s="23"/>
      <c r="K126" s="23"/>
      <c r="L126" s="23"/>
      <c r="M126" s="23"/>
      <c r="N126" s="28">
        <v>0</v>
      </c>
      <c r="O126" s="13">
        <f t="shared" si="10"/>
        <v>48</v>
      </c>
      <c r="P126" s="26">
        <v>1</v>
      </c>
      <c r="Q126" s="25">
        <f t="shared" si="21"/>
        <v>1166</v>
      </c>
      <c r="R126" s="25">
        <f t="shared" si="20"/>
        <v>1165</v>
      </c>
      <c r="S126" s="22">
        <f t="shared" si="19"/>
        <v>1165</v>
      </c>
    </row>
    <row r="127" spans="1:19" ht="14.5" x14ac:dyDescent="0.35">
      <c r="A127" s="20">
        <v>44010.333333333336</v>
      </c>
      <c r="B127" s="28">
        <v>4</v>
      </c>
      <c r="C127" s="14">
        <f t="shared" si="11"/>
        <v>1271</v>
      </c>
      <c r="D127" s="21">
        <f t="shared" si="13"/>
        <v>9.7142857142857135</v>
      </c>
      <c r="E127" s="21">
        <f t="shared" si="12"/>
        <v>0.58823529411764708</v>
      </c>
      <c r="F127" s="21">
        <f t="shared" si="16"/>
        <v>0.69327731092436984</v>
      </c>
      <c r="G127" s="27">
        <f t="shared" si="15"/>
        <v>4.8529411764705888</v>
      </c>
      <c r="H127" s="21">
        <f t="shared" si="17"/>
        <v>6.3235294117647056</v>
      </c>
      <c r="I127" s="23"/>
      <c r="J127" s="23"/>
      <c r="K127" s="23"/>
      <c r="L127" s="23"/>
      <c r="M127" s="23"/>
      <c r="N127" s="28">
        <v>0</v>
      </c>
      <c r="O127" s="13">
        <f t="shared" si="10"/>
        <v>48</v>
      </c>
      <c r="P127" s="26">
        <v>1</v>
      </c>
      <c r="Q127" s="25">
        <f t="shared" si="21"/>
        <v>1168</v>
      </c>
      <c r="R127" s="25">
        <f t="shared" si="20"/>
        <v>1170</v>
      </c>
      <c r="S127" s="22">
        <f t="shared" si="19"/>
        <v>1170</v>
      </c>
    </row>
    <row r="128" spans="1:19" ht="14" x14ac:dyDescent="0.3">
      <c r="A128" s="20">
        <v>44011.333333333336</v>
      </c>
      <c r="B128" s="28">
        <v>6</v>
      </c>
      <c r="C128" s="14">
        <f t="shared" si="11"/>
        <v>1277</v>
      </c>
      <c r="D128" s="21">
        <f t="shared" si="13"/>
        <v>10.857142857142858</v>
      </c>
      <c r="E128" s="21">
        <f t="shared" si="12"/>
        <v>0.88235294117647056</v>
      </c>
      <c r="F128" s="21">
        <f t="shared" si="16"/>
        <v>0.77731092436974791</v>
      </c>
      <c r="G128" s="27">
        <f t="shared" si="15"/>
        <v>5.4411764705882355</v>
      </c>
      <c r="H128" s="21">
        <f t="shared" si="17"/>
        <v>7.0588235294117645</v>
      </c>
      <c r="I128" s="23">
        <v>1</v>
      </c>
      <c r="J128" s="23">
        <v>1</v>
      </c>
      <c r="K128" s="23">
        <v>0</v>
      </c>
      <c r="L128" s="23">
        <f>SUM(J128:K128)</f>
        <v>1</v>
      </c>
      <c r="M128" s="23">
        <v>36</v>
      </c>
      <c r="N128" s="28">
        <v>0</v>
      </c>
      <c r="O128" s="13">
        <f t="shared" si="10"/>
        <v>48</v>
      </c>
      <c r="P128" s="24">
        <f>SUM(I128:K128)</f>
        <v>2</v>
      </c>
      <c r="Q128" s="25">
        <f t="shared" si="21"/>
        <v>1168</v>
      </c>
      <c r="R128" s="25">
        <f t="shared" si="20"/>
        <v>1170</v>
      </c>
      <c r="S128" s="22">
        <f t="shared" si="19"/>
        <v>1170</v>
      </c>
    </row>
    <row r="129" spans="1:19" ht="14" x14ac:dyDescent="0.3">
      <c r="A129" s="20">
        <v>44012.333333333336</v>
      </c>
      <c r="B129" s="28">
        <v>23</v>
      </c>
      <c r="C129" s="14">
        <f t="shared" si="11"/>
        <v>1300</v>
      </c>
      <c r="D129" s="21">
        <f t="shared" si="13"/>
        <v>10</v>
      </c>
      <c r="E129" s="21">
        <f t="shared" si="12"/>
        <v>3.3823529411764706</v>
      </c>
      <c r="F129" s="21">
        <f t="shared" si="16"/>
        <v>1.2605042016806725</v>
      </c>
      <c r="G129" s="27">
        <f t="shared" si="15"/>
        <v>8.8235294117647065</v>
      </c>
      <c r="H129" s="21">
        <f t="shared" si="17"/>
        <v>10.294117647058824</v>
      </c>
      <c r="I129" s="23">
        <v>1</v>
      </c>
      <c r="J129" s="23">
        <v>1</v>
      </c>
      <c r="K129" s="23">
        <v>0</v>
      </c>
      <c r="L129" s="23">
        <f>SUM(J129:K129)</f>
        <v>1</v>
      </c>
      <c r="M129" s="23">
        <v>36</v>
      </c>
      <c r="N129" s="28">
        <v>0</v>
      </c>
      <c r="O129" s="13">
        <f t="shared" si="10"/>
        <v>48</v>
      </c>
      <c r="P129" s="24">
        <f>SUM(I129:K129)</f>
        <v>2</v>
      </c>
      <c r="Q129" s="25">
        <f t="shared" si="21"/>
        <v>1169</v>
      </c>
      <c r="R129" s="25">
        <f t="shared" si="20"/>
        <v>1170</v>
      </c>
      <c r="S129" s="22">
        <f t="shared" si="19"/>
        <v>1170</v>
      </c>
    </row>
    <row r="130" spans="1:19" ht="14" x14ac:dyDescent="0.3">
      <c r="A130" s="20">
        <v>44013.333333333336</v>
      </c>
      <c r="B130" s="28">
        <v>15</v>
      </c>
      <c r="C130" s="14">
        <f t="shared" si="11"/>
        <v>1315</v>
      </c>
      <c r="D130" s="21">
        <f t="shared" si="13"/>
        <v>9.7142857142857135</v>
      </c>
      <c r="E130" s="21">
        <f t="shared" si="12"/>
        <v>2.2058823529411766</v>
      </c>
      <c r="F130" s="21">
        <f t="shared" si="16"/>
        <v>1.4285714285714286</v>
      </c>
      <c r="G130" s="27">
        <f t="shared" si="15"/>
        <v>10</v>
      </c>
      <c r="H130" s="21">
        <f t="shared" si="17"/>
        <v>12.5</v>
      </c>
      <c r="I130" s="23">
        <v>1</v>
      </c>
      <c r="J130" s="23">
        <v>1</v>
      </c>
      <c r="K130" s="23">
        <v>0</v>
      </c>
      <c r="L130" s="23">
        <f>SUM(J130:K130)</f>
        <v>1</v>
      </c>
      <c r="M130" s="23">
        <v>32</v>
      </c>
      <c r="N130" s="28">
        <v>0</v>
      </c>
      <c r="O130" s="13">
        <f t="shared" si="10"/>
        <v>48</v>
      </c>
      <c r="P130" s="24">
        <f>SUM(I130:K130)</f>
        <v>2</v>
      </c>
      <c r="Q130" s="25">
        <f t="shared" si="21"/>
        <v>1169</v>
      </c>
      <c r="R130" s="25">
        <f t="shared" si="20"/>
        <v>1170</v>
      </c>
      <c r="S130" s="22">
        <f t="shared" si="19"/>
        <v>1170</v>
      </c>
    </row>
    <row r="131" spans="1:19" ht="14" x14ac:dyDescent="0.3">
      <c r="A131" s="20">
        <v>44014.333333333336</v>
      </c>
      <c r="B131" s="28">
        <v>13</v>
      </c>
      <c r="C131" s="14">
        <f t="shared" si="11"/>
        <v>1328</v>
      </c>
      <c r="D131" s="21">
        <f t="shared" si="13"/>
        <v>9.4285714285714288</v>
      </c>
      <c r="E131" s="21">
        <f t="shared" si="12"/>
        <v>1.911764705882353</v>
      </c>
      <c r="F131" s="21">
        <f t="shared" si="16"/>
        <v>1.596638655462185</v>
      </c>
      <c r="G131" s="27">
        <f t="shared" si="15"/>
        <v>11.176470588235295</v>
      </c>
      <c r="H131" s="21">
        <f t="shared" si="17"/>
        <v>13.970588235294118</v>
      </c>
      <c r="I131" s="23">
        <v>2</v>
      </c>
      <c r="J131" s="23">
        <v>1</v>
      </c>
      <c r="K131" s="23">
        <v>0</v>
      </c>
      <c r="L131" s="23">
        <f>SUM(J131:K131)</f>
        <v>1</v>
      </c>
      <c r="M131" s="23">
        <v>32</v>
      </c>
      <c r="N131" s="28">
        <v>0</v>
      </c>
      <c r="O131" s="13">
        <f t="shared" si="10"/>
        <v>48</v>
      </c>
      <c r="P131" s="24">
        <f>SUM(I131:K131)</f>
        <v>3</v>
      </c>
      <c r="Q131" s="25">
        <f t="shared" si="21"/>
        <v>1171</v>
      </c>
      <c r="R131" s="25">
        <f t="shared" si="20"/>
        <v>1170</v>
      </c>
      <c r="S131" s="22">
        <f t="shared" si="19"/>
        <v>1170</v>
      </c>
    </row>
    <row r="132" spans="1:19" ht="14" x14ac:dyDescent="0.3">
      <c r="A132" s="20">
        <v>44015.333333333336</v>
      </c>
      <c r="B132" s="28">
        <v>4</v>
      </c>
      <c r="C132" s="14">
        <f t="shared" si="11"/>
        <v>1332</v>
      </c>
      <c r="D132" s="21">
        <f t="shared" si="13"/>
        <v>9.5714285714285712</v>
      </c>
      <c r="E132" s="21">
        <f t="shared" si="12"/>
        <v>0.58823529411764708</v>
      </c>
      <c r="F132" s="21">
        <f t="shared" si="16"/>
        <v>1.4705882352941175</v>
      </c>
      <c r="G132" s="27">
        <f t="shared" si="15"/>
        <v>10.294117647058822</v>
      </c>
      <c r="H132" s="21">
        <f t="shared" si="17"/>
        <v>14.264705882352942</v>
      </c>
      <c r="I132" s="23">
        <v>2</v>
      </c>
      <c r="J132" s="23">
        <v>0</v>
      </c>
      <c r="K132" s="23">
        <v>0</v>
      </c>
      <c r="L132" s="23">
        <f>SUM(J132:K132)</f>
        <v>0</v>
      </c>
      <c r="M132" s="23">
        <v>38</v>
      </c>
      <c r="N132" s="28">
        <v>0</v>
      </c>
      <c r="O132" s="13">
        <f t="shared" si="10"/>
        <v>48</v>
      </c>
      <c r="P132" s="24">
        <f>SUM(I132:K132)</f>
        <v>2</v>
      </c>
      <c r="Q132" s="25">
        <f t="shared" si="21"/>
        <v>1174</v>
      </c>
      <c r="R132" s="25">
        <f t="shared" si="20"/>
        <v>1175</v>
      </c>
      <c r="S132" s="22">
        <f t="shared" si="19"/>
        <v>1175</v>
      </c>
    </row>
    <row r="133" spans="1:19" ht="14.5" x14ac:dyDescent="0.35">
      <c r="A133" s="20">
        <v>44016.333333333336</v>
      </c>
      <c r="B133" s="28">
        <v>3</v>
      </c>
      <c r="C133" s="14">
        <f t="shared" si="11"/>
        <v>1335</v>
      </c>
      <c r="D133" s="21">
        <f t="shared" si="13"/>
        <v>7.4285714285714288</v>
      </c>
      <c r="E133" s="21">
        <f t="shared" si="12"/>
        <v>0.44117647058823528</v>
      </c>
      <c r="F133" s="21">
        <f t="shared" si="16"/>
        <v>1.4285714285714286</v>
      </c>
      <c r="G133" s="27">
        <f t="shared" si="15"/>
        <v>10</v>
      </c>
      <c r="H133" s="21">
        <f t="shared" si="17"/>
        <v>14.264705882352942</v>
      </c>
      <c r="I133" s="23"/>
      <c r="J133" s="23"/>
      <c r="K133" s="23"/>
      <c r="L133" s="23"/>
      <c r="M133" s="23"/>
      <c r="N133" s="28">
        <v>0</v>
      </c>
      <c r="O133" s="13">
        <f t="shared" ref="O133:O196" si="22">SUM(O132,N133)</f>
        <v>48</v>
      </c>
      <c r="P133" s="26">
        <v>2</v>
      </c>
      <c r="Q133" s="25">
        <f t="shared" si="21"/>
        <v>1177</v>
      </c>
      <c r="R133" s="25">
        <f t="shared" si="20"/>
        <v>1175</v>
      </c>
      <c r="S133" s="22">
        <f t="shared" si="19"/>
        <v>1175</v>
      </c>
    </row>
    <row r="134" spans="1:19" ht="14.5" x14ac:dyDescent="0.35">
      <c r="A134" s="20">
        <v>44017.333333333336</v>
      </c>
      <c r="B134" s="28">
        <v>2</v>
      </c>
      <c r="C134" s="14">
        <f t="shared" ref="C134:C197" si="23">SUM(C133,B134)</f>
        <v>1337</v>
      </c>
      <c r="D134" s="21">
        <f t="shared" si="13"/>
        <v>6.2857142857142856</v>
      </c>
      <c r="E134" s="21">
        <f t="shared" ref="E134:E197" si="24">B134/6.8</f>
        <v>0.29411764705882354</v>
      </c>
      <c r="F134" s="21">
        <f t="shared" si="16"/>
        <v>1.3865546218487397</v>
      </c>
      <c r="G134" s="27">
        <f t="shared" si="15"/>
        <v>9.7058823529411775</v>
      </c>
      <c r="H134" s="21">
        <f t="shared" si="17"/>
        <v>14.558823529411766</v>
      </c>
      <c r="I134" s="23"/>
      <c r="J134" s="23"/>
      <c r="K134" s="23"/>
      <c r="L134" s="23"/>
      <c r="M134" s="23"/>
      <c r="N134" s="28">
        <v>0</v>
      </c>
      <c r="O134" s="13">
        <f t="shared" si="22"/>
        <v>48</v>
      </c>
      <c r="P134" s="26">
        <v>2</v>
      </c>
      <c r="Q134" s="25">
        <f t="shared" si="21"/>
        <v>1177</v>
      </c>
      <c r="R134" s="25">
        <f t="shared" si="20"/>
        <v>1175</v>
      </c>
      <c r="S134" s="22">
        <f t="shared" si="19"/>
        <v>1175</v>
      </c>
    </row>
    <row r="135" spans="1:19" ht="14" x14ac:dyDescent="0.3">
      <c r="A135" s="20">
        <v>44018.333333333336</v>
      </c>
      <c r="B135" s="28">
        <v>7</v>
      </c>
      <c r="C135" s="14">
        <f t="shared" si="23"/>
        <v>1344</v>
      </c>
      <c r="D135" s="21">
        <f t="shared" si="13"/>
        <v>5.2857142857142856</v>
      </c>
      <c r="E135" s="21">
        <f t="shared" si="24"/>
        <v>1.0294117647058825</v>
      </c>
      <c r="F135" s="21">
        <f t="shared" si="16"/>
        <v>1.4075630252100841</v>
      </c>
      <c r="G135" s="27">
        <f t="shared" si="15"/>
        <v>9.8529411764705888</v>
      </c>
      <c r="H135" s="21">
        <f t="shared" si="17"/>
        <v>15.294117647058826</v>
      </c>
      <c r="I135" s="23">
        <v>3</v>
      </c>
      <c r="J135" s="23">
        <v>1</v>
      </c>
      <c r="K135" s="23">
        <v>0</v>
      </c>
      <c r="L135" s="23">
        <f>SUM(J135:K135)</f>
        <v>1</v>
      </c>
      <c r="M135" s="23">
        <v>39</v>
      </c>
      <c r="N135" s="28">
        <v>0</v>
      </c>
      <c r="O135" s="13">
        <f t="shared" si="22"/>
        <v>48</v>
      </c>
      <c r="P135" s="24">
        <f>SUM(I135:K135)</f>
        <v>4</v>
      </c>
      <c r="Q135" s="25">
        <f t="shared" si="21"/>
        <v>1177</v>
      </c>
      <c r="R135" s="25">
        <f t="shared" si="20"/>
        <v>1175</v>
      </c>
      <c r="S135" s="22">
        <f t="shared" si="19"/>
        <v>1175</v>
      </c>
    </row>
    <row r="136" spans="1:19" ht="14" x14ac:dyDescent="0.3">
      <c r="A136" s="20">
        <v>44019.333333333336</v>
      </c>
      <c r="B136" s="28">
        <v>8</v>
      </c>
      <c r="C136" s="14">
        <f t="shared" si="23"/>
        <v>1352</v>
      </c>
      <c r="D136" s="21">
        <f t="shared" si="13"/>
        <v>6.5714285714285712</v>
      </c>
      <c r="E136" s="21">
        <f t="shared" si="24"/>
        <v>1.1764705882352942</v>
      </c>
      <c r="F136" s="21">
        <f t="shared" si="16"/>
        <v>1.0924369747899161</v>
      </c>
      <c r="G136" s="27">
        <f t="shared" si="15"/>
        <v>7.6470588235294121</v>
      </c>
      <c r="H136" s="21">
        <f t="shared" si="17"/>
        <v>16.47058823529412</v>
      </c>
      <c r="I136" s="23">
        <v>4</v>
      </c>
      <c r="J136" s="23">
        <v>1</v>
      </c>
      <c r="K136" s="23">
        <v>0</v>
      </c>
      <c r="L136" s="23">
        <f>SUM(J136:K136)</f>
        <v>1</v>
      </c>
      <c r="M136" s="23">
        <v>35</v>
      </c>
      <c r="N136" s="28">
        <v>0</v>
      </c>
      <c r="O136" s="13">
        <f t="shared" si="22"/>
        <v>48</v>
      </c>
      <c r="P136" s="24">
        <f>SUM(I136:K136)</f>
        <v>5</v>
      </c>
      <c r="Q136" s="25">
        <f t="shared" si="21"/>
        <v>1176</v>
      </c>
      <c r="R136" s="25">
        <f t="shared" si="20"/>
        <v>1175</v>
      </c>
      <c r="S136" s="22">
        <f t="shared" si="19"/>
        <v>1175</v>
      </c>
    </row>
    <row r="137" spans="1:19" ht="14" x14ac:dyDescent="0.3">
      <c r="A137" s="20">
        <v>44020.333333333336</v>
      </c>
      <c r="B137" s="28">
        <v>7</v>
      </c>
      <c r="C137" s="14">
        <f t="shared" si="23"/>
        <v>1359</v>
      </c>
      <c r="D137" s="21">
        <f t="shared" ref="D137:D200" si="25">AVERAGE(B134:B140)</f>
        <v>8.1428571428571423</v>
      </c>
      <c r="E137" s="21">
        <f t="shared" si="24"/>
        <v>1.0294117647058825</v>
      </c>
      <c r="F137" s="21">
        <f t="shared" si="16"/>
        <v>0.92436974789915971</v>
      </c>
      <c r="G137" s="27">
        <f t="shared" si="15"/>
        <v>6.4705882352941178</v>
      </c>
      <c r="H137" s="21">
        <f t="shared" si="17"/>
        <v>16.47058823529412</v>
      </c>
      <c r="I137" s="23">
        <v>4</v>
      </c>
      <c r="J137" s="23">
        <v>1</v>
      </c>
      <c r="K137" s="23">
        <v>0</v>
      </c>
      <c r="L137" s="23">
        <f>SUM(J137:K137)</f>
        <v>1</v>
      </c>
      <c r="M137" s="23">
        <v>38</v>
      </c>
      <c r="N137" s="28">
        <v>0</v>
      </c>
      <c r="O137" s="13">
        <f t="shared" si="22"/>
        <v>48</v>
      </c>
      <c r="P137" s="24">
        <f>SUM(I137:K137)</f>
        <v>5</v>
      </c>
      <c r="Q137" s="25">
        <f t="shared" si="21"/>
        <v>1183</v>
      </c>
      <c r="R137" s="25">
        <f t="shared" si="20"/>
        <v>1185</v>
      </c>
      <c r="S137" s="22">
        <f t="shared" si="19"/>
        <v>1185</v>
      </c>
    </row>
    <row r="138" spans="1:19" ht="14" x14ac:dyDescent="0.3">
      <c r="A138" s="20">
        <v>44021.333333333336</v>
      </c>
      <c r="B138" s="28">
        <v>6</v>
      </c>
      <c r="C138" s="14">
        <f t="shared" si="23"/>
        <v>1365</v>
      </c>
      <c r="D138" s="21">
        <f t="shared" si="25"/>
        <v>8.2857142857142865</v>
      </c>
      <c r="E138" s="21">
        <f t="shared" si="24"/>
        <v>0.88235294117647056</v>
      </c>
      <c r="F138" s="21">
        <f t="shared" si="16"/>
        <v>0.77731092436974791</v>
      </c>
      <c r="G138" s="27">
        <f t="shared" si="15"/>
        <v>5.4411764705882355</v>
      </c>
      <c r="H138" s="21">
        <f t="shared" si="17"/>
        <v>16.617647058823529</v>
      </c>
      <c r="I138" s="23">
        <v>2</v>
      </c>
      <c r="J138" s="23">
        <v>1</v>
      </c>
      <c r="K138" s="23">
        <v>0</v>
      </c>
      <c r="L138" s="23">
        <f>SUM(J138:K138)</f>
        <v>1</v>
      </c>
      <c r="M138" s="23">
        <v>43</v>
      </c>
      <c r="N138" s="28">
        <v>0</v>
      </c>
      <c r="O138" s="13">
        <f t="shared" si="22"/>
        <v>48</v>
      </c>
      <c r="P138" s="24">
        <f>SUM(I138:K138)</f>
        <v>3</v>
      </c>
      <c r="Q138" s="25">
        <f t="shared" si="21"/>
        <v>1190</v>
      </c>
      <c r="R138" s="25">
        <f t="shared" si="20"/>
        <v>1190</v>
      </c>
      <c r="S138" s="22">
        <f t="shared" si="19"/>
        <v>1190</v>
      </c>
    </row>
    <row r="139" spans="1:19" ht="14" x14ac:dyDescent="0.3">
      <c r="A139" s="20">
        <v>44022.333333333336</v>
      </c>
      <c r="B139" s="28">
        <v>13</v>
      </c>
      <c r="C139" s="14">
        <f t="shared" si="23"/>
        <v>1378</v>
      </c>
      <c r="D139" s="21">
        <f t="shared" si="25"/>
        <v>8.1428571428571423</v>
      </c>
      <c r="E139" s="21">
        <f t="shared" si="24"/>
        <v>1.911764705882353</v>
      </c>
      <c r="F139" s="21">
        <f t="shared" si="16"/>
        <v>0.96638655462184886</v>
      </c>
      <c r="G139" s="27">
        <f t="shared" ref="G139:G202" si="26">E133+E134+E135+E136+E137+E138+E139</f>
        <v>6.764705882352942</v>
      </c>
      <c r="H139" s="21">
        <f t="shared" si="17"/>
        <v>17.058823529411764</v>
      </c>
      <c r="I139" s="23">
        <v>0</v>
      </c>
      <c r="J139" s="23">
        <v>1</v>
      </c>
      <c r="K139" s="23">
        <v>0</v>
      </c>
      <c r="L139" s="23">
        <f>SUM(J139:K139)</f>
        <v>1</v>
      </c>
      <c r="M139" s="23">
        <v>39</v>
      </c>
      <c r="N139" s="28">
        <v>0</v>
      </c>
      <c r="O139" s="13">
        <f t="shared" si="22"/>
        <v>48</v>
      </c>
      <c r="P139" s="24">
        <f>SUM(I139:K139)</f>
        <v>1</v>
      </c>
      <c r="Q139" s="25">
        <f t="shared" si="21"/>
        <v>1202</v>
      </c>
      <c r="R139" s="25">
        <f t="shared" si="20"/>
        <v>1200</v>
      </c>
      <c r="S139" s="22">
        <f t="shared" si="19"/>
        <v>1200</v>
      </c>
    </row>
    <row r="140" spans="1:19" ht="14.5" x14ac:dyDescent="0.35">
      <c r="A140" s="20">
        <v>44023.333333333336</v>
      </c>
      <c r="B140" s="28">
        <v>14</v>
      </c>
      <c r="C140" s="14">
        <f t="shared" si="23"/>
        <v>1392</v>
      </c>
      <c r="D140" s="21">
        <f t="shared" si="25"/>
        <v>9.1428571428571423</v>
      </c>
      <c r="E140" s="21">
        <f t="shared" si="24"/>
        <v>2.0588235294117649</v>
      </c>
      <c r="F140" s="21">
        <f t="shared" ref="F140:F203" si="27">(E134+E135+E136+E137+E138+E139+E140)/7</f>
        <v>1.1974789915966386</v>
      </c>
      <c r="G140" s="27">
        <f t="shared" si="26"/>
        <v>8.382352941176471</v>
      </c>
      <c r="H140" s="21">
        <f t="shared" si="17"/>
        <v>18.382352941176471</v>
      </c>
      <c r="I140" s="23"/>
      <c r="J140" s="23"/>
      <c r="K140" s="23"/>
      <c r="L140" s="23"/>
      <c r="M140" s="23"/>
      <c r="N140" s="28">
        <v>0</v>
      </c>
      <c r="O140" s="13">
        <f t="shared" si="22"/>
        <v>48</v>
      </c>
      <c r="P140" s="26">
        <v>1</v>
      </c>
      <c r="Q140" s="25">
        <f t="shared" si="21"/>
        <v>1207</v>
      </c>
      <c r="R140" s="25">
        <f t="shared" si="20"/>
        <v>1205</v>
      </c>
      <c r="S140" s="22">
        <f t="shared" si="19"/>
        <v>1205</v>
      </c>
    </row>
    <row r="141" spans="1:19" ht="14.5" x14ac:dyDescent="0.35">
      <c r="A141" s="20">
        <v>44024.333333333336</v>
      </c>
      <c r="B141" s="28">
        <v>3</v>
      </c>
      <c r="C141" s="14">
        <f t="shared" si="23"/>
        <v>1395</v>
      </c>
      <c r="D141" s="21">
        <f t="shared" si="25"/>
        <v>10.142857142857142</v>
      </c>
      <c r="E141" s="21">
        <f t="shared" si="24"/>
        <v>0.44117647058823528</v>
      </c>
      <c r="F141" s="21">
        <f t="shared" si="27"/>
        <v>1.2184873949579831</v>
      </c>
      <c r="G141" s="27">
        <f t="shared" si="26"/>
        <v>8.5294117647058822</v>
      </c>
      <c r="H141" s="21">
        <f t="shared" si="17"/>
        <v>18.235294117647062</v>
      </c>
      <c r="I141" s="23"/>
      <c r="J141" s="23"/>
      <c r="K141" s="23"/>
      <c r="L141" s="23"/>
      <c r="M141" s="23"/>
      <c r="N141" s="28">
        <v>0</v>
      </c>
      <c r="O141" s="13">
        <f t="shared" si="22"/>
        <v>48</v>
      </c>
      <c r="P141" s="26">
        <v>1</v>
      </c>
      <c r="Q141" s="25">
        <f t="shared" si="21"/>
        <v>1211</v>
      </c>
      <c r="R141" s="25">
        <f t="shared" si="20"/>
        <v>1210</v>
      </c>
      <c r="S141" s="22">
        <f t="shared" si="19"/>
        <v>1210</v>
      </c>
    </row>
    <row r="142" spans="1:19" ht="14" x14ac:dyDescent="0.3">
      <c r="A142" s="20">
        <v>44025.333333333336</v>
      </c>
      <c r="B142" s="28">
        <v>6</v>
      </c>
      <c r="C142" s="14">
        <f t="shared" si="23"/>
        <v>1401</v>
      </c>
      <c r="D142" s="21">
        <f t="shared" si="25"/>
        <v>10.571428571428571</v>
      </c>
      <c r="E142" s="21">
        <f t="shared" si="24"/>
        <v>0.88235294117647056</v>
      </c>
      <c r="F142" s="21">
        <f t="shared" si="27"/>
        <v>1.1974789915966386</v>
      </c>
      <c r="G142" s="27">
        <f t="shared" si="26"/>
        <v>8.382352941176471</v>
      </c>
      <c r="H142" s="21">
        <f t="shared" si="17"/>
        <v>18.235294117647062</v>
      </c>
      <c r="I142" s="23">
        <v>2</v>
      </c>
      <c r="J142" s="23">
        <v>1</v>
      </c>
      <c r="K142" s="23">
        <v>0</v>
      </c>
      <c r="L142" s="23">
        <f>SUM(J142:K142)</f>
        <v>1</v>
      </c>
      <c r="M142" s="23">
        <v>43</v>
      </c>
      <c r="N142" s="28">
        <v>0</v>
      </c>
      <c r="O142" s="13">
        <f t="shared" si="22"/>
        <v>48</v>
      </c>
      <c r="P142" s="24">
        <f>SUM(I142:K142)</f>
        <v>3</v>
      </c>
      <c r="Q142" s="25">
        <f t="shared" si="21"/>
        <v>1215</v>
      </c>
      <c r="R142" s="25">
        <f t="shared" si="20"/>
        <v>1215</v>
      </c>
      <c r="S142" s="22">
        <f t="shared" si="19"/>
        <v>1215</v>
      </c>
    </row>
    <row r="143" spans="1:19" ht="14" x14ac:dyDescent="0.3">
      <c r="A143" s="20">
        <v>44026.333333333336</v>
      </c>
      <c r="B143" s="28">
        <v>15</v>
      </c>
      <c r="C143" s="14">
        <f t="shared" si="23"/>
        <v>1416</v>
      </c>
      <c r="D143" s="21">
        <f t="shared" si="25"/>
        <v>10.714285714285714</v>
      </c>
      <c r="E143" s="21">
        <f t="shared" si="24"/>
        <v>2.2058823529411766</v>
      </c>
      <c r="F143" s="21">
        <f t="shared" si="27"/>
        <v>1.3445378151260508</v>
      </c>
      <c r="G143" s="27">
        <f t="shared" si="26"/>
        <v>9.411764705882355</v>
      </c>
      <c r="H143" s="21">
        <f t="shared" si="17"/>
        <v>17.058823529411768</v>
      </c>
      <c r="I143" s="23">
        <v>3</v>
      </c>
      <c r="J143" s="23">
        <v>1</v>
      </c>
      <c r="K143" s="23">
        <v>0</v>
      </c>
      <c r="L143" s="23">
        <f>SUM(J143:K143)</f>
        <v>1</v>
      </c>
      <c r="M143" s="23">
        <v>39</v>
      </c>
      <c r="N143" s="28">
        <v>0</v>
      </c>
      <c r="O143" s="13">
        <f t="shared" si="22"/>
        <v>48</v>
      </c>
      <c r="P143" s="24">
        <f>SUM(I143:K143)</f>
        <v>4</v>
      </c>
      <c r="Q143" s="25">
        <f t="shared" si="21"/>
        <v>1237</v>
      </c>
      <c r="R143" s="25">
        <f t="shared" si="20"/>
        <v>1235</v>
      </c>
      <c r="S143" s="22">
        <f t="shared" si="19"/>
        <v>1235</v>
      </c>
    </row>
    <row r="144" spans="1:19" ht="14" x14ac:dyDescent="0.3">
      <c r="A144" s="20">
        <v>44027.333333333336</v>
      </c>
      <c r="B144" s="28">
        <v>14</v>
      </c>
      <c r="C144" s="14">
        <f t="shared" si="23"/>
        <v>1430</v>
      </c>
      <c r="D144" s="21">
        <f t="shared" si="25"/>
        <v>9.7142857142857135</v>
      </c>
      <c r="E144" s="21">
        <f t="shared" si="24"/>
        <v>2.0588235294117649</v>
      </c>
      <c r="F144" s="21">
        <f t="shared" si="27"/>
        <v>1.4915966386554622</v>
      </c>
      <c r="G144" s="27">
        <f t="shared" si="26"/>
        <v>10.441176470588236</v>
      </c>
      <c r="H144" s="21">
        <f t="shared" si="17"/>
        <v>16.911764705882355</v>
      </c>
      <c r="I144" s="23">
        <v>6</v>
      </c>
      <c r="J144" s="23">
        <v>1</v>
      </c>
      <c r="K144" s="23">
        <v>0</v>
      </c>
      <c r="L144" s="23">
        <f>SUM(J144:K144)</f>
        <v>1</v>
      </c>
      <c r="M144" s="23">
        <v>37</v>
      </c>
      <c r="N144" s="28">
        <v>0</v>
      </c>
      <c r="O144" s="13">
        <f t="shared" si="22"/>
        <v>48</v>
      </c>
      <c r="P144" s="24">
        <f>SUM(I144:K144)</f>
        <v>7</v>
      </c>
      <c r="Q144" s="25">
        <f t="shared" si="21"/>
        <v>1249</v>
      </c>
      <c r="R144" s="25">
        <f t="shared" si="20"/>
        <v>1250</v>
      </c>
      <c r="S144" s="22">
        <f t="shared" si="19"/>
        <v>1250</v>
      </c>
    </row>
    <row r="145" spans="1:19" ht="14" x14ac:dyDescent="0.3">
      <c r="A145" s="20">
        <v>44028.333333333336</v>
      </c>
      <c r="B145" s="29">
        <v>9</v>
      </c>
      <c r="C145" s="14">
        <f t="shared" si="23"/>
        <v>1439</v>
      </c>
      <c r="D145" s="21">
        <f t="shared" si="25"/>
        <v>9.5714285714285712</v>
      </c>
      <c r="E145" s="21">
        <f t="shared" si="24"/>
        <v>1.3235294117647058</v>
      </c>
      <c r="F145" s="21">
        <f t="shared" si="27"/>
        <v>1.554621848739496</v>
      </c>
      <c r="G145" s="27">
        <f t="shared" si="26"/>
        <v>10.882352941176473</v>
      </c>
      <c r="H145" s="21">
        <f t="shared" si="17"/>
        <v>16.323529411764707</v>
      </c>
      <c r="I145" s="23">
        <v>5</v>
      </c>
      <c r="J145" s="23">
        <v>1</v>
      </c>
      <c r="K145" s="23">
        <v>0</v>
      </c>
      <c r="L145" s="23">
        <f>SUM(J145:K145)</f>
        <v>1</v>
      </c>
      <c r="M145" s="23">
        <v>34</v>
      </c>
      <c r="N145" s="28">
        <v>0</v>
      </c>
      <c r="O145" s="13">
        <f t="shared" si="22"/>
        <v>48</v>
      </c>
      <c r="P145" s="24">
        <f>SUM(I145:K145)</f>
        <v>6</v>
      </c>
      <c r="Q145" s="25">
        <f t="shared" si="21"/>
        <v>1263</v>
      </c>
      <c r="R145" s="25">
        <f t="shared" si="20"/>
        <v>1265</v>
      </c>
      <c r="S145" s="22">
        <f t="shared" si="19"/>
        <v>1265</v>
      </c>
    </row>
    <row r="146" spans="1:19" ht="14" x14ac:dyDescent="0.3">
      <c r="A146" s="20">
        <v>44029.333333333336</v>
      </c>
      <c r="B146" s="29">
        <v>14</v>
      </c>
      <c r="C146" s="14">
        <f t="shared" si="23"/>
        <v>1453</v>
      </c>
      <c r="D146" s="21">
        <f t="shared" si="25"/>
        <v>9.7142857142857135</v>
      </c>
      <c r="E146" s="21">
        <f t="shared" si="24"/>
        <v>2.0588235294117649</v>
      </c>
      <c r="F146" s="21">
        <f t="shared" si="27"/>
        <v>1.5756302521008403</v>
      </c>
      <c r="G146" s="27">
        <f t="shared" si="26"/>
        <v>11.029411764705882</v>
      </c>
      <c r="H146" s="21">
        <f t="shared" ref="H146:H209" si="28">SUM(E133:E146)</f>
        <v>17.794117647058826</v>
      </c>
      <c r="I146" s="23">
        <v>3</v>
      </c>
      <c r="J146" s="23">
        <v>1</v>
      </c>
      <c r="K146" s="23">
        <v>0</v>
      </c>
      <c r="L146" s="23">
        <f>SUM(J146:K146)</f>
        <v>1</v>
      </c>
      <c r="M146" s="23">
        <v>44</v>
      </c>
      <c r="N146" s="28">
        <v>0</v>
      </c>
      <c r="O146" s="13">
        <f t="shared" si="22"/>
        <v>48</v>
      </c>
      <c r="P146" s="24">
        <f>SUM(I146:K146)</f>
        <v>4</v>
      </c>
      <c r="Q146" s="25">
        <f t="shared" si="21"/>
        <v>1269</v>
      </c>
      <c r="R146" s="25">
        <f t="shared" si="20"/>
        <v>1270</v>
      </c>
      <c r="S146" s="22">
        <f t="shared" si="19"/>
        <v>1270</v>
      </c>
    </row>
    <row r="147" spans="1:19" ht="14.5" x14ac:dyDescent="0.35">
      <c r="A147" s="20">
        <v>44030.333333333336</v>
      </c>
      <c r="B147" s="29">
        <v>7</v>
      </c>
      <c r="C147" s="14">
        <f t="shared" si="23"/>
        <v>1460</v>
      </c>
      <c r="D147" s="21">
        <f t="shared" si="25"/>
        <v>10</v>
      </c>
      <c r="E147" s="21">
        <f t="shared" si="24"/>
        <v>1.0294117647058825</v>
      </c>
      <c r="F147" s="21">
        <f t="shared" si="27"/>
        <v>1.4285714285714286</v>
      </c>
      <c r="G147" s="27">
        <f t="shared" si="26"/>
        <v>10</v>
      </c>
      <c r="H147" s="21">
        <f t="shared" si="28"/>
        <v>18.382352941176475</v>
      </c>
      <c r="I147" s="23"/>
      <c r="J147" s="23"/>
      <c r="K147" s="23"/>
      <c r="L147" s="23"/>
      <c r="M147" s="23"/>
      <c r="N147" s="28">
        <v>0</v>
      </c>
      <c r="O147" s="13">
        <f t="shared" si="22"/>
        <v>48</v>
      </c>
      <c r="P147" s="26">
        <v>4</v>
      </c>
      <c r="Q147" s="25">
        <f t="shared" ref="Q147:Q178" si="29">SUM(C133,-P147,-$N$251)</f>
        <v>1272</v>
      </c>
      <c r="R147" s="25">
        <f t="shared" si="20"/>
        <v>1270</v>
      </c>
      <c r="S147" s="22">
        <f t="shared" ref="S147:S210" si="30">IF(R147&gt;R146,R147,R146)</f>
        <v>1270</v>
      </c>
    </row>
    <row r="148" spans="1:19" ht="14.5" x14ac:dyDescent="0.35">
      <c r="A148" s="20">
        <v>44031.333333333336</v>
      </c>
      <c r="B148" s="29">
        <v>2</v>
      </c>
      <c r="C148" s="14">
        <f t="shared" si="23"/>
        <v>1462</v>
      </c>
      <c r="D148" s="21">
        <f t="shared" si="25"/>
        <v>9.2857142857142865</v>
      </c>
      <c r="E148" s="21">
        <f t="shared" si="24"/>
        <v>0.29411764705882354</v>
      </c>
      <c r="F148" s="21">
        <f t="shared" si="27"/>
        <v>1.4075630252100841</v>
      </c>
      <c r="G148" s="27">
        <f t="shared" si="26"/>
        <v>9.8529411764705888</v>
      </c>
      <c r="H148" s="21">
        <f t="shared" si="28"/>
        <v>18.382352941176471</v>
      </c>
      <c r="I148" s="23"/>
      <c r="J148" s="23"/>
      <c r="K148" s="23"/>
      <c r="L148" s="23"/>
      <c r="M148" s="23"/>
      <c r="N148" s="28">
        <v>0</v>
      </c>
      <c r="O148" s="13">
        <f t="shared" si="22"/>
        <v>48</v>
      </c>
      <c r="P148" s="26">
        <v>4</v>
      </c>
      <c r="Q148" s="25">
        <f t="shared" si="29"/>
        <v>1274</v>
      </c>
      <c r="R148" s="25">
        <f t="shared" ref="R148:R211" si="31">MROUND(Q148,5)</f>
        <v>1275</v>
      </c>
      <c r="S148" s="22">
        <f t="shared" si="30"/>
        <v>1275</v>
      </c>
    </row>
    <row r="149" spans="1:19" ht="14" x14ac:dyDescent="0.3">
      <c r="A149" s="20">
        <v>44032.333333333336</v>
      </c>
      <c r="B149" s="29">
        <v>7</v>
      </c>
      <c r="C149" s="14">
        <f t="shared" si="23"/>
        <v>1469</v>
      </c>
      <c r="D149" s="21">
        <f t="shared" si="25"/>
        <v>10.142857142857142</v>
      </c>
      <c r="E149" s="21">
        <f t="shared" si="24"/>
        <v>1.0294117647058825</v>
      </c>
      <c r="F149" s="21">
        <f t="shared" si="27"/>
        <v>1.4285714285714288</v>
      </c>
      <c r="G149" s="27">
        <f t="shared" si="26"/>
        <v>10.000000000000002</v>
      </c>
      <c r="H149" s="21">
        <f t="shared" si="28"/>
        <v>18.382352941176475</v>
      </c>
      <c r="I149" s="23">
        <v>3</v>
      </c>
      <c r="J149" s="23">
        <v>1</v>
      </c>
      <c r="K149" s="23">
        <v>0</v>
      </c>
      <c r="L149" s="23">
        <f>SUM(J149:K149)</f>
        <v>1</v>
      </c>
      <c r="M149" s="23">
        <v>42</v>
      </c>
      <c r="N149" s="28">
        <v>0</v>
      </c>
      <c r="O149" s="13">
        <f t="shared" si="22"/>
        <v>48</v>
      </c>
      <c r="P149" s="24">
        <f>SUM(I149:K149)</f>
        <v>4</v>
      </c>
      <c r="Q149" s="25">
        <f t="shared" si="29"/>
        <v>1281</v>
      </c>
      <c r="R149" s="25">
        <f t="shared" si="31"/>
        <v>1280</v>
      </c>
      <c r="S149" s="22">
        <f t="shared" si="30"/>
        <v>1280</v>
      </c>
    </row>
    <row r="150" spans="1:19" ht="14" x14ac:dyDescent="0.3">
      <c r="A150" s="20">
        <v>44033.333333333336</v>
      </c>
      <c r="B150" s="29">
        <v>17</v>
      </c>
      <c r="C150" s="14">
        <f t="shared" si="23"/>
        <v>1486</v>
      </c>
      <c r="D150" s="21">
        <f t="shared" si="25"/>
        <v>10.285714285714286</v>
      </c>
      <c r="E150" s="21">
        <f t="shared" si="24"/>
        <v>2.5</v>
      </c>
      <c r="F150" s="21">
        <f t="shared" si="27"/>
        <v>1.4705882352941175</v>
      </c>
      <c r="G150" s="27">
        <f t="shared" si="26"/>
        <v>10.294117647058822</v>
      </c>
      <c r="H150" s="21">
        <f t="shared" si="28"/>
        <v>19.705882352941181</v>
      </c>
      <c r="I150" s="23">
        <v>4</v>
      </c>
      <c r="J150" s="23">
        <v>1</v>
      </c>
      <c r="K150" s="23">
        <v>0</v>
      </c>
      <c r="L150" s="23">
        <f>SUM(J150:K150)</f>
        <v>1</v>
      </c>
      <c r="M150" s="23">
        <v>48</v>
      </c>
      <c r="N150" s="28">
        <v>0</v>
      </c>
      <c r="O150" s="13">
        <f t="shared" si="22"/>
        <v>48</v>
      </c>
      <c r="P150" s="24">
        <f>SUM(I150:K150)</f>
        <v>5</v>
      </c>
      <c r="Q150" s="25">
        <f t="shared" si="29"/>
        <v>1288</v>
      </c>
      <c r="R150" s="25">
        <f t="shared" si="31"/>
        <v>1290</v>
      </c>
      <c r="S150" s="22">
        <f t="shared" si="30"/>
        <v>1290</v>
      </c>
    </row>
    <row r="151" spans="1:19" ht="14" x14ac:dyDescent="0.3">
      <c r="A151" s="20">
        <v>44034.333333333336</v>
      </c>
      <c r="B151" s="29">
        <v>9</v>
      </c>
      <c r="C151" s="14">
        <f t="shared" si="23"/>
        <v>1495</v>
      </c>
      <c r="D151" s="21">
        <f t="shared" si="25"/>
        <v>10.142857142857142</v>
      </c>
      <c r="E151" s="21">
        <f t="shared" si="24"/>
        <v>1.3235294117647058</v>
      </c>
      <c r="F151" s="21">
        <f t="shared" si="27"/>
        <v>1.365546218487395</v>
      </c>
      <c r="G151" s="27">
        <f t="shared" si="26"/>
        <v>9.5588235294117645</v>
      </c>
      <c r="H151" s="21">
        <f t="shared" si="28"/>
        <v>20.000000000000004</v>
      </c>
      <c r="I151" s="23">
        <v>4</v>
      </c>
      <c r="J151" s="23">
        <v>1</v>
      </c>
      <c r="K151" s="23">
        <v>0</v>
      </c>
      <c r="L151" s="23">
        <f>SUM(J151:K151)</f>
        <v>1</v>
      </c>
      <c r="M151" s="23">
        <v>42</v>
      </c>
      <c r="N151" s="28">
        <v>0</v>
      </c>
      <c r="O151" s="13">
        <f t="shared" si="22"/>
        <v>48</v>
      </c>
      <c r="P151" s="24">
        <f>SUM(I151:K151)</f>
        <v>5</v>
      </c>
      <c r="Q151" s="25">
        <f t="shared" si="29"/>
        <v>1295</v>
      </c>
      <c r="R151" s="25">
        <f t="shared" si="31"/>
        <v>1295</v>
      </c>
      <c r="S151" s="22">
        <f t="shared" si="30"/>
        <v>1295</v>
      </c>
    </row>
    <row r="152" spans="1:19" ht="14" x14ac:dyDescent="0.3">
      <c r="A152" s="20">
        <v>44035.333333333336</v>
      </c>
      <c r="B152" s="29">
        <v>15</v>
      </c>
      <c r="C152" s="14">
        <f t="shared" si="23"/>
        <v>1510</v>
      </c>
      <c r="D152" s="21">
        <f t="shared" si="25"/>
        <v>10.142857142857142</v>
      </c>
      <c r="E152" s="21">
        <f t="shared" si="24"/>
        <v>2.2058823529411766</v>
      </c>
      <c r="F152" s="21">
        <f t="shared" si="27"/>
        <v>1.4915966386554622</v>
      </c>
      <c r="G152" s="27">
        <f t="shared" si="26"/>
        <v>10.441176470588236</v>
      </c>
      <c r="H152" s="21">
        <f t="shared" si="28"/>
        <v>21.32352941176471</v>
      </c>
      <c r="I152" s="23">
        <v>8</v>
      </c>
      <c r="J152" s="23">
        <v>1</v>
      </c>
      <c r="K152" s="23">
        <v>0</v>
      </c>
      <c r="L152" s="23">
        <f>SUM(J152:K152)</f>
        <v>1</v>
      </c>
      <c r="M152" s="23">
        <v>34</v>
      </c>
      <c r="N152" s="28">
        <v>0</v>
      </c>
      <c r="O152" s="13">
        <f t="shared" si="22"/>
        <v>48</v>
      </c>
      <c r="P152" s="24">
        <f>SUM(I152:K152)</f>
        <v>9</v>
      </c>
      <c r="Q152" s="25">
        <f t="shared" si="29"/>
        <v>1297</v>
      </c>
      <c r="R152" s="25">
        <f t="shared" si="31"/>
        <v>1295</v>
      </c>
      <c r="S152" s="22">
        <f t="shared" si="30"/>
        <v>1295</v>
      </c>
    </row>
    <row r="153" spans="1:19" ht="14" x14ac:dyDescent="0.3">
      <c r="A153" s="20">
        <v>44036.333333333336</v>
      </c>
      <c r="B153" s="29">
        <v>15</v>
      </c>
      <c r="C153" s="14">
        <f t="shared" si="23"/>
        <v>1525</v>
      </c>
      <c r="D153" s="21">
        <f t="shared" si="25"/>
        <v>9.7142857142857135</v>
      </c>
      <c r="E153" s="21">
        <f t="shared" si="24"/>
        <v>2.2058823529411766</v>
      </c>
      <c r="F153" s="21">
        <f t="shared" si="27"/>
        <v>1.5126050420168069</v>
      </c>
      <c r="G153" s="27">
        <f t="shared" si="26"/>
        <v>10.588235294117649</v>
      </c>
      <c r="H153" s="21">
        <f t="shared" si="28"/>
        <v>21.617647058823533</v>
      </c>
      <c r="I153" s="23">
        <v>5</v>
      </c>
      <c r="J153" s="23">
        <v>1</v>
      </c>
      <c r="K153" s="23">
        <v>0</v>
      </c>
      <c r="L153" s="23">
        <f>SUM(J153:K153)</f>
        <v>1</v>
      </c>
      <c r="M153" s="23">
        <v>31</v>
      </c>
      <c r="N153" s="28">
        <v>0</v>
      </c>
      <c r="O153" s="13">
        <f t="shared" si="22"/>
        <v>48</v>
      </c>
      <c r="P153" s="24">
        <f>SUM(I153:K153)</f>
        <v>6</v>
      </c>
      <c r="Q153" s="25">
        <f t="shared" si="29"/>
        <v>1313</v>
      </c>
      <c r="R153" s="25">
        <f t="shared" si="31"/>
        <v>1315</v>
      </c>
      <c r="S153" s="22">
        <f t="shared" si="30"/>
        <v>1315</v>
      </c>
    </row>
    <row r="154" spans="1:19" ht="14.5" x14ac:dyDescent="0.35">
      <c r="A154" s="20">
        <v>44037.333333333336</v>
      </c>
      <c r="B154" s="29">
        <v>6</v>
      </c>
      <c r="C154" s="14">
        <f t="shared" si="23"/>
        <v>1531</v>
      </c>
      <c r="D154" s="21">
        <f t="shared" si="25"/>
        <v>9.5714285714285712</v>
      </c>
      <c r="E154" s="21">
        <f t="shared" si="24"/>
        <v>0.88235294117647056</v>
      </c>
      <c r="F154" s="21">
        <f t="shared" si="27"/>
        <v>1.4915966386554622</v>
      </c>
      <c r="G154" s="27">
        <f t="shared" si="26"/>
        <v>10.441176470588236</v>
      </c>
      <c r="H154" s="21">
        <f t="shared" si="28"/>
        <v>20.441176470588239</v>
      </c>
      <c r="I154" s="23"/>
      <c r="J154" s="23"/>
      <c r="K154" s="23"/>
      <c r="L154" s="23"/>
      <c r="M154" s="23"/>
      <c r="N154" s="28">
        <v>0</v>
      </c>
      <c r="O154" s="13">
        <f t="shared" si="22"/>
        <v>48</v>
      </c>
      <c r="P154" s="26">
        <v>6</v>
      </c>
      <c r="Q154" s="25">
        <f t="shared" si="29"/>
        <v>1327</v>
      </c>
      <c r="R154" s="25">
        <f t="shared" si="31"/>
        <v>1325</v>
      </c>
      <c r="S154" s="22">
        <f t="shared" si="30"/>
        <v>1325</v>
      </c>
    </row>
    <row r="155" spans="1:19" ht="14.5" x14ac:dyDescent="0.35">
      <c r="A155" s="20">
        <v>44038.333333333336</v>
      </c>
      <c r="B155" s="29">
        <v>2</v>
      </c>
      <c r="C155" s="14">
        <f t="shared" si="23"/>
        <v>1533</v>
      </c>
      <c r="D155" s="21">
        <f t="shared" si="25"/>
        <v>9.8571428571428577</v>
      </c>
      <c r="E155" s="21">
        <f t="shared" si="24"/>
        <v>0.29411764705882354</v>
      </c>
      <c r="F155" s="21">
        <f t="shared" si="27"/>
        <v>1.4915966386554624</v>
      </c>
      <c r="G155" s="27">
        <f t="shared" si="26"/>
        <v>10.441176470588237</v>
      </c>
      <c r="H155" s="21">
        <f t="shared" si="28"/>
        <v>20.294117647058826</v>
      </c>
      <c r="I155" s="23"/>
      <c r="J155" s="23"/>
      <c r="K155" s="23"/>
      <c r="L155" s="23"/>
      <c r="M155" s="23"/>
      <c r="N155" s="29">
        <v>0</v>
      </c>
      <c r="O155" s="13">
        <f t="shared" si="22"/>
        <v>48</v>
      </c>
      <c r="P155" s="26">
        <v>6</v>
      </c>
      <c r="Q155" s="25">
        <f t="shared" si="29"/>
        <v>1330</v>
      </c>
      <c r="R155" s="25">
        <f t="shared" si="31"/>
        <v>1330</v>
      </c>
      <c r="S155" s="22">
        <f t="shared" si="30"/>
        <v>1330</v>
      </c>
    </row>
    <row r="156" spans="1:19" ht="14" x14ac:dyDescent="0.3">
      <c r="A156" s="20">
        <v>44039.333333333336</v>
      </c>
      <c r="B156" s="29">
        <v>4</v>
      </c>
      <c r="C156" s="14">
        <f t="shared" si="23"/>
        <v>1537</v>
      </c>
      <c r="D156" s="21">
        <f t="shared" si="25"/>
        <v>11</v>
      </c>
      <c r="E156" s="21">
        <f t="shared" si="24"/>
        <v>0.58823529411764708</v>
      </c>
      <c r="F156" s="21">
        <f t="shared" si="27"/>
        <v>1.4285714285714286</v>
      </c>
      <c r="G156" s="27">
        <f t="shared" si="26"/>
        <v>10</v>
      </c>
      <c r="H156" s="21">
        <f t="shared" si="28"/>
        <v>20.000000000000004</v>
      </c>
      <c r="I156" s="23">
        <v>10</v>
      </c>
      <c r="J156" s="23">
        <v>1</v>
      </c>
      <c r="K156" s="23">
        <v>1</v>
      </c>
      <c r="L156" s="23">
        <f>SUM(J156:K156)</f>
        <v>2</v>
      </c>
      <c r="M156" s="23">
        <v>33</v>
      </c>
      <c r="N156" s="28">
        <v>1</v>
      </c>
      <c r="O156" s="13">
        <f t="shared" si="22"/>
        <v>49</v>
      </c>
      <c r="P156" s="24">
        <f>SUM(I156:K156)</f>
        <v>12</v>
      </c>
      <c r="Q156" s="25">
        <f t="shared" si="29"/>
        <v>1330</v>
      </c>
      <c r="R156" s="25">
        <f t="shared" si="31"/>
        <v>1330</v>
      </c>
      <c r="S156" s="22">
        <f t="shared" si="30"/>
        <v>1330</v>
      </c>
    </row>
    <row r="157" spans="1:19" ht="14" x14ac:dyDescent="0.3">
      <c r="A157" s="20">
        <v>44040.333333333336</v>
      </c>
      <c r="B157" s="29">
        <v>16</v>
      </c>
      <c r="C157" s="14">
        <f t="shared" si="23"/>
        <v>1553</v>
      </c>
      <c r="D157" s="21">
        <f t="shared" si="25"/>
        <v>10.285714285714286</v>
      </c>
      <c r="E157" s="21">
        <f t="shared" si="24"/>
        <v>2.3529411764705883</v>
      </c>
      <c r="F157" s="21">
        <f t="shared" si="27"/>
        <v>1.4075630252100839</v>
      </c>
      <c r="G157" s="27">
        <f t="shared" si="26"/>
        <v>9.852941176470587</v>
      </c>
      <c r="H157" s="21">
        <f t="shared" si="28"/>
        <v>20.147058823529413</v>
      </c>
      <c r="I157" s="23">
        <v>8</v>
      </c>
      <c r="J157" s="23">
        <v>2</v>
      </c>
      <c r="K157" s="23">
        <v>0</v>
      </c>
      <c r="L157" s="23">
        <f>SUM(J157:K157)</f>
        <v>2</v>
      </c>
      <c r="M157" s="23">
        <v>35</v>
      </c>
      <c r="N157" s="29">
        <v>0</v>
      </c>
      <c r="O157" s="13">
        <f t="shared" si="22"/>
        <v>49</v>
      </c>
      <c r="P157" s="24">
        <f>SUM(I157:K157)</f>
        <v>10</v>
      </c>
      <c r="Q157" s="25">
        <f t="shared" si="29"/>
        <v>1347</v>
      </c>
      <c r="R157" s="25">
        <f t="shared" si="31"/>
        <v>1345</v>
      </c>
      <c r="S157" s="22">
        <f t="shared" si="30"/>
        <v>1345</v>
      </c>
    </row>
    <row r="158" spans="1:19" ht="14" x14ac:dyDescent="0.3">
      <c r="A158" s="20">
        <v>44041.333333333336</v>
      </c>
      <c r="B158" s="29">
        <v>11</v>
      </c>
      <c r="C158" s="14">
        <f t="shared" si="23"/>
        <v>1564</v>
      </c>
      <c r="D158" s="21">
        <f t="shared" si="25"/>
        <v>11.714285714285714</v>
      </c>
      <c r="E158" s="21">
        <f t="shared" si="24"/>
        <v>1.6176470588235294</v>
      </c>
      <c r="F158" s="21">
        <f t="shared" si="27"/>
        <v>1.4495798319327731</v>
      </c>
      <c r="G158" s="27">
        <f t="shared" si="26"/>
        <v>10.147058823529411</v>
      </c>
      <c r="H158" s="21">
        <f t="shared" si="28"/>
        <v>19.705882352941178</v>
      </c>
      <c r="I158" s="23">
        <v>7</v>
      </c>
      <c r="J158" s="23">
        <v>3</v>
      </c>
      <c r="K158" s="23">
        <v>0</v>
      </c>
      <c r="L158" s="23">
        <f>SUM(J158:K158)</f>
        <v>3</v>
      </c>
      <c r="M158" s="23">
        <v>35</v>
      </c>
      <c r="N158" s="29">
        <v>0</v>
      </c>
      <c r="O158" s="13">
        <f t="shared" si="22"/>
        <v>49</v>
      </c>
      <c r="P158" s="24">
        <f>SUM(I158:K158)</f>
        <v>10</v>
      </c>
      <c r="Q158" s="25">
        <f t="shared" si="29"/>
        <v>1361</v>
      </c>
      <c r="R158" s="25">
        <f t="shared" si="31"/>
        <v>1360</v>
      </c>
      <c r="S158" s="22">
        <f t="shared" si="30"/>
        <v>1360</v>
      </c>
    </row>
    <row r="159" spans="1:19" ht="14" x14ac:dyDescent="0.3">
      <c r="A159" s="20">
        <v>44042.333333333336</v>
      </c>
      <c r="B159" s="29">
        <v>23</v>
      </c>
      <c r="C159" s="14">
        <f t="shared" si="23"/>
        <v>1587</v>
      </c>
      <c r="D159" s="21">
        <f t="shared" si="25"/>
        <v>11.714285714285714</v>
      </c>
      <c r="E159" s="21">
        <f t="shared" si="24"/>
        <v>3.3823529411764706</v>
      </c>
      <c r="F159" s="21">
        <f t="shared" si="27"/>
        <v>1.6176470588235294</v>
      </c>
      <c r="G159" s="27">
        <f t="shared" si="26"/>
        <v>11.323529411764707</v>
      </c>
      <c r="H159" s="21">
        <f t="shared" si="28"/>
        <v>21.764705882352942</v>
      </c>
      <c r="I159" s="23">
        <v>9</v>
      </c>
      <c r="J159" s="23">
        <v>3</v>
      </c>
      <c r="K159" s="23">
        <v>0</v>
      </c>
      <c r="L159" s="23">
        <f>SUM(J159:K159)</f>
        <v>3</v>
      </c>
      <c r="M159" s="23">
        <v>31</v>
      </c>
      <c r="N159" s="29">
        <v>0</v>
      </c>
      <c r="O159" s="13">
        <f t="shared" si="22"/>
        <v>49</v>
      </c>
      <c r="P159" s="24">
        <f>SUM(I159:K159)</f>
        <v>12</v>
      </c>
      <c r="Q159" s="25">
        <f t="shared" si="29"/>
        <v>1368</v>
      </c>
      <c r="R159" s="25">
        <f t="shared" si="31"/>
        <v>1370</v>
      </c>
      <c r="S159" s="22">
        <f t="shared" si="30"/>
        <v>1370</v>
      </c>
    </row>
    <row r="160" spans="1:19" ht="14" x14ac:dyDescent="0.3">
      <c r="A160" s="20">
        <v>44043.333333333336</v>
      </c>
      <c r="B160" s="29">
        <v>10</v>
      </c>
      <c r="C160" s="14">
        <f t="shared" si="23"/>
        <v>1597</v>
      </c>
      <c r="D160" s="21">
        <f t="shared" si="25"/>
        <v>11.857142857142858</v>
      </c>
      <c r="E160" s="21">
        <f t="shared" si="24"/>
        <v>1.4705882352941178</v>
      </c>
      <c r="F160" s="21">
        <f t="shared" si="27"/>
        <v>1.5126050420168067</v>
      </c>
      <c r="G160" s="27">
        <f t="shared" si="26"/>
        <v>10.588235294117647</v>
      </c>
      <c r="H160" s="21">
        <f t="shared" si="28"/>
        <v>21.176470588235297</v>
      </c>
      <c r="I160" s="23">
        <v>10</v>
      </c>
      <c r="J160" s="23">
        <v>3</v>
      </c>
      <c r="K160" s="23">
        <v>0</v>
      </c>
      <c r="L160" s="23">
        <f>SUM(J160:K160)</f>
        <v>3</v>
      </c>
      <c r="M160" s="23">
        <v>29</v>
      </c>
      <c r="N160" s="29">
        <v>0</v>
      </c>
      <c r="O160" s="13">
        <f t="shared" si="22"/>
        <v>49</v>
      </c>
      <c r="P160" s="24">
        <f>SUM(I160:K160)</f>
        <v>13</v>
      </c>
      <c r="Q160" s="25">
        <f t="shared" si="29"/>
        <v>1381</v>
      </c>
      <c r="R160" s="25">
        <f t="shared" si="31"/>
        <v>1380</v>
      </c>
      <c r="S160" s="22">
        <f t="shared" si="30"/>
        <v>1380</v>
      </c>
    </row>
    <row r="161" spans="1:19" ht="14.5" x14ac:dyDescent="0.35">
      <c r="A161" s="20">
        <v>44044.333333333336</v>
      </c>
      <c r="B161" s="29">
        <v>16</v>
      </c>
      <c r="C161" s="14">
        <f t="shared" si="23"/>
        <v>1613</v>
      </c>
      <c r="D161" s="21">
        <f t="shared" si="25"/>
        <v>11.714285714285714</v>
      </c>
      <c r="E161" s="21">
        <f t="shared" si="24"/>
        <v>2.3529411764705883</v>
      </c>
      <c r="F161" s="21">
        <f t="shared" si="27"/>
        <v>1.7226890756302524</v>
      </c>
      <c r="G161" s="27">
        <f t="shared" si="26"/>
        <v>12.058823529411766</v>
      </c>
      <c r="H161" s="21">
        <f t="shared" si="28"/>
        <v>22.5</v>
      </c>
      <c r="I161" s="23"/>
      <c r="J161" s="23"/>
      <c r="K161" s="23"/>
      <c r="L161" s="23"/>
      <c r="M161" s="23"/>
      <c r="N161" s="29">
        <v>1</v>
      </c>
      <c r="O161" s="13">
        <f t="shared" si="22"/>
        <v>50</v>
      </c>
      <c r="P161" s="26">
        <v>13</v>
      </c>
      <c r="Q161" s="25">
        <f t="shared" si="29"/>
        <v>1388</v>
      </c>
      <c r="R161" s="25">
        <f t="shared" si="31"/>
        <v>1390</v>
      </c>
      <c r="S161" s="22">
        <f t="shared" si="30"/>
        <v>1390</v>
      </c>
    </row>
    <row r="162" spans="1:19" ht="14.5" x14ac:dyDescent="0.35">
      <c r="A162" s="20">
        <v>44045.333333333336</v>
      </c>
      <c r="B162" s="29">
        <v>2</v>
      </c>
      <c r="C162" s="14">
        <f t="shared" si="23"/>
        <v>1615</v>
      </c>
      <c r="D162" s="21">
        <f t="shared" si="25"/>
        <v>12.428571428571429</v>
      </c>
      <c r="E162" s="21">
        <f t="shared" si="24"/>
        <v>0.29411764705882354</v>
      </c>
      <c r="F162" s="21">
        <f t="shared" si="27"/>
        <v>1.7226890756302524</v>
      </c>
      <c r="G162" s="27">
        <f t="shared" si="26"/>
        <v>12.058823529411766</v>
      </c>
      <c r="H162" s="21">
        <f t="shared" si="28"/>
        <v>22.499999999999996</v>
      </c>
      <c r="I162" s="23"/>
      <c r="J162" s="23"/>
      <c r="K162" s="23"/>
      <c r="L162" s="23"/>
      <c r="M162" s="23"/>
      <c r="N162" s="29">
        <v>0</v>
      </c>
      <c r="O162" s="13">
        <f t="shared" si="22"/>
        <v>50</v>
      </c>
      <c r="P162" s="26">
        <v>13</v>
      </c>
      <c r="Q162" s="25">
        <f t="shared" si="29"/>
        <v>1390</v>
      </c>
      <c r="R162" s="25">
        <f t="shared" si="31"/>
        <v>1390</v>
      </c>
      <c r="S162" s="22">
        <f t="shared" si="30"/>
        <v>1390</v>
      </c>
    </row>
    <row r="163" spans="1:19" ht="14" x14ac:dyDescent="0.3">
      <c r="A163" s="20">
        <v>44046.333333333336</v>
      </c>
      <c r="B163" s="29">
        <v>5</v>
      </c>
      <c r="C163" s="14">
        <f t="shared" si="23"/>
        <v>1620</v>
      </c>
      <c r="D163" s="21">
        <f t="shared" si="25"/>
        <v>11.714285714285714</v>
      </c>
      <c r="E163" s="21">
        <f t="shared" si="24"/>
        <v>0.73529411764705888</v>
      </c>
      <c r="F163" s="21">
        <f t="shared" si="27"/>
        <v>1.7436974789915969</v>
      </c>
      <c r="G163" s="27">
        <f t="shared" si="26"/>
        <v>12.205882352941178</v>
      </c>
      <c r="H163" s="21">
        <f t="shared" si="28"/>
        <v>22.20588235294117</v>
      </c>
      <c r="I163" s="23">
        <v>7</v>
      </c>
      <c r="J163" s="23">
        <v>5</v>
      </c>
      <c r="K163" s="23">
        <v>0</v>
      </c>
      <c r="L163" s="23">
        <f>SUM(J163:K163)</f>
        <v>5</v>
      </c>
      <c r="M163" s="23">
        <v>38</v>
      </c>
      <c r="N163" s="29">
        <v>0</v>
      </c>
      <c r="O163" s="13">
        <f t="shared" si="22"/>
        <v>50</v>
      </c>
      <c r="P163" s="24">
        <f>SUM(I163:K163)</f>
        <v>12</v>
      </c>
      <c r="Q163" s="25">
        <f t="shared" si="29"/>
        <v>1398</v>
      </c>
      <c r="R163" s="25">
        <f t="shared" si="31"/>
        <v>1400</v>
      </c>
      <c r="S163" s="22">
        <f t="shared" si="30"/>
        <v>1400</v>
      </c>
    </row>
    <row r="164" spans="1:19" ht="14" x14ac:dyDescent="0.3">
      <c r="A164" s="20">
        <v>44047.333333333336</v>
      </c>
      <c r="B164" s="29">
        <v>15</v>
      </c>
      <c r="C164" s="14">
        <f t="shared" si="23"/>
        <v>1635</v>
      </c>
      <c r="D164" s="21">
        <f t="shared" si="25"/>
        <v>11.714285714285714</v>
      </c>
      <c r="E164" s="21">
        <f t="shared" si="24"/>
        <v>2.2058823529411766</v>
      </c>
      <c r="F164" s="21">
        <f t="shared" si="27"/>
        <v>1.7226890756302526</v>
      </c>
      <c r="G164" s="27">
        <f t="shared" si="26"/>
        <v>12.058823529411768</v>
      </c>
      <c r="H164" s="21">
        <f t="shared" si="28"/>
        <v>21.911764705882348</v>
      </c>
      <c r="I164" s="23">
        <v>8</v>
      </c>
      <c r="J164" s="23">
        <v>5</v>
      </c>
      <c r="K164" s="23">
        <v>1</v>
      </c>
      <c r="L164" s="23">
        <f>SUM(J164:K164)</f>
        <v>6</v>
      </c>
      <c r="M164" s="23">
        <v>39</v>
      </c>
      <c r="N164" s="29">
        <v>0</v>
      </c>
      <c r="O164" s="13">
        <f t="shared" si="22"/>
        <v>50</v>
      </c>
      <c r="P164" s="24">
        <f>SUM(I164:K164)</f>
        <v>14</v>
      </c>
      <c r="Q164" s="25">
        <f t="shared" si="29"/>
        <v>1413</v>
      </c>
      <c r="R164" s="25">
        <f t="shared" si="31"/>
        <v>1415</v>
      </c>
      <c r="S164" s="22">
        <f t="shared" si="30"/>
        <v>1415</v>
      </c>
    </row>
    <row r="165" spans="1:19" ht="14" x14ac:dyDescent="0.3">
      <c r="A165" s="20">
        <v>44048.333333333336</v>
      </c>
      <c r="B165" s="29">
        <v>16</v>
      </c>
      <c r="C165" s="14">
        <f t="shared" si="23"/>
        <v>1651</v>
      </c>
      <c r="D165" s="21">
        <f t="shared" si="25"/>
        <v>10.571428571428571</v>
      </c>
      <c r="E165" s="21">
        <f t="shared" si="24"/>
        <v>2.3529411764705883</v>
      </c>
      <c r="F165" s="21">
        <f t="shared" si="27"/>
        <v>1.827731092436975</v>
      </c>
      <c r="G165" s="27">
        <f t="shared" si="26"/>
        <v>12.794117647058824</v>
      </c>
      <c r="H165" s="21">
        <f t="shared" si="28"/>
        <v>22.941176470588232</v>
      </c>
      <c r="I165" s="23">
        <v>4</v>
      </c>
      <c r="J165" s="23">
        <v>4</v>
      </c>
      <c r="K165" s="23">
        <v>1</v>
      </c>
      <c r="L165" s="23">
        <f>SUM(J165:K165)</f>
        <v>5</v>
      </c>
      <c r="M165" s="23">
        <v>36</v>
      </c>
      <c r="N165" s="29">
        <v>0</v>
      </c>
      <c r="O165" s="13">
        <f t="shared" si="22"/>
        <v>50</v>
      </c>
      <c r="P165" s="24">
        <f>SUM(I165:K165)</f>
        <v>9</v>
      </c>
      <c r="Q165" s="25">
        <f t="shared" si="29"/>
        <v>1427</v>
      </c>
      <c r="R165" s="25">
        <f t="shared" si="31"/>
        <v>1425</v>
      </c>
      <c r="S165" s="22">
        <f t="shared" si="30"/>
        <v>1425</v>
      </c>
    </row>
    <row r="166" spans="1:19" ht="14" x14ac:dyDescent="0.3">
      <c r="A166" s="20">
        <v>44049.333333333336</v>
      </c>
      <c r="B166" s="29">
        <v>18</v>
      </c>
      <c r="C166" s="14">
        <f t="shared" si="23"/>
        <v>1669</v>
      </c>
      <c r="D166" s="21">
        <f t="shared" si="25"/>
        <v>10.714285714285714</v>
      </c>
      <c r="E166" s="21">
        <f t="shared" si="24"/>
        <v>2.6470588235294117</v>
      </c>
      <c r="F166" s="21">
        <f t="shared" si="27"/>
        <v>1.722689075630252</v>
      </c>
      <c r="G166" s="27">
        <f t="shared" si="26"/>
        <v>12.058823529411764</v>
      </c>
      <c r="H166" s="21">
        <f t="shared" si="28"/>
        <v>23.382352941176475</v>
      </c>
      <c r="I166" s="23">
        <v>5</v>
      </c>
      <c r="J166" s="23">
        <v>4</v>
      </c>
      <c r="K166" s="23">
        <v>0</v>
      </c>
      <c r="L166" s="23">
        <f>SUM(J166:K166)</f>
        <v>4</v>
      </c>
      <c r="M166" s="23">
        <v>37</v>
      </c>
      <c r="N166" s="29">
        <v>0</v>
      </c>
      <c r="O166" s="13">
        <f t="shared" si="22"/>
        <v>50</v>
      </c>
      <c r="P166" s="24">
        <f>SUM(I166:K166)</f>
        <v>9</v>
      </c>
      <c r="Q166" s="25">
        <f t="shared" si="29"/>
        <v>1442</v>
      </c>
      <c r="R166" s="25">
        <f t="shared" si="31"/>
        <v>1440</v>
      </c>
      <c r="S166" s="22">
        <f t="shared" si="30"/>
        <v>1440</v>
      </c>
    </row>
    <row r="167" spans="1:19" ht="14" x14ac:dyDescent="0.3">
      <c r="A167" s="20">
        <v>44050.333333333336</v>
      </c>
      <c r="B167" s="29">
        <v>10</v>
      </c>
      <c r="C167" s="14">
        <f t="shared" si="23"/>
        <v>1679</v>
      </c>
      <c r="D167" s="21">
        <f t="shared" si="25"/>
        <v>11.285714285714286</v>
      </c>
      <c r="E167" s="21">
        <f t="shared" si="24"/>
        <v>1.4705882352941178</v>
      </c>
      <c r="F167" s="21">
        <f t="shared" si="27"/>
        <v>1.722689075630252</v>
      </c>
      <c r="G167" s="27">
        <f t="shared" si="26"/>
        <v>12.058823529411764</v>
      </c>
      <c r="H167" s="21">
        <f t="shared" si="28"/>
        <v>22.647058823529413</v>
      </c>
      <c r="I167" s="23">
        <v>4</v>
      </c>
      <c r="J167" s="23">
        <v>4</v>
      </c>
      <c r="K167" s="23">
        <v>0</v>
      </c>
      <c r="L167" s="23">
        <f>SUM(J167:K167)</f>
        <v>4</v>
      </c>
      <c r="M167" s="23">
        <v>35</v>
      </c>
      <c r="N167" s="29">
        <v>0</v>
      </c>
      <c r="O167" s="13">
        <f t="shared" si="22"/>
        <v>50</v>
      </c>
      <c r="P167" s="24">
        <f>SUM(I167:K167)</f>
        <v>8</v>
      </c>
      <c r="Q167" s="25">
        <f t="shared" si="29"/>
        <v>1458</v>
      </c>
      <c r="R167" s="25">
        <f t="shared" si="31"/>
        <v>1460</v>
      </c>
      <c r="S167" s="22">
        <f t="shared" si="30"/>
        <v>1460</v>
      </c>
    </row>
    <row r="168" spans="1:19" ht="14.5" x14ac:dyDescent="0.35">
      <c r="A168" s="20">
        <v>44051.333333333336</v>
      </c>
      <c r="B168" s="29">
        <v>8</v>
      </c>
      <c r="C168" s="14">
        <f t="shared" si="23"/>
        <v>1687</v>
      </c>
      <c r="D168" s="21">
        <f t="shared" si="25"/>
        <v>13.285714285714286</v>
      </c>
      <c r="E168" s="21">
        <f t="shared" si="24"/>
        <v>1.1764705882352942</v>
      </c>
      <c r="F168" s="21">
        <f t="shared" si="27"/>
        <v>1.5546218487394956</v>
      </c>
      <c r="G168" s="27">
        <f t="shared" si="26"/>
        <v>10.882352941176469</v>
      </c>
      <c r="H168" s="21">
        <f t="shared" si="28"/>
        <v>22.941176470588236</v>
      </c>
      <c r="I168" s="23"/>
      <c r="J168" s="23"/>
      <c r="K168" s="23"/>
      <c r="L168" s="23"/>
      <c r="M168" s="23"/>
      <c r="N168" s="29">
        <v>0</v>
      </c>
      <c r="O168" s="13">
        <f t="shared" si="22"/>
        <v>50</v>
      </c>
      <c r="P168" s="26">
        <v>8</v>
      </c>
      <c r="Q168" s="25">
        <f t="shared" si="29"/>
        <v>1464</v>
      </c>
      <c r="R168" s="25">
        <f t="shared" si="31"/>
        <v>1465</v>
      </c>
      <c r="S168" s="22">
        <f t="shared" si="30"/>
        <v>1465</v>
      </c>
    </row>
    <row r="169" spans="1:19" ht="14.5" x14ac:dyDescent="0.35">
      <c r="A169" s="20">
        <v>44052.333333333336</v>
      </c>
      <c r="B169" s="29">
        <v>3</v>
      </c>
      <c r="C169" s="14">
        <f t="shared" si="23"/>
        <v>1690</v>
      </c>
      <c r="D169" s="21">
        <f t="shared" si="25"/>
        <v>14.428571428571429</v>
      </c>
      <c r="E169" s="21">
        <f t="shared" si="24"/>
        <v>0.44117647058823528</v>
      </c>
      <c r="F169" s="21">
        <f t="shared" si="27"/>
        <v>1.5756302521008403</v>
      </c>
      <c r="G169" s="27">
        <f t="shared" si="26"/>
        <v>11.029411764705882</v>
      </c>
      <c r="H169" s="21">
        <f t="shared" si="28"/>
        <v>23.088235294117652</v>
      </c>
      <c r="I169" s="23"/>
      <c r="J169" s="23"/>
      <c r="K169" s="23"/>
      <c r="L169" s="23"/>
      <c r="M169" s="23"/>
      <c r="N169" s="29">
        <v>0</v>
      </c>
      <c r="O169" s="13">
        <f t="shared" si="22"/>
        <v>50</v>
      </c>
      <c r="P169" s="26">
        <v>8</v>
      </c>
      <c r="Q169" s="25">
        <f t="shared" si="29"/>
        <v>1466</v>
      </c>
      <c r="R169" s="25">
        <f t="shared" si="31"/>
        <v>1465</v>
      </c>
      <c r="S169" s="22">
        <f t="shared" si="30"/>
        <v>1465</v>
      </c>
    </row>
    <row r="170" spans="1:19" ht="14" x14ac:dyDescent="0.3">
      <c r="A170" s="20">
        <v>44053.333333333336</v>
      </c>
      <c r="B170" s="29">
        <v>9</v>
      </c>
      <c r="C170" s="14">
        <f t="shared" si="23"/>
        <v>1699</v>
      </c>
      <c r="D170" s="21">
        <f t="shared" si="25"/>
        <v>14.714285714285714</v>
      </c>
      <c r="E170" s="21">
        <f t="shared" si="24"/>
        <v>1.3235294117647058</v>
      </c>
      <c r="F170" s="21">
        <f t="shared" si="27"/>
        <v>1.6596638655462184</v>
      </c>
      <c r="G170" s="27">
        <f t="shared" si="26"/>
        <v>11.617647058823529</v>
      </c>
      <c r="H170" s="21">
        <f t="shared" si="28"/>
        <v>23.823529411764707</v>
      </c>
      <c r="I170" s="23">
        <v>3</v>
      </c>
      <c r="J170" s="23">
        <v>4</v>
      </c>
      <c r="K170" s="23">
        <v>0</v>
      </c>
      <c r="L170" s="23">
        <f>SUM(J170:K170)</f>
        <v>4</v>
      </c>
      <c r="M170" s="23">
        <v>38</v>
      </c>
      <c r="N170" s="29">
        <v>0</v>
      </c>
      <c r="O170" s="13">
        <f t="shared" si="22"/>
        <v>50</v>
      </c>
      <c r="P170" s="24">
        <f>SUM(I170:K170)</f>
        <v>7</v>
      </c>
      <c r="Q170" s="25">
        <f t="shared" si="29"/>
        <v>1471</v>
      </c>
      <c r="R170" s="25">
        <f t="shared" si="31"/>
        <v>1470</v>
      </c>
      <c r="S170" s="22">
        <f t="shared" si="30"/>
        <v>1470</v>
      </c>
    </row>
    <row r="171" spans="1:19" ht="14" x14ac:dyDescent="0.3">
      <c r="A171" s="20">
        <v>44054.333333333336</v>
      </c>
      <c r="B171" s="29">
        <v>29</v>
      </c>
      <c r="C171" s="14">
        <f t="shared" si="23"/>
        <v>1728</v>
      </c>
      <c r="D171" s="21">
        <f t="shared" si="25"/>
        <v>15.142857142857142</v>
      </c>
      <c r="E171" s="21">
        <f t="shared" si="24"/>
        <v>4.2647058823529411</v>
      </c>
      <c r="F171" s="21">
        <f t="shared" si="27"/>
        <v>1.953781512605042</v>
      </c>
      <c r="G171" s="27">
        <f t="shared" si="26"/>
        <v>13.676470588235293</v>
      </c>
      <c r="H171" s="21">
        <f t="shared" si="28"/>
        <v>25.735294117647062</v>
      </c>
      <c r="I171" s="23">
        <v>5</v>
      </c>
      <c r="J171" s="23">
        <v>4</v>
      </c>
      <c r="K171" s="23">
        <v>0</v>
      </c>
      <c r="L171" s="23">
        <f>SUM(J171:K171)</f>
        <v>4</v>
      </c>
      <c r="M171" s="23">
        <v>34</v>
      </c>
      <c r="N171" s="29">
        <v>0</v>
      </c>
      <c r="O171" s="13">
        <f t="shared" si="22"/>
        <v>50</v>
      </c>
      <c r="P171" s="24">
        <f>SUM(I171:K171)</f>
        <v>9</v>
      </c>
      <c r="Q171" s="25">
        <f t="shared" si="29"/>
        <v>1485</v>
      </c>
      <c r="R171" s="25">
        <f t="shared" si="31"/>
        <v>1485</v>
      </c>
      <c r="S171" s="22">
        <f t="shared" si="30"/>
        <v>1485</v>
      </c>
    </row>
    <row r="172" spans="1:19" ht="14" x14ac:dyDescent="0.3">
      <c r="A172" s="20">
        <v>44055.333333333336</v>
      </c>
      <c r="B172" s="29">
        <v>24</v>
      </c>
      <c r="C172" s="14">
        <f t="shared" si="23"/>
        <v>1752</v>
      </c>
      <c r="D172" s="21">
        <f t="shared" si="25"/>
        <v>16.714285714285715</v>
      </c>
      <c r="E172" s="21">
        <f t="shared" si="24"/>
        <v>3.5294117647058822</v>
      </c>
      <c r="F172" s="21">
        <f t="shared" si="27"/>
        <v>2.1218487394957983</v>
      </c>
      <c r="G172" s="27">
        <f t="shared" si="26"/>
        <v>14.852941176470589</v>
      </c>
      <c r="H172" s="21">
        <f t="shared" si="28"/>
        <v>27.647058823529413</v>
      </c>
      <c r="I172" s="23">
        <v>8</v>
      </c>
      <c r="J172" s="23">
        <v>4</v>
      </c>
      <c r="K172" s="23">
        <v>0</v>
      </c>
      <c r="L172" s="23">
        <f>SUM(J172:K172)</f>
        <v>4</v>
      </c>
      <c r="M172" s="23">
        <v>35</v>
      </c>
      <c r="N172" s="29">
        <v>0</v>
      </c>
      <c r="O172" s="13">
        <f t="shared" si="22"/>
        <v>50</v>
      </c>
      <c r="P172" s="24">
        <f>SUM(I172:K172)</f>
        <v>12</v>
      </c>
      <c r="Q172" s="25">
        <f t="shared" si="29"/>
        <v>1493</v>
      </c>
      <c r="R172" s="25">
        <f t="shared" si="31"/>
        <v>1495</v>
      </c>
      <c r="S172" s="22">
        <f t="shared" si="30"/>
        <v>1495</v>
      </c>
    </row>
    <row r="173" spans="1:19" ht="14" x14ac:dyDescent="0.3">
      <c r="A173" s="20">
        <v>44056.333333333336</v>
      </c>
      <c r="B173" s="29">
        <v>20</v>
      </c>
      <c r="C173" s="14">
        <f t="shared" si="23"/>
        <v>1772</v>
      </c>
      <c r="D173" s="21">
        <f t="shared" si="25"/>
        <v>17.857142857142858</v>
      </c>
      <c r="E173" s="21">
        <f t="shared" si="24"/>
        <v>2.9411764705882355</v>
      </c>
      <c r="F173" s="21">
        <f t="shared" si="27"/>
        <v>2.1638655462184873</v>
      </c>
      <c r="G173" s="27">
        <f t="shared" si="26"/>
        <v>15.147058823529411</v>
      </c>
      <c r="H173" s="21">
        <f t="shared" si="28"/>
        <v>27.205882352941178</v>
      </c>
      <c r="I173" s="23">
        <v>6</v>
      </c>
      <c r="J173" s="23">
        <v>3</v>
      </c>
      <c r="K173" s="23">
        <v>0</v>
      </c>
      <c r="L173" s="23">
        <f>SUM(J173:K173)</f>
        <v>3</v>
      </c>
      <c r="M173" s="23">
        <v>38</v>
      </c>
      <c r="N173" s="29">
        <v>0</v>
      </c>
      <c r="O173" s="13">
        <f t="shared" si="22"/>
        <v>50</v>
      </c>
      <c r="P173" s="24">
        <f>SUM(I173:K173)</f>
        <v>9</v>
      </c>
      <c r="Q173" s="25">
        <f t="shared" si="29"/>
        <v>1519</v>
      </c>
      <c r="R173" s="25">
        <f t="shared" si="31"/>
        <v>1520</v>
      </c>
      <c r="S173" s="22">
        <f t="shared" si="30"/>
        <v>1520</v>
      </c>
    </row>
    <row r="174" spans="1:19" ht="14" x14ac:dyDescent="0.3">
      <c r="A174" s="20">
        <v>44057.333333333336</v>
      </c>
      <c r="B174" s="29">
        <v>13</v>
      </c>
      <c r="C174" s="14">
        <f t="shared" si="23"/>
        <v>1785</v>
      </c>
      <c r="D174" s="21">
        <f t="shared" si="25"/>
        <v>17.857142857142858</v>
      </c>
      <c r="E174" s="21">
        <f t="shared" si="24"/>
        <v>1.911764705882353</v>
      </c>
      <c r="F174" s="21">
        <f t="shared" si="27"/>
        <v>2.2268907563025211</v>
      </c>
      <c r="G174" s="27">
        <f t="shared" si="26"/>
        <v>15.588235294117647</v>
      </c>
      <c r="H174" s="21">
        <f t="shared" si="28"/>
        <v>27.647058823529413</v>
      </c>
      <c r="I174" s="23">
        <v>6</v>
      </c>
      <c r="J174" s="23">
        <v>4</v>
      </c>
      <c r="K174" s="23">
        <v>0</v>
      </c>
      <c r="L174" s="23">
        <f>SUM(J174:K174)</f>
        <v>4</v>
      </c>
      <c r="M174" s="23">
        <v>43</v>
      </c>
      <c r="N174" s="29">
        <v>0</v>
      </c>
      <c r="O174" s="13">
        <f t="shared" si="22"/>
        <v>50</v>
      </c>
      <c r="P174" s="24">
        <f>SUM(I174:K174)</f>
        <v>10</v>
      </c>
      <c r="Q174" s="25">
        <f t="shared" si="29"/>
        <v>1528</v>
      </c>
      <c r="R174" s="25">
        <f t="shared" si="31"/>
        <v>1530</v>
      </c>
      <c r="S174" s="22">
        <f t="shared" si="30"/>
        <v>1530</v>
      </c>
    </row>
    <row r="175" spans="1:19" ht="14.5" x14ac:dyDescent="0.35">
      <c r="A175" s="20">
        <v>44058.333333333336</v>
      </c>
      <c r="B175" s="29">
        <v>19</v>
      </c>
      <c r="C175" s="14">
        <f t="shared" si="23"/>
        <v>1804</v>
      </c>
      <c r="D175" s="21">
        <f t="shared" si="25"/>
        <v>17.571428571428573</v>
      </c>
      <c r="E175" s="21">
        <f t="shared" si="24"/>
        <v>2.7941176470588238</v>
      </c>
      <c r="F175" s="21">
        <f t="shared" si="27"/>
        <v>2.4579831932773111</v>
      </c>
      <c r="G175" s="27">
        <f t="shared" si="26"/>
        <v>17.205882352941178</v>
      </c>
      <c r="H175" s="21">
        <f t="shared" si="28"/>
        <v>28.088235294117641</v>
      </c>
      <c r="I175" s="23"/>
      <c r="J175" s="23"/>
      <c r="K175" s="23"/>
      <c r="L175" s="23"/>
      <c r="M175" s="23"/>
      <c r="N175" s="29">
        <v>0</v>
      </c>
      <c r="O175" s="13">
        <f t="shared" si="22"/>
        <v>50</v>
      </c>
      <c r="P175" s="26">
        <v>10</v>
      </c>
      <c r="Q175" s="25">
        <f t="shared" si="29"/>
        <v>1544</v>
      </c>
      <c r="R175" s="25">
        <f t="shared" si="31"/>
        <v>1545</v>
      </c>
      <c r="S175" s="22">
        <f t="shared" si="30"/>
        <v>1545</v>
      </c>
    </row>
    <row r="176" spans="1:19" ht="14.5" x14ac:dyDescent="0.35">
      <c r="A176" s="20">
        <v>44059.333333333336</v>
      </c>
      <c r="B176" s="29">
        <v>11</v>
      </c>
      <c r="C176" s="14">
        <f t="shared" si="23"/>
        <v>1815</v>
      </c>
      <c r="D176" s="21">
        <f t="shared" si="25"/>
        <v>18.428571428571427</v>
      </c>
      <c r="E176" s="21">
        <f t="shared" si="24"/>
        <v>1.6176470588235294</v>
      </c>
      <c r="F176" s="21">
        <f t="shared" si="27"/>
        <v>2.6260504201680672</v>
      </c>
      <c r="G176" s="27">
        <f t="shared" si="26"/>
        <v>18.382352941176471</v>
      </c>
      <c r="H176" s="21">
        <f t="shared" si="28"/>
        <v>29.411764705882351</v>
      </c>
      <c r="I176" s="23"/>
      <c r="J176" s="23"/>
      <c r="K176" s="23"/>
      <c r="L176" s="23"/>
      <c r="M176" s="23"/>
      <c r="N176" s="29">
        <v>0</v>
      </c>
      <c r="O176" s="13">
        <f t="shared" si="22"/>
        <v>50</v>
      </c>
      <c r="P176" s="26">
        <v>10</v>
      </c>
      <c r="Q176" s="25">
        <f t="shared" si="29"/>
        <v>1546</v>
      </c>
      <c r="R176" s="25">
        <f t="shared" si="31"/>
        <v>1545</v>
      </c>
      <c r="S176" s="22">
        <f t="shared" si="30"/>
        <v>1545</v>
      </c>
    </row>
    <row r="177" spans="1:19" ht="14" x14ac:dyDescent="0.3">
      <c r="A177" s="20">
        <v>44060.333333333336</v>
      </c>
      <c r="B177" s="29">
        <v>9</v>
      </c>
      <c r="C177" s="14">
        <f t="shared" si="23"/>
        <v>1824</v>
      </c>
      <c r="D177" s="21">
        <f t="shared" si="25"/>
        <v>17.714285714285715</v>
      </c>
      <c r="E177" s="21">
        <f t="shared" si="24"/>
        <v>1.3235294117647058</v>
      </c>
      <c r="F177" s="21">
        <f t="shared" si="27"/>
        <v>2.6260504201680672</v>
      </c>
      <c r="G177" s="27">
        <f t="shared" si="26"/>
        <v>18.382352941176471</v>
      </c>
      <c r="H177" s="21">
        <f t="shared" si="28"/>
        <v>30</v>
      </c>
      <c r="I177" s="23">
        <v>10</v>
      </c>
      <c r="J177" s="23">
        <v>2</v>
      </c>
      <c r="K177" s="23">
        <v>1</v>
      </c>
      <c r="L177" s="23">
        <f>SUM(J177:K177)</f>
        <v>3</v>
      </c>
      <c r="M177" s="23">
        <v>42</v>
      </c>
      <c r="N177" s="29">
        <v>1</v>
      </c>
      <c r="O177" s="13">
        <f t="shared" si="22"/>
        <v>51</v>
      </c>
      <c r="P177" s="24">
        <f>SUM(I177:K177)</f>
        <v>13</v>
      </c>
      <c r="Q177" s="25">
        <f t="shared" si="29"/>
        <v>1548</v>
      </c>
      <c r="R177" s="25">
        <f t="shared" si="31"/>
        <v>1550</v>
      </c>
      <c r="S177" s="22">
        <f t="shared" si="30"/>
        <v>1550</v>
      </c>
    </row>
    <row r="178" spans="1:19" ht="14" x14ac:dyDescent="0.3">
      <c r="A178" s="20">
        <v>44061.333333333336</v>
      </c>
      <c r="B178" s="29">
        <v>27</v>
      </c>
      <c r="C178" s="14">
        <f t="shared" si="23"/>
        <v>1851</v>
      </c>
      <c r="D178" s="21">
        <f t="shared" si="25"/>
        <v>18.285714285714285</v>
      </c>
      <c r="E178" s="21">
        <f t="shared" si="24"/>
        <v>3.9705882352941178</v>
      </c>
      <c r="F178" s="21">
        <f t="shared" si="27"/>
        <v>2.5840336134453783</v>
      </c>
      <c r="G178" s="27">
        <f t="shared" si="26"/>
        <v>18.088235294117649</v>
      </c>
      <c r="H178" s="21">
        <f t="shared" si="28"/>
        <v>31.764705882352935</v>
      </c>
      <c r="I178" s="23">
        <v>10</v>
      </c>
      <c r="J178" s="23">
        <v>1</v>
      </c>
      <c r="K178" s="23">
        <v>1</v>
      </c>
      <c r="L178" s="23">
        <f>SUM(J178:K178)</f>
        <v>2</v>
      </c>
      <c r="M178" s="23">
        <v>29</v>
      </c>
      <c r="N178" s="29">
        <v>0</v>
      </c>
      <c r="O178" s="13">
        <f t="shared" si="22"/>
        <v>51</v>
      </c>
      <c r="P178" s="24">
        <f>SUM(I178:K178)</f>
        <v>12</v>
      </c>
      <c r="Q178" s="25">
        <f t="shared" si="29"/>
        <v>1564</v>
      </c>
      <c r="R178" s="25">
        <f t="shared" si="31"/>
        <v>1565</v>
      </c>
      <c r="S178" s="22">
        <f t="shared" si="30"/>
        <v>1565</v>
      </c>
    </row>
    <row r="179" spans="1:19" ht="14" x14ac:dyDescent="0.3">
      <c r="A179" s="20">
        <v>44062.333333333336</v>
      </c>
      <c r="B179" s="29">
        <v>30</v>
      </c>
      <c r="C179" s="14">
        <f t="shared" si="23"/>
        <v>1881</v>
      </c>
      <c r="D179" s="21">
        <f t="shared" si="25"/>
        <v>18.285714285714285</v>
      </c>
      <c r="E179" s="21">
        <f t="shared" si="24"/>
        <v>4.4117647058823533</v>
      </c>
      <c r="F179" s="21">
        <f t="shared" si="27"/>
        <v>2.7100840336134455</v>
      </c>
      <c r="G179" s="27">
        <f t="shared" si="26"/>
        <v>18.97058823529412</v>
      </c>
      <c r="H179" s="21">
        <f t="shared" si="28"/>
        <v>33.82352941176471</v>
      </c>
      <c r="I179" s="23">
        <v>7</v>
      </c>
      <c r="J179" s="23">
        <v>2</v>
      </c>
      <c r="K179" s="23">
        <v>2</v>
      </c>
      <c r="L179" s="23">
        <f>SUM(J179:K179)</f>
        <v>4</v>
      </c>
      <c r="M179" s="23">
        <v>26</v>
      </c>
      <c r="N179" s="29">
        <v>0</v>
      </c>
      <c r="O179" s="13">
        <f t="shared" si="22"/>
        <v>51</v>
      </c>
      <c r="P179" s="24">
        <f>SUM(I179:K179)</f>
        <v>11</v>
      </c>
      <c r="Q179" s="25">
        <f t="shared" ref="Q179:Q210" si="32">SUM(C165,-P179,-$N$251)</f>
        <v>1581</v>
      </c>
      <c r="R179" s="25">
        <f t="shared" si="31"/>
        <v>1580</v>
      </c>
      <c r="S179" s="22">
        <f t="shared" si="30"/>
        <v>1580</v>
      </c>
    </row>
    <row r="180" spans="1:19" ht="14" x14ac:dyDescent="0.3">
      <c r="A180" s="20">
        <v>44063.333333333336</v>
      </c>
      <c r="B180" s="29">
        <v>15</v>
      </c>
      <c r="C180" s="14">
        <f t="shared" si="23"/>
        <v>1896</v>
      </c>
      <c r="D180" s="21">
        <f t="shared" si="25"/>
        <v>18.857142857142858</v>
      </c>
      <c r="E180" s="21">
        <f t="shared" si="24"/>
        <v>2.2058823529411766</v>
      </c>
      <c r="F180" s="21">
        <f t="shared" si="27"/>
        <v>2.6050420168067232</v>
      </c>
      <c r="G180" s="27">
        <f t="shared" si="26"/>
        <v>18.235294117647062</v>
      </c>
      <c r="H180" s="21">
        <f t="shared" si="28"/>
        <v>33.382352941176471</v>
      </c>
      <c r="I180" s="23">
        <v>6</v>
      </c>
      <c r="J180" s="23">
        <v>2</v>
      </c>
      <c r="K180" s="23">
        <v>0</v>
      </c>
      <c r="L180" s="23">
        <f>SUM(J180:K180)</f>
        <v>2</v>
      </c>
      <c r="M180" s="23">
        <v>34</v>
      </c>
      <c r="N180" s="29">
        <v>0</v>
      </c>
      <c r="O180" s="13">
        <f t="shared" si="22"/>
        <v>51</v>
      </c>
      <c r="P180" s="24">
        <f>SUM(I180:K180)</f>
        <v>8</v>
      </c>
      <c r="Q180" s="25">
        <f t="shared" si="32"/>
        <v>1602</v>
      </c>
      <c r="R180" s="25">
        <f t="shared" si="31"/>
        <v>1600</v>
      </c>
      <c r="S180" s="22">
        <f t="shared" si="30"/>
        <v>1600</v>
      </c>
    </row>
    <row r="181" spans="1:19" ht="14" x14ac:dyDescent="0.3">
      <c r="A181" s="20">
        <v>44064.333333333336</v>
      </c>
      <c r="B181" s="24">
        <v>17</v>
      </c>
      <c r="C181" s="14">
        <f t="shared" si="23"/>
        <v>1913</v>
      </c>
      <c r="D181" s="21">
        <f t="shared" si="25"/>
        <v>18.857142857142858</v>
      </c>
      <c r="E181" s="21">
        <f t="shared" si="24"/>
        <v>2.5</v>
      </c>
      <c r="F181" s="21">
        <f t="shared" si="27"/>
        <v>2.6890756302521011</v>
      </c>
      <c r="G181" s="27">
        <f t="shared" si="26"/>
        <v>18.823529411764707</v>
      </c>
      <c r="H181" s="21">
        <f t="shared" si="28"/>
        <v>34.411764705882362</v>
      </c>
      <c r="I181" s="23">
        <v>6</v>
      </c>
      <c r="J181" s="23">
        <v>2</v>
      </c>
      <c r="K181" s="23">
        <v>0</v>
      </c>
      <c r="L181" s="23">
        <f>SUM(J181:K181)</f>
        <v>2</v>
      </c>
      <c r="M181" s="23">
        <v>28</v>
      </c>
      <c r="N181" s="29">
        <v>0</v>
      </c>
      <c r="O181" s="13">
        <f t="shared" si="22"/>
        <v>51</v>
      </c>
      <c r="P181" s="24">
        <f>SUM(I181:K181)</f>
        <v>8</v>
      </c>
      <c r="Q181" s="25">
        <f t="shared" si="32"/>
        <v>1612</v>
      </c>
      <c r="R181" s="25">
        <f t="shared" si="31"/>
        <v>1610</v>
      </c>
      <c r="S181" s="22">
        <f t="shared" si="30"/>
        <v>1610</v>
      </c>
    </row>
    <row r="182" spans="1:19" ht="14.5" x14ac:dyDescent="0.35">
      <c r="A182" s="20">
        <v>44065.333333333336</v>
      </c>
      <c r="B182" s="24">
        <v>19</v>
      </c>
      <c r="C182" s="14">
        <f t="shared" si="23"/>
        <v>1932</v>
      </c>
      <c r="D182" s="21">
        <f t="shared" si="25"/>
        <v>19.142857142857142</v>
      </c>
      <c r="E182" s="21">
        <f t="shared" si="24"/>
        <v>2.7941176470588238</v>
      </c>
      <c r="F182" s="21">
        <f t="shared" si="27"/>
        <v>2.6890756302521011</v>
      </c>
      <c r="G182" s="27">
        <f t="shared" si="26"/>
        <v>18.823529411764707</v>
      </c>
      <c r="H182" s="21">
        <f t="shared" si="28"/>
        <v>36.029411764705884</v>
      </c>
      <c r="I182" s="23"/>
      <c r="J182" s="23"/>
      <c r="K182" s="23"/>
      <c r="L182" s="23"/>
      <c r="M182" s="23"/>
      <c r="N182" s="29">
        <v>0</v>
      </c>
      <c r="O182" s="13">
        <f t="shared" si="22"/>
        <v>51</v>
      </c>
      <c r="P182" s="26">
        <v>8</v>
      </c>
      <c r="Q182" s="25">
        <f t="shared" si="32"/>
        <v>1620</v>
      </c>
      <c r="R182" s="25">
        <f t="shared" si="31"/>
        <v>1620</v>
      </c>
      <c r="S182" s="22">
        <f t="shared" si="30"/>
        <v>1620</v>
      </c>
    </row>
    <row r="183" spans="1:19" ht="14.5" x14ac:dyDescent="0.35">
      <c r="A183" s="20">
        <v>44066.333333333336</v>
      </c>
      <c r="B183" s="24">
        <v>15</v>
      </c>
      <c r="C183" s="14">
        <f t="shared" si="23"/>
        <v>1947</v>
      </c>
      <c r="D183" s="21">
        <f t="shared" si="25"/>
        <v>19.714285714285715</v>
      </c>
      <c r="E183" s="21">
        <f t="shared" si="24"/>
        <v>2.2058823529411766</v>
      </c>
      <c r="F183" s="21">
        <f t="shared" si="27"/>
        <v>2.7731092436974794</v>
      </c>
      <c r="G183" s="27">
        <f t="shared" si="26"/>
        <v>19.411764705882355</v>
      </c>
      <c r="H183" s="21">
        <f t="shared" si="28"/>
        <v>37.794117647058826</v>
      </c>
      <c r="I183" s="23"/>
      <c r="J183" s="23"/>
      <c r="K183" s="23"/>
      <c r="L183" s="23"/>
      <c r="M183" s="23"/>
      <c r="N183" s="29">
        <v>1</v>
      </c>
      <c r="O183" s="13">
        <f t="shared" si="22"/>
        <v>52</v>
      </c>
      <c r="P183" s="26">
        <v>8</v>
      </c>
      <c r="Q183" s="25">
        <f t="shared" si="32"/>
        <v>1623</v>
      </c>
      <c r="R183" s="25">
        <f t="shared" si="31"/>
        <v>1625</v>
      </c>
      <c r="S183" s="22">
        <f t="shared" si="30"/>
        <v>1625</v>
      </c>
    </row>
    <row r="184" spans="1:19" ht="14" x14ac:dyDescent="0.3">
      <c r="A184" s="20">
        <v>44067.333333333336</v>
      </c>
      <c r="B184" s="24">
        <v>9</v>
      </c>
      <c r="C184" s="14">
        <f t="shared" si="23"/>
        <v>1956</v>
      </c>
      <c r="D184" s="21">
        <f t="shared" si="25"/>
        <v>21.428571428571427</v>
      </c>
      <c r="E184" s="21">
        <f t="shared" si="24"/>
        <v>1.3235294117647058</v>
      </c>
      <c r="F184" s="21">
        <f t="shared" si="27"/>
        <v>2.7731092436974794</v>
      </c>
      <c r="G184" s="27">
        <f t="shared" si="26"/>
        <v>19.411764705882355</v>
      </c>
      <c r="H184" s="21">
        <f t="shared" si="28"/>
        <v>37.794117647058819</v>
      </c>
      <c r="I184" s="23">
        <v>7</v>
      </c>
      <c r="J184" s="23">
        <v>2</v>
      </c>
      <c r="K184" s="23">
        <v>0</v>
      </c>
      <c r="L184" s="23">
        <f>SUM(J184:K184)</f>
        <v>2</v>
      </c>
      <c r="M184" s="23">
        <v>31</v>
      </c>
      <c r="N184" s="29">
        <v>0</v>
      </c>
      <c r="O184" s="13">
        <f t="shared" si="22"/>
        <v>52</v>
      </c>
      <c r="P184" s="24">
        <f>SUM(I184:K184)</f>
        <v>9</v>
      </c>
      <c r="Q184" s="25">
        <f t="shared" si="32"/>
        <v>1631</v>
      </c>
      <c r="R184" s="25">
        <f t="shared" si="31"/>
        <v>1630</v>
      </c>
      <c r="S184" s="22">
        <f t="shared" si="30"/>
        <v>1630</v>
      </c>
    </row>
    <row r="185" spans="1:19" ht="14" x14ac:dyDescent="0.3">
      <c r="A185" s="20">
        <v>44068.333333333336</v>
      </c>
      <c r="B185" s="24">
        <v>29</v>
      </c>
      <c r="C185" s="14">
        <f t="shared" si="23"/>
        <v>1985</v>
      </c>
      <c r="D185" s="21">
        <f>AVERAGE(B182:B188)</f>
        <v>22.285714285714285</v>
      </c>
      <c r="E185" s="21">
        <f t="shared" si="24"/>
        <v>4.2647058823529411</v>
      </c>
      <c r="F185" s="21">
        <f t="shared" si="27"/>
        <v>2.8151260504201683</v>
      </c>
      <c r="G185" s="27">
        <f t="shared" si="26"/>
        <v>19.705882352941178</v>
      </c>
      <c r="H185" s="21">
        <f t="shared" si="28"/>
        <v>37.794117647058819</v>
      </c>
      <c r="I185" s="23">
        <v>7</v>
      </c>
      <c r="J185" s="23">
        <v>2</v>
      </c>
      <c r="K185" s="23">
        <v>0</v>
      </c>
      <c r="L185" s="23">
        <f>SUM(J185:K185)</f>
        <v>2</v>
      </c>
      <c r="M185" s="23">
        <v>34</v>
      </c>
      <c r="N185" s="29">
        <v>0</v>
      </c>
      <c r="O185" s="13">
        <f t="shared" si="22"/>
        <v>52</v>
      </c>
      <c r="P185" s="24">
        <f>SUM(I185:K185)</f>
        <v>9</v>
      </c>
      <c r="Q185" s="25">
        <f t="shared" si="32"/>
        <v>1660</v>
      </c>
      <c r="R185" s="25">
        <f t="shared" si="31"/>
        <v>1660</v>
      </c>
      <c r="S185" s="22">
        <f t="shared" si="30"/>
        <v>1660</v>
      </c>
    </row>
    <row r="186" spans="1:19" ht="14" x14ac:dyDescent="0.3">
      <c r="A186" s="20">
        <v>44069.333333333336</v>
      </c>
      <c r="B186" s="24">
        <v>34</v>
      </c>
      <c r="C186" s="14">
        <f t="shared" si="23"/>
        <v>2019</v>
      </c>
      <c r="D186" s="21">
        <f t="shared" si="25"/>
        <v>22.857142857142858</v>
      </c>
      <c r="E186" s="21">
        <f t="shared" si="24"/>
        <v>5</v>
      </c>
      <c r="F186" s="21">
        <f t="shared" si="27"/>
        <v>2.8991596638655466</v>
      </c>
      <c r="G186" s="27">
        <f t="shared" si="26"/>
        <v>20.294117647058826</v>
      </c>
      <c r="H186" s="21">
        <f t="shared" si="28"/>
        <v>39.264705882352942</v>
      </c>
      <c r="I186" s="23">
        <v>6</v>
      </c>
      <c r="J186" s="23">
        <v>3</v>
      </c>
      <c r="K186" s="23">
        <v>0</v>
      </c>
      <c r="L186" s="23">
        <f>SUM(J186:K186)</f>
        <v>3</v>
      </c>
      <c r="M186" s="23">
        <v>32</v>
      </c>
      <c r="N186" s="29">
        <v>0</v>
      </c>
      <c r="O186" s="13">
        <f t="shared" si="22"/>
        <v>52</v>
      </c>
      <c r="P186" s="24">
        <f>SUM(I186:K186)</f>
        <v>9</v>
      </c>
      <c r="Q186" s="25">
        <f t="shared" si="32"/>
        <v>1684</v>
      </c>
      <c r="R186" s="25">
        <f t="shared" si="31"/>
        <v>1685</v>
      </c>
      <c r="S186" s="22">
        <f t="shared" si="30"/>
        <v>1685</v>
      </c>
    </row>
    <row r="187" spans="1:19" ht="14" x14ac:dyDescent="0.3">
      <c r="A187" s="20">
        <v>44070.333333333336</v>
      </c>
      <c r="B187" s="24">
        <v>27</v>
      </c>
      <c r="C187" s="14">
        <f t="shared" si="23"/>
        <v>2046</v>
      </c>
      <c r="D187" s="21">
        <f t="shared" si="25"/>
        <v>22</v>
      </c>
      <c r="E187" s="21">
        <f t="shared" si="24"/>
        <v>3.9705882352941178</v>
      </c>
      <c r="F187" s="21">
        <f t="shared" si="27"/>
        <v>3.151260504201681</v>
      </c>
      <c r="G187" s="27">
        <f t="shared" si="26"/>
        <v>22.058823529411768</v>
      </c>
      <c r="H187" s="21">
        <f t="shared" si="28"/>
        <v>40.294117647058826</v>
      </c>
      <c r="I187" s="23">
        <v>4</v>
      </c>
      <c r="J187" s="23">
        <v>3</v>
      </c>
      <c r="K187" s="23">
        <v>0</v>
      </c>
      <c r="L187" s="23">
        <f>SUM(J187:K187)</f>
        <v>3</v>
      </c>
      <c r="M187" s="23">
        <v>25</v>
      </c>
      <c r="N187" s="29">
        <v>0</v>
      </c>
      <c r="O187" s="13">
        <f t="shared" si="22"/>
        <v>52</v>
      </c>
      <c r="P187" s="24">
        <f>SUM(I187:K187)</f>
        <v>7</v>
      </c>
      <c r="Q187" s="25">
        <f t="shared" si="32"/>
        <v>1706</v>
      </c>
      <c r="R187" s="25">
        <f t="shared" si="31"/>
        <v>1705</v>
      </c>
      <c r="S187" s="22">
        <f t="shared" si="30"/>
        <v>1705</v>
      </c>
    </row>
    <row r="188" spans="1:19" ht="14" x14ac:dyDescent="0.3">
      <c r="A188" s="20">
        <v>44071.333333333336</v>
      </c>
      <c r="B188" s="24">
        <v>23</v>
      </c>
      <c r="C188" s="14">
        <f t="shared" si="23"/>
        <v>2069</v>
      </c>
      <c r="D188" s="21">
        <f t="shared" si="25"/>
        <v>21.714285714285715</v>
      </c>
      <c r="E188" s="21">
        <f t="shared" si="24"/>
        <v>3.3823529411764706</v>
      </c>
      <c r="F188" s="21">
        <f t="shared" si="27"/>
        <v>3.2773109243697478</v>
      </c>
      <c r="G188" s="27">
        <f t="shared" si="26"/>
        <v>22.941176470588236</v>
      </c>
      <c r="H188" s="21">
        <f t="shared" si="28"/>
        <v>41.764705882352942</v>
      </c>
      <c r="I188" s="23">
        <v>4</v>
      </c>
      <c r="J188" s="23">
        <v>3</v>
      </c>
      <c r="K188" s="23">
        <v>0</v>
      </c>
      <c r="L188" s="23">
        <f>SUM(J188:K188)</f>
        <v>3</v>
      </c>
      <c r="M188" s="23">
        <v>24</v>
      </c>
      <c r="N188" s="29">
        <v>0</v>
      </c>
      <c r="O188" s="13">
        <f t="shared" si="22"/>
        <v>52</v>
      </c>
      <c r="P188" s="24">
        <f>SUM(I188:K188)</f>
        <v>7</v>
      </c>
      <c r="Q188" s="25">
        <f t="shared" si="32"/>
        <v>1719</v>
      </c>
      <c r="R188" s="25">
        <f t="shared" si="31"/>
        <v>1720</v>
      </c>
      <c r="S188" s="22">
        <f t="shared" si="30"/>
        <v>1720</v>
      </c>
    </row>
    <row r="189" spans="1:19" ht="14.5" x14ac:dyDescent="0.35">
      <c r="A189" s="20">
        <v>44072.333333333336</v>
      </c>
      <c r="B189" s="24">
        <v>23</v>
      </c>
      <c r="C189" s="14">
        <f t="shared" si="23"/>
        <v>2092</v>
      </c>
      <c r="D189" s="21">
        <f t="shared" si="25"/>
        <v>20.142857142857142</v>
      </c>
      <c r="E189" s="21">
        <f t="shared" si="24"/>
        <v>3.3823529411764706</v>
      </c>
      <c r="F189" s="21">
        <f t="shared" si="27"/>
        <v>3.3613445378151261</v>
      </c>
      <c r="G189" s="27">
        <f t="shared" si="26"/>
        <v>23.529411764705884</v>
      </c>
      <c r="H189" s="21">
        <f t="shared" si="28"/>
        <v>42.352941176470594</v>
      </c>
      <c r="I189" s="23"/>
      <c r="J189" s="23"/>
      <c r="K189" s="23"/>
      <c r="L189" s="23"/>
      <c r="M189" s="23"/>
      <c r="N189" s="29">
        <v>0</v>
      </c>
      <c r="O189" s="13">
        <f t="shared" si="22"/>
        <v>52</v>
      </c>
      <c r="P189" s="26">
        <v>7</v>
      </c>
      <c r="Q189" s="25">
        <f t="shared" si="32"/>
        <v>1738</v>
      </c>
      <c r="R189" s="25">
        <f t="shared" si="31"/>
        <v>1740</v>
      </c>
      <c r="S189" s="22">
        <f t="shared" si="30"/>
        <v>1740</v>
      </c>
    </row>
    <row r="190" spans="1:19" ht="14.5" x14ac:dyDescent="0.35">
      <c r="A190" s="20">
        <v>44073.333333333336</v>
      </c>
      <c r="B190" s="24">
        <v>9</v>
      </c>
      <c r="C190" s="14">
        <f t="shared" si="23"/>
        <v>2101</v>
      </c>
      <c r="D190" s="21">
        <f t="shared" si="25"/>
        <v>18.142857142857142</v>
      </c>
      <c r="E190" s="21">
        <f t="shared" si="24"/>
        <v>1.3235294117647058</v>
      </c>
      <c r="F190" s="21">
        <f t="shared" si="27"/>
        <v>3.2352941176470589</v>
      </c>
      <c r="G190" s="27">
        <f t="shared" si="26"/>
        <v>22.647058823529413</v>
      </c>
      <c r="H190" s="21">
        <f t="shared" si="28"/>
        <v>42.058823529411768</v>
      </c>
      <c r="I190" s="23"/>
      <c r="J190" s="23"/>
      <c r="K190" s="23"/>
      <c r="L190" s="23"/>
      <c r="M190" s="23"/>
      <c r="N190" s="29">
        <v>0</v>
      </c>
      <c r="O190" s="13">
        <f t="shared" si="22"/>
        <v>52</v>
      </c>
      <c r="P190" s="26">
        <v>7</v>
      </c>
      <c r="Q190" s="25">
        <f t="shared" si="32"/>
        <v>1749</v>
      </c>
      <c r="R190" s="25">
        <f t="shared" si="31"/>
        <v>1750</v>
      </c>
      <c r="S190" s="22">
        <f t="shared" si="30"/>
        <v>1750</v>
      </c>
    </row>
    <row r="191" spans="1:19" ht="14" x14ac:dyDescent="0.3">
      <c r="A191" s="20">
        <v>44074.333333333336</v>
      </c>
      <c r="B191" s="24">
        <v>7</v>
      </c>
      <c r="C191" s="14">
        <f t="shared" si="23"/>
        <v>2108</v>
      </c>
      <c r="D191" s="21">
        <f t="shared" si="25"/>
        <v>18.142857142857142</v>
      </c>
      <c r="E191" s="21">
        <f t="shared" si="24"/>
        <v>1.0294117647058825</v>
      </c>
      <c r="F191" s="21">
        <f t="shared" si="27"/>
        <v>3.1932773109243699</v>
      </c>
      <c r="G191" s="27">
        <f t="shared" si="26"/>
        <v>22.352941176470591</v>
      </c>
      <c r="H191" s="21">
        <f t="shared" si="28"/>
        <v>41.764705882352942</v>
      </c>
      <c r="I191" s="23">
        <v>2</v>
      </c>
      <c r="J191" s="23">
        <v>4</v>
      </c>
      <c r="K191" s="23">
        <v>0</v>
      </c>
      <c r="L191" s="23">
        <f>SUM(J191:K191)</f>
        <v>4</v>
      </c>
      <c r="M191" s="23">
        <v>24</v>
      </c>
      <c r="N191" s="29">
        <v>0</v>
      </c>
      <c r="O191" s="13">
        <f t="shared" si="22"/>
        <v>52</v>
      </c>
      <c r="P191" s="24">
        <f>SUM(I191:K191)</f>
        <v>6</v>
      </c>
      <c r="Q191" s="25">
        <f t="shared" si="32"/>
        <v>1759</v>
      </c>
      <c r="R191" s="25">
        <f t="shared" si="31"/>
        <v>1760</v>
      </c>
      <c r="S191" s="22">
        <f t="shared" si="30"/>
        <v>1760</v>
      </c>
    </row>
    <row r="192" spans="1:19" ht="14" x14ac:dyDescent="0.3">
      <c r="A192" s="20">
        <v>44075.333333333336</v>
      </c>
      <c r="B192" s="24">
        <v>18</v>
      </c>
      <c r="C192" s="14">
        <f t="shared" si="23"/>
        <v>2126</v>
      </c>
      <c r="D192" s="21">
        <f t="shared" si="25"/>
        <v>18.714285714285715</v>
      </c>
      <c r="E192" s="21">
        <f t="shared" si="24"/>
        <v>2.6470588235294117</v>
      </c>
      <c r="F192" s="21">
        <f t="shared" si="27"/>
        <v>2.9621848739495804</v>
      </c>
      <c r="G192" s="27">
        <f t="shared" si="26"/>
        <v>20.735294117647062</v>
      </c>
      <c r="H192" s="21">
        <f t="shared" si="28"/>
        <v>40.441176470588239</v>
      </c>
      <c r="I192" s="23">
        <v>2</v>
      </c>
      <c r="J192" s="23">
        <v>4</v>
      </c>
      <c r="K192" s="23">
        <v>0</v>
      </c>
      <c r="L192" s="23">
        <f>SUM(J192:K192)</f>
        <v>4</v>
      </c>
      <c r="M192" s="23">
        <v>27</v>
      </c>
      <c r="N192" s="29">
        <v>0</v>
      </c>
      <c r="O192" s="13">
        <f t="shared" si="22"/>
        <v>52</v>
      </c>
      <c r="P192" s="24">
        <f>SUM(I192:K192)</f>
        <v>6</v>
      </c>
      <c r="Q192" s="25">
        <f t="shared" si="32"/>
        <v>1786</v>
      </c>
      <c r="R192" s="25">
        <f t="shared" si="31"/>
        <v>1785</v>
      </c>
      <c r="S192" s="22">
        <f t="shared" si="30"/>
        <v>1785</v>
      </c>
    </row>
    <row r="193" spans="1:19" ht="14" x14ac:dyDescent="0.3">
      <c r="A193" s="20">
        <v>44076.333333333336</v>
      </c>
      <c r="B193" s="24">
        <v>20</v>
      </c>
      <c r="C193" s="14">
        <f t="shared" si="23"/>
        <v>2146</v>
      </c>
      <c r="D193" s="21">
        <f t="shared" si="25"/>
        <v>18.285714285714285</v>
      </c>
      <c r="E193" s="21">
        <f t="shared" si="24"/>
        <v>2.9411764705882355</v>
      </c>
      <c r="F193" s="21">
        <f t="shared" si="27"/>
        <v>2.6680672268907566</v>
      </c>
      <c r="G193" s="27">
        <f t="shared" si="26"/>
        <v>18.676470588235297</v>
      </c>
      <c r="H193" s="21">
        <f t="shared" si="28"/>
        <v>38.970588235294116</v>
      </c>
      <c r="I193" s="23">
        <v>3</v>
      </c>
      <c r="J193" s="23">
        <v>4</v>
      </c>
      <c r="K193" s="23">
        <v>0</v>
      </c>
      <c r="L193" s="23">
        <f>SUM(J193:K193)</f>
        <v>4</v>
      </c>
      <c r="M193" s="23">
        <v>23</v>
      </c>
      <c r="N193" s="24">
        <v>0</v>
      </c>
      <c r="O193" s="13">
        <f t="shared" si="22"/>
        <v>52</v>
      </c>
      <c r="P193" s="24">
        <f>SUM(I193:K193)</f>
        <v>7</v>
      </c>
      <c r="Q193" s="25">
        <f t="shared" si="32"/>
        <v>1815</v>
      </c>
      <c r="R193" s="25">
        <f t="shared" si="31"/>
        <v>1815</v>
      </c>
      <c r="S193" s="22">
        <f t="shared" si="30"/>
        <v>1815</v>
      </c>
    </row>
    <row r="194" spans="1:19" ht="14" x14ac:dyDescent="0.3">
      <c r="A194" s="20">
        <v>44077.333333333336</v>
      </c>
      <c r="B194" s="24">
        <v>27</v>
      </c>
      <c r="C194" s="14">
        <f t="shared" si="23"/>
        <v>2173</v>
      </c>
      <c r="D194" s="21">
        <f t="shared" si="25"/>
        <v>17.714285714285715</v>
      </c>
      <c r="E194" s="21">
        <f t="shared" si="24"/>
        <v>3.9705882352941178</v>
      </c>
      <c r="F194" s="21">
        <f t="shared" si="27"/>
        <v>2.6680672268907561</v>
      </c>
      <c r="G194" s="27">
        <f t="shared" si="26"/>
        <v>18.676470588235293</v>
      </c>
      <c r="H194" s="21">
        <f t="shared" si="28"/>
        <v>40.735294117647058</v>
      </c>
      <c r="I194" s="23">
        <v>2</v>
      </c>
      <c r="J194" s="23">
        <v>5</v>
      </c>
      <c r="K194" s="23">
        <v>0</v>
      </c>
      <c r="L194" s="23">
        <f>SUM(J194:K194)</f>
        <v>5</v>
      </c>
      <c r="M194" s="23">
        <v>18</v>
      </c>
      <c r="N194" s="24">
        <v>0</v>
      </c>
      <c r="O194" s="13">
        <f t="shared" si="22"/>
        <v>52</v>
      </c>
      <c r="P194" s="24">
        <f>SUM(I194:K194)</f>
        <v>7</v>
      </c>
      <c r="Q194" s="25">
        <f t="shared" si="32"/>
        <v>1830</v>
      </c>
      <c r="R194" s="25">
        <f t="shared" si="31"/>
        <v>1830</v>
      </c>
      <c r="S194" s="22">
        <f t="shared" si="30"/>
        <v>1830</v>
      </c>
    </row>
    <row r="195" spans="1:19" ht="14" x14ac:dyDescent="0.3">
      <c r="A195" s="20">
        <v>44078.333333333336</v>
      </c>
      <c r="B195" s="24">
        <v>27</v>
      </c>
      <c r="C195" s="14">
        <f t="shared" si="23"/>
        <v>2200</v>
      </c>
      <c r="D195" s="21">
        <f t="shared" si="25"/>
        <v>18.857142857142858</v>
      </c>
      <c r="E195" s="21">
        <f t="shared" si="24"/>
        <v>3.9705882352941178</v>
      </c>
      <c r="F195" s="21">
        <f t="shared" si="27"/>
        <v>2.7521008403361344</v>
      </c>
      <c r="G195" s="27">
        <f t="shared" si="26"/>
        <v>19.264705882352942</v>
      </c>
      <c r="H195" s="21">
        <f t="shared" si="28"/>
        <v>42.205882352941174</v>
      </c>
      <c r="I195" s="23">
        <v>3</v>
      </c>
      <c r="J195" s="23">
        <v>4</v>
      </c>
      <c r="K195" s="23">
        <v>0</v>
      </c>
      <c r="L195" s="23">
        <f>SUM(J195:K195)</f>
        <v>4</v>
      </c>
      <c r="M195" s="23">
        <v>20</v>
      </c>
      <c r="N195" s="24">
        <v>0</v>
      </c>
      <c r="O195" s="13">
        <f t="shared" si="22"/>
        <v>52</v>
      </c>
      <c r="P195" s="24">
        <f>SUM(I195:K195)</f>
        <v>7</v>
      </c>
      <c r="Q195" s="25">
        <f t="shared" si="32"/>
        <v>1847</v>
      </c>
      <c r="R195" s="25">
        <f t="shared" si="31"/>
        <v>1845</v>
      </c>
      <c r="S195" s="22">
        <f t="shared" si="30"/>
        <v>1845</v>
      </c>
    </row>
    <row r="196" spans="1:19" ht="14.5" x14ac:dyDescent="0.35">
      <c r="A196" s="20">
        <v>44079.333333333336</v>
      </c>
      <c r="B196" s="24">
        <v>20</v>
      </c>
      <c r="C196" s="14">
        <f t="shared" si="23"/>
        <v>2220</v>
      </c>
      <c r="D196" s="21">
        <f t="shared" si="25"/>
        <v>19.142857142857142</v>
      </c>
      <c r="E196" s="21">
        <f t="shared" si="24"/>
        <v>2.9411764705882355</v>
      </c>
      <c r="F196" s="21">
        <f t="shared" si="27"/>
        <v>2.6890756302521011</v>
      </c>
      <c r="G196" s="27">
        <f t="shared" si="26"/>
        <v>18.823529411764707</v>
      </c>
      <c r="H196" s="21">
        <f t="shared" si="28"/>
        <v>42.352941176470594</v>
      </c>
      <c r="I196" s="23"/>
      <c r="J196" s="23"/>
      <c r="K196" s="23"/>
      <c r="L196" s="23"/>
      <c r="M196" s="23"/>
      <c r="N196" s="24">
        <v>0</v>
      </c>
      <c r="O196" s="13">
        <f t="shared" si="22"/>
        <v>52</v>
      </c>
      <c r="P196" s="26">
        <v>7</v>
      </c>
      <c r="Q196" s="25">
        <f t="shared" si="32"/>
        <v>1866</v>
      </c>
      <c r="R196" s="25">
        <f t="shared" si="31"/>
        <v>1865</v>
      </c>
      <c r="S196" s="22">
        <f t="shared" si="30"/>
        <v>1865</v>
      </c>
    </row>
    <row r="197" spans="1:19" ht="14.5" x14ac:dyDescent="0.35">
      <c r="A197" s="20">
        <v>44080.333333333336</v>
      </c>
      <c r="B197" s="24">
        <v>5</v>
      </c>
      <c r="C197" s="14">
        <f t="shared" si="23"/>
        <v>2225</v>
      </c>
      <c r="D197" s="21">
        <f t="shared" si="25"/>
        <v>19</v>
      </c>
      <c r="E197" s="21">
        <f t="shared" si="24"/>
        <v>0.73529411764705888</v>
      </c>
      <c r="F197" s="21">
        <f t="shared" si="27"/>
        <v>2.6050420168067228</v>
      </c>
      <c r="G197" s="27">
        <f t="shared" si="26"/>
        <v>18.235294117647058</v>
      </c>
      <c r="H197" s="21">
        <f t="shared" si="28"/>
        <v>40.882352941176478</v>
      </c>
      <c r="I197" s="23"/>
      <c r="J197" s="23"/>
      <c r="K197" s="23"/>
      <c r="L197" s="23"/>
      <c r="M197" s="23"/>
      <c r="N197" s="24">
        <v>0</v>
      </c>
      <c r="O197" s="13">
        <f t="shared" ref="O197:O245" si="33">SUM(O196,N197)</f>
        <v>52</v>
      </c>
      <c r="P197" s="26">
        <v>7</v>
      </c>
      <c r="Q197" s="25">
        <f t="shared" si="32"/>
        <v>1881</v>
      </c>
      <c r="R197" s="25">
        <f>MROUND(Q197,5)</f>
        <v>1880</v>
      </c>
      <c r="S197" s="22">
        <f t="shared" si="30"/>
        <v>1880</v>
      </c>
    </row>
    <row r="198" spans="1:19" ht="14" x14ac:dyDescent="0.3">
      <c r="A198" s="20">
        <v>44081.333333333336</v>
      </c>
      <c r="B198" s="24">
        <v>15</v>
      </c>
      <c r="C198" s="14">
        <f t="shared" ref="C198:C246" si="34">SUM(C197,B198)</f>
        <v>2240</v>
      </c>
      <c r="D198" s="21">
        <f t="shared" si="25"/>
        <v>19.428571428571427</v>
      </c>
      <c r="E198" s="21">
        <f t="shared" ref="E198:E219" si="35">B198/6.8</f>
        <v>2.2058823529411766</v>
      </c>
      <c r="F198" s="21">
        <f t="shared" si="27"/>
        <v>2.7731092436974789</v>
      </c>
      <c r="G198" s="27">
        <f t="shared" si="26"/>
        <v>19.411764705882351</v>
      </c>
      <c r="H198" s="21">
        <f t="shared" si="28"/>
        <v>41.764705882352942</v>
      </c>
      <c r="I198" s="23">
        <v>5</v>
      </c>
      <c r="J198" s="23">
        <v>3</v>
      </c>
      <c r="K198" s="23">
        <v>1</v>
      </c>
      <c r="L198" s="23">
        <f>SUM(J198:K198)</f>
        <v>4</v>
      </c>
      <c r="M198" s="23">
        <v>30</v>
      </c>
      <c r="N198" s="24">
        <v>0</v>
      </c>
      <c r="O198" s="13">
        <f t="shared" si="33"/>
        <v>52</v>
      </c>
      <c r="P198" s="24">
        <f>SUM(I198:K198)</f>
        <v>9</v>
      </c>
      <c r="Q198" s="25">
        <f t="shared" si="32"/>
        <v>1888</v>
      </c>
      <c r="R198" s="25">
        <f t="shared" si="31"/>
        <v>1890</v>
      </c>
      <c r="S198" s="22">
        <f t="shared" si="30"/>
        <v>1890</v>
      </c>
    </row>
    <row r="199" spans="1:19" ht="14" x14ac:dyDescent="0.3">
      <c r="A199" s="20">
        <v>44082.333333333336</v>
      </c>
      <c r="B199" s="24">
        <v>20</v>
      </c>
      <c r="C199" s="14">
        <f t="shared" si="34"/>
        <v>2260</v>
      </c>
      <c r="D199" s="21">
        <f t="shared" si="25"/>
        <v>18.285714285714285</v>
      </c>
      <c r="E199" s="21">
        <f t="shared" si="35"/>
        <v>2.9411764705882355</v>
      </c>
      <c r="F199" s="21">
        <f t="shared" si="27"/>
        <v>2.8151260504201683</v>
      </c>
      <c r="G199" s="21">
        <f t="shared" si="26"/>
        <v>19.705882352941178</v>
      </c>
      <c r="H199" s="21">
        <f t="shared" si="28"/>
        <v>40.441176470588232</v>
      </c>
      <c r="I199" s="23">
        <v>4</v>
      </c>
      <c r="J199" s="23">
        <v>3</v>
      </c>
      <c r="K199" s="23">
        <v>1</v>
      </c>
      <c r="L199" s="23">
        <f>SUM(J199:K199)</f>
        <v>4</v>
      </c>
      <c r="M199" s="23">
        <v>26</v>
      </c>
      <c r="N199" s="24">
        <v>0</v>
      </c>
      <c r="O199" s="13">
        <f t="shared" si="33"/>
        <v>52</v>
      </c>
      <c r="P199" s="24">
        <f>SUM(I199:K199)</f>
        <v>8</v>
      </c>
      <c r="Q199" s="25">
        <f t="shared" si="32"/>
        <v>1918</v>
      </c>
      <c r="R199" s="25">
        <f t="shared" si="31"/>
        <v>1920</v>
      </c>
      <c r="S199" s="22">
        <f t="shared" si="30"/>
        <v>1920</v>
      </c>
    </row>
    <row r="200" spans="1:19" ht="14" x14ac:dyDescent="0.3">
      <c r="A200" s="20">
        <v>44083.333333333336</v>
      </c>
      <c r="B200" s="24">
        <v>19</v>
      </c>
      <c r="C200" s="14">
        <f t="shared" si="34"/>
        <v>2279</v>
      </c>
      <c r="D200" s="21">
        <f t="shared" si="25"/>
        <v>18.714285714285715</v>
      </c>
      <c r="E200" s="21">
        <f t="shared" si="35"/>
        <v>2.7941176470588238</v>
      </c>
      <c r="F200" s="21">
        <f t="shared" si="27"/>
        <v>2.7941176470588234</v>
      </c>
      <c r="G200" s="21">
        <f t="shared" si="26"/>
        <v>19.558823529411764</v>
      </c>
      <c r="H200" s="21">
        <f t="shared" si="28"/>
        <v>38.235294117647058</v>
      </c>
      <c r="I200" s="23">
        <v>4</v>
      </c>
      <c r="J200" s="23">
        <v>3</v>
      </c>
      <c r="K200" s="23">
        <v>0</v>
      </c>
      <c r="L200" s="23">
        <f>SUM(J200:K200)</f>
        <v>3</v>
      </c>
      <c r="M200" s="23">
        <v>28</v>
      </c>
      <c r="N200" s="24">
        <v>0</v>
      </c>
      <c r="O200" s="13">
        <f t="shared" si="33"/>
        <v>52</v>
      </c>
      <c r="P200" s="24">
        <f>SUM(I200:K200)</f>
        <v>7</v>
      </c>
      <c r="Q200" s="25">
        <f t="shared" si="32"/>
        <v>1953</v>
      </c>
      <c r="R200" s="25">
        <f t="shared" si="31"/>
        <v>1955</v>
      </c>
      <c r="S200" s="22">
        <f t="shared" si="30"/>
        <v>1955</v>
      </c>
    </row>
    <row r="201" spans="1:19" ht="14" x14ac:dyDescent="0.3">
      <c r="A201" s="20">
        <v>44084.333333333336</v>
      </c>
      <c r="B201" s="25">
        <v>30</v>
      </c>
      <c r="C201" s="14">
        <f t="shared" si="34"/>
        <v>2309</v>
      </c>
      <c r="D201" s="21">
        <f t="shared" ref="D201:D243" si="36">AVERAGE(B198:B204)</f>
        <v>19.857142857142858</v>
      </c>
      <c r="E201" s="21">
        <f t="shared" si="35"/>
        <v>4.4117647058823533</v>
      </c>
      <c r="F201" s="21">
        <f t="shared" si="27"/>
        <v>2.8571428571428572</v>
      </c>
      <c r="G201" s="21">
        <f t="shared" si="26"/>
        <v>20</v>
      </c>
      <c r="H201" s="21">
        <f t="shared" si="28"/>
        <v>38.676470588235297</v>
      </c>
      <c r="I201" s="23">
        <v>7</v>
      </c>
      <c r="J201" s="23">
        <v>2</v>
      </c>
      <c r="K201" s="23">
        <v>0</v>
      </c>
      <c r="L201" s="23">
        <f>SUM(J201:K201)</f>
        <v>2</v>
      </c>
      <c r="M201" s="23">
        <v>30</v>
      </c>
      <c r="N201" s="24">
        <v>0</v>
      </c>
      <c r="O201" s="13">
        <f t="shared" si="33"/>
        <v>52</v>
      </c>
      <c r="P201" s="24">
        <f>SUM(I201:K201)</f>
        <v>9</v>
      </c>
      <c r="Q201" s="25">
        <f t="shared" si="32"/>
        <v>1978</v>
      </c>
      <c r="R201" s="25">
        <f t="shared" si="31"/>
        <v>1980</v>
      </c>
      <c r="S201" s="22">
        <f t="shared" si="30"/>
        <v>1980</v>
      </c>
    </row>
    <row r="202" spans="1:19" ht="14" x14ac:dyDescent="0.3">
      <c r="A202" s="20">
        <v>44085.333333333336</v>
      </c>
      <c r="B202" s="25">
        <v>19</v>
      </c>
      <c r="C202" s="14">
        <f t="shared" si="34"/>
        <v>2328</v>
      </c>
      <c r="D202" s="21">
        <f t="shared" si="36"/>
        <v>18.714285714285715</v>
      </c>
      <c r="E202" s="21">
        <f t="shared" si="35"/>
        <v>2.7941176470588238</v>
      </c>
      <c r="F202" s="21">
        <f t="shared" si="27"/>
        <v>2.6890756302521011</v>
      </c>
      <c r="G202" s="21">
        <f t="shared" si="26"/>
        <v>18.823529411764707</v>
      </c>
      <c r="H202" s="21">
        <f t="shared" si="28"/>
        <v>38.088235294117652</v>
      </c>
      <c r="I202" s="23">
        <v>5</v>
      </c>
      <c r="J202" s="23">
        <v>3</v>
      </c>
      <c r="K202" s="23">
        <v>0</v>
      </c>
      <c r="L202" s="23">
        <f>SUM(J202:K202)</f>
        <v>3</v>
      </c>
      <c r="M202" s="23">
        <v>33</v>
      </c>
      <c r="N202" s="24">
        <v>1</v>
      </c>
      <c r="O202" s="13">
        <f t="shared" si="33"/>
        <v>53</v>
      </c>
      <c r="P202" s="24">
        <f>SUM(I202:K202)</f>
        <v>8</v>
      </c>
      <c r="Q202" s="25">
        <f t="shared" si="32"/>
        <v>2002</v>
      </c>
      <c r="R202" s="25">
        <f t="shared" si="31"/>
        <v>2000</v>
      </c>
      <c r="S202" s="22">
        <f t="shared" si="30"/>
        <v>2000</v>
      </c>
    </row>
    <row r="203" spans="1:19" ht="14.5" x14ac:dyDescent="0.35">
      <c r="A203" s="20">
        <v>44086.333333333336</v>
      </c>
      <c r="B203" s="24">
        <v>23</v>
      </c>
      <c r="C203" s="14">
        <f t="shared" si="34"/>
        <v>2351</v>
      </c>
      <c r="D203" s="21">
        <f t="shared" si="36"/>
        <v>19.857142857142858</v>
      </c>
      <c r="E203" s="21">
        <f t="shared" si="35"/>
        <v>3.3823529411764706</v>
      </c>
      <c r="F203" s="21">
        <f t="shared" si="27"/>
        <v>2.7521008403361344</v>
      </c>
      <c r="G203" s="21">
        <f t="shared" ref="G203:G238" si="37">E197+E198+E199+E200+E201+E202+E203</f>
        <v>19.264705882352942</v>
      </c>
      <c r="H203" s="21">
        <f t="shared" si="28"/>
        <v>38.088235294117652</v>
      </c>
      <c r="I203" s="23"/>
      <c r="J203" s="23"/>
      <c r="K203" s="23"/>
      <c r="L203" s="23"/>
      <c r="M203" s="23"/>
      <c r="N203" s="24">
        <v>0</v>
      </c>
      <c r="O203" s="13">
        <f t="shared" si="33"/>
        <v>53</v>
      </c>
      <c r="P203" s="26">
        <v>8</v>
      </c>
      <c r="Q203" s="25">
        <f t="shared" si="32"/>
        <v>2025</v>
      </c>
      <c r="R203" s="25">
        <f t="shared" si="31"/>
        <v>2025</v>
      </c>
      <c r="S203" s="22">
        <f t="shared" si="30"/>
        <v>2025</v>
      </c>
    </row>
    <row r="204" spans="1:19" ht="14.5" x14ac:dyDescent="0.35">
      <c r="A204" s="20">
        <v>44087.333333333336</v>
      </c>
      <c r="B204" s="24">
        <v>13</v>
      </c>
      <c r="C204" s="14">
        <f t="shared" si="34"/>
        <v>2364</v>
      </c>
      <c r="D204" s="21">
        <f t="shared" si="36"/>
        <v>22.428571428571427</v>
      </c>
      <c r="E204" s="21">
        <f t="shared" si="35"/>
        <v>1.911764705882353</v>
      </c>
      <c r="F204" s="21">
        <f t="shared" ref="F204:F246" si="38">(E198+E199+E200+E201+E202+E203+E204)/7</f>
        <v>2.9201680672268906</v>
      </c>
      <c r="G204" s="21">
        <f t="shared" si="37"/>
        <v>20.441176470588236</v>
      </c>
      <c r="H204" s="21">
        <f t="shared" si="28"/>
        <v>38.676470588235297</v>
      </c>
      <c r="I204" s="23"/>
      <c r="J204" s="23"/>
      <c r="K204" s="23"/>
      <c r="L204" s="23"/>
      <c r="M204" s="23"/>
      <c r="N204" s="24">
        <v>0</v>
      </c>
      <c r="O204" s="13">
        <f t="shared" si="33"/>
        <v>53</v>
      </c>
      <c r="P204" s="26">
        <v>8</v>
      </c>
      <c r="Q204" s="25">
        <f t="shared" si="32"/>
        <v>2034</v>
      </c>
      <c r="R204" s="25">
        <f t="shared" si="31"/>
        <v>2035</v>
      </c>
      <c r="S204" s="22">
        <f t="shared" si="30"/>
        <v>2035</v>
      </c>
    </row>
    <row r="205" spans="1:19" ht="14" x14ac:dyDescent="0.3">
      <c r="A205" s="20">
        <v>44088.333333333336</v>
      </c>
      <c r="B205" s="25">
        <v>7</v>
      </c>
      <c r="C205" s="14">
        <f t="shared" si="34"/>
        <v>2371</v>
      </c>
      <c r="D205" s="21">
        <f t="shared" si="36"/>
        <v>21.285714285714285</v>
      </c>
      <c r="E205" s="21">
        <f t="shared" si="35"/>
        <v>1.0294117647058825</v>
      </c>
      <c r="F205" s="21">
        <f t="shared" si="38"/>
        <v>2.7521008403361344</v>
      </c>
      <c r="G205" s="21">
        <f t="shared" si="37"/>
        <v>19.264705882352942</v>
      </c>
      <c r="H205" s="21">
        <f t="shared" si="28"/>
        <v>38.676470588235297</v>
      </c>
      <c r="I205" s="30">
        <v>11</v>
      </c>
      <c r="J205" s="30">
        <v>1</v>
      </c>
      <c r="K205" s="30">
        <v>0</v>
      </c>
      <c r="L205" s="30">
        <f>SUM(J205:K205)</f>
        <v>1</v>
      </c>
      <c r="M205" s="23">
        <v>44</v>
      </c>
      <c r="N205" s="24">
        <v>0</v>
      </c>
      <c r="O205" s="13">
        <f t="shared" si="33"/>
        <v>53</v>
      </c>
      <c r="P205" s="24">
        <f>SUM(I205:K205)</f>
        <v>12</v>
      </c>
      <c r="Q205" s="25">
        <f t="shared" si="32"/>
        <v>2037</v>
      </c>
      <c r="R205" s="25">
        <f t="shared" si="31"/>
        <v>2035</v>
      </c>
      <c r="S205" s="22">
        <f t="shared" si="30"/>
        <v>2035</v>
      </c>
    </row>
    <row r="206" spans="1:19" ht="14" x14ac:dyDescent="0.3">
      <c r="A206" s="20">
        <v>44089.333333333336</v>
      </c>
      <c r="B206" s="25">
        <v>28</v>
      </c>
      <c r="C206" s="14">
        <f t="shared" si="34"/>
        <v>2399</v>
      </c>
      <c r="D206" s="21">
        <f t="shared" si="36"/>
        <v>22.571428571428573</v>
      </c>
      <c r="E206" s="21">
        <f t="shared" si="35"/>
        <v>4.1176470588235299</v>
      </c>
      <c r="F206" s="21">
        <f t="shared" si="38"/>
        <v>2.9201680672268915</v>
      </c>
      <c r="G206" s="21">
        <f t="shared" si="37"/>
        <v>20.441176470588239</v>
      </c>
      <c r="H206" s="21">
        <f t="shared" si="28"/>
        <v>40.147058823529413</v>
      </c>
      <c r="I206" s="23">
        <v>11</v>
      </c>
      <c r="J206" s="23">
        <v>2</v>
      </c>
      <c r="K206" s="23">
        <v>0</v>
      </c>
      <c r="L206" s="23">
        <f>SUM(J206:K206)</f>
        <v>2</v>
      </c>
      <c r="M206" s="23">
        <v>30</v>
      </c>
      <c r="N206" s="24">
        <v>0</v>
      </c>
      <c r="O206" s="13">
        <f t="shared" si="33"/>
        <v>53</v>
      </c>
      <c r="P206" s="24">
        <f>SUM(I206:K206)</f>
        <v>13</v>
      </c>
      <c r="Q206" s="25">
        <f t="shared" si="32"/>
        <v>2054</v>
      </c>
      <c r="R206" s="25">
        <f t="shared" si="31"/>
        <v>2055</v>
      </c>
      <c r="S206" s="22">
        <f t="shared" si="30"/>
        <v>2055</v>
      </c>
    </row>
    <row r="207" spans="1:19" ht="14" x14ac:dyDescent="0.3">
      <c r="A207" s="20">
        <v>44090.333333333336</v>
      </c>
      <c r="B207" s="24">
        <v>37</v>
      </c>
      <c r="C207" s="14">
        <f t="shared" si="34"/>
        <v>2436</v>
      </c>
      <c r="D207" s="21">
        <f t="shared" si="36"/>
        <v>21</v>
      </c>
      <c r="E207" s="21">
        <f t="shared" si="35"/>
        <v>5.4411764705882355</v>
      </c>
      <c r="F207" s="21">
        <f t="shared" si="38"/>
        <v>3.2983193277310927</v>
      </c>
      <c r="G207" s="21">
        <f t="shared" si="37"/>
        <v>23.088235294117649</v>
      </c>
      <c r="H207" s="21">
        <f t="shared" si="28"/>
        <v>42.647058823529406</v>
      </c>
      <c r="I207" s="30">
        <v>4</v>
      </c>
      <c r="J207" s="30">
        <v>2</v>
      </c>
      <c r="K207" s="30">
        <v>0</v>
      </c>
      <c r="L207" s="30">
        <f>SUM(J207:K207)</f>
        <v>2</v>
      </c>
      <c r="M207" s="23">
        <v>30</v>
      </c>
      <c r="N207" s="24">
        <v>0</v>
      </c>
      <c r="O207" s="13">
        <f t="shared" si="33"/>
        <v>53</v>
      </c>
      <c r="P207" s="24">
        <f>SUM(I207:K207)</f>
        <v>6</v>
      </c>
      <c r="Q207" s="25">
        <f t="shared" si="32"/>
        <v>2081</v>
      </c>
      <c r="R207" s="25">
        <f t="shared" si="31"/>
        <v>2080</v>
      </c>
      <c r="S207" s="22">
        <f t="shared" si="30"/>
        <v>2080</v>
      </c>
    </row>
    <row r="208" spans="1:19" ht="14" x14ac:dyDescent="0.3">
      <c r="A208" s="20">
        <v>44091.333333333336</v>
      </c>
      <c r="B208" s="24">
        <v>22</v>
      </c>
      <c r="C208" s="14">
        <f t="shared" si="34"/>
        <v>2458</v>
      </c>
      <c r="D208" s="21">
        <f t="shared" si="36"/>
        <v>21.142857142857142</v>
      </c>
      <c r="E208" s="21">
        <f t="shared" si="35"/>
        <v>3.2352941176470589</v>
      </c>
      <c r="F208" s="21">
        <f t="shared" si="38"/>
        <v>3.1302521008403361</v>
      </c>
      <c r="G208" s="21">
        <f t="shared" si="37"/>
        <v>21.911764705882351</v>
      </c>
      <c r="H208" s="21">
        <f t="shared" si="28"/>
        <v>41.911764705882348</v>
      </c>
      <c r="I208" s="23">
        <v>6</v>
      </c>
      <c r="J208" s="23">
        <v>2</v>
      </c>
      <c r="K208" s="23">
        <v>0</v>
      </c>
      <c r="L208" s="23">
        <f>SUM(J208:K208)</f>
        <v>2</v>
      </c>
      <c r="M208" s="23">
        <v>26</v>
      </c>
      <c r="N208" s="24">
        <v>1</v>
      </c>
      <c r="O208" s="13">
        <f t="shared" si="33"/>
        <v>54</v>
      </c>
      <c r="P208" s="24">
        <f>SUM(I208:K208)</f>
        <v>8</v>
      </c>
      <c r="Q208" s="25">
        <f t="shared" si="32"/>
        <v>2106</v>
      </c>
      <c r="R208" s="25">
        <f t="shared" si="31"/>
        <v>2105</v>
      </c>
      <c r="S208" s="22">
        <f t="shared" si="30"/>
        <v>2105</v>
      </c>
    </row>
    <row r="209" spans="1:19" ht="14" x14ac:dyDescent="0.3">
      <c r="A209" s="20">
        <v>44092.333333333336</v>
      </c>
      <c r="B209" s="25">
        <v>28</v>
      </c>
      <c r="C209" s="14">
        <f t="shared" si="34"/>
        <v>2486</v>
      </c>
      <c r="D209" s="21">
        <f t="shared" si="36"/>
        <v>21.571428571428573</v>
      </c>
      <c r="E209" s="21">
        <f t="shared" si="35"/>
        <v>4.1176470588235299</v>
      </c>
      <c r="F209" s="21">
        <f t="shared" si="38"/>
        <v>3.3193277310924367</v>
      </c>
      <c r="G209" s="21">
        <f t="shared" si="37"/>
        <v>23.235294117647058</v>
      </c>
      <c r="H209" s="21">
        <f t="shared" si="28"/>
        <v>42.058823529411761</v>
      </c>
      <c r="I209" s="23">
        <v>6</v>
      </c>
      <c r="J209" s="23">
        <v>2</v>
      </c>
      <c r="K209" s="23">
        <v>0</v>
      </c>
      <c r="L209" s="23">
        <f>SUM(J209:K209)</f>
        <v>2</v>
      </c>
      <c r="M209" s="23">
        <v>27</v>
      </c>
      <c r="N209" s="24">
        <v>0</v>
      </c>
      <c r="O209" s="13">
        <f t="shared" si="33"/>
        <v>54</v>
      </c>
      <c r="P209" s="24">
        <f>SUM(I209:K209)</f>
        <v>8</v>
      </c>
      <c r="Q209" s="25">
        <f t="shared" si="32"/>
        <v>2133</v>
      </c>
      <c r="R209" s="25">
        <f t="shared" si="31"/>
        <v>2135</v>
      </c>
      <c r="S209" s="22">
        <f t="shared" si="30"/>
        <v>2135</v>
      </c>
    </row>
    <row r="210" spans="1:19" ht="14.5" x14ac:dyDescent="0.35">
      <c r="A210" s="20">
        <v>44093.333333333336</v>
      </c>
      <c r="B210" s="25">
        <v>12</v>
      </c>
      <c r="C210" s="14">
        <f t="shared" si="34"/>
        <v>2498</v>
      </c>
      <c r="D210" s="21">
        <f t="shared" si="36"/>
        <v>20.571428571428573</v>
      </c>
      <c r="E210" s="21">
        <f t="shared" si="35"/>
        <v>1.7647058823529411</v>
      </c>
      <c r="F210" s="21">
        <f t="shared" si="38"/>
        <v>3.0882352941176472</v>
      </c>
      <c r="G210" s="21">
        <f t="shared" si="37"/>
        <v>21.617647058823529</v>
      </c>
      <c r="H210" s="21">
        <f t="shared" ref="H210:H246" si="39">SUM(E197:E210)</f>
        <v>40.882352941176471</v>
      </c>
      <c r="I210" s="23"/>
      <c r="J210" s="23"/>
      <c r="K210" s="23"/>
      <c r="L210" s="23"/>
      <c r="M210" s="23"/>
      <c r="N210" s="24">
        <v>0</v>
      </c>
      <c r="O210" s="13">
        <f t="shared" si="33"/>
        <v>54</v>
      </c>
      <c r="P210" s="26">
        <v>8</v>
      </c>
      <c r="Q210" s="25">
        <f t="shared" si="32"/>
        <v>2153</v>
      </c>
      <c r="R210" s="25">
        <f>MROUND(Q210,5)</f>
        <v>2155</v>
      </c>
      <c r="S210" s="22">
        <f t="shared" si="30"/>
        <v>2155</v>
      </c>
    </row>
    <row r="211" spans="1:19" ht="14.5" x14ac:dyDescent="0.35">
      <c r="A211" s="20">
        <v>44094.333333333336</v>
      </c>
      <c r="B211" s="24">
        <v>14</v>
      </c>
      <c r="C211" s="14">
        <f t="shared" si="34"/>
        <v>2512</v>
      </c>
      <c r="D211" s="21">
        <f t="shared" si="36"/>
        <v>17.428571428571427</v>
      </c>
      <c r="E211" s="21">
        <f t="shared" si="35"/>
        <v>2.0588235294117649</v>
      </c>
      <c r="F211" s="21">
        <f t="shared" si="38"/>
        <v>3.1092436974789917</v>
      </c>
      <c r="G211" s="21">
        <f t="shared" si="37"/>
        <v>21.764705882352942</v>
      </c>
      <c r="H211" s="21">
        <f t="shared" si="39"/>
        <v>42.205882352941181</v>
      </c>
      <c r="I211" s="23"/>
      <c r="J211" s="23"/>
      <c r="K211" s="23"/>
      <c r="L211" s="23"/>
      <c r="M211" s="23"/>
      <c r="N211" s="24">
        <v>0</v>
      </c>
      <c r="O211" s="13">
        <f t="shared" si="33"/>
        <v>54</v>
      </c>
      <c r="P211" s="26">
        <v>8</v>
      </c>
      <c r="Q211" s="25">
        <f t="shared" ref="Q211:Q233" si="40">SUM(C197,-P211,-$N$251)</f>
        <v>2158</v>
      </c>
      <c r="R211" s="25">
        <f t="shared" si="31"/>
        <v>2160</v>
      </c>
      <c r="S211" s="22">
        <f t="shared" ref="S211:S246" si="41">IF(R211&gt;R210,R211,R210)</f>
        <v>2160</v>
      </c>
    </row>
    <row r="212" spans="1:19" ht="14" x14ac:dyDescent="0.3">
      <c r="A212" s="20">
        <v>44095.333333333336</v>
      </c>
      <c r="B212" s="24">
        <v>10</v>
      </c>
      <c r="C212" s="14">
        <f t="shared" si="34"/>
        <v>2522</v>
      </c>
      <c r="D212" s="21">
        <f t="shared" si="36"/>
        <v>15.714285714285714</v>
      </c>
      <c r="E212" s="21">
        <f t="shared" si="35"/>
        <v>1.4705882352941178</v>
      </c>
      <c r="F212" s="21">
        <f t="shared" si="38"/>
        <v>3.172268907563025</v>
      </c>
      <c r="G212" s="21">
        <f t="shared" si="37"/>
        <v>22.205882352941174</v>
      </c>
      <c r="H212" s="21">
        <f t="shared" si="39"/>
        <v>41.470588235294123</v>
      </c>
      <c r="I212" s="23">
        <v>7</v>
      </c>
      <c r="J212" s="23">
        <v>2</v>
      </c>
      <c r="K212" s="23">
        <v>0</v>
      </c>
      <c r="L212" s="23">
        <f>SUM(J212:K212)</f>
        <v>2</v>
      </c>
      <c r="M212" s="23">
        <v>26</v>
      </c>
      <c r="N212" s="24">
        <v>0</v>
      </c>
      <c r="O212" s="13">
        <f t="shared" si="33"/>
        <v>54</v>
      </c>
      <c r="P212" s="24">
        <f>SUM(I212:K212)</f>
        <v>9</v>
      </c>
      <c r="Q212" s="25">
        <f t="shared" si="40"/>
        <v>2172</v>
      </c>
      <c r="R212" s="25">
        <f t="shared" ref="R212:R246" si="42">MROUND(Q212,5)</f>
        <v>2170</v>
      </c>
      <c r="S212" s="22">
        <f t="shared" si="41"/>
        <v>2170</v>
      </c>
    </row>
    <row r="213" spans="1:19" ht="14" x14ac:dyDescent="0.3">
      <c r="A213" s="20">
        <v>44096.333333333336</v>
      </c>
      <c r="B213" s="25">
        <v>21</v>
      </c>
      <c r="C213" s="14">
        <f t="shared" si="34"/>
        <v>2543</v>
      </c>
      <c r="D213" s="21">
        <f t="shared" si="36"/>
        <v>14.142857142857142</v>
      </c>
      <c r="E213" s="21">
        <f t="shared" si="35"/>
        <v>3.0882352941176472</v>
      </c>
      <c r="F213" s="21">
        <f t="shared" si="38"/>
        <v>3.0252100840336134</v>
      </c>
      <c r="G213" s="21">
        <f t="shared" si="37"/>
        <v>21.176470588235293</v>
      </c>
      <c r="H213" s="21">
        <f t="shared" si="39"/>
        <v>41.617647058823536</v>
      </c>
      <c r="I213" s="23">
        <v>9</v>
      </c>
      <c r="J213" s="23">
        <v>2</v>
      </c>
      <c r="K213" s="23">
        <v>0</v>
      </c>
      <c r="L213" s="23">
        <f>SUM(J213:K213)</f>
        <v>2</v>
      </c>
      <c r="M213" s="23">
        <v>20</v>
      </c>
      <c r="N213" s="25">
        <v>0</v>
      </c>
      <c r="O213" s="13">
        <f t="shared" si="33"/>
        <v>54</v>
      </c>
      <c r="P213" s="24">
        <f>SUM(I213:K213)</f>
        <v>11</v>
      </c>
      <c r="Q213" s="25">
        <f t="shared" si="40"/>
        <v>2190</v>
      </c>
      <c r="R213" s="25">
        <f t="shared" si="42"/>
        <v>2190</v>
      </c>
      <c r="S213" s="22">
        <f t="shared" si="41"/>
        <v>2190</v>
      </c>
    </row>
    <row r="214" spans="1:19" ht="14" x14ac:dyDescent="0.3">
      <c r="A214" s="20">
        <v>44097.333333333336</v>
      </c>
      <c r="B214" s="25">
        <v>15</v>
      </c>
      <c r="C214" s="14">
        <f t="shared" si="34"/>
        <v>2558</v>
      </c>
      <c r="D214" s="21">
        <f t="shared" si="36"/>
        <v>13.285714285714286</v>
      </c>
      <c r="E214" s="21">
        <f t="shared" si="35"/>
        <v>2.2058823529411766</v>
      </c>
      <c r="F214" s="21">
        <f t="shared" si="38"/>
        <v>2.5630252100840338</v>
      </c>
      <c r="G214" s="21">
        <f t="shared" si="37"/>
        <v>17.941176470588236</v>
      </c>
      <c r="H214" s="21">
        <f t="shared" si="39"/>
        <v>41.029411764705877</v>
      </c>
      <c r="I214" s="23">
        <v>10</v>
      </c>
      <c r="J214" s="23">
        <v>2</v>
      </c>
      <c r="K214" s="23">
        <v>0</v>
      </c>
      <c r="L214" s="23">
        <f>SUM(J214+K214)</f>
        <v>2</v>
      </c>
      <c r="M214" s="23">
        <v>24</v>
      </c>
      <c r="N214" s="25">
        <v>0</v>
      </c>
      <c r="O214" s="13">
        <f t="shared" si="33"/>
        <v>54</v>
      </c>
      <c r="P214" s="24">
        <f>SUM(I214:K214)</f>
        <v>12</v>
      </c>
      <c r="Q214" s="25">
        <f t="shared" si="40"/>
        <v>2208</v>
      </c>
      <c r="R214" s="25">
        <f t="shared" si="42"/>
        <v>2210</v>
      </c>
      <c r="S214" s="22">
        <f t="shared" si="41"/>
        <v>2210</v>
      </c>
    </row>
    <row r="215" spans="1:19" ht="14" x14ac:dyDescent="0.3">
      <c r="A215" s="20">
        <v>44098.333333333336</v>
      </c>
      <c r="B215" s="24">
        <v>10</v>
      </c>
      <c r="C215" s="14">
        <f t="shared" si="34"/>
        <v>2568</v>
      </c>
      <c r="D215" s="21">
        <f t="shared" si="36"/>
        <v>12</v>
      </c>
      <c r="E215" s="21">
        <f t="shared" si="35"/>
        <v>1.4705882352941178</v>
      </c>
      <c r="F215" s="21">
        <f t="shared" si="38"/>
        <v>2.3109243697478994</v>
      </c>
      <c r="G215" s="21">
        <f t="shared" si="37"/>
        <v>16.176470588235297</v>
      </c>
      <c r="H215" s="21">
        <f t="shared" si="39"/>
        <v>38.088235294117638</v>
      </c>
      <c r="I215" s="23">
        <v>8</v>
      </c>
      <c r="J215" s="23">
        <v>2</v>
      </c>
      <c r="K215" s="23">
        <v>0</v>
      </c>
      <c r="L215" s="23">
        <f>SUM(J215+K215)</f>
        <v>2</v>
      </c>
      <c r="M215" s="23">
        <v>21</v>
      </c>
      <c r="N215" s="24">
        <v>0</v>
      </c>
      <c r="O215" s="13">
        <f t="shared" si="33"/>
        <v>54</v>
      </c>
      <c r="P215" s="24">
        <f t="shared" ref="P215:P216" si="43">SUM(I215:K215)</f>
        <v>10</v>
      </c>
      <c r="Q215" s="25">
        <f t="shared" si="40"/>
        <v>2240</v>
      </c>
      <c r="R215" s="25">
        <f t="shared" si="42"/>
        <v>2240</v>
      </c>
      <c r="S215" s="22">
        <f t="shared" si="41"/>
        <v>2240</v>
      </c>
    </row>
    <row r="216" spans="1:19" ht="14" x14ac:dyDescent="0.3">
      <c r="A216" s="20">
        <v>44099.333333333336</v>
      </c>
      <c r="B216" s="24">
        <v>17</v>
      </c>
      <c r="C216" s="14">
        <f t="shared" si="34"/>
        <v>2585</v>
      </c>
      <c r="D216" s="21">
        <f t="shared" si="36"/>
        <v>11.428571428571429</v>
      </c>
      <c r="E216" s="21">
        <f t="shared" si="35"/>
        <v>2.5</v>
      </c>
      <c r="F216" s="21">
        <f t="shared" si="38"/>
        <v>2.0798319327731094</v>
      </c>
      <c r="G216" s="21">
        <f t="shared" si="37"/>
        <v>14.558823529411766</v>
      </c>
      <c r="H216" s="21">
        <f t="shared" si="39"/>
        <v>37.794117647058826</v>
      </c>
      <c r="I216" s="23">
        <v>11</v>
      </c>
      <c r="J216" s="23">
        <v>2</v>
      </c>
      <c r="K216" s="23">
        <v>1</v>
      </c>
      <c r="L216" s="23">
        <f>SUM(J216+K216)</f>
        <v>3</v>
      </c>
      <c r="M216" s="23">
        <v>26</v>
      </c>
      <c r="N216" s="24">
        <v>0</v>
      </c>
      <c r="O216" s="13">
        <f t="shared" si="33"/>
        <v>54</v>
      </c>
      <c r="P216" s="24">
        <f t="shared" si="43"/>
        <v>14</v>
      </c>
      <c r="Q216" s="25">
        <f t="shared" si="40"/>
        <v>2255</v>
      </c>
      <c r="R216" s="25">
        <f t="shared" si="42"/>
        <v>2255</v>
      </c>
      <c r="S216" s="22">
        <f t="shared" si="41"/>
        <v>2255</v>
      </c>
    </row>
    <row r="217" spans="1:19" ht="14.5" x14ac:dyDescent="0.35">
      <c r="A217" s="20">
        <v>44100.333333333336</v>
      </c>
      <c r="B217" s="24">
        <v>6</v>
      </c>
      <c r="C217" s="14">
        <f t="shared" si="34"/>
        <v>2591</v>
      </c>
      <c r="D217" s="21">
        <f t="shared" si="36"/>
        <v>9.8571428571428577</v>
      </c>
      <c r="E217" s="21">
        <f t="shared" si="35"/>
        <v>0.88235294117647056</v>
      </c>
      <c r="F217" s="21">
        <f t="shared" si="38"/>
        <v>1.9537815126050422</v>
      </c>
      <c r="G217" s="21">
        <f t="shared" si="37"/>
        <v>13.676470588235295</v>
      </c>
      <c r="H217" s="21">
        <f t="shared" si="39"/>
        <v>35.294117647058826</v>
      </c>
      <c r="I217" s="23"/>
      <c r="J217" s="23"/>
      <c r="K217" s="23"/>
      <c r="L217" s="23"/>
      <c r="M217" s="23"/>
      <c r="N217" s="24">
        <v>0</v>
      </c>
      <c r="O217" s="13">
        <f t="shared" si="33"/>
        <v>54</v>
      </c>
      <c r="P217" s="26">
        <v>14</v>
      </c>
      <c r="Q217" s="25">
        <f t="shared" si="40"/>
        <v>2278</v>
      </c>
      <c r="R217" s="25">
        <f t="shared" si="42"/>
        <v>2280</v>
      </c>
      <c r="S217" s="22">
        <f t="shared" si="41"/>
        <v>2280</v>
      </c>
    </row>
    <row r="218" spans="1:19" ht="14.5" x14ac:dyDescent="0.35">
      <c r="A218" s="20">
        <v>44101.333333333336</v>
      </c>
      <c r="B218" s="24">
        <v>5</v>
      </c>
      <c r="C218" s="14">
        <f t="shared" si="34"/>
        <v>2596</v>
      </c>
      <c r="D218" s="21">
        <f t="shared" si="36"/>
        <v>10.285714285714286</v>
      </c>
      <c r="E218" s="21">
        <f t="shared" si="35"/>
        <v>0.73529411764705888</v>
      </c>
      <c r="F218" s="21">
        <f t="shared" si="38"/>
        <v>1.7647058823529409</v>
      </c>
      <c r="G218" s="21">
        <f t="shared" si="37"/>
        <v>12.352941176470587</v>
      </c>
      <c r="H218" s="21">
        <f t="shared" si="39"/>
        <v>34.117647058823529</v>
      </c>
      <c r="I218" s="23"/>
      <c r="J218" s="23"/>
      <c r="K218" s="23"/>
      <c r="L218" s="23"/>
      <c r="M218" s="23"/>
      <c r="N218" s="24">
        <v>0</v>
      </c>
      <c r="O218" s="13">
        <f t="shared" si="33"/>
        <v>54</v>
      </c>
      <c r="P218" s="26">
        <v>14</v>
      </c>
      <c r="Q218" s="25">
        <f t="shared" si="40"/>
        <v>2291</v>
      </c>
      <c r="R218" s="25">
        <f t="shared" si="42"/>
        <v>2290</v>
      </c>
      <c r="S218" s="22">
        <f t="shared" si="41"/>
        <v>2290</v>
      </c>
    </row>
    <row r="219" spans="1:19" ht="14" x14ac:dyDescent="0.3">
      <c r="A219" s="20">
        <v>44102.333333333336</v>
      </c>
      <c r="B219" s="24">
        <v>6</v>
      </c>
      <c r="C219" s="14">
        <f t="shared" si="34"/>
        <v>2602</v>
      </c>
      <c r="D219" s="21">
        <f t="shared" si="36"/>
        <v>11.142857142857142</v>
      </c>
      <c r="E219" s="21">
        <f t="shared" si="35"/>
        <v>0.88235294117647056</v>
      </c>
      <c r="F219" s="21">
        <f t="shared" si="38"/>
        <v>1.680672268907563</v>
      </c>
      <c r="G219" s="21">
        <f t="shared" si="37"/>
        <v>11.764705882352942</v>
      </c>
      <c r="H219" s="21">
        <f t="shared" si="39"/>
        <v>33.970588235294116</v>
      </c>
      <c r="I219" s="23">
        <v>13</v>
      </c>
      <c r="J219" s="23">
        <v>2</v>
      </c>
      <c r="K219" s="23">
        <v>0</v>
      </c>
      <c r="L219" s="23">
        <f t="shared" ref="L219:L222" si="44">SUM(J219+K219)</f>
        <v>2</v>
      </c>
      <c r="M219" s="23">
        <v>29</v>
      </c>
      <c r="N219" s="31">
        <v>1</v>
      </c>
      <c r="O219" s="13">
        <f t="shared" si="33"/>
        <v>55</v>
      </c>
      <c r="P219" s="24">
        <f t="shared" ref="P219:P237" si="45">SUM(I219:K219)</f>
        <v>15</v>
      </c>
      <c r="Q219" s="25">
        <f t="shared" si="40"/>
        <v>2297</v>
      </c>
      <c r="R219" s="25">
        <f t="shared" si="42"/>
        <v>2295</v>
      </c>
      <c r="S219" s="22">
        <f t="shared" si="41"/>
        <v>2295</v>
      </c>
    </row>
    <row r="220" spans="1:19" ht="14" x14ac:dyDescent="0.3">
      <c r="A220" s="20">
        <v>44103.333333333336</v>
      </c>
      <c r="B220" s="31">
        <v>10</v>
      </c>
      <c r="C220" s="14">
        <f t="shared" si="34"/>
        <v>2612</v>
      </c>
      <c r="D220" s="21">
        <f t="shared" si="36"/>
        <v>11</v>
      </c>
      <c r="E220" s="21">
        <f t="shared" ref="E220:E246" si="46">B220/6.8</f>
        <v>1.4705882352941178</v>
      </c>
      <c r="F220" s="21">
        <f t="shared" si="38"/>
        <v>1.4495798319327731</v>
      </c>
      <c r="G220" s="21">
        <f t="shared" si="37"/>
        <v>10.147058823529411</v>
      </c>
      <c r="H220" s="21">
        <f t="shared" si="39"/>
        <v>31.323529411764703</v>
      </c>
      <c r="I220" s="23">
        <v>9</v>
      </c>
      <c r="J220" s="23">
        <v>1</v>
      </c>
      <c r="K220" s="23">
        <v>1</v>
      </c>
      <c r="L220" s="23">
        <f t="shared" si="44"/>
        <v>2</v>
      </c>
      <c r="M220" s="23">
        <v>24</v>
      </c>
      <c r="N220" s="24">
        <v>0</v>
      </c>
      <c r="O220" s="13">
        <f t="shared" si="33"/>
        <v>55</v>
      </c>
      <c r="P220" s="24">
        <f t="shared" si="45"/>
        <v>11</v>
      </c>
      <c r="Q220" s="25">
        <f t="shared" si="40"/>
        <v>2329</v>
      </c>
      <c r="R220" s="25">
        <f t="shared" si="42"/>
        <v>2330</v>
      </c>
      <c r="S220" s="22">
        <f t="shared" si="41"/>
        <v>2330</v>
      </c>
    </row>
    <row r="221" spans="1:19" ht="14" x14ac:dyDescent="0.3">
      <c r="A221" s="20">
        <v>44104.333333333336</v>
      </c>
      <c r="B221" s="24">
        <v>18</v>
      </c>
      <c r="C221" s="14">
        <f t="shared" si="34"/>
        <v>2630</v>
      </c>
      <c r="D221" s="21">
        <f t="shared" si="36"/>
        <v>13.571428571428571</v>
      </c>
      <c r="E221" s="21">
        <f>B221/6.8</f>
        <v>2.6470588235294117</v>
      </c>
      <c r="F221" s="21">
        <f t="shared" si="38"/>
        <v>1.5126050420168067</v>
      </c>
      <c r="G221" s="21">
        <f>E215+E216+E217+E218+E219+E220+E221</f>
        <v>10.588235294117647</v>
      </c>
      <c r="H221" s="21">
        <f>SUM(E208:E221)</f>
        <v>28.529411764705884</v>
      </c>
      <c r="I221" s="23">
        <v>7</v>
      </c>
      <c r="J221" s="23">
        <v>1</v>
      </c>
      <c r="K221" s="23">
        <v>1</v>
      </c>
      <c r="L221" s="23">
        <f t="shared" si="44"/>
        <v>2</v>
      </c>
      <c r="M221" s="23">
        <v>22</v>
      </c>
      <c r="N221" s="24">
        <v>0</v>
      </c>
      <c r="O221" s="13">
        <f t="shared" si="33"/>
        <v>55</v>
      </c>
      <c r="P221" s="24">
        <f t="shared" si="45"/>
        <v>9</v>
      </c>
      <c r="Q221" s="25">
        <f t="shared" si="40"/>
        <v>2368</v>
      </c>
      <c r="R221" s="25">
        <f t="shared" si="42"/>
        <v>2370</v>
      </c>
      <c r="S221" s="22">
        <f t="shared" si="41"/>
        <v>2370</v>
      </c>
    </row>
    <row r="222" spans="1:19" ht="14" x14ac:dyDescent="0.3">
      <c r="A222" s="20">
        <v>44105.333333333336</v>
      </c>
      <c r="B222" s="24">
        <v>16</v>
      </c>
      <c r="C222" s="14">
        <f t="shared" si="34"/>
        <v>2646</v>
      </c>
      <c r="D222" s="21">
        <f t="shared" si="36"/>
        <v>14.285714285714286</v>
      </c>
      <c r="E222" s="21">
        <f t="shared" si="46"/>
        <v>2.3529411764705883</v>
      </c>
      <c r="F222" s="21">
        <f t="shared" si="38"/>
        <v>1.6386554621848739</v>
      </c>
      <c r="G222" s="21">
        <f t="shared" si="37"/>
        <v>11.470588235294118</v>
      </c>
      <c r="H222" s="21">
        <f t="shared" si="39"/>
        <v>27.647058823529413</v>
      </c>
      <c r="I222" s="23">
        <v>10</v>
      </c>
      <c r="J222" s="23">
        <v>1</v>
      </c>
      <c r="K222" s="23">
        <v>1</v>
      </c>
      <c r="L222" s="23">
        <f t="shared" si="44"/>
        <v>2</v>
      </c>
      <c r="M222" s="23">
        <v>25</v>
      </c>
      <c r="N222" s="24">
        <v>0</v>
      </c>
      <c r="O222" s="13">
        <f t="shared" si="33"/>
        <v>55</v>
      </c>
      <c r="P222" s="24">
        <f t="shared" si="45"/>
        <v>12</v>
      </c>
      <c r="Q222" s="25">
        <f t="shared" si="40"/>
        <v>2387</v>
      </c>
      <c r="R222" s="25">
        <f t="shared" si="42"/>
        <v>2385</v>
      </c>
      <c r="S222" s="22">
        <f t="shared" si="41"/>
        <v>2385</v>
      </c>
    </row>
    <row r="223" spans="1:19" ht="14" x14ac:dyDescent="0.3">
      <c r="A223" s="20">
        <v>44106.333333333336</v>
      </c>
      <c r="B223" s="24">
        <v>16</v>
      </c>
      <c r="C223" s="14">
        <f t="shared" si="34"/>
        <v>2662</v>
      </c>
      <c r="D223" s="21">
        <f t="shared" si="36"/>
        <v>15.714285714285714</v>
      </c>
      <c r="E223" s="21">
        <f t="shared" si="46"/>
        <v>2.3529411764705883</v>
      </c>
      <c r="F223" s="21">
        <f t="shared" si="38"/>
        <v>1.6176470588235294</v>
      </c>
      <c r="G223" s="21">
        <f t="shared" si="37"/>
        <v>11.323529411764707</v>
      </c>
      <c r="H223" s="21">
        <f t="shared" si="39"/>
        <v>25.882352941176471</v>
      </c>
      <c r="I223" s="23">
        <v>10</v>
      </c>
      <c r="J223" s="23">
        <v>2</v>
      </c>
      <c r="K223" s="23">
        <v>0</v>
      </c>
      <c r="L223" s="23">
        <f>SUM(J223+K223)</f>
        <v>2</v>
      </c>
      <c r="M223" s="23">
        <v>28</v>
      </c>
      <c r="N223" s="24">
        <v>0</v>
      </c>
      <c r="O223" s="13">
        <f t="shared" si="33"/>
        <v>55</v>
      </c>
      <c r="P223" s="24">
        <f t="shared" si="45"/>
        <v>12</v>
      </c>
      <c r="Q223" s="25">
        <f t="shared" si="40"/>
        <v>2415</v>
      </c>
      <c r="R223" s="25">
        <f t="shared" si="42"/>
        <v>2415</v>
      </c>
      <c r="S223" s="22">
        <f t="shared" si="41"/>
        <v>2415</v>
      </c>
    </row>
    <row r="224" spans="1:19" ht="14.5" x14ac:dyDescent="0.35">
      <c r="A224" s="20">
        <v>44107.333333333336</v>
      </c>
      <c r="B224" s="24">
        <v>24</v>
      </c>
      <c r="C224" s="14">
        <f t="shared" si="34"/>
        <v>2686</v>
      </c>
      <c r="D224" s="21">
        <f t="shared" si="36"/>
        <v>20.428571428571427</v>
      </c>
      <c r="E224" s="21">
        <f t="shared" si="46"/>
        <v>3.5294117647058822</v>
      </c>
      <c r="F224" s="21">
        <f t="shared" si="38"/>
        <v>1.9957983193277311</v>
      </c>
      <c r="G224" s="21">
        <f t="shared" si="37"/>
        <v>13.970588235294118</v>
      </c>
      <c r="H224" s="21">
        <f t="shared" si="39"/>
        <v>27.647058823529413</v>
      </c>
      <c r="I224" s="23"/>
      <c r="J224" s="23"/>
      <c r="K224" s="23"/>
      <c r="L224" s="23"/>
      <c r="M224" s="23"/>
      <c r="N224" s="24">
        <v>0</v>
      </c>
      <c r="O224" s="13">
        <f t="shared" si="33"/>
        <v>55</v>
      </c>
      <c r="P224" s="26">
        <v>12</v>
      </c>
      <c r="Q224" s="25">
        <f t="shared" si="40"/>
        <v>2427</v>
      </c>
      <c r="R224" s="25">
        <f t="shared" si="42"/>
        <v>2425</v>
      </c>
      <c r="S224" s="22">
        <f t="shared" si="41"/>
        <v>2425</v>
      </c>
    </row>
    <row r="225" spans="1:19" ht="14.5" x14ac:dyDescent="0.35">
      <c r="A225" s="20">
        <v>44108.333333333336</v>
      </c>
      <c r="B225" s="24">
        <v>10</v>
      </c>
      <c r="C225" s="14">
        <f t="shared" si="34"/>
        <v>2696</v>
      </c>
      <c r="D225" s="21">
        <f t="shared" si="36"/>
        <v>25.714285714285715</v>
      </c>
      <c r="E225" s="21">
        <f t="shared" si="46"/>
        <v>1.4705882352941178</v>
      </c>
      <c r="F225" s="21">
        <f t="shared" si="38"/>
        <v>2.1008403361344539</v>
      </c>
      <c r="G225" s="21">
        <f t="shared" si="37"/>
        <v>14.705882352941178</v>
      </c>
      <c r="H225" s="21">
        <f t="shared" si="39"/>
        <v>27.058823529411761</v>
      </c>
      <c r="I225" s="23"/>
      <c r="J225" s="23"/>
      <c r="K225" s="23"/>
      <c r="L225" s="23"/>
      <c r="M225" s="23"/>
      <c r="N225" s="24">
        <v>0</v>
      </c>
      <c r="O225" s="13">
        <f t="shared" si="33"/>
        <v>55</v>
      </c>
      <c r="P225" s="26">
        <v>12</v>
      </c>
      <c r="Q225" s="25">
        <f t="shared" si="40"/>
        <v>2441</v>
      </c>
      <c r="R225" s="25">
        <f t="shared" si="42"/>
        <v>2440</v>
      </c>
      <c r="S225" s="22">
        <f t="shared" si="41"/>
        <v>2440</v>
      </c>
    </row>
    <row r="226" spans="1:19" ht="14" x14ac:dyDescent="0.3">
      <c r="A226" s="20">
        <v>44109.333333333336</v>
      </c>
      <c r="B226" s="24">
        <v>16</v>
      </c>
      <c r="C226" s="14">
        <f t="shared" si="34"/>
        <v>2712</v>
      </c>
      <c r="D226" s="21">
        <f t="shared" si="36"/>
        <v>31.714285714285715</v>
      </c>
      <c r="E226" s="21">
        <f t="shared" si="46"/>
        <v>2.3529411764705883</v>
      </c>
      <c r="F226" s="21">
        <f t="shared" si="38"/>
        <v>2.3109243697478989</v>
      </c>
      <c r="G226" s="21">
        <f t="shared" si="37"/>
        <v>16.176470588235293</v>
      </c>
      <c r="H226" s="21">
        <f t="shared" si="39"/>
        <v>27.941176470588232</v>
      </c>
      <c r="I226" s="23">
        <v>8</v>
      </c>
      <c r="J226" s="23">
        <v>2</v>
      </c>
      <c r="K226" s="23">
        <v>0</v>
      </c>
      <c r="L226" s="23">
        <f t="shared" ref="L226:L230" si="47">SUM(J226+K226)</f>
        <v>2</v>
      </c>
      <c r="M226" s="23">
        <v>26</v>
      </c>
      <c r="N226" s="24">
        <v>0</v>
      </c>
      <c r="O226" s="13">
        <f t="shared" si="33"/>
        <v>55</v>
      </c>
      <c r="P226" s="24">
        <f t="shared" si="45"/>
        <v>10</v>
      </c>
      <c r="Q226" s="25">
        <f t="shared" si="40"/>
        <v>2453</v>
      </c>
      <c r="R226" s="25">
        <f t="shared" si="42"/>
        <v>2455</v>
      </c>
      <c r="S226" s="22">
        <f t="shared" si="41"/>
        <v>2455</v>
      </c>
    </row>
    <row r="227" spans="1:19" ht="14" x14ac:dyDescent="0.3">
      <c r="A227" s="20">
        <v>44110.333333333336</v>
      </c>
      <c r="B227" s="31">
        <v>43</v>
      </c>
      <c r="C227" s="14">
        <f t="shared" si="34"/>
        <v>2755</v>
      </c>
      <c r="D227" s="21">
        <f t="shared" si="36"/>
        <v>38.571428571428569</v>
      </c>
      <c r="E227" s="21">
        <f t="shared" si="46"/>
        <v>6.3235294117647056</v>
      </c>
      <c r="F227" s="21">
        <f t="shared" si="38"/>
        <v>3.0042016806722693</v>
      </c>
      <c r="G227" s="21">
        <f t="shared" si="37"/>
        <v>21.029411764705884</v>
      </c>
      <c r="H227" s="21">
        <f t="shared" si="39"/>
        <v>31.176470588235293</v>
      </c>
      <c r="I227" s="23">
        <v>6</v>
      </c>
      <c r="J227" s="23">
        <v>2</v>
      </c>
      <c r="K227" s="23">
        <v>0</v>
      </c>
      <c r="L227" s="23">
        <f t="shared" si="47"/>
        <v>2</v>
      </c>
      <c r="M227" s="23">
        <v>23</v>
      </c>
      <c r="N227" s="24">
        <v>0</v>
      </c>
      <c r="O227" s="13">
        <f t="shared" si="33"/>
        <v>55</v>
      </c>
      <c r="P227" s="24">
        <f t="shared" si="45"/>
        <v>8</v>
      </c>
      <c r="Q227" s="25">
        <f t="shared" si="40"/>
        <v>2476</v>
      </c>
      <c r="R227" s="25">
        <f t="shared" si="42"/>
        <v>2475</v>
      </c>
      <c r="S227" s="22">
        <f t="shared" si="41"/>
        <v>2475</v>
      </c>
    </row>
    <row r="228" spans="1:19" ht="14" x14ac:dyDescent="0.3">
      <c r="A228" s="20">
        <v>44111.333333333336</v>
      </c>
      <c r="B228" s="24">
        <v>55</v>
      </c>
      <c r="C228" s="14">
        <f t="shared" si="34"/>
        <v>2810</v>
      </c>
      <c r="D228" s="21">
        <f t="shared" si="36"/>
        <v>44.142857142857146</v>
      </c>
      <c r="E228" s="21">
        <f t="shared" si="46"/>
        <v>8.0882352941176467</v>
      </c>
      <c r="F228" s="21">
        <f t="shared" si="38"/>
        <v>3.7815126050420167</v>
      </c>
      <c r="G228" s="21">
        <f t="shared" si="37"/>
        <v>26.470588235294116</v>
      </c>
      <c r="H228" s="21">
        <f t="shared" si="39"/>
        <v>37.058823529411768</v>
      </c>
      <c r="I228" s="23">
        <v>7</v>
      </c>
      <c r="J228" s="23">
        <v>2</v>
      </c>
      <c r="K228" s="23">
        <v>0</v>
      </c>
      <c r="L228" s="23">
        <f t="shared" si="47"/>
        <v>2</v>
      </c>
      <c r="M228" s="23">
        <v>27</v>
      </c>
      <c r="N228" s="31">
        <v>1</v>
      </c>
      <c r="O228" s="13">
        <f t="shared" si="33"/>
        <v>56</v>
      </c>
      <c r="P228" s="24">
        <f t="shared" si="45"/>
        <v>9</v>
      </c>
      <c r="Q228" s="25">
        <f t="shared" si="40"/>
        <v>2490</v>
      </c>
      <c r="R228" s="25">
        <f t="shared" si="42"/>
        <v>2490</v>
      </c>
      <c r="S228" s="22">
        <f t="shared" si="41"/>
        <v>2490</v>
      </c>
    </row>
    <row r="229" spans="1:19" ht="14" x14ac:dyDescent="0.3">
      <c r="A229" s="20">
        <v>44112.333333333336</v>
      </c>
      <c r="B229" s="24">
        <v>58</v>
      </c>
      <c r="C229" s="14">
        <f t="shared" si="34"/>
        <v>2868</v>
      </c>
      <c r="D229" s="21">
        <f t="shared" si="36"/>
        <v>46.142857142857146</v>
      </c>
      <c r="E229" s="21">
        <f t="shared" si="46"/>
        <v>8.5294117647058822</v>
      </c>
      <c r="F229" s="21">
        <f t="shared" si="38"/>
        <v>4.6638655462184877</v>
      </c>
      <c r="G229" s="21">
        <f t="shared" si="37"/>
        <v>32.647058823529413</v>
      </c>
      <c r="H229" s="21">
        <f t="shared" si="39"/>
        <v>44.117647058823529</v>
      </c>
      <c r="I229" s="23">
        <v>6</v>
      </c>
      <c r="J229" s="23">
        <v>2</v>
      </c>
      <c r="K229" s="23">
        <v>0</v>
      </c>
      <c r="L229" s="23">
        <f t="shared" si="47"/>
        <v>2</v>
      </c>
      <c r="M229" s="23">
        <v>29</v>
      </c>
      <c r="N229" s="24">
        <v>0</v>
      </c>
      <c r="O229" s="13">
        <f t="shared" si="33"/>
        <v>56</v>
      </c>
      <c r="P229" s="24">
        <f t="shared" si="45"/>
        <v>8</v>
      </c>
      <c r="Q229" s="25">
        <f t="shared" si="40"/>
        <v>2501</v>
      </c>
      <c r="R229" s="25">
        <f t="shared" si="42"/>
        <v>2500</v>
      </c>
      <c r="S229" s="22">
        <f t="shared" si="41"/>
        <v>2500</v>
      </c>
    </row>
    <row r="230" spans="1:19" ht="14" x14ac:dyDescent="0.3">
      <c r="A230" s="20">
        <v>44113.333333333336</v>
      </c>
      <c r="B230" s="24">
        <v>64</v>
      </c>
      <c r="C230" s="14">
        <f t="shared" si="34"/>
        <v>2932</v>
      </c>
      <c r="D230" s="21">
        <f t="shared" si="36"/>
        <v>50.285714285714285</v>
      </c>
      <c r="E230" s="21">
        <f t="shared" si="46"/>
        <v>9.4117647058823533</v>
      </c>
      <c r="F230" s="21">
        <f t="shared" si="38"/>
        <v>5.6722689075630255</v>
      </c>
      <c r="G230" s="21">
        <f t="shared" si="37"/>
        <v>39.705882352941181</v>
      </c>
      <c r="H230" s="21">
        <f t="shared" si="39"/>
        <v>51.029411764705884</v>
      </c>
      <c r="I230" s="23">
        <v>10</v>
      </c>
      <c r="J230" s="23">
        <v>2</v>
      </c>
      <c r="K230" s="23">
        <v>0</v>
      </c>
      <c r="L230" s="23">
        <f t="shared" si="47"/>
        <v>2</v>
      </c>
      <c r="M230" s="23">
        <v>23</v>
      </c>
      <c r="N230" s="24">
        <v>0</v>
      </c>
      <c r="O230" s="13">
        <f t="shared" si="33"/>
        <v>56</v>
      </c>
      <c r="P230" s="24">
        <f>SUM(I230:K230)</f>
        <v>12</v>
      </c>
      <c r="Q230" s="25">
        <f t="shared" si="40"/>
        <v>2514</v>
      </c>
      <c r="R230" s="25">
        <f t="shared" si="42"/>
        <v>2515</v>
      </c>
      <c r="S230" s="22">
        <f t="shared" si="41"/>
        <v>2515</v>
      </c>
    </row>
    <row r="231" spans="1:19" ht="14.5" x14ac:dyDescent="0.35">
      <c r="A231" s="20">
        <v>44114.333333333336</v>
      </c>
      <c r="B231" s="24">
        <v>63</v>
      </c>
      <c r="C231" s="14">
        <f t="shared" si="34"/>
        <v>2995</v>
      </c>
      <c r="D231" s="21">
        <f t="shared" si="36"/>
        <v>62.714285714285715</v>
      </c>
      <c r="E231" s="21">
        <f t="shared" si="46"/>
        <v>9.264705882352942</v>
      </c>
      <c r="F231" s="21">
        <f t="shared" si="38"/>
        <v>6.4915966386554631</v>
      </c>
      <c r="G231" s="21">
        <f t="shared" si="37"/>
        <v>45.441176470588239</v>
      </c>
      <c r="H231" s="21">
        <f t="shared" si="39"/>
        <v>59.411764705882355</v>
      </c>
      <c r="I231" s="23"/>
      <c r="J231" s="23"/>
      <c r="K231" s="23"/>
      <c r="L231" s="23"/>
      <c r="M231" s="23"/>
      <c r="N231" s="24">
        <v>0</v>
      </c>
      <c r="O231" s="13">
        <f t="shared" si="33"/>
        <v>56</v>
      </c>
      <c r="P231" s="32">
        <v>12</v>
      </c>
      <c r="Q231" s="25">
        <f t="shared" si="40"/>
        <v>2520</v>
      </c>
      <c r="R231" s="25">
        <f t="shared" si="42"/>
        <v>2520</v>
      </c>
      <c r="S231" s="22">
        <f t="shared" si="41"/>
        <v>2520</v>
      </c>
    </row>
    <row r="232" spans="1:19" ht="14.5" x14ac:dyDescent="0.35">
      <c r="A232" s="20">
        <v>44115.333333333336</v>
      </c>
      <c r="B232" s="24">
        <v>24</v>
      </c>
      <c r="C232" s="14">
        <f t="shared" si="34"/>
        <v>3019</v>
      </c>
      <c r="D232" s="21">
        <f t="shared" si="36"/>
        <v>75.142857142857139</v>
      </c>
      <c r="E232" s="21">
        <f t="shared" si="46"/>
        <v>3.5294117647058822</v>
      </c>
      <c r="F232" s="21">
        <f t="shared" si="38"/>
        <v>6.7857142857142865</v>
      </c>
      <c r="G232" s="21">
        <f t="shared" si="37"/>
        <v>47.500000000000007</v>
      </c>
      <c r="H232" s="21">
        <f t="shared" si="39"/>
        <v>62.205882352941181</v>
      </c>
      <c r="I232" s="23"/>
      <c r="J232" s="23"/>
      <c r="K232" s="23"/>
      <c r="L232" s="23"/>
      <c r="M232" s="23"/>
      <c r="N232" s="24">
        <v>0</v>
      </c>
      <c r="O232" s="13">
        <f t="shared" si="33"/>
        <v>56</v>
      </c>
      <c r="P232" s="32">
        <v>12</v>
      </c>
      <c r="Q232" s="25">
        <f t="shared" si="40"/>
        <v>2525</v>
      </c>
      <c r="R232" s="25">
        <f t="shared" si="42"/>
        <v>2525</v>
      </c>
      <c r="S232" s="22">
        <f t="shared" si="41"/>
        <v>2525</v>
      </c>
    </row>
    <row r="233" spans="1:19" ht="14" x14ac:dyDescent="0.3">
      <c r="A233" s="20">
        <v>44116.333333333336</v>
      </c>
      <c r="B233" s="31">
        <v>45</v>
      </c>
      <c r="C233" s="14">
        <f t="shared" si="34"/>
        <v>3064</v>
      </c>
      <c r="D233" s="21">
        <f t="shared" si="36"/>
        <v>87.857142857142861</v>
      </c>
      <c r="E233" s="21">
        <f t="shared" si="46"/>
        <v>6.6176470588235299</v>
      </c>
      <c r="F233" s="21">
        <f t="shared" si="38"/>
        <v>7.3949579831932777</v>
      </c>
      <c r="G233" s="21">
        <f t="shared" si="37"/>
        <v>51.764705882352942</v>
      </c>
      <c r="H233" s="21">
        <f t="shared" si="39"/>
        <v>67.941176470588246</v>
      </c>
      <c r="I233" s="23">
        <v>17</v>
      </c>
      <c r="J233" s="23">
        <v>1</v>
      </c>
      <c r="K233" s="23">
        <v>0</v>
      </c>
      <c r="L233" s="23">
        <f>J233+K233</f>
        <v>1</v>
      </c>
      <c r="M233" s="23">
        <v>32</v>
      </c>
      <c r="N233" s="24">
        <v>0</v>
      </c>
      <c r="O233" s="13">
        <f t="shared" si="33"/>
        <v>56</v>
      </c>
      <c r="P233" s="24">
        <f t="shared" si="45"/>
        <v>18</v>
      </c>
      <c r="Q233" s="25">
        <f t="shared" si="40"/>
        <v>2525</v>
      </c>
      <c r="R233" s="25">
        <f t="shared" si="42"/>
        <v>2525</v>
      </c>
      <c r="S233" s="22">
        <f t="shared" si="41"/>
        <v>2525</v>
      </c>
    </row>
    <row r="234" spans="1:19" ht="14" x14ac:dyDescent="0.3">
      <c r="A234" s="20">
        <v>44117.333333333336</v>
      </c>
      <c r="B234" s="31">
        <v>130</v>
      </c>
      <c r="C234" s="14">
        <f t="shared" si="34"/>
        <v>3194</v>
      </c>
      <c r="D234" s="21">
        <f t="shared" si="36"/>
        <v>100.85714285714286</v>
      </c>
      <c r="E234" s="21">
        <f t="shared" si="46"/>
        <v>19.117647058823529</v>
      </c>
      <c r="F234" s="21">
        <f t="shared" si="38"/>
        <v>9.2226890756302531</v>
      </c>
      <c r="G234" s="21">
        <f t="shared" si="37"/>
        <v>64.558823529411768</v>
      </c>
      <c r="H234" s="21">
        <f t="shared" si="39"/>
        <v>85.588235294117652</v>
      </c>
      <c r="I234" s="23">
        <v>19</v>
      </c>
      <c r="J234" s="23">
        <v>1</v>
      </c>
      <c r="K234" s="23">
        <v>0</v>
      </c>
      <c r="L234" s="23">
        <f>J234+K234</f>
        <v>1</v>
      </c>
      <c r="M234" s="23">
        <v>24</v>
      </c>
      <c r="N234" s="24">
        <v>1</v>
      </c>
      <c r="O234" s="13">
        <f t="shared" si="33"/>
        <v>57</v>
      </c>
      <c r="P234" s="24">
        <f t="shared" si="45"/>
        <v>20</v>
      </c>
      <c r="Q234" s="13">
        <f t="shared" ref="Q234:Q246" si="48">SUM(Q233,P234)</f>
        <v>2545</v>
      </c>
      <c r="R234" s="25">
        <f t="shared" si="42"/>
        <v>2545</v>
      </c>
      <c r="S234" s="22">
        <f t="shared" si="41"/>
        <v>2545</v>
      </c>
    </row>
    <row r="235" spans="1:19" ht="14" x14ac:dyDescent="0.3">
      <c r="A235" s="20">
        <v>44118.333333333336</v>
      </c>
      <c r="B235" s="24">
        <v>142</v>
      </c>
      <c r="C235" s="14">
        <f t="shared" si="34"/>
        <v>3336</v>
      </c>
      <c r="D235" s="21">
        <f t="shared" si="36"/>
        <v>108.85714285714286</v>
      </c>
      <c r="E235" s="21">
        <f t="shared" si="46"/>
        <v>20.882352941176471</v>
      </c>
      <c r="F235" s="21">
        <f t="shared" si="38"/>
        <v>11.050420168067225</v>
      </c>
      <c r="G235" s="21">
        <f t="shared" si="37"/>
        <v>77.35294117647058</v>
      </c>
      <c r="H235" s="21">
        <f t="shared" si="39"/>
        <v>103.8235294117647</v>
      </c>
      <c r="I235" s="23">
        <v>24</v>
      </c>
      <c r="J235" s="23">
        <v>1</v>
      </c>
      <c r="K235" s="23">
        <v>0</v>
      </c>
      <c r="L235" s="23">
        <f>J235+K235</f>
        <v>1</v>
      </c>
      <c r="M235" s="23">
        <v>27</v>
      </c>
      <c r="N235" s="24">
        <v>1</v>
      </c>
      <c r="O235" s="13">
        <f t="shared" si="33"/>
        <v>58</v>
      </c>
      <c r="P235" s="24">
        <f>SUM(I235:K235)</f>
        <v>25</v>
      </c>
      <c r="Q235" s="13">
        <f t="shared" si="48"/>
        <v>2570</v>
      </c>
      <c r="R235" s="25">
        <f t="shared" si="42"/>
        <v>2570</v>
      </c>
      <c r="S235" s="22">
        <f t="shared" si="41"/>
        <v>2570</v>
      </c>
    </row>
    <row r="236" spans="1:19" ht="14" x14ac:dyDescent="0.3">
      <c r="A236" s="20">
        <v>44119.333333333336</v>
      </c>
      <c r="B236" s="31">
        <v>147</v>
      </c>
      <c r="C236" s="14">
        <f t="shared" si="34"/>
        <v>3483</v>
      </c>
      <c r="D236" s="21">
        <f t="shared" si="36"/>
        <v>118.42857142857143</v>
      </c>
      <c r="E236" s="21">
        <f t="shared" si="46"/>
        <v>21.617647058823529</v>
      </c>
      <c r="F236" s="21">
        <f t="shared" si="38"/>
        <v>12.920168067226891</v>
      </c>
      <c r="G236" s="21">
        <f t="shared" si="37"/>
        <v>90.441176470588232</v>
      </c>
      <c r="H236" s="21">
        <f t="shared" si="39"/>
        <v>123.08823529411765</v>
      </c>
      <c r="I236" s="23">
        <v>24</v>
      </c>
      <c r="J236" s="23">
        <v>2</v>
      </c>
      <c r="K236" s="23">
        <v>0</v>
      </c>
      <c r="L236" s="23">
        <f>J236+K236</f>
        <v>2</v>
      </c>
      <c r="M236" s="23">
        <v>25</v>
      </c>
      <c r="N236" s="24">
        <v>0</v>
      </c>
      <c r="O236" s="13">
        <f t="shared" si="33"/>
        <v>58</v>
      </c>
      <c r="P236" s="24">
        <f t="shared" si="45"/>
        <v>26</v>
      </c>
      <c r="Q236" s="13">
        <f t="shared" si="48"/>
        <v>2596</v>
      </c>
      <c r="R236" s="25">
        <f t="shared" si="42"/>
        <v>2595</v>
      </c>
      <c r="S236" s="22">
        <f t="shared" si="41"/>
        <v>2595</v>
      </c>
    </row>
    <row r="237" spans="1:19" ht="14" x14ac:dyDescent="0.3">
      <c r="A237" s="20">
        <v>44120.333333333336</v>
      </c>
      <c r="B237" s="24">
        <v>155</v>
      </c>
      <c r="C237" s="14">
        <f t="shared" si="34"/>
        <v>3638</v>
      </c>
      <c r="D237" s="21">
        <f t="shared" si="36"/>
        <v>124.42857142857143</v>
      </c>
      <c r="E237" s="21">
        <f t="shared" si="46"/>
        <v>22.794117647058822</v>
      </c>
      <c r="F237" s="21">
        <f t="shared" si="38"/>
        <v>14.831932773109244</v>
      </c>
      <c r="G237" s="21">
        <f t="shared" si="37"/>
        <v>103.82352941176471</v>
      </c>
      <c r="H237" s="21">
        <f t="shared" si="39"/>
        <v>143.52941176470588</v>
      </c>
      <c r="I237" s="23">
        <v>24</v>
      </c>
      <c r="J237" s="23">
        <v>2</v>
      </c>
      <c r="K237" s="23">
        <v>0</v>
      </c>
      <c r="L237" s="23">
        <f>J237+K237</f>
        <v>2</v>
      </c>
      <c r="M237" s="23">
        <v>26</v>
      </c>
      <c r="N237" s="24">
        <v>0</v>
      </c>
      <c r="O237" s="13">
        <f t="shared" si="33"/>
        <v>58</v>
      </c>
      <c r="P237" s="24">
        <f t="shared" si="45"/>
        <v>26</v>
      </c>
      <c r="Q237" s="13">
        <f t="shared" si="48"/>
        <v>2622</v>
      </c>
      <c r="R237" s="25">
        <f t="shared" si="42"/>
        <v>2620</v>
      </c>
      <c r="S237" s="22">
        <f t="shared" si="41"/>
        <v>2620</v>
      </c>
    </row>
    <row r="238" spans="1:19" ht="14" x14ac:dyDescent="0.3">
      <c r="A238" s="20">
        <v>44121.333333333336</v>
      </c>
      <c r="B238" s="31">
        <v>119</v>
      </c>
      <c r="C238" s="14">
        <f t="shared" si="34"/>
        <v>3757</v>
      </c>
      <c r="D238" s="21">
        <f t="shared" si="36"/>
        <v>142.28571428571428</v>
      </c>
      <c r="E238" s="21">
        <f t="shared" si="46"/>
        <v>17.5</v>
      </c>
      <c r="F238" s="21">
        <f t="shared" si="38"/>
        <v>16.008403361344538</v>
      </c>
      <c r="G238" s="21">
        <f t="shared" si="37"/>
        <v>112.05882352941177</v>
      </c>
      <c r="H238" s="21">
        <f t="shared" si="39"/>
        <v>157.5</v>
      </c>
      <c r="I238" s="23"/>
      <c r="J238" s="23"/>
      <c r="K238" s="23"/>
      <c r="L238" s="23"/>
      <c r="M238" s="23"/>
      <c r="N238" s="24">
        <v>0</v>
      </c>
      <c r="O238" s="13">
        <f t="shared" si="33"/>
        <v>58</v>
      </c>
      <c r="P238" s="24">
        <v>26</v>
      </c>
      <c r="Q238" s="13">
        <f t="shared" si="48"/>
        <v>2648</v>
      </c>
      <c r="R238" s="25">
        <f t="shared" si="42"/>
        <v>2650</v>
      </c>
      <c r="S238" s="22">
        <f t="shared" si="41"/>
        <v>2650</v>
      </c>
    </row>
    <row r="239" spans="1:19" ht="14" x14ac:dyDescent="0.3">
      <c r="A239" s="20">
        <v>44122.333333333336</v>
      </c>
      <c r="B239" s="24">
        <v>91</v>
      </c>
      <c r="C239" s="14">
        <f t="shared" si="34"/>
        <v>3848</v>
      </c>
      <c r="D239" s="21">
        <f t="shared" si="36"/>
        <v>160.85714285714286</v>
      </c>
      <c r="E239" s="21">
        <f t="shared" si="46"/>
        <v>13.382352941176471</v>
      </c>
      <c r="F239" s="21">
        <f t="shared" si="38"/>
        <v>17.415966386554622</v>
      </c>
      <c r="G239" s="21">
        <f>SUM(E233,E234,E235,E236,E237,E238,E239)</f>
        <v>121.91176470588235</v>
      </c>
      <c r="H239" s="21">
        <f t="shared" si="39"/>
        <v>169.41176470588235</v>
      </c>
      <c r="I239" s="23"/>
      <c r="J239" s="23"/>
      <c r="K239" s="23"/>
      <c r="L239" s="23"/>
      <c r="M239" s="23"/>
      <c r="N239" s="24">
        <v>0</v>
      </c>
      <c r="O239" s="13">
        <f t="shared" si="33"/>
        <v>58</v>
      </c>
      <c r="P239" s="24">
        <v>26</v>
      </c>
      <c r="Q239" s="13">
        <f t="shared" si="48"/>
        <v>2674</v>
      </c>
      <c r="R239" s="25">
        <f t="shared" si="42"/>
        <v>2675</v>
      </c>
      <c r="S239" s="22">
        <f t="shared" si="41"/>
        <v>2675</v>
      </c>
    </row>
    <row r="240" spans="1:19" ht="14" x14ac:dyDescent="0.3">
      <c r="A240" s="20">
        <v>44123.333333333336</v>
      </c>
      <c r="B240" s="24">
        <v>87</v>
      </c>
      <c r="C240" s="14">
        <f t="shared" si="34"/>
        <v>3935</v>
      </c>
      <c r="D240" s="21">
        <f t="shared" si="36"/>
        <v>177.85714285714286</v>
      </c>
      <c r="E240" s="21">
        <f t="shared" si="46"/>
        <v>12.794117647058824</v>
      </c>
      <c r="F240" s="21">
        <f t="shared" si="38"/>
        <v>18.29831932773109</v>
      </c>
      <c r="G240" s="21">
        <f>SUM(E234,E235,E236,E237,E238,E239,E240)</f>
        <v>128.08823529411762</v>
      </c>
      <c r="H240" s="21">
        <f t="shared" si="39"/>
        <v>179.85294117647055</v>
      </c>
      <c r="I240" s="23">
        <v>32</v>
      </c>
      <c r="J240" s="23">
        <v>5</v>
      </c>
      <c r="K240" s="23">
        <v>0</v>
      </c>
      <c r="L240" s="23">
        <f>SUM(K240+J240)</f>
        <v>5</v>
      </c>
      <c r="M240" s="23">
        <v>21</v>
      </c>
      <c r="N240" s="24">
        <v>0</v>
      </c>
      <c r="O240" s="13">
        <f t="shared" si="33"/>
        <v>58</v>
      </c>
      <c r="P240" s="24">
        <f>SUM(I240:K240)</f>
        <v>37</v>
      </c>
      <c r="Q240" s="13">
        <f t="shared" si="48"/>
        <v>2711</v>
      </c>
      <c r="R240" s="25">
        <f t="shared" si="42"/>
        <v>2710</v>
      </c>
      <c r="S240" s="22">
        <f t="shared" si="41"/>
        <v>2710</v>
      </c>
    </row>
    <row r="241" spans="1:19" ht="14" x14ac:dyDescent="0.3">
      <c r="A241" s="20">
        <v>44124.333333333336</v>
      </c>
      <c r="B241" s="24">
        <v>255</v>
      </c>
      <c r="C241" s="14">
        <f t="shared" si="34"/>
        <v>4190</v>
      </c>
      <c r="D241" s="21">
        <f t="shared" si="36"/>
        <v>193.42857142857142</v>
      </c>
      <c r="E241" s="21">
        <f t="shared" si="46"/>
        <v>37.5</v>
      </c>
      <c r="F241" s="21">
        <f t="shared" si="38"/>
        <v>20.924369747899163</v>
      </c>
      <c r="G241" s="21">
        <f>SUM(E235,E236,E237,E238,E239,E240,E241)</f>
        <v>146.47058823529414</v>
      </c>
      <c r="H241" s="21">
        <f t="shared" si="39"/>
        <v>211.02941176470586</v>
      </c>
      <c r="I241" s="23">
        <v>39</v>
      </c>
      <c r="J241" s="23">
        <v>7</v>
      </c>
      <c r="K241" s="23">
        <v>0</v>
      </c>
      <c r="L241" s="23">
        <f>SUM(K241+J241)</f>
        <v>7</v>
      </c>
      <c r="M241" s="23">
        <v>20</v>
      </c>
      <c r="N241" s="24">
        <v>0</v>
      </c>
      <c r="O241" s="13">
        <f t="shared" si="33"/>
        <v>58</v>
      </c>
      <c r="P241" s="24">
        <f>SUM(I241:K241)</f>
        <v>46</v>
      </c>
      <c r="Q241" s="13">
        <f t="shared" si="48"/>
        <v>2757</v>
      </c>
      <c r="R241" s="25">
        <f t="shared" si="42"/>
        <v>2755</v>
      </c>
      <c r="S241" s="22">
        <f t="shared" si="41"/>
        <v>2755</v>
      </c>
    </row>
    <row r="242" spans="1:19" ht="14" x14ac:dyDescent="0.3">
      <c r="A242" s="20">
        <v>44125.333333333336</v>
      </c>
      <c r="B242" s="24">
        <v>272</v>
      </c>
      <c r="C242" s="14">
        <f t="shared" si="34"/>
        <v>4462</v>
      </c>
      <c r="D242" s="21">
        <f t="shared" si="36"/>
        <v>222.28571428571428</v>
      </c>
      <c r="E242" s="21">
        <f t="shared" si="46"/>
        <v>40</v>
      </c>
      <c r="F242" s="21">
        <f t="shared" si="38"/>
        <v>23.655462184873947</v>
      </c>
      <c r="G242" s="21">
        <f>SUM(E236,E237,E238,E239,E240,E241,E242)</f>
        <v>165.58823529411762</v>
      </c>
      <c r="H242" s="21">
        <f t="shared" si="39"/>
        <v>242.9411764705882</v>
      </c>
      <c r="I242" s="23">
        <v>31</v>
      </c>
      <c r="J242" s="23">
        <v>6</v>
      </c>
      <c r="K242" s="23">
        <v>0</v>
      </c>
      <c r="L242" s="23">
        <f>SUM(K242+J242)</f>
        <v>6</v>
      </c>
      <c r="M242" s="23">
        <v>20</v>
      </c>
      <c r="N242" s="24">
        <v>0</v>
      </c>
      <c r="O242" s="13">
        <f t="shared" si="33"/>
        <v>58</v>
      </c>
      <c r="P242" s="24">
        <f>SUM(I242:K242)</f>
        <v>37</v>
      </c>
      <c r="Q242" s="13">
        <f t="shared" si="48"/>
        <v>2794</v>
      </c>
      <c r="R242" s="25">
        <f t="shared" si="42"/>
        <v>2795</v>
      </c>
      <c r="S242" s="22">
        <f t="shared" si="41"/>
        <v>2795</v>
      </c>
    </row>
    <row r="243" spans="1:19" ht="14" x14ac:dyDescent="0.3">
      <c r="A243" s="20">
        <v>44126.333333333336</v>
      </c>
      <c r="B243" s="24">
        <v>266</v>
      </c>
      <c r="C243" s="14">
        <f t="shared" si="34"/>
        <v>4728</v>
      </c>
      <c r="D243" s="21">
        <f t="shared" si="36"/>
        <v>231.28571428571428</v>
      </c>
      <c r="E243" s="21">
        <f t="shared" si="46"/>
        <v>39.117647058823529</v>
      </c>
      <c r="F243" s="21">
        <f t="shared" si="38"/>
        <v>26.155462184873951</v>
      </c>
      <c r="G243" s="21">
        <f>SUM(E237,E238,E239,E240,E241,E242,E243)</f>
        <v>183.08823529411765</v>
      </c>
      <c r="H243" s="21">
        <f t="shared" si="39"/>
        <v>273.52941176470586</v>
      </c>
      <c r="I243" s="23">
        <v>31</v>
      </c>
      <c r="J243" s="23">
        <v>8</v>
      </c>
      <c r="K243" s="23">
        <v>1</v>
      </c>
      <c r="L243" s="23">
        <f>SUM(K243+J243)</f>
        <v>9</v>
      </c>
      <c r="M243" s="23">
        <v>17</v>
      </c>
      <c r="N243" s="24">
        <v>1</v>
      </c>
      <c r="O243" s="13">
        <f t="shared" si="33"/>
        <v>59</v>
      </c>
      <c r="P243" s="24">
        <f t="shared" ref="P243:P244" si="49">SUM(I243:K243)</f>
        <v>40</v>
      </c>
      <c r="Q243" s="13">
        <f t="shared" si="48"/>
        <v>2834</v>
      </c>
      <c r="R243" s="25">
        <f t="shared" si="42"/>
        <v>2835</v>
      </c>
      <c r="S243" s="22">
        <f t="shared" si="41"/>
        <v>2835</v>
      </c>
    </row>
    <row r="244" spans="1:19" ht="14" x14ac:dyDescent="0.3">
      <c r="A244" s="20">
        <v>44127.333333333336</v>
      </c>
      <c r="B244" s="24">
        <v>264</v>
      </c>
      <c r="C244" s="14">
        <f t="shared" si="34"/>
        <v>4992</v>
      </c>
      <c r="D244" s="21"/>
      <c r="E244" s="21">
        <f t="shared" si="46"/>
        <v>38.82352941176471</v>
      </c>
      <c r="F244" s="21">
        <f t="shared" si="38"/>
        <v>28.445378151260506</v>
      </c>
      <c r="G244" s="21">
        <f t="shared" ref="G244:G246" si="50">SUM(E238,E239,E240,E241,E242,E243,E244)</f>
        <v>199.11764705882354</v>
      </c>
      <c r="H244" s="21">
        <f t="shared" si="39"/>
        <v>302.94117647058823</v>
      </c>
      <c r="I244" s="23">
        <v>42</v>
      </c>
      <c r="J244" s="23">
        <v>8</v>
      </c>
      <c r="K244" s="23">
        <v>0</v>
      </c>
      <c r="L244" s="23">
        <f>SUM(K244+J244)</f>
        <v>8</v>
      </c>
      <c r="M244" s="23">
        <v>22</v>
      </c>
      <c r="N244" s="24">
        <v>0</v>
      </c>
      <c r="O244" s="13">
        <f t="shared" si="33"/>
        <v>59</v>
      </c>
      <c r="P244" s="24">
        <f t="shared" si="49"/>
        <v>50</v>
      </c>
      <c r="Q244" s="13">
        <f t="shared" si="48"/>
        <v>2884</v>
      </c>
      <c r="R244" s="25">
        <f t="shared" si="42"/>
        <v>2885</v>
      </c>
      <c r="S244" s="22">
        <f t="shared" si="41"/>
        <v>2885</v>
      </c>
    </row>
    <row r="245" spans="1:19" ht="14" x14ac:dyDescent="0.3">
      <c r="A245" s="20">
        <v>44128.333333333336</v>
      </c>
      <c r="B245" s="24">
        <v>321</v>
      </c>
      <c r="C245" s="14">
        <f t="shared" si="34"/>
        <v>5313</v>
      </c>
      <c r="D245" s="21"/>
      <c r="E245" s="21">
        <f t="shared" si="46"/>
        <v>47.205882352941181</v>
      </c>
      <c r="F245" s="21">
        <f t="shared" si="38"/>
        <v>32.689075630252105</v>
      </c>
      <c r="G245" s="21">
        <f t="shared" si="50"/>
        <v>228.82352941176472</v>
      </c>
      <c r="H245" s="21">
        <f t="shared" si="39"/>
        <v>340.88235294117646</v>
      </c>
      <c r="I245" s="23"/>
      <c r="J245" s="23"/>
      <c r="K245" s="23"/>
      <c r="L245" s="23"/>
      <c r="M245" s="23"/>
      <c r="N245" s="24">
        <v>0</v>
      </c>
      <c r="O245" s="13">
        <f t="shared" si="33"/>
        <v>59</v>
      </c>
      <c r="P245" s="24">
        <v>50</v>
      </c>
      <c r="Q245" s="13">
        <f t="shared" si="48"/>
        <v>2934</v>
      </c>
      <c r="R245" s="25">
        <f t="shared" si="42"/>
        <v>2935</v>
      </c>
      <c r="S245" s="22">
        <f t="shared" si="41"/>
        <v>2935</v>
      </c>
    </row>
    <row r="246" spans="1:19" ht="14" x14ac:dyDescent="0.3">
      <c r="A246" s="20">
        <v>44129.333333333336</v>
      </c>
      <c r="B246" s="24">
        <v>154</v>
      </c>
      <c r="C246" s="14">
        <f t="shared" si="34"/>
        <v>5467</v>
      </c>
      <c r="D246" s="21"/>
      <c r="E246" s="21">
        <f t="shared" si="46"/>
        <v>22.647058823529413</v>
      </c>
      <c r="F246" s="21">
        <f t="shared" si="38"/>
        <v>34.012605042016808</v>
      </c>
      <c r="G246" s="21">
        <f t="shared" si="50"/>
        <v>238.08823529411768</v>
      </c>
      <c r="H246" s="21">
        <f t="shared" si="39"/>
        <v>359.99999999999994</v>
      </c>
      <c r="I246" s="23"/>
      <c r="J246" s="23"/>
      <c r="K246" s="23"/>
      <c r="L246" s="23"/>
      <c r="M246" s="23"/>
      <c r="N246" s="24">
        <v>0</v>
      </c>
      <c r="O246" s="24">
        <v>59</v>
      </c>
      <c r="P246" s="24">
        <v>50</v>
      </c>
      <c r="Q246" s="13">
        <f t="shared" si="48"/>
        <v>2984</v>
      </c>
      <c r="R246" s="25">
        <f t="shared" si="42"/>
        <v>2985</v>
      </c>
      <c r="S246" s="22">
        <f t="shared" si="41"/>
        <v>2985</v>
      </c>
    </row>
    <row r="247" spans="1:19" ht="14" x14ac:dyDescent="0.3">
      <c r="A247" s="20">
        <v>44130.333333333336</v>
      </c>
      <c r="B247" s="21"/>
      <c r="C247" s="21"/>
      <c r="D247" s="21"/>
      <c r="E247" s="21"/>
      <c r="F247" s="21"/>
      <c r="G247" s="21"/>
      <c r="H247" s="21"/>
      <c r="I247" s="23"/>
      <c r="J247" s="23"/>
      <c r="K247" s="23"/>
      <c r="L247" s="23"/>
      <c r="M247" s="23"/>
      <c r="N247" s="24"/>
      <c r="O247" s="24"/>
      <c r="P247" s="24"/>
      <c r="Q247" s="13"/>
      <c r="R247" s="25"/>
      <c r="S247" s="22"/>
    </row>
    <row r="248" spans="1:19" ht="14" x14ac:dyDescent="0.3">
      <c r="A248" s="20">
        <v>44131.333333333336</v>
      </c>
      <c r="B248" s="21"/>
      <c r="C248" s="21"/>
      <c r="D248" s="21"/>
      <c r="E248" s="21"/>
      <c r="F248" s="21"/>
      <c r="G248" s="21"/>
      <c r="H248" s="21"/>
      <c r="I248" s="23"/>
      <c r="J248" s="23"/>
      <c r="K248" s="23"/>
      <c r="L248" s="23"/>
      <c r="M248" s="23"/>
      <c r="N248" s="24"/>
      <c r="O248" s="24"/>
      <c r="P248" s="24"/>
      <c r="Q248" s="13"/>
      <c r="R248" s="25"/>
      <c r="S248" s="22"/>
    </row>
    <row r="249" spans="1:19" ht="14" x14ac:dyDescent="0.3">
      <c r="A249" s="20">
        <v>44132.333333333336</v>
      </c>
      <c r="B249" s="21"/>
      <c r="C249" s="21"/>
      <c r="D249" s="21"/>
      <c r="E249" s="21"/>
      <c r="F249" s="21"/>
      <c r="G249" s="21"/>
      <c r="H249" s="21"/>
      <c r="I249" s="23"/>
      <c r="J249" s="23"/>
      <c r="K249" s="23"/>
      <c r="L249" s="23"/>
      <c r="M249" s="23"/>
      <c r="N249" s="24"/>
      <c r="O249" s="24"/>
      <c r="P249" s="24"/>
      <c r="Q249" s="13"/>
      <c r="R249" s="25"/>
      <c r="S249" s="22"/>
    </row>
    <row r="250" spans="1:19" ht="14" x14ac:dyDescent="0.3">
      <c r="A250" s="35"/>
      <c r="B250" s="25"/>
      <c r="C250" s="25"/>
      <c r="D250" s="21"/>
      <c r="E250" s="21"/>
      <c r="F250" s="21"/>
      <c r="G250" s="21"/>
      <c r="H250" s="21"/>
      <c r="I250" s="23"/>
      <c r="J250" s="23"/>
      <c r="K250" s="23"/>
      <c r="L250" s="23"/>
      <c r="M250" s="23"/>
      <c r="N250" s="25"/>
      <c r="O250" s="25"/>
      <c r="P250" s="24"/>
      <c r="Q250" s="13"/>
      <c r="R250" s="25"/>
      <c r="S250" s="22"/>
    </row>
    <row r="251" spans="1:19" s="40" customFormat="1" ht="14.5" thickBot="1" x14ac:dyDescent="0.35">
      <c r="A251" s="36" t="s">
        <v>34</v>
      </c>
      <c r="B251" s="37">
        <f>SUM(C112,B113:B250)</f>
        <v>5467</v>
      </c>
      <c r="C251" s="37"/>
      <c r="D251" s="38"/>
      <c r="E251" s="38"/>
      <c r="F251" s="38"/>
      <c r="G251" s="38"/>
      <c r="H251" s="38"/>
      <c r="I251" s="38"/>
      <c r="J251" s="38"/>
      <c r="K251" s="38"/>
      <c r="L251" s="38"/>
      <c r="M251" s="38"/>
      <c r="N251" s="37">
        <f>SUM(O112,N113:N250)</f>
        <v>59</v>
      </c>
      <c r="O251" s="37"/>
      <c r="P251" s="37"/>
      <c r="Q251" s="37"/>
      <c r="R251" s="37"/>
      <c r="S251" s="39"/>
    </row>
    <row r="252" spans="1:19" ht="12" thickTop="1" x14ac:dyDescent="0.25">
      <c r="B252" s="41"/>
      <c r="I252" s="33"/>
      <c r="J252" s="33"/>
      <c r="K252" s="33"/>
      <c r="L252" s="33"/>
      <c r="M252" s="33"/>
      <c r="N252" s="41"/>
      <c r="O252" s="41"/>
      <c r="P252" s="41"/>
    </row>
    <row r="253" spans="1:19" x14ac:dyDescent="0.25">
      <c r="B253" s="41"/>
      <c r="I253" s="33"/>
      <c r="J253" s="33"/>
      <c r="K253" s="33"/>
      <c r="L253" s="33"/>
      <c r="M253" s="33"/>
      <c r="N253" s="41"/>
      <c r="O253" s="41"/>
      <c r="P253" s="41"/>
    </row>
    <row r="254" spans="1:19" x14ac:dyDescent="0.25">
      <c r="B254" s="41"/>
      <c r="I254" s="33"/>
      <c r="J254" s="33"/>
      <c r="K254" s="33"/>
      <c r="L254" s="33"/>
      <c r="M254" s="33"/>
      <c r="N254" s="41"/>
      <c r="O254" s="41"/>
      <c r="P254" s="41"/>
    </row>
    <row r="255" spans="1:19" x14ac:dyDescent="0.25">
      <c r="B255" s="41"/>
      <c r="I255" s="33"/>
      <c r="J255" s="33"/>
      <c r="K255" s="33"/>
      <c r="L255" s="33"/>
      <c r="M255" s="33"/>
      <c r="N255" s="41"/>
      <c r="O255" s="41"/>
      <c r="P255" s="41"/>
    </row>
    <row r="256" spans="1:19" x14ac:dyDescent="0.25">
      <c r="B256" s="41"/>
      <c r="I256" s="33"/>
      <c r="J256" s="33"/>
      <c r="K256" s="33"/>
      <c r="L256" s="33"/>
      <c r="M256" s="33"/>
      <c r="N256" s="41"/>
      <c r="O256" s="41"/>
      <c r="P256" s="41"/>
    </row>
    <row r="257" spans="2:16" x14ac:dyDescent="0.25">
      <c r="B257" s="41"/>
      <c r="I257" s="33"/>
      <c r="J257" s="33"/>
      <c r="K257" s="33"/>
      <c r="L257" s="33"/>
      <c r="M257" s="33"/>
      <c r="N257" s="41"/>
      <c r="O257" s="41"/>
      <c r="P257" s="41"/>
    </row>
    <row r="258" spans="2:16" x14ac:dyDescent="0.25">
      <c r="B258" s="41"/>
      <c r="I258" s="33"/>
      <c r="J258" s="33"/>
      <c r="K258" s="33"/>
      <c r="L258" s="33"/>
      <c r="M258" s="33"/>
      <c r="N258" s="41"/>
      <c r="O258" s="41"/>
      <c r="P258" s="41"/>
    </row>
    <row r="259" spans="2:16" x14ac:dyDescent="0.25">
      <c r="B259" s="41"/>
      <c r="I259" s="33"/>
      <c r="J259" s="33"/>
      <c r="K259" s="33"/>
      <c r="L259" s="33"/>
      <c r="M259" s="33"/>
      <c r="N259" s="41"/>
      <c r="O259" s="41"/>
      <c r="P259" s="41"/>
    </row>
    <row r="260" spans="2:16" x14ac:dyDescent="0.25">
      <c r="B260" s="41"/>
      <c r="I260" s="33"/>
      <c r="J260" s="33"/>
      <c r="K260" s="33"/>
      <c r="L260" s="33"/>
      <c r="M260" s="33"/>
      <c r="N260" s="41"/>
      <c r="O260" s="41"/>
      <c r="P260" s="41"/>
    </row>
    <row r="261" spans="2:16" x14ac:dyDescent="0.25">
      <c r="B261" s="41"/>
      <c r="I261" s="33"/>
      <c r="J261" s="33"/>
      <c r="K261" s="33"/>
      <c r="L261" s="33"/>
      <c r="M261" s="33"/>
      <c r="N261" s="41"/>
      <c r="O261" s="41"/>
      <c r="P261" s="41"/>
    </row>
    <row r="262" spans="2:16" x14ac:dyDescent="0.25">
      <c r="B262" s="41"/>
      <c r="I262" s="33"/>
      <c r="J262" s="33"/>
      <c r="K262" s="33"/>
      <c r="L262" s="33"/>
      <c r="M262" s="33"/>
      <c r="N262" s="41"/>
      <c r="O262" s="41"/>
      <c r="P262" s="41"/>
    </row>
    <row r="263" spans="2:16" x14ac:dyDescent="0.25">
      <c r="B263" s="41"/>
      <c r="I263" s="33"/>
      <c r="J263" s="33"/>
      <c r="K263" s="33"/>
      <c r="L263" s="33"/>
      <c r="M263" s="33"/>
      <c r="N263" s="41"/>
      <c r="O263" s="41"/>
      <c r="P263" s="41"/>
    </row>
    <row r="264" spans="2:16" x14ac:dyDescent="0.25">
      <c r="B264" s="41"/>
      <c r="I264" s="33"/>
      <c r="J264" s="33"/>
      <c r="K264" s="33"/>
      <c r="L264" s="33"/>
      <c r="M264" s="33"/>
      <c r="N264" s="41"/>
      <c r="O264" s="41"/>
      <c r="P264" s="41"/>
    </row>
    <row r="265" spans="2:16" x14ac:dyDescent="0.25">
      <c r="B265" s="41"/>
      <c r="I265" s="33"/>
      <c r="J265" s="33"/>
      <c r="K265" s="33"/>
      <c r="L265" s="33"/>
      <c r="M265" s="33"/>
      <c r="N265" s="41"/>
      <c r="O265" s="41"/>
      <c r="P265" s="41"/>
    </row>
    <row r="266" spans="2:16" x14ac:dyDescent="0.25">
      <c r="B266" s="41"/>
      <c r="I266" s="33"/>
      <c r="J266" s="33"/>
      <c r="K266" s="33"/>
      <c r="L266" s="33"/>
      <c r="M266" s="33"/>
      <c r="N266" s="41"/>
      <c r="O266" s="41"/>
      <c r="P266" s="41"/>
    </row>
    <row r="267" spans="2:16" x14ac:dyDescent="0.25">
      <c r="B267" s="41"/>
      <c r="I267" s="33"/>
      <c r="J267" s="33"/>
      <c r="K267" s="33"/>
      <c r="L267" s="33"/>
      <c r="M267" s="33"/>
      <c r="N267" s="41"/>
      <c r="O267" s="41"/>
      <c r="P267" s="41"/>
    </row>
    <row r="268" spans="2:16" x14ac:dyDescent="0.25">
      <c r="B268" s="41"/>
      <c r="I268" s="33"/>
      <c r="J268" s="33"/>
      <c r="K268" s="33"/>
      <c r="L268" s="33"/>
      <c r="M268" s="33"/>
      <c r="N268" s="41"/>
      <c r="O268" s="41"/>
      <c r="P268" s="41"/>
    </row>
    <row r="269" spans="2:16" x14ac:dyDescent="0.25">
      <c r="B269" s="41"/>
      <c r="I269" s="33"/>
      <c r="J269" s="33"/>
      <c r="K269" s="33"/>
      <c r="L269" s="33"/>
      <c r="M269" s="33"/>
      <c r="N269" s="41"/>
      <c r="O269" s="41"/>
      <c r="P269" s="41"/>
    </row>
    <row r="270" spans="2:16" x14ac:dyDescent="0.25">
      <c r="B270" s="41"/>
      <c r="I270" s="33"/>
      <c r="J270" s="33"/>
      <c r="K270" s="33"/>
      <c r="L270" s="33"/>
      <c r="M270" s="33"/>
      <c r="N270" s="41"/>
      <c r="O270" s="41"/>
      <c r="P270" s="41"/>
    </row>
    <row r="271" spans="2:16" x14ac:dyDescent="0.25">
      <c r="B271" s="41"/>
      <c r="I271" s="33"/>
      <c r="J271" s="33"/>
      <c r="K271" s="33"/>
      <c r="L271" s="33"/>
      <c r="M271" s="33"/>
      <c r="N271" s="41"/>
      <c r="O271" s="41"/>
      <c r="P271" s="41"/>
    </row>
    <row r="272" spans="2:16" x14ac:dyDescent="0.25">
      <c r="B272" s="41"/>
      <c r="I272" s="33"/>
      <c r="J272" s="33"/>
      <c r="K272" s="33"/>
      <c r="L272" s="33"/>
      <c r="M272" s="33"/>
      <c r="N272" s="41"/>
      <c r="O272" s="41"/>
      <c r="P272" s="41"/>
    </row>
    <row r="273" spans="2:16" x14ac:dyDescent="0.25">
      <c r="B273" s="41"/>
      <c r="I273" s="33"/>
      <c r="J273" s="33"/>
      <c r="K273" s="33"/>
      <c r="L273" s="33"/>
      <c r="M273" s="33"/>
      <c r="N273" s="41"/>
      <c r="O273" s="41"/>
      <c r="P273" s="41"/>
    </row>
    <row r="274" spans="2:16" x14ac:dyDescent="0.25">
      <c r="B274" s="41"/>
      <c r="I274" s="33"/>
      <c r="J274" s="33"/>
      <c r="K274" s="33"/>
      <c r="L274" s="33"/>
      <c r="M274" s="33"/>
      <c r="N274" s="41"/>
      <c r="O274" s="41"/>
      <c r="P274" s="41"/>
    </row>
    <row r="275" spans="2:16" x14ac:dyDescent="0.25">
      <c r="B275" s="41"/>
      <c r="I275" s="33"/>
      <c r="J275" s="33"/>
      <c r="K275" s="33"/>
      <c r="L275" s="33"/>
      <c r="M275" s="33"/>
      <c r="N275" s="41"/>
      <c r="O275" s="41"/>
      <c r="P275" s="41"/>
    </row>
    <row r="276" spans="2:16" x14ac:dyDescent="0.25">
      <c r="B276" s="41"/>
      <c r="I276" s="33"/>
      <c r="J276" s="33"/>
      <c r="K276" s="33"/>
      <c r="L276" s="33"/>
      <c r="M276" s="33"/>
      <c r="N276" s="41"/>
      <c r="O276" s="41"/>
      <c r="P276" s="41"/>
    </row>
    <row r="277" spans="2:16" x14ac:dyDescent="0.25">
      <c r="B277" s="41"/>
      <c r="I277" s="33"/>
      <c r="J277" s="33"/>
      <c r="K277" s="33"/>
      <c r="L277" s="33"/>
      <c r="M277" s="33"/>
      <c r="N277" s="41"/>
      <c r="O277" s="41"/>
      <c r="P277" s="41"/>
    </row>
    <row r="278" spans="2:16" x14ac:dyDescent="0.25">
      <c r="B278" s="41"/>
      <c r="I278" s="33"/>
      <c r="J278" s="33"/>
      <c r="K278" s="33"/>
      <c r="L278" s="33"/>
      <c r="M278" s="33"/>
      <c r="N278" s="41"/>
      <c r="O278" s="41"/>
      <c r="P278" s="41"/>
    </row>
    <row r="279" spans="2:16" x14ac:dyDescent="0.25">
      <c r="B279" s="41"/>
      <c r="I279" s="33"/>
      <c r="J279" s="33"/>
      <c r="K279" s="33"/>
      <c r="L279" s="33"/>
      <c r="M279" s="33"/>
      <c r="N279" s="41"/>
      <c r="O279" s="41"/>
      <c r="P279" s="41"/>
    </row>
    <row r="280" spans="2:16" x14ac:dyDescent="0.25">
      <c r="B280" s="41"/>
      <c r="I280" s="33"/>
      <c r="J280" s="33"/>
      <c r="K280" s="33"/>
      <c r="L280" s="33"/>
      <c r="M280" s="33"/>
      <c r="N280" s="41"/>
      <c r="O280" s="41"/>
      <c r="P280" s="41"/>
    </row>
    <row r="281" spans="2:16" x14ac:dyDescent="0.25">
      <c r="B281" s="41"/>
      <c r="I281" s="33"/>
      <c r="J281" s="33"/>
      <c r="K281" s="33"/>
      <c r="L281" s="33"/>
      <c r="M281" s="33"/>
      <c r="N281" s="41"/>
      <c r="O281" s="41"/>
      <c r="P281" s="41"/>
    </row>
    <row r="282" spans="2:16" x14ac:dyDescent="0.25">
      <c r="B282" s="41"/>
      <c r="I282" s="33"/>
      <c r="J282" s="33"/>
      <c r="K282" s="33"/>
      <c r="L282" s="33"/>
      <c r="M282" s="33"/>
      <c r="N282" s="41"/>
      <c r="O282" s="41"/>
      <c r="P282" s="41"/>
    </row>
    <row r="283" spans="2:16" x14ac:dyDescent="0.25">
      <c r="B283" s="41"/>
      <c r="I283" s="33"/>
      <c r="J283" s="33"/>
      <c r="K283" s="33"/>
      <c r="L283" s="33"/>
      <c r="M283" s="33"/>
      <c r="N283" s="41"/>
      <c r="O283" s="41"/>
      <c r="P283" s="41"/>
    </row>
    <row r="284" spans="2:16" x14ac:dyDescent="0.25">
      <c r="B284" s="41"/>
      <c r="I284" s="33"/>
      <c r="J284" s="33"/>
      <c r="K284" s="33"/>
      <c r="L284" s="33"/>
      <c r="M284" s="33"/>
      <c r="N284" s="41"/>
      <c r="O284" s="41"/>
      <c r="P284" s="41"/>
    </row>
    <row r="285" spans="2:16" x14ac:dyDescent="0.25">
      <c r="B285" s="41"/>
      <c r="I285" s="33"/>
      <c r="J285" s="33"/>
      <c r="K285" s="33"/>
      <c r="L285" s="33"/>
      <c r="M285" s="33"/>
      <c r="N285" s="41"/>
      <c r="O285" s="41"/>
      <c r="P285" s="41"/>
    </row>
    <row r="286" spans="2:16" x14ac:dyDescent="0.25">
      <c r="B286" s="41"/>
      <c r="I286" s="33"/>
      <c r="J286" s="33"/>
      <c r="K286" s="33"/>
      <c r="L286" s="33"/>
      <c r="M286" s="33"/>
      <c r="N286" s="41"/>
      <c r="O286" s="41"/>
      <c r="P286" s="41"/>
    </row>
    <row r="287" spans="2:16" x14ac:dyDescent="0.25">
      <c r="B287" s="41"/>
      <c r="I287" s="33"/>
      <c r="J287" s="33"/>
      <c r="K287" s="33"/>
      <c r="L287" s="33"/>
      <c r="M287" s="33"/>
      <c r="N287" s="41"/>
      <c r="O287" s="41"/>
      <c r="P287" s="41"/>
    </row>
    <row r="288" spans="2:16" x14ac:dyDescent="0.25">
      <c r="B288" s="41"/>
      <c r="I288" s="33"/>
      <c r="J288" s="33"/>
      <c r="K288" s="33"/>
      <c r="L288" s="33"/>
      <c r="M288" s="33"/>
      <c r="N288" s="41"/>
      <c r="O288" s="41"/>
      <c r="P288" s="41"/>
    </row>
    <row r="289" spans="2:16" x14ac:dyDescent="0.25">
      <c r="B289" s="41"/>
      <c r="I289" s="33"/>
      <c r="J289" s="33"/>
      <c r="K289" s="33"/>
      <c r="L289" s="33"/>
      <c r="M289" s="33"/>
      <c r="N289" s="41"/>
      <c r="O289" s="41"/>
      <c r="P289" s="41"/>
    </row>
    <row r="290" spans="2:16" x14ac:dyDescent="0.25">
      <c r="B290" s="41"/>
      <c r="I290" s="33"/>
      <c r="J290" s="33"/>
      <c r="K290" s="33"/>
      <c r="L290" s="33"/>
      <c r="M290" s="33"/>
      <c r="N290" s="41"/>
      <c r="O290" s="41"/>
      <c r="P290" s="41"/>
    </row>
    <row r="291" spans="2:16" x14ac:dyDescent="0.25">
      <c r="B291" s="41"/>
      <c r="I291" s="33"/>
      <c r="J291" s="33"/>
      <c r="K291" s="33"/>
      <c r="L291" s="33"/>
      <c r="M291" s="33"/>
      <c r="N291" s="41"/>
      <c r="O291" s="41"/>
      <c r="P291" s="41"/>
    </row>
    <row r="292" spans="2:16" x14ac:dyDescent="0.25">
      <c r="B292" s="41"/>
      <c r="I292" s="33"/>
      <c r="J292" s="33"/>
      <c r="K292" s="33"/>
      <c r="L292" s="33"/>
      <c r="M292" s="33"/>
      <c r="N292" s="41"/>
      <c r="O292" s="41"/>
      <c r="P292" s="41"/>
    </row>
    <row r="293" spans="2:16" x14ac:dyDescent="0.25">
      <c r="B293" s="41"/>
      <c r="I293" s="33"/>
      <c r="J293" s="33"/>
      <c r="K293" s="33"/>
      <c r="L293" s="33"/>
      <c r="M293" s="33"/>
      <c r="N293" s="41"/>
      <c r="O293" s="41"/>
      <c r="P293" s="41"/>
    </row>
    <row r="294" spans="2:16" x14ac:dyDescent="0.25">
      <c r="B294" s="41"/>
      <c r="I294" s="33"/>
      <c r="J294" s="33"/>
      <c r="K294" s="33"/>
      <c r="L294" s="33"/>
      <c r="M294" s="33"/>
      <c r="N294" s="41"/>
      <c r="O294" s="41"/>
      <c r="P294" s="41"/>
    </row>
    <row r="295" spans="2:16" x14ac:dyDescent="0.25">
      <c r="B295" s="41"/>
      <c r="I295" s="33"/>
      <c r="J295" s="33"/>
      <c r="K295" s="33"/>
      <c r="L295" s="33"/>
      <c r="M295" s="33"/>
      <c r="N295" s="41"/>
      <c r="O295" s="41"/>
      <c r="P295" s="41"/>
    </row>
    <row r="296" spans="2:16" x14ac:dyDescent="0.25">
      <c r="B296" s="41"/>
      <c r="I296" s="33"/>
      <c r="J296" s="33"/>
      <c r="K296" s="33"/>
      <c r="L296" s="33"/>
      <c r="M296" s="33"/>
      <c r="N296" s="41"/>
      <c r="O296" s="41"/>
      <c r="P296" s="41"/>
    </row>
    <row r="297" spans="2:16" x14ac:dyDescent="0.25">
      <c r="B297" s="41"/>
      <c r="N297" s="41"/>
      <c r="O297" s="41"/>
      <c r="P297" s="41"/>
    </row>
    <row r="298" spans="2:16" x14ac:dyDescent="0.25">
      <c r="B298" s="41"/>
      <c r="N298" s="41"/>
      <c r="O298" s="41"/>
      <c r="P298" s="41"/>
    </row>
    <row r="299" spans="2:16" x14ac:dyDescent="0.25">
      <c r="B299" s="41"/>
      <c r="N299" s="41"/>
      <c r="O299" s="41"/>
      <c r="P299" s="41"/>
    </row>
    <row r="300" spans="2:16" x14ac:dyDescent="0.25">
      <c r="B300" s="41"/>
      <c r="N300" s="41"/>
      <c r="O300" s="41"/>
      <c r="P300" s="41"/>
    </row>
    <row r="301" spans="2:16" x14ac:dyDescent="0.25">
      <c r="B301" s="41"/>
      <c r="N301" s="41"/>
      <c r="O301" s="41"/>
      <c r="P301" s="41"/>
    </row>
    <row r="302" spans="2:16" x14ac:dyDescent="0.25">
      <c r="B302" s="41"/>
      <c r="N302" s="41"/>
      <c r="O302" s="41"/>
      <c r="P302" s="41"/>
    </row>
    <row r="303" spans="2:16" x14ac:dyDescent="0.25">
      <c r="B303" s="41"/>
      <c r="N303" s="41"/>
      <c r="O303" s="41"/>
      <c r="P303" s="41"/>
    </row>
    <row r="304" spans="2:16" x14ac:dyDescent="0.25">
      <c r="B304" s="41"/>
      <c r="N304" s="41"/>
      <c r="O304" s="41"/>
      <c r="P304" s="41"/>
    </row>
    <row r="305" spans="2:16" x14ac:dyDescent="0.25">
      <c r="B305" s="41"/>
      <c r="N305" s="41"/>
      <c r="O305" s="41"/>
      <c r="P305" s="41"/>
    </row>
    <row r="306" spans="2:16" x14ac:dyDescent="0.25">
      <c r="B306" s="41"/>
      <c r="N306" s="41"/>
      <c r="O306" s="41"/>
      <c r="P306" s="41"/>
    </row>
    <row r="307" spans="2:16" x14ac:dyDescent="0.25">
      <c r="B307" s="41"/>
      <c r="N307" s="41"/>
      <c r="O307" s="41"/>
      <c r="P307" s="41"/>
    </row>
    <row r="308" spans="2:16" x14ac:dyDescent="0.25">
      <c r="B308" s="41"/>
      <c r="N308" s="41"/>
      <c r="O308" s="41"/>
      <c r="P308" s="41"/>
    </row>
    <row r="309" spans="2:16" x14ac:dyDescent="0.25">
      <c r="B309" s="41"/>
      <c r="N309" s="41"/>
      <c r="O309" s="41"/>
      <c r="P309" s="41"/>
    </row>
    <row r="310" spans="2:16" x14ac:dyDescent="0.25">
      <c r="B310" s="41"/>
      <c r="N310" s="41"/>
      <c r="O310" s="41"/>
      <c r="P310" s="41"/>
    </row>
    <row r="311" spans="2:16" x14ac:dyDescent="0.25">
      <c r="B311" s="41"/>
      <c r="N311" s="41"/>
      <c r="O311" s="41"/>
      <c r="P311" s="41"/>
    </row>
    <row r="312" spans="2:16" x14ac:dyDescent="0.25">
      <c r="B312" s="41"/>
      <c r="N312" s="41"/>
      <c r="O312" s="41"/>
      <c r="P312" s="41"/>
    </row>
    <row r="313" spans="2:16" x14ac:dyDescent="0.25">
      <c r="B313" s="41"/>
      <c r="N313" s="41"/>
      <c r="O313" s="41"/>
      <c r="P313" s="41"/>
    </row>
    <row r="314" spans="2:16" x14ac:dyDescent="0.25">
      <c r="B314" s="41"/>
      <c r="N314" s="41"/>
      <c r="O314" s="41"/>
      <c r="P314" s="41"/>
    </row>
    <row r="315" spans="2:16" x14ac:dyDescent="0.25">
      <c r="B315" s="41"/>
      <c r="N315" s="41"/>
      <c r="O315" s="41"/>
      <c r="P315" s="41"/>
    </row>
    <row r="316" spans="2:16" x14ac:dyDescent="0.25">
      <c r="B316" s="41"/>
      <c r="N316" s="41"/>
      <c r="O316" s="41"/>
      <c r="P316" s="41"/>
    </row>
    <row r="317" spans="2:16" x14ac:dyDescent="0.25">
      <c r="B317" s="41"/>
      <c r="N317" s="41"/>
      <c r="O317" s="41"/>
      <c r="P317" s="41"/>
    </row>
    <row r="318" spans="2:16" x14ac:dyDescent="0.25">
      <c r="B318" s="41"/>
      <c r="N318" s="41"/>
      <c r="O318" s="41"/>
      <c r="P318" s="41"/>
    </row>
    <row r="319" spans="2:16" x14ac:dyDescent="0.25">
      <c r="B319" s="41"/>
      <c r="N319" s="41"/>
      <c r="O319" s="41"/>
      <c r="P319" s="41"/>
    </row>
    <row r="320" spans="2:16" x14ac:dyDescent="0.25">
      <c r="B320" s="41"/>
      <c r="N320" s="41"/>
      <c r="O320" s="41"/>
      <c r="P320" s="41"/>
    </row>
    <row r="321" spans="2:16" x14ac:dyDescent="0.25">
      <c r="B321" s="41"/>
      <c r="N321" s="41"/>
      <c r="O321" s="41"/>
      <c r="P321" s="41"/>
    </row>
    <row r="322" spans="2:16" x14ac:dyDescent="0.25">
      <c r="B322" s="41"/>
      <c r="N322" s="41"/>
      <c r="O322" s="41"/>
      <c r="P322" s="41"/>
    </row>
    <row r="323" spans="2:16" x14ac:dyDescent="0.25">
      <c r="B323" s="41"/>
      <c r="N323" s="41"/>
      <c r="O323" s="41"/>
      <c r="P323" s="41"/>
    </row>
    <row r="324" spans="2:16" x14ac:dyDescent="0.25">
      <c r="B324" s="41"/>
      <c r="N324" s="41"/>
      <c r="O324" s="41"/>
      <c r="P324" s="41"/>
    </row>
    <row r="325" spans="2:16" x14ac:dyDescent="0.25">
      <c r="B325" s="41"/>
      <c r="N325" s="41"/>
      <c r="O325" s="41"/>
      <c r="P325" s="41"/>
    </row>
    <row r="326" spans="2:16" x14ac:dyDescent="0.25">
      <c r="B326" s="41"/>
      <c r="N326" s="41"/>
      <c r="O326" s="41"/>
      <c r="P326" s="41"/>
    </row>
    <row r="327" spans="2:16" x14ac:dyDescent="0.25">
      <c r="B327" s="41"/>
      <c r="N327" s="41"/>
      <c r="O327" s="41"/>
      <c r="P327" s="41"/>
    </row>
    <row r="328" spans="2:16" x14ac:dyDescent="0.25">
      <c r="B328" s="41"/>
      <c r="N328" s="41"/>
      <c r="O328" s="41"/>
      <c r="P328" s="41"/>
    </row>
    <row r="329" spans="2:16" x14ac:dyDescent="0.25">
      <c r="B329" s="41"/>
      <c r="N329" s="41"/>
      <c r="O329" s="41"/>
      <c r="P329" s="41"/>
    </row>
    <row r="330" spans="2:16" x14ac:dyDescent="0.25">
      <c r="B330" s="41"/>
      <c r="N330" s="41"/>
      <c r="O330" s="41"/>
      <c r="P330" s="41"/>
    </row>
    <row r="331" spans="2:16" x14ac:dyDescent="0.25">
      <c r="B331" s="41"/>
      <c r="N331" s="41"/>
      <c r="O331" s="41"/>
      <c r="P331" s="41"/>
    </row>
    <row r="332" spans="2:16" x14ac:dyDescent="0.25">
      <c r="B332" s="41"/>
      <c r="N332" s="41"/>
      <c r="O332" s="41"/>
      <c r="P332" s="41"/>
    </row>
    <row r="333" spans="2:16" x14ac:dyDescent="0.25">
      <c r="B333" s="41"/>
      <c r="N333" s="41"/>
      <c r="O333" s="41"/>
      <c r="P333" s="41"/>
    </row>
    <row r="334" spans="2:16" x14ac:dyDescent="0.25">
      <c r="B334" s="41"/>
      <c r="N334" s="41"/>
      <c r="O334" s="41"/>
      <c r="P334" s="41"/>
    </row>
    <row r="335" spans="2:16" x14ac:dyDescent="0.25">
      <c r="B335" s="41"/>
      <c r="N335" s="41"/>
      <c r="O335" s="41"/>
      <c r="P335" s="41"/>
    </row>
    <row r="336" spans="2:16" x14ac:dyDescent="0.25">
      <c r="B336" s="41"/>
      <c r="N336" s="41"/>
      <c r="O336" s="41"/>
      <c r="P336" s="41"/>
    </row>
    <row r="337" spans="2:16" x14ac:dyDescent="0.25">
      <c r="B337" s="41"/>
      <c r="N337" s="41"/>
      <c r="O337" s="41"/>
      <c r="P337" s="41"/>
    </row>
    <row r="338" spans="2:16" x14ac:dyDescent="0.25">
      <c r="B338" s="41"/>
      <c r="N338" s="41"/>
      <c r="O338" s="41"/>
      <c r="P338" s="41"/>
    </row>
    <row r="339" spans="2:16" x14ac:dyDescent="0.25">
      <c r="B339" s="41"/>
      <c r="N339" s="41"/>
      <c r="O339" s="41"/>
      <c r="P339" s="41"/>
    </row>
    <row r="340" spans="2:16" x14ac:dyDescent="0.25">
      <c r="B340" s="41"/>
      <c r="N340" s="41"/>
      <c r="O340" s="41"/>
      <c r="P340" s="41"/>
    </row>
    <row r="341" spans="2:16" x14ac:dyDescent="0.25">
      <c r="B341" s="41"/>
      <c r="N341" s="41"/>
      <c r="O341" s="41"/>
      <c r="P341" s="41"/>
    </row>
    <row r="342" spans="2:16" x14ac:dyDescent="0.25">
      <c r="B342" s="41"/>
      <c r="N342" s="41"/>
      <c r="O342" s="41"/>
      <c r="P342" s="41"/>
    </row>
    <row r="343" spans="2:16" x14ac:dyDescent="0.25">
      <c r="B343" s="41"/>
      <c r="N343" s="41"/>
      <c r="O343" s="41"/>
      <c r="P343" s="41"/>
    </row>
    <row r="344" spans="2:16" x14ac:dyDescent="0.25">
      <c r="B344" s="41"/>
      <c r="N344" s="41"/>
      <c r="O344" s="41"/>
      <c r="P344" s="41"/>
    </row>
    <row r="345" spans="2:16" x14ac:dyDescent="0.25">
      <c r="B345" s="41"/>
      <c r="N345" s="41"/>
      <c r="O345" s="41"/>
      <c r="P345" s="41"/>
    </row>
    <row r="346" spans="2:16" x14ac:dyDescent="0.25">
      <c r="B346" s="41"/>
      <c r="N346" s="41"/>
      <c r="O346" s="41"/>
      <c r="P346" s="41"/>
    </row>
    <row r="347" spans="2:16" x14ac:dyDescent="0.25">
      <c r="B347" s="41"/>
      <c r="N347" s="41"/>
      <c r="O347" s="41"/>
      <c r="P347" s="41"/>
    </row>
    <row r="348" spans="2:16" x14ac:dyDescent="0.25">
      <c r="B348" s="41"/>
      <c r="N348" s="41"/>
      <c r="O348" s="41"/>
      <c r="P348" s="41"/>
    </row>
    <row r="349" spans="2:16" x14ac:dyDescent="0.25">
      <c r="B349" s="41"/>
      <c r="N349" s="41"/>
      <c r="O349" s="41"/>
      <c r="P349" s="41"/>
    </row>
    <row r="350" spans="2:16" x14ac:dyDescent="0.25">
      <c r="B350" s="41"/>
      <c r="N350" s="41"/>
      <c r="O350" s="41"/>
      <c r="P350" s="41"/>
    </row>
    <row r="351" spans="2:16" x14ac:dyDescent="0.25">
      <c r="B351" s="41"/>
      <c r="N351" s="41"/>
      <c r="O351" s="41"/>
      <c r="P351" s="41"/>
    </row>
    <row r="352" spans="2:16" x14ac:dyDescent="0.25">
      <c r="B352" s="41"/>
      <c r="N352" s="41"/>
      <c r="O352" s="41"/>
      <c r="P352" s="41"/>
    </row>
    <row r="353" spans="2:16" x14ac:dyDescent="0.25">
      <c r="B353" s="41"/>
      <c r="N353" s="41"/>
      <c r="O353" s="41"/>
      <c r="P353" s="41"/>
    </row>
    <row r="354" spans="2:16" x14ac:dyDescent="0.25">
      <c r="B354" s="41"/>
      <c r="N354" s="41"/>
      <c r="O354" s="41"/>
      <c r="P354" s="41"/>
    </row>
    <row r="355" spans="2:16" x14ac:dyDescent="0.25">
      <c r="B355" s="41"/>
      <c r="N355" s="41"/>
      <c r="O355" s="41"/>
      <c r="P355" s="41"/>
    </row>
    <row r="356" spans="2:16" x14ac:dyDescent="0.25">
      <c r="B356" s="41"/>
      <c r="N356" s="41"/>
      <c r="O356" s="41"/>
      <c r="P356" s="41"/>
    </row>
    <row r="357" spans="2:16" x14ac:dyDescent="0.25">
      <c r="B357" s="41"/>
      <c r="N357" s="41"/>
      <c r="O357" s="41"/>
      <c r="P357" s="41"/>
    </row>
    <row r="358" spans="2:16" x14ac:dyDescent="0.25">
      <c r="B358" s="41"/>
      <c r="N358" s="41"/>
      <c r="O358" s="41"/>
      <c r="P358" s="41"/>
    </row>
    <row r="359" spans="2:16" x14ac:dyDescent="0.25">
      <c r="B359" s="41"/>
      <c r="N359" s="41"/>
      <c r="O359" s="41"/>
      <c r="P359" s="41"/>
    </row>
    <row r="360" spans="2:16" x14ac:dyDescent="0.25">
      <c r="B360" s="41"/>
      <c r="N360" s="41"/>
      <c r="O360" s="41"/>
      <c r="P360" s="41"/>
    </row>
    <row r="361" spans="2:16" x14ac:dyDescent="0.25">
      <c r="B361" s="41"/>
      <c r="N361" s="41"/>
      <c r="O361" s="41"/>
      <c r="P361" s="41"/>
    </row>
    <row r="362" spans="2:16" x14ac:dyDescent="0.25">
      <c r="B362" s="41"/>
      <c r="N362" s="41"/>
      <c r="O362" s="41"/>
      <c r="P362" s="41"/>
    </row>
    <row r="363" spans="2:16" x14ac:dyDescent="0.25">
      <c r="B363" s="41"/>
      <c r="N363" s="41"/>
      <c r="O363" s="41"/>
      <c r="P363" s="41"/>
    </row>
    <row r="364" spans="2:16" x14ac:dyDescent="0.25">
      <c r="B364" s="41"/>
      <c r="N364" s="41"/>
      <c r="O364" s="41"/>
      <c r="P364" s="41"/>
    </row>
    <row r="365" spans="2:16" x14ac:dyDescent="0.25">
      <c r="B365" s="41"/>
      <c r="N365" s="41"/>
      <c r="O365" s="41"/>
      <c r="P365" s="41"/>
    </row>
    <row r="366" spans="2:16" x14ac:dyDescent="0.25">
      <c r="B366" s="41"/>
      <c r="N366" s="41"/>
      <c r="O366" s="41"/>
      <c r="P366" s="41"/>
    </row>
    <row r="367" spans="2:16" x14ac:dyDescent="0.25">
      <c r="B367" s="41"/>
      <c r="N367" s="41"/>
      <c r="O367" s="41"/>
      <c r="P367" s="41"/>
    </row>
    <row r="368" spans="2:16" x14ac:dyDescent="0.25">
      <c r="B368" s="41"/>
      <c r="N368" s="41"/>
      <c r="O368" s="41"/>
      <c r="P368" s="41"/>
    </row>
    <row r="369" spans="2:16" x14ac:dyDescent="0.25">
      <c r="B369" s="41"/>
      <c r="N369" s="41"/>
      <c r="O369" s="41"/>
      <c r="P369" s="41"/>
    </row>
    <row r="370" spans="2:16" x14ac:dyDescent="0.25">
      <c r="B370" s="41"/>
      <c r="N370" s="41"/>
      <c r="O370" s="41"/>
      <c r="P370" s="41"/>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15" zoomScale="60" zoomScaleNormal="60" workbookViewId="0">
      <selection activeCell="AB103" sqref="AB103"/>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50" zoomScaleNormal="50" workbookViewId="0">
      <selection sqref="A1:E1"/>
    </sheetView>
  </sheetViews>
  <sheetFormatPr baseColWidth="10" defaultColWidth="11" defaultRowHeight="14" x14ac:dyDescent="0.3"/>
  <cols>
    <col min="1" max="1" width="14.25" style="45" customWidth="1"/>
    <col min="2" max="5" width="15.58203125" style="45" customWidth="1"/>
    <col min="6" max="16384" width="11" style="45"/>
  </cols>
  <sheetData>
    <row r="1" spans="1:5" ht="14.5" thickTop="1" x14ac:dyDescent="0.3">
      <c r="A1" s="106" t="s">
        <v>58</v>
      </c>
      <c r="B1" s="107"/>
      <c r="C1" s="107"/>
      <c r="D1" s="107"/>
      <c r="E1" s="108"/>
    </row>
    <row r="2" spans="1:5" x14ac:dyDescent="0.3">
      <c r="A2" s="46" t="s">
        <v>53</v>
      </c>
      <c r="B2" s="47" t="s">
        <v>55</v>
      </c>
      <c r="C2" s="47" t="s">
        <v>54</v>
      </c>
      <c r="D2" s="47" t="s">
        <v>56</v>
      </c>
      <c r="E2" s="48" t="s">
        <v>57</v>
      </c>
    </row>
    <row r="3" spans="1:5" x14ac:dyDescent="0.3">
      <c r="A3" s="49">
        <v>25</v>
      </c>
      <c r="B3" s="50">
        <v>3203</v>
      </c>
      <c r="C3" s="50">
        <f>B3*E3/100</f>
        <v>12.812000000000001</v>
      </c>
      <c r="D3" s="50">
        <f>SUM(B3,-C3)</f>
        <v>3190.1880000000001</v>
      </c>
      <c r="E3" s="51">
        <v>0.4</v>
      </c>
    </row>
    <row r="4" spans="1:5" x14ac:dyDescent="0.3">
      <c r="A4" s="49">
        <v>26</v>
      </c>
      <c r="B4" s="50">
        <v>3909</v>
      </c>
      <c r="C4" s="50">
        <f t="shared" ref="C4:C20" si="0">B4*E4/100</f>
        <v>39.090000000000003</v>
      </c>
      <c r="D4" s="50">
        <f t="shared" ref="D4:D20" si="1">SUM(B4,-C4)</f>
        <v>3869.91</v>
      </c>
      <c r="E4" s="51">
        <v>1</v>
      </c>
    </row>
    <row r="5" spans="1:5" x14ac:dyDescent="0.3">
      <c r="A5" s="49">
        <v>27</v>
      </c>
      <c r="B5" s="50">
        <v>5470</v>
      </c>
      <c r="C5" s="50">
        <f t="shared" si="0"/>
        <v>71.11</v>
      </c>
      <c r="D5" s="50">
        <f t="shared" si="1"/>
        <v>5398.89</v>
      </c>
      <c r="E5" s="51">
        <v>1.3</v>
      </c>
    </row>
    <row r="6" spans="1:5" x14ac:dyDescent="0.3">
      <c r="A6" s="49">
        <v>28</v>
      </c>
      <c r="B6" s="50">
        <v>3588</v>
      </c>
      <c r="C6" s="50">
        <f t="shared" si="0"/>
        <v>64.584000000000003</v>
      </c>
      <c r="D6" s="50">
        <f t="shared" si="1"/>
        <v>3523.4160000000002</v>
      </c>
      <c r="E6" s="51">
        <v>1.8</v>
      </c>
    </row>
    <row r="7" spans="1:5" x14ac:dyDescent="0.3">
      <c r="A7" s="49">
        <v>29</v>
      </c>
      <c r="B7" s="50">
        <v>2870</v>
      </c>
      <c r="C7" s="50">
        <f t="shared" si="0"/>
        <v>83.23</v>
      </c>
      <c r="D7" s="50">
        <f t="shared" si="1"/>
        <v>2786.77</v>
      </c>
      <c r="E7" s="51">
        <v>2.9</v>
      </c>
    </row>
    <row r="8" spans="1:5" x14ac:dyDescent="0.3">
      <c r="A8" s="49">
        <v>30</v>
      </c>
      <c r="B8" s="50">
        <v>2383</v>
      </c>
      <c r="C8" s="50">
        <f t="shared" si="0"/>
        <v>88.171000000000006</v>
      </c>
      <c r="D8" s="50">
        <f t="shared" si="1"/>
        <v>2294.8290000000002</v>
      </c>
      <c r="E8" s="51">
        <v>3.7</v>
      </c>
    </row>
    <row r="9" spans="1:5" x14ac:dyDescent="0.3">
      <c r="A9" s="49">
        <v>31</v>
      </c>
      <c r="B9" s="50">
        <v>2173</v>
      </c>
      <c r="C9" s="50">
        <f t="shared" si="0"/>
        <v>99.957999999999998</v>
      </c>
      <c r="D9" s="50">
        <f t="shared" si="1"/>
        <v>2073.0419999999999</v>
      </c>
      <c r="E9" s="51">
        <v>4.5999999999999996</v>
      </c>
    </row>
    <row r="10" spans="1:5" x14ac:dyDescent="0.3">
      <c r="A10" s="49">
        <v>32</v>
      </c>
      <c r="B10" s="50">
        <v>2503</v>
      </c>
      <c r="C10" s="50">
        <f t="shared" si="0"/>
        <v>90.108000000000004</v>
      </c>
      <c r="D10" s="50">
        <f t="shared" si="1"/>
        <v>2412.8919999999998</v>
      </c>
      <c r="E10" s="51">
        <v>3.6</v>
      </c>
    </row>
    <row r="11" spans="1:5" x14ac:dyDescent="0.3">
      <c r="A11" s="49">
        <v>33</v>
      </c>
      <c r="B11" s="50">
        <v>2958</v>
      </c>
      <c r="C11" s="50">
        <f t="shared" si="0"/>
        <v>141.98400000000001</v>
      </c>
      <c r="D11" s="50">
        <f t="shared" si="1"/>
        <v>2816.0160000000001</v>
      </c>
      <c r="E11" s="51">
        <v>4.8</v>
      </c>
    </row>
    <row r="12" spans="1:5" x14ac:dyDescent="0.3">
      <c r="A12" s="49">
        <v>34</v>
      </c>
      <c r="B12" s="50">
        <v>4139</v>
      </c>
      <c r="C12" s="50">
        <f t="shared" si="0"/>
        <v>161.42099999999999</v>
      </c>
      <c r="D12" s="50">
        <f t="shared" si="1"/>
        <v>3977.5790000000002</v>
      </c>
      <c r="E12" s="51">
        <v>3.9</v>
      </c>
    </row>
    <row r="13" spans="1:5" x14ac:dyDescent="0.3">
      <c r="A13" s="49">
        <v>35</v>
      </c>
      <c r="B13" s="50">
        <v>5603</v>
      </c>
      <c r="C13" s="50">
        <f t="shared" si="0"/>
        <v>162.48699999999999</v>
      </c>
      <c r="D13" s="50">
        <f t="shared" si="1"/>
        <v>5440.5129999999999</v>
      </c>
      <c r="E13" s="51">
        <v>2.9</v>
      </c>
    </row>
    <row r="14" spans="1:5" x14ac:dyDescent="0.3">
      <c r="A14" s="49">
        <v>36</v>
      </c>
      <c r="B14" s="50">
        <v>6481</v>
      </c>
      <c r="C14" s="50">
        <f t="shared" si="0"/>
        <v>142.58199999999999</v>
      </c>
      <c r="D14" s="50">
        <f t="shared" si="1"/>
        <v>6338.4179999999997</v>
      </c>
      <c r="E14" s="51">
        <v>2.2000000000000002</v>
      </c>
    </row>
    <row r="15" spans="1:5" x14ac:dyDescent="0.3">
      <c r="A15" s="49">
        <v>37</v>
      </c>
      <c r="B15" s="50">
        <v>5975</v>
      </c>
      <c r="C15" s="50">
        <f t="shared" si="0"/>
        <v>149.375</v>
      </c>
      <c r="D15" s="50">
        <f t="shared" si="1"/>
        <v>5825.625</v>
      </c>
      <c r="E15" s="51">
        <v>2.5</v>
      </c>
    </row>
    <row r="16" spans="1:5" x14ac:dyDescent="0.3">
      <c r="A16" s="49">
        <v>38</v>
      </c>
      <c r="B16" s="50">
        <v>5482</v>
      </c>
      <c r="C16" s="50">
        <f t="shared" si="0"/>
        <v>164.46</v>
      </c>
      <c r="D16" s="50">
        <f t="shared" si="1"/>
        <v>5317.54</v>
      </c>
      <c r="E16" s="51">
        <v>3</v>
      </c>
    </row>
    <row r="17" spans="1:5" x14ac:dyDescent="0.3">
      <c r="A17" s="49">
        <v>39</v>
      </c>
      <c r="B17" s="50">
        <v>4478</v>
      </c>
      <c r="C17" s="50">
        <f t="shared" si="0"/>
        <v>89.56</v>
      </c>
      <c r="D17" s="50">
        <f t="shared" si="1"/>
        <v>4388.4399999999996</v>
      </c>
      <c r="E17" s="51">
        <v>2</v>
      </c>
    </row>
    <row r="18" spans="1:5" x14ac:dyDescent="0.3">
      <c r="A18" s="49">
        <v>40</v>
      </c>
      <c r="B18" s="50">
        <v>3788</v>
      </c>
      <c r="C18" s="50">
        <f t="shared" si="0"/>
        <v>109.85199999999999</v>
      </c>
      <c r="D18" s="50">
        <f t="shared" si="1"/>
        <v>3678.1480000000001</v>
      </c>
      <c r="E18" s="51">
        <v>2.9</v>
      </c>
    </row>
    <row r="19" spans="1:5" x14ac:dyDescent="0.3">
      <c r="A19" s="49">
        <v>41</v>
      </c>
      <c r="B19" s="50">
        <v>4961</v>
      </c>
      <c r="C19" s="50">
        <f t="shared" si="0"/>
        <v>357.19200000000006</v>
      </c>
      <c r="D19" s="50">
        <f t="shared" si="1"/>
        <v>4603.808</v>
      </c>
      <c r="E19" s="51">
        <v>7.2</v>
      </c>
    </row>
    <row r="20" spans="1:5" ht="14.5" thickBot="1" x14ac:dyDescent="0.35">
      <c r="A20" s="52">
        <v>42</v>
      </c>
      <c r="B20" s="53">
        <v>7221</v>
      </c>
      <c r="C20" s="53">
        <f t="shared" si="0"/>
        <v>859.29900000000009</v>
      </c>
      <c r="D20" s="53">
        <f t="shared" si="1"/>
        <v>6361.701</v>
      </c>
      <c r="E20" s="54">
        <v>11.9</v>
      </c>
    </row>
    <row r="21" spans="1:5" ht="14.5" thickTop="1" x14ac:dyDescent="0.3"/>
  </sheetData>
  <mergeCells count="1">
    <mergeCell ref="A1:E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
  <sheetViews>
    <sheetView zoomScale="110" zoomScaleNormal="110" workbookViewId="0">
      <pane ySplit="3" topLeftCell="A161" activePane="bottomLeft" state="frozen"/>
      <selection pane="bottomLeft" activeCell="H203" sqref="H203"/>
    </sheetView>
  </sheetViews>
  <sheetFormatPr baseColWidth="10" defaultColWidth="11" defaultRowHeight="14" x14ac:dyDescent="0.3"/>
  <cols>
    <col min="1" max="1" width="26" style="33" customWidth="1"/>
    <col min="2" max="7" width="11" style="33"/>
    <col min="8" max="16384" width="11" style="45"/>
  </cols>
  <sheetData>
    <row r="1" spans="1:7" ht="14.5" thickTop="1" x14ac:dyDescent="0.3">
      <c r="A1" s="55"/>
      <c r="B1" s="109" t="s">
        <v>5</v>
      </c>
      <c r="C1" s="109"/>
      <c r="D1" s="109"/>
      <c r="E1" s="109"/>
      <c r="F1" s="109"/>
      <c r="G1" s="110"/>
    </row>
    <row r="2" spans="1:7" x14ac:dyDescent="0.3">
      <c r="A2" s="56"/>
      <c r="B2" s="111" t="s">
        <v>8</v>
      </c>
      <c r="C2" s="111"/>
      <c r="D2" s="111"/>
      <c r="E2" s="111" t="s">
        <v>9</v>
      </c>
      <c r="F2" s="111"/>
      <c r="G2" s="112"/>
    </row>
    <row r="3" spans="1:7" ht="58" x14ac:dyDescent="0.3">
      <c r="A3" s="56"/>
      <c r="B3" s="57" t="s">
        <v>3</v>
      </c>
      <c r="C3" s="57" t="s">
        <v>6</v>
      </c>
      <c r="D3" s="57" t="s">
        <v>7</v>
      </c>
      <c r="E3" s="57" t="s">
        <v>3</v>
      </c>
      <c r="F3" s="57" t="s">
        <v>6</v>
      </c>
      <c r="G3" s="58" t="s">
        <v>7</v>
      </c>
    </row>
    <row r="4" spans="1:7" x14ac:dyDescent="0.3">
      <c r="A4" s="59">
        <v>43952.333333333336</v>
      </c>
      <c r="B4" s="57"/>
      <c r="C4" s="57"/>
      <c r="D4" s="57"/>
      <c r="E4" s="57"/>
      <c r="F4" s="57"/>
      <c r="G4" s="58"/>
    </row>
    <row r="5" spans="1:7" x14ac:dyDescent="0.3">
      <c r="A5" s="59">
        <v>43953.333333333336</v>
      </c>
      <c r="B5" s="57"/>
      <c r="C5" s="57"/>
      <c r="D5" s="57"/>
      <c r="E5" s="57"/>
      <c r="F5" s="57"/>
      <c r="G5" s="58"/>
    </row>
    <row r="6" spans="1:7" x14ac:dyDescent="0.3">
      <c r="A6" s="59">
        <v>43954.333333333336</v>
      </c>
      <c r="B6" s="57"/>
      <c r="C6" s="57"/>
      <c r="D6" s="57"/>
      <c r="E6" s="57"/>
      <c r="F6" s="57"/>
      <c r="G6" s="58"/>
    </row>
    <row r="7" spans="1:7" x14ac:dyDescent="0.3">
      <c r="A7" s="59">
        <v>43955.333333333336</v>
      </c>
      <c r="B7" s="57"/>
      <c r="C7" s="57"/>
      <c r="D7" s="57"/>
      <c r="E7" s="57"/>
      <c r="F7" s="57"/>
      <c r="G7" s="58"/>
    </row>
    <row r="8" spans="1:7" x14ac:dyDescent="0.3">
      <c r="A8" s="59">
        <v>43956.333333333336</v>
      </c>
      <c r="B8" s="57"/>
      <c r="C8" s="57"/>
      <c r="D8" s="57"/>
      <c r="E8" s="57"/>
      <c r="F8" s="57"/>
      <c r="G8" s="58"/>
    </row>
    <row r="9" spans="1:7" x14ac:dyDescent="0.3">
      <c r="A9" s="59">
        <v>43957.333333333336</v>
      </c>
      <c r="B9" s="57"/>
      <c r="C9" s="57"/>
      <c r="D9" s="57"/>
      <c r="E9" s="57"/>
      <c r="F9" s="57"/>
      <c r="G9" s="58"/>
    </row>
    <row r="10" spans="1:7" x14ac:dyDescent="0.3">
      <c r="A10" s="59">
        <v>43958.333333333336</v>
      </c>
      <c r="B10" s="57"/>
      <c r="C10" s="57"/>
      <c r="D10" s="57"/>
      <c r="E10" s="57"/>
      <c r="F10" s="57"/>
      <c r="G10" s="58"/>
    </row>
    <row r="11" spans="1:7" x14ac:dyDescent="0.3">
      <c r="A11" s="59">
        <v>43959.333333333336</v>
      </c>
      <c r="B11" s="57"/>
      <c r="C11" s="57"/>
      <c r="D11" s="57"/>
      <c r="E11" s="57"/>
      <c r="F11" s="57"/>
      <c r="G11" s="58"/>
    </row>
    <row r="12" spans="1:7" x14ac:dyDescent="0.3">
      <c r="A12" s="59">
        <v>43960.333333333336</v>
      </c>
      <c r="B12" s="57"/>
      <c r="C12" s="57"/>
      <c r="D12" s="57"/>
      <c r="E12" s="57"/>
      <c r="F12" s="57"/>
      <c r="G12" s="58"/>
    </row>
    <row r="13" spans="1:7" x14ac:dyDescent="0.3">
      <c r="A13" s="59">
        <v>43961.333333333336</v>
      </c>
      <c r="B13" s="57"/>
      <c r="C13" s="57"/>
      <c r="D13" s="57"/>
      <c r="E13" s="57"/>
      <c r="F13" s="57"/>
      <c r="G13" s="58"/>
    </row>
    <row r="14" spans="1:7" x14ac:dyDescent="0.3">
      <c r="A14" s="59">
        <v>43962.333333333336</v>
      </c>
      <c r="B14" s="57"/>
      <c r="C14" s="57"/>
      <c r="D14" s="57"/>
      <c r="E14" s="57"/>
      <c r="F14" s="57"/>
      <c r="G14" s="58"/>
    </row>
    <row r="15" spans="1:7" x14ac:dyDescent="0.3">
      <c r="A15" s="59">
        <v>43963.333333333336</v>
      </c>
      <c r="B15" s="57"/>
      <c r="C15" s="57"/>
      <c r="D15" s="57"/>
      <c r="E15" s="57"/>
      <c r="F15" s="57"/>
      <c r="G15" s="58"/>
    </row>
    <row r="16" spans="1:7" x14ac:dyDescent="0.3">
      <c r="A16" s="59">
        <v>43964.333333333336</v>
      </c>
      <c r="B16" s="57"/>
      <c r="C16" s="57"/>
      <c r="D16" s="57"/>
      <c r="E16" s="57"/>
      <c r="F16" s="57"/>
      <c r="G16" s="58"/>
    </row>
    <row r="17" spans="1:7" x14ac:dyDescent="0.3">
      <c r="A17" s="59">
        <v>43965.333333333336</v>
      </c>
      <c r="B17" s="57"/>
      <c r="C17" s="57"/>
      <c r="D17" s="57"/>
      <c r="E17" s="57"/>
      <c r="F17" s="57"/>
      <c r="G17" s="58"/>
    </row>
    <row r="18" spans="1:7" x14ac:dyDescent="0.3">
      <c r="A18" s="59">
        <v>43966.333333333336</v>
      </c>
      <c r="B18" s="57"/>
      <c r="C18" s="57"/>
      <c r="D18" s="57"/>
      <c r="E18" s="57"/>
      <c r="F18" s="57"/>
      <c r="G18" s="58"/>
    </row>
    <row r="19" spans="1:7" x14ac:dyDescent="0.3">
      <c r="A19" s="59">
        <v>43967.333333333336</v>
      </c>
      <c r="B19" s="57"/>
      <c r="C19" s="57"/>
      <c r="D19" s="57"/>
      <c r="E19" s="57"/>
      <c r="F19" s="57"/>
      <c r="G19" s="58"/>
    </row>
    <row r="20" spans="1:7" x14ac:dyDescent="0.3">
      <c r="A20" s="59">
        <v>43968.333333333336</v>
      </c>
      <c r="B20" s="57"/>
      <c r="C20" s="57"/>
      <c r="D20" s="57"/>
      <c r="E20" s="57"/>
      <c r="F20" s="57"/>
      <c r="G20" s="58"/>
    </row>
    <row r="21" spans="1:7" x14ac:dyDescent="0.3">
      <c r="A21" s="59">
        <v>43969.333333333336</v>
      </c>
      <c r="B21" s="57"/>
      <c r="C21" s="57"/>
      <c r="D21" s="57"/>
      <c r="E21" s="57"/>
      <c r="F21" s="57"/>
      <c r="G21" s="58"/>
    </row>
    <row r="22" spans="1:7" x14ac:dyDescent="0.3">
      <c r="A22" s="59">
        <v>43970.333333333336</v>
      </c>
      <c r="B22" s="57"/>
      <c r="C22" s="57"/>
      <c r="D22" s="57"/>
      <c r="E22" s="57"/>
      <c r="F22" s="57"/>
      <c r="G22" s="58"/>
    </row>
    <row r="23" spans="1:7" x14ac:dyDescent="0.3">
      <c r="A23" s="59">
        <v>43971.333333333336</v>
      </c>
      <c r="B23" s="57"/>
      <c r="C23" s="57"/>
      <c r="D23" s="57"/>
      <c r="E23" s="57"/>
      <c r="F23" s="57"/>
      <c r="G23" s="58"/>
    </row>
    <row r="24" spans="1:7" x14ac:dyDescent="0.3">
      <c r="A24" s="59">
        <v>43972.333333333336</v>
      </c>
      <c r="B24" s="57"/>
      <c r="C24" s="57"/>
      <c r="D24" s="57"/>
      <c r="E24" s="57"/>
      <c r="F24" s="57"/>
      <c r="G24" s="58"/>
    </row>
    <row r="25" spans="1:7" x14ac:dyDescent="0.3">
      <c r="A25" s="59">
        <v>43973.333333333336</v>
      </c>
      <c r="B25" s="57"/>
      <c r="C25" s="57"/>
      <c r="D25" s="57"/>
      <c r="E25" s="57"/>
      <c r="F25" s="57"/>
      <c r="G25" s="58"/>
    </row>
    <row r="26" spans="1:7" x14ac:dyDescent="0.3">
      <c r="A26" s="59">
        <v>43974.333333333336</v>
      </c>
      <c r="B26" s="57"/>
      <c r="C26" s="57"/>
      <c r="D26" s="57"/>
      <c r="E26" s="57"/>
      <c r="F26" s="57"/>
      <c r="G26" s="58"/>
    </row>
    <row r="27" spans="1:7" x14ac:dyDescent="0.3">
      <c r="A27" s="59">
        <v>43975.333333333336</v>
      </c>
      <c r="B27" s="57"/>
      <c r="C27" s="57"/>
      <c r="D27" s="57"/>
      <c r="E27" s="57"/>
      <c r="F27" s="57"/>
      <c r="G27" s="58"/>
    </row>
    <row r="28" spans="1:7" x14ac:dyDescent="0.3">
      <c r="A28" s="59">
        <v>43976.333333333336</v>
      </c>
      <c r="B28" s="57"/>
      <c r="C28" s="57"/>
      <c r="D28" s="57"/>
      <c r="E28" s="57"/>
      <c r="F28" s="57"/>
      <c r="G28" s="58"/>
    </row>
    <row r="29" spans="1:7" x14ac:dyDescent="0.3">
      <c r="A29" s="59">
        <v>43977.333333333336</v>
      </c>
      <c r="B29" s="57"/>
      <c r="C29" s="57"/>
      <c r="D29" s="57"/>
      <c r="E29" s="57"/>
      <c r="F29" s="57"/>
      <c r="G29" s="58"/>
    </row>
    <row r="30" spans="1:7" x14ac:dyDescent="0.3">
      <c r="A30" s="59">
        <v>43978.333333333336</v>
      </c>
      <c r="B30" s="57"/>
      <c r="C30" s="57"/>
      <c r="D30" s="57"/>
      <c r="E30" s="57"/>
      <c r="F30" s="57"/>
      <c r="G30" s="58"/>
    </row>
    <row r="31" spans="1:7" x14ac:dyDescent="0.3">
      <c r="A31" s="59">
        <v>43979.333333333336</v>
      </c>
      <c r="B31" s="57"/>
      <c r="C31" s="57"/>
      <c r="D31" s="57"/>
      <c r="E31" s="57"/>
      <c r="F31" s="57"/>
      <c r="G31" s="58"/>
    </row>
    <row r="32" spans="1:7" x14ac:dyDescent="0.3">
      <c r="A32" s="59">
        <v>43980.333333333336</v>
      </c>
      <c r="B32" s="57"/>
      <c r="C32" s="57"/>
      <c r="D32" s="57"/>
      <c r="E32" s="57"/>
      <c r="F32" s="57"/>
      <c r="G32" s="58"/>
    </row>
    <row r="33" spans="1:7" x14ac:dyDescent="0.3">
      <c r="A33" s="59">
        <v>43981.333333333336</v>
      </c>
      <c r="B33" s="57"/>
      <c r="C33" s="57"/>
      <c r="D33" s="57"/>
      <c r="E33" s="57"/>
      <c r="F33" s="57"/>
      <c r="G33" s="58"/>
    </row>
    <row r="34" spans="1:7" x14ac:dyDescent="0.3">
      <c r="A34" s="59">
        <v>43982.333333333336</v>
      </c>
      <c r="B34" s="57"/>
      <c r="C34" s="57"/>
      <c r="D34" s="57"/>
      <c r="E34" s="57"/>
      <c r="F34" s="57"/>
      <c r="G34" s="58"/>
    </row>
    <row r="35" spans="1:7" x14ac:dyDescent="0.3">
      <c r="A35" s="59">
        <v>43983.333333333336</v>
      </c>
      <c r="B35" s="57"/>
      <c r="C35" s="57"/>
      <c r="D35" s="57"/>
      <c r="E35" s="57"/>
      <c r="F35" s="57"/>
      <c r="G35" s="58"/>
    </row>
    <row r="36" spans="1:7" x14ac:dyDescent="0.3">
      <c r="A36" s="59">
        <v>43984.333333333336</v>
      </c>
      <c r="B36" s="57"/>
      <c r="C36" s="57"/>
      <c r="D36" s="57"/>
      <c r="E36" s="57"/>
      <c r="F36" s="57"/>
      <c r="G36" s="58"/>
    </row>
    <row r="37" spans="1:7" x14ac:dyDescent="0.3">
      <c r="A37" s="59">
        <v>43985.333333333336</v>
      </c>
      <c r="B37" s="57"/>
      <c r="C37" s="57"/>
      <c r="D37" s="57"/>
      <c r="E37" s="57"/>
      <c r="F37" s="57"/>
      <c r="G37" s="58"/>
    </row>
    <row r="38" spans="1:7" x14ac:dyDescent="0.3">
      <c r="A38" s="59">
        <v>43986.333333333336</v>
      </c>
      <c r="B38" s="57"/>
      <c r="C38" s="57"/>
      <c r="D38" s="57"/>
      <c r="E38" s="57"/>
      <c r="F38" s="57"/>
      <c r="G38" s="58"/>
    </row>
    <row r="39" spans="1:7" x14ac:dyDescent="0.3">
      <c r="A39" s="59">
        <v>43987.333333333336</v>
      </c>
      <c r="B39" s="57"/>
      <c r="C39" s="57"/>
      <c r="D39" s="57"/>
      <c r="E39" s="57"/>
      <c r="F39" s="57"/>
      <c r="G39" s="58"/>
    </row>
    <row r="40" spans="1:7" x14ac:dyDescent="0.3">
      <c r="A40" s="59">
        <v>43988.333333333336</v>
      </c>
      <c r="B40" s="57"/>
      <c r="C40" s="57"/>
      <c r="D40" s="57"/>
      <c r="E40" s="57"/>
      <c r="F40" s="57"/>
      <c r="G40" s="58"/>
    </row>
    <row r="41" spans="1:7" x14ac:dyDescent="0.3">
      <c r="A41" s="59">
        <v>43989.333333333336</v>
      </c>
      <c r="B41" s="57"/>
      <c r="C41" s="57"/>
      <c r="D41" s="57"/>
      <c r="E41" s="57"/>
      <c r="F41" s="57"/>
      <c r="G41" s="58"/>
    </row>
    <row r="42" spans="1:7" x14ac:dyDescent="0.3">
      <c r="A42" s="59">
        <v>43990.333333333336</v>
      </c>
      <c r="B42" s="57"/>
      <c r="C42" s="57"/>
      <c r="D42" s="57"/>
      <c r="E42" s="57"/>
      <c r="F42" s="57"/>
      <c r="G42" s="58"/>
    </row>
    <row r="43" spans="1:7" x14ac:dyDescent="0.3">
      <c r="A43" s="59">
        <v>43991.333333333336</v>
      </c>
      <c r="B43" s="57"/>
      <c r="C43" s="57"/>
      <c r="D43" s="57"/>
      <c r="E43" s="57"/>
      <c r="F43" s="57"/>
      <c r="G43" s="58"/>
    </row>
    <row r="44" spans="1:7" x14ac:dyDescent="0.3">
      <c r="A44" s="59">
        <v>43992.333333333336</v>
      </c>
      <c r="B44" s="57"/>
      <c r="C44" s="57"/>
      <c r="D44" s="57"/>
      <c r="E44" s="57"/>
      <c r="F44" s="57"/>
      <c r="G44" s="58"/>
    </row>
    <row r="45" spans="1:7" x14ac:dyDescent="0.3">
      <c r="A45" s="59">
        <v>43993.333333333336</v>
      </c>
      <c r="B45" s="57"/>
      <c r="C45" s="57"/>
      <c r="D45" s="57"/>
      <c r="E45" s="57"/>
      <c r="F45" s="57"/>
      <c r="G45" s="58"/>
    </row>
    <row r="46" spans="1:7" x14ac:dyDescent="0.3">
      <c r="A46" s="59">
        <v>43994.333333333336</v>
      </c>
      <c r="B46" s="60">
        <v>3</v>
      </c>
      <c r="C46" s="60">
        <v>13</v>
      </c>
      <c r="D46" s="60">
        <v>67</v>
      </c>
      <c r="E46" s="60">
        <v>10</v>
      </c>
      <c r="F46" s="60">
        <v>38</v>
      </c>
      <c r="G46" s="61">
        <v>166</v>
      </c>
    </row>
    <row r="47" spans="1:7" x14ac:dyDescent="0.3">
      <c r="A47" s="62">
        <v>43997.333333333336</v>
      </c>
      <c r="B47" s="60">
        <v>4</v>
      </c>
      <c r="C47" s="60">
        <v>16</v>
      </c>
      <c r="D47" s="60">
        <f t="shared" ref="D47:D78" si="0">SUM(D46,B47)</f>
        <v>71</v>
      </c>
      <c r="E47" s="60">
        <v>5</v>
      </c>
      <c r="F47" s="60">
        <v>29</v>
      </c>
      <c r="G47" s="61">
        <f t="shared" ref="G47:G78" si="1">SUM(G46,E47)</f>
        <v>171</v>
      </c>
    </row>
    <row r="48" spans="1:7" x14ac:dyDescent="0.3">
      <c r="A48" s="62">
        <v>43998.333333333336</v>
      </c>
      <c r="B48" s="60">
        <v>2</v>
      </c>
      <c r="C48" s="60">
        <v>17</v>
      </c>
      <c r="D48" s="60">
        <f t="shared" si="0"/>
        <v>73</v>
      </c>
      <c r="E48" s="60">
        <v>2</v>
      </c>
      <c r="F48" s="60">
        <v>16</v>
      </c>
      <c r="G48" s="61">
        <f t="shared" si="1"/>
        <v>173</v>
      </c>
    </row>
    <row r="49" spans="1:7" x14ac:dyDescent="0.3">
      <c r="A49" s="62">
        <v>43999.333333333336</v>
      </c>
      <c r="B49" s="60">
        <v>0</v>
      </c>
      <c r="C49" s="60">
        <v>17</v>
      </c>
      <c r="D49" s="60">
        <f t="shared" si="0"/>
        <v>73</v>
      </c>
      <c r="E49" s="60">
        <v>2</v>
      </c>
      <c r="F49" s="60">
        <v>19</v>
      </c>
      <c r="G49" s="61">
        <f t="shared" si="1"/>
        <v>175</v>
      </c>
    </row>
    <row r="50" spans="1:7" x14ac:dyDescent="0.3">
      <c r="A50" s="62">
        <v>44000</v>
      </c>
      <c r="B50" s="60">
        <v>3</v>
      </c>
      <c r="C50" s="60">
        <v>20</v>
      </c>
      <c r="D50" s="60">
        <f t="shared" si="0"/>
        <v>76</v>
      </c>
      <c r="E50" s="60">
        <v>4</v>
      </c>
      <c r="F50" s="60">
        <v>23</v>
      </c>
      <c r="G50" s="61">
        <f t="shared" si="1"/>
        <v>179</v>
      </c>
    </row>
    <row r="51" spans="1:7" x14ac:dyDescent="0.3">
      <c r="A51" s="62">
        <v>44001</v>
      </c>
      <c r="B51" s="60">
        <v>2</v>
      </c>
      <c r="C51" s="60">
        <v>18</v>
      </c>
      <c r="D51" s="60">
        <f t="shared" si="0"/>
        <v>78</v>
      </c>
      <c r="E51" s="60">
        <v>8</v>
      </c>
      <c r="F51" s="60">
        <v>29</v>
      </c>
      <c r="G51" s="61">
        <f t="shared" si="1"/>
        <v>187</v>
      </c>
    </row>
    <row r="52" spans="1:7" x14ac:dyDescent="0.3">
      <c r="A52" s="62">
        <v>44004</v>
      </c>
      <c r="B52" s="60">
        <v>4</v>
      </c>
      <c r="C52" s="60">
        <v>21</v>
      </c>
      <c r="D52" s="60">
        <f t="shared" si="0"/>
        <v>82</v>
      </c>
      <c r="E52" s="60">
        <v>34</v>
      </c>
      <c r="F52" s="60">
        <v>67</v>
      </c>
      <c r="G52" s="61">
        <f t="shared" si="1"/>
        <v>221</v>
      </c>
    </row>
    <row r="53" spans="1:7" x14ac:dyDescent="0.3">
      <c r="A53" s="62">
        <v>44005</v>
      </c>
      <c r="B53" s="60">
        <v>0</v>
      </c>
      <c r="C53" s="60">
        <v>20</v>
      </c>
      <c r="D53" s="60">
        <f t="shared" si="0"/>
        <v>82</v>
      </c>
      <c r="E53" s="60">
        <v>5</v>
      </c>
      <c r="F53" s="60">
        <v>49</v>
      </c>
      <c r="G53" s="61">
        <f t="shared" si="1"/>
        <v>226</v>
      </c>
    </row>
    <row r="54" spans="1:7" x14ac:dyDescent="0.3">
      <c r="A54" s="62">
        <v>44006</v>
      </c>
      <c r="B54" s="60">
        <v>5</v>
      </c>
      <c r="C54" s="60">
        <v>18</v>
      </c>
      <c r="D54" s="60">
        <f t="shared" si="0"/>
        <v>87</v>
      </c>
      <c r="E54" s="60">
        <v>20</v>
      </c>
      <c r="F54" s="60">
        <v>64</v>
      </c>
      <c r="G54" s="61">
        <f t="shared" si="1"/>
        <v>246</v>
      </c>
    </row>
    <row r="55" spans="1:7" x14ac:dyDescent="0.3">
      <c r="A55" s="62">
        <v>44007</v>
      </c>
      <c r="B55" s="60">
        <v>5</v>
      </c>
      <c r="C55" s="60">
        <v>21</v>
      </c>
      <c r="D55" s="60">
        <f t="shared" si="0"/>
        <v>92</v>
      </c>
      <c r="E55" s="60">
        <v>40</v>
      </c>
      <c r="F55" s="60">
        <v>79</v>
      </c>
      <c r="G55" s="61">
        <f t="shared" si="1"/>
        <v>286</v>
      </c>
    </row>
    <row r="56" spans="1:7" x14ac:dyDescent="0.3">
      <c r="A56" s="62">
        <v>44008</v>
      </c>
      <c r="B56" s="60">
        <v>6</v>
      </c>
      <c r="C56" s="60">
        <v>25</v>
      </c>
      <c r="D56" s="60">
        <f t="shared" si="0"/>
        <v>98</v>
      </c>
      <c r="E56" s="60">
        <v>24</v>
      </c>
      <c r="F56" s="60">
        <v>108</v>
      </c>
      <c r="G56" s="61">
        <f t="shared" si="1"/>
        <v>310</v>
      </c>
    </row>
    <row r="57" spans="1:7" x14ac:dyDescent="0.3">
      <c r="A57" s="62">
        <v>44011</v>
      </c>
      <c r="B57" s="60">
        <v>19</v>
      </c>
      <c r="C57" s="60">
        <v>39</v>
      </c>
      <c r="D57" s="60">
        <f t="shared" si="0"/>
        <v>117</v>
      </c>
      <c r="E57" s="60">
        <v>62</v>
      </c>
      <c r="F57" s="60">
        <v>152</v>
      </c>
      <c r="G57" s="61">
        <f t="shared" si="1"/>
        <v>372</v>
      </c>
    </row>
    <row r="58" spans="1:7" x14ac:dyDescent="0.3">
      <c r="A58" s="62">
        <v>44012</v>
      </c>
      <c r="B58" s="60">
        <v>20</v>
      </c>
      <c r="C58" s="60">
        <v>55</v>
      </c>
      <c r="D58" s="60">
        <f t="shared" si="0"/>
        <v>137</v>
      </c>
      <c r="E58" s="60">
        <v>42</v>
      </c>
      <c r="F58" s="60">
        <v>192</v>
      </c>
      <c r="G58" s="61">
        <f t="shared" si="1"/>
        <v>414</v>
      </c>
    </row>
    <row r="59" spans="1:7" x14ac:dyDescent="0.3">
      <c r="A59" s="62">
        <v>44013</v>
      </c>
      <c r="B59" s="60">
        <v>19</v>
      </c>
      <c r="C59" s="60">
        <v>65</v>
      </c>
      <c r="D59" s="60">
        <f t="shared" si="0"/>
        <v>156</v>
      </c>
      <c r="E59" s="60">
        <v>32</v>
      </c>
      <c r="F59" s="60">
        <v>227</v>
      </c>
      <c r="G59" s="61">
        <f t="shared" si="1"/>
        <v>446</v>
      </c>
    </row>
    <row r="60" spans="1:7" x14ac:dyDescent="0.3">
      <c r="A60" s="62">
        <v>44014</v>
      </c>
      <c r="B60" s="60">
        <v>11</v>
      </c>
      <c r="C60" s="60">
        <v>74</v>
      </c>
      <c r="D60" s="60">
        <f t="shared" si="0"/>
        <v>167</v>
      </c>
      <c r="E60" s="60">
        <v>53</v>
      </c>
      <c r="F60" s="60">
        <v>252</v>
      </c>
      <c r="G60" s="61">
        <f t="shared" si="1"/>
        <v>499</v>
      </c>
    </row>
    <row r="61" spans="1:7" x14ac:dyDescent="0.3">
      <c r="A61" s="62">
        <v>44015</v>
      </c>
      <c r="B61" s="60">
        <v>6</v>
      </c>
      <c r="C61" s="60">
        <v>73</v>
      </c>
      <c r="D61" s="60">
        <f t="shared" si="0"/>
        <v>173</v>
      </c>
      <c r="E61" s="60">
        <v>13</v>
      </c>
      <c r="F61" s="60">
        <v>220</v>
      </c>
      <c r="G61" s="61">
        <f t="shared" si="1"/>
        <v>512</v>
      </c>
    </row>
    <row r="62" spans="1:7" x14ac:dyDescent="0.3">
      <c r="A62" s="62">
        <v>44018</v>
      </c>
      <c r="B62" s="60">
        <v>10</v>
      </c>
      <c r="C62" s="60">
        <v>83</v>
      </c>
      <c r="D62" s="60">
        <f t="shared" si="0"/>
        <v>183</v>
      </c>
      <c r="E62" s="60">
        <v>30</v>
      </c>
      <c r="F62" s="60">
        <v>250</v>
      </c>
      <c r="G62" s="61">
        <f t="shared" si="1"/>
        <v>542</v>
      </c>
    </row>
    <row r="63" spans="1:7" x14ac:dyDescent="0.3">
      <c r="A63" s="62">
        <v>44019</v>
      </c>
      <c r="B63" s="60">
        <v>9</v>
      </c>
      <c r="C63" s="60">
        <v>76</v>
      </c>
      <c r="D63" s="60">
        <f t="shared" si="0"/>
        <v>192</v>
      </c>
      <c r="E63" s="60">
        <v>19</v>
      </c>
      <c r="F63" s="60">
        <v>249</v>
      </c>
      <c r="G63" s="61">
        <f t="shared" si="1"/>
        <v>561</v>
      </c>
    </row>
    <row r="64" spans="1:7" x14ac:dyDescent="0.3">
      <c r="A64" s="62">
        <v>44020</v>
      </c>
      <c r="B64" s="60">
        <v>8</v>
      </c>
      <c r="C64" s="60">
        <v>70</v>
      </c>
      <c r="D64" s="60">
        <f t="shared" si="0"/>
        <v>200</v>
      </c>
      <c r="E64" s="60">
        <v>40</v>
      </c>
      <c r="F64" s="60">
        <v>238</v>
      </c>
      <c r="G64" s="61">
        <f t="shared" si="1"/>
        <v>601</v>
      </c>
    </row>
    <row r="65" spans="1:7" x14ac:dyDescent="0.3">
      <c r="A65" s="62">
        <v>44021</v>
      </c>
      <c r="B65" s="60">
        <v>5</v>
      </c>
      <c r="C65" s="60">
        <v>57</v>
      </c>
      <c r="D65" s="60">
        <f t="shared" si="0"/>
        <v>205</v>
      </c>
      <c r="E65" s="60">
        <v>48</v>
      </c>
      <c r="F65" s="60">
        <v>228</v>
      </c>
      <c r="G65" s="61">
        <f t="shared" si="1"/>
        <v>649</v>
      </c>
    </row>
    <row r="66" spans="1:7" x14ac:dyDescent="0.3">
      <c r="A66" s="62">
        <v>44022</v>
      </c>
      <c r="B66" s="60">
        <v>11</v>
      </c>
      <c r="C66" s="60">
        <v>55</v>
      </c>
      <c r="D66" s="60">
        <f t="shared" si="0"/>
        <v>216</v>
      </c>
      <c r="E66" s="60">
        <v>62</v>
      </c>
      <c r="F66" s="60">
        <v>245</v>
      </c>
      <c r="G66" s="61">
        <f t="shared" si="1"/>
        <v>711</v>
      </c>
    </row>
    <row r="67" spans="1:7" x14ac:dyDescent="0.3">
      <c r="A67" s="62">
        <v>44025</v>
      </c>
      <c r="B67" s="60">
        <v>13</v>
      </c>
      <c r="C67" s="60">
        <v>63</v>
      </c>
      <c r="D67" s="60">
        <f t="shared" si="0"/>
        <v>229</v>
      </c>
      <c r="E67" s="60">
        <v>26</v>
      </c>
      <c r="F67" s="60">
        <v>203</v>
      </c>
      <c r="G67" s="61">
        <f t="shared" si="1"/>
        <v>737</v>
      </c>
    </row>
    <row r="68" spans="1:7" x14ac:dyDescent="0.3">
      <c r="A68" s="62">
        <v>44026</v>
      </c>
      <c r="B68" s="60">
        <v>18</v>
      </c>
      <c r="C68" s="60">
        <v>73</v>
      </c>
      <c r="D68" s="60">
        <f t="shared" si="0"/>
        <v>247</v>
      </c>
      <c r="E68" s="60">
        <v>39</v>
      </c>
      <c r="F68" s="60">
        <v>149</v>
      </c>
      <c r="G68" s="61">
        <f t="shared" si="1"/>
        <v>776</v>
      </c>
    </row>
    <row r="69" spans="1:7" x14ac:dyDescent="0.3">
      <c r="A69" s="62">
        <v>44027</v>
      </c>
      <c r="B69" s="60">
        <v>12</v>
      </c>
      <c r="C69" s="60">
        <v>64</v>
      </c>
      <c r="D69" s="60">
        <f t="shared" si="0"/>
        <v>259</v>
      </c>
      <c r="E69" s="60">
        <v>27</v>
      </c>
      <c r="F69" s="60">
        <v>187</v>
      </c>
      <c r="G69" s="61">
        <f t="shared" si="1"/>
        <v>803</v>
      </c>
    </row>
    <row r="70" spans="1:7" x14ac:dyDescent="0.3">
      <c r="A70" s="62">
        <v>44028</v>
      </c>
      <c r="B70" s="60">
        <v>13</v>
      </c>
      <c r="C70" s="60">
        <v>71</v>
      </c>
      <c r="D70" s="60">
        <f t="shared" si="0"/>
        <v>272</v>
      </c>
      <c r="E70" s="60">
        <v>42</v>
      </c>
      <c r="F70" s="60">
        <v>213</v>
      </c>
      <c r="G70" s="61">
        <f t="shared" si="1"/>
        <v>845</v>
      </c>
    </row>
    <row r="71" spans="1:7" x14ac:dyDescent="0.3">
      <c r="A71" s="62">
        <v>44029</v>
      </c>
      <c r="B71" s="60">
        <v>12</v>
      </c>
      <c r="C71" s="60">
        <v>68</v>
      </c>
      <c r="D71" s="60">
        <f t="shared" si="0"/>
        <v>284</v>
      </c>
      <c r="E71" s="60">
        <v>22</v>
      </c>
      <c r="F71" s="60">
        <v>205</v>
      </c>
      <c r="G71" s="61">
        <f t="shared" si="1"/>
        <v>867</v>
      </c>
    </row>
    <row r="72" spans="1:7" x14ac:dyDescent="0.3">
      <c r="A72" s="62">
        <v>44032</v>
      </c>
      <c r="B72" s="60">
        <v>18</v>
      </c>
      <c r="C72" s="60">
        <v>54</v>
      </c>
      <c r="D72" s="60">
        <f t="shared" si="0"/>
        <v>302</v>
      </c>
      <c r="E72" s="60">
        <v>72</v>
      </c>
      <c r="F72" s="60">
        <v>158</v>
      </c>
      <c r="G72" s="61">
        <f t="shared" si="1"/>
        <v>939</v>
      </c>
    </row>
    <row r="73" spans="1:7" x14ac:dyDescent="0.3">
      <c r="A73" s="62">
        <v>44033</v>
      </c>
      <c r="B73" s="60">
        <v>19</v>
      </c>
      <c r="C73" s="60">
        <v>93</v>
      </c>
      <c r="D73" s="60">
        <f t="shared" si="0"/>
        <v>321</v>
      </c>
      <c r="E73" s="60">
        <v>35</v>
      </c>
      <c r="F73" s="60">
        <v>208</v>
      </c>
      <c r="G73" s="61">
        <f t="shared" si="1"/>
        <v>974</v>
      </c>
    </row>
    <row r="74" spans="1:7" x14ac:dyDescent="0.3">
      <c r="A74" s="62">
        <v>44034</v>
      </c>
      <c r="B74" s="60">
        <v>9</v>
      </c>
      <c r="C74" s="60">
        <v>89</v>
      </c>
      <c r="D74" s="60">
        <f t="shared" si="0"/>
        <v>330</v>
      </c>
      <c r="E74" s="60">
        <v>39</v>
      </c>
      <c r="F74" s="60">
        <v>202</v>
      </c>
      <c r="G74" s="61">
        <f t="shared" si="1"/>
        <v>1013</v>
      </c>
    </row>
    <row r="75" spans="1:7" x14ac:dyDescent="0.3">
      <c r="A75" s="62">
        <v>44035</v>
      </c>
      <c r="B75" s="60">
        <v>15</v>
      </c>
      <c r="C75" s="60">
        <v>92</v>
      </c>
      <c r="D75" s="60">
        <f t="shared" si="0"/>
        <v>345</v>
      </c>
      <c r="E75" s="60">
        <v>32</v>
      </c>
      <c r="F75" s="60">
        <v>232</v>
      </c>
      <c r="G75" s="61">
        <f t="shared" si="1"/>
        <v>1045</v>
      </c>
    </row>
    <row r="76" spans="1:7" x14ac:dyDescent="0.3">
      <c r="A76" s="62">
        <v>44036</v>
      </c>
      <c r="B76" s="60">
        <v>8</v>
      </c>
      <c r="C76" s="60">
        <v>97</v>
      </c>
      <c r="D76" s="60">
        <f t="shared" si="0"/>
        <v>353</v>
      </c>
      <c r="E76" s="60">
        <v>32</v>
      </c>
      <c r="F76" s="60">
        <v>269</v>
      </c>
      <c r="G76" s="61">
        <f t="shared" si="1"/>
        <v>1077</v>
      </c>
    </row>
    <row r="77" spans="1:7" x14ac:dyDescent="0.3">
      <c r="A77" s="62">
        <v>44039</v>
      </c>
      <c r="B77" s="60">
        <v>18</v>
      </c>
      <c r="C77" s="60">
        <v>88</v>
      </c>
      <c r="D77" s="60">
        <f t="shared" si="0"/>
        <v>371</v>
      </c>
      <c r="E77" s="60">
        <v>75</v>
      </c>
      <c r="F77" s="60">
        <v>232</v>
      </c>
      <c r="G77" s="61">
        <f t="shared" si="1"/>
        <v>1152</v>
      </c>
    </row>
    <row r="78" spans="1:7" x14ac:dyDescent="0.3">
      <c r="A78" s="62">
        <v>44040</v>
      </c>
      <c r="B78" s="60">
        <v>12</v>
      </c>
      <c r="C78" s="60">
        <v>81</v>
      </c>
      <c r="D78" s="60">
        <f t="shared" si="0"/>
        <v>383</v>
      </c>
      <c r="E78" s="60">
        <v>53</v>
      </c>
      <c r="F78" s="60">
        <v>289</v>
      </c>
      <c r="G78" s="61">
        <f t="shared" si="1"/>
        <v>1205</v>
      </c>
    </row>
    <row r="79" spans="1:7" x14ac:dyDescent="0.3">
      <c r="A79" s="62">
        <v>44041</v>
      </c>
      <c r="B79" s="60">
        <v>10</v>
      </c>
      <c r="C79" s="60">
        <v>78</v>
      </c>
      <c r="D79" s="60">
        <f t="shared" ref="D79:D110" si="2">SUM(D78,B79)</f>
        <v>393</v>
      </c>
      <c r="E79" s="60">
        <v>29</v>
      </c>
      <c r="F79" s="60">
        <v>210</v>
      </c>
      <c r="G79" s="61">
        <f t="shared" ref="G79:G110" si="3">SUM(G78,E79)</f>
        <v>1234</v>
      </c>
    </row>
    <row r="80" spans="1:7" x14ac:dyDescent="0.3">
      <c r="A80" s="62">
        <v>44042</v>
      </c>
      <c r="B80" s="60">
        <v>21</v>
      </c>
      <c r="C80" s="60">
        <v>96</v>
      </c>
      <c r="D80" s="60">
        <f t="shared" si="2"/>
        <v>414</v>
      </c>
      <c r="E80" s="60">
        <v>50</v>
      </c>
      <c r="F80" s="60">
        <v>299</v>
      </c>
      <c r="G80" s="61">
        <f t="shared" si="3"/>
        <v>1284</v>
      </c>
    </row>
    <row r="81" spans="1:7" x14ac:dyDescent="0.3">
      <c r="A81" s="62">
        <v>44043</v>
      </c>
      <c r="B81" s="60">
        <v>14</v>
      </c>
      <c r="C81" s="60">
        <v>94</v>
      </c>
      <c r="D81" s="60">
        <f t="shared" si="2"/>
        <v>428</v>
      </c>
      <c r="E81" s="60">
        <v>28</v>
      </c>
      <c r="F81" s="60">
        <v>295</v>
      </c>
      <c r="G81" s="61">
        <f t="shared" si="3"/>
        <v>1312</v>
      </c>
    </row>
    <row r="82" spans="1:7" x14ac:dyDescent="0.3">
      <c r="A82" s="62">
        <v>44044</v>
      </c>
      <c r="B82" s="60"/>
      <c r="C82" s="60"/>
      <c r="D82" s="60">
        <f t="shared" si="2"/>
        <v>428</v>
      </c>
      <c r="E82" s="60"/>
      <c r="F82" s="60"/>
      <c r="G82" s="61">
        <f t="shared" si="3"/>
        <v>1312</v>
      </c>
    </row>
    <row r="83" spans="1:7" x14ac:dyDescent="0.3">
      <c r="A83" s="62">
        <v>44045</v>
      </c>
      <c r="B83" s="60"/>
      <c r="C83" s="60"/>
      <c r="D83" s="60">
        <f t="shared" si="2"/>
        <v>428</v>
      </c>
      <c r="E83" s="60"/>
      <c r="F83" s="60"/>
      <c r="G83" s="61">
        <f t="shared" si="3"/>
        <v>1312</v>
      </c>
    </row>
    <row r="84" spans="1:7" x14ac:dyDescent="0.3">
      <c r="A84" s="62">
        <v>44046</v>
      </c>
      <c r="B84" s="60">
        <v>22</v>
      </c>
      <c r="C84" s="60">
        <v>73</v>
      </c>
      <c r="D84" s="60">
        <f t="shared" si="2"/>
        <v>450</v>
      </c>
      <c r="E84" s="60">
        <v>50</v>
      </c>
      <c r="F84" s="60">
        <v>192</v>
      </c>
      <c r="G84" s="61">
        <f t="shared" si="3"/>
        <v>1362</v>
      </c>
    </row>
    <row r="85" spans="1:7" x14ac:dyDescent="0.3">
      <c r="A85" s="62">
        <v>44047</v>
      </c>
      <c r="B85" s="60">
        <v>12</v>
      </c>
      <c r="C85" s="60">
        <v>92</v>
      </c>
      <c r="D85" s="60">
        <f t="shared" si="2"/>
        <v>462</v>
      </c>
      <c r="E85" s="60">
        <v>35</v>
      </c>
      <c r="F85" s="60">
        <v>212</v>
      </c>
      <c r="G85" s="61">
        <f t="shared" si="3"/>
        <v>1397</v>
      </c>
    </row>
    <row r="86" spans="1:7" x14ac:dyDescent="0.3">
      <c r="A86" s="62">
        <v>44048</v>
      </c>
      <c r="B86" s="60">
        <v>19</v>
      </c>
      <c r="C86" s="60">
        <v>92</v>
      </c>
      <c r="D86" s="60">
        <f t="shared" si="2"/>
        <v>481</v>
      </c>
      <c r="E86" s="60">
        <v>34</v>
      </c>
      <c r="F86" s="60">
        <v>204</v>
      </c>
      <c r="G86" s="61">
        <f t="shared" si="3"/>
        <v>1431</v>
      </c>
    </row>
    <row r="87" spans="1:7" x14ac:dyDescent="0.3">
      <c r="A87" s="62">
        <v>44049</v>
      </c>
      <c r="B87" s="60">
        <v>15</v>
      </c>
      <c r="C87" s="60">
        <v>102</v>
      </c>
      <c r="D87" s="60">
        <f t="shared" si="2"/>
        <v>496</v>
      </c>
      <c r="E87" s="60">
        <v>70</v>
      </c>
      <c r="F87" s="60">
        <v>251</v>
      </c>
      <c r="G87" s="61">
        <f t="shared" si="3"/>
        <v>1501</v>
      </c>
    </row>
    <row r="88" spans="1:7" x14ac:dyDescent="0.3">
      <c r="A88" s="62">
        <v>44050</v>
      </c>
      <c r="B88" s="60">
        <v>9</v>
      </c>
      <c r="C88" s="60">
        <v>68</v>
      </c>
      <c r="D88" s="60">
        <f t="shared" si="2"/>
        <v>505</v>
      </c>
      <c r="E88" s="60">
        <v>14</v>
      </c>
      <c r="F88" s="60">
        <v>140</v>
      </c>
      <c r="G88" s="61">
        <f t="shared" si="3"/>
        <v>1515</v>
      </c>
    </row>
    <row r="89" spans="1:7" x14ac:dyDescent="0.3">
      <c r="A89" s="62">
        <v>44051</v>
      </c>
      <c r="B89" s="60"/>
      <c r="C89" s="60"/>
      <c r="D89" s="60">
        <f t="shared" si="2"/>
        <v>505</v>
      </c>
      <c r="E89" s="60"/>
      <c r="F89" s="60"/>
      <c r="G89" s="61">
        <f t="shared" si="3"/>
        <v>1515</v>
      </c>
    </row>
    <row r="90" spans="1:7" x14ac:dyDescent="0.3">
      <c r="A90" s="62">
        <v>44052</v>
      </c>
      <c r="B90" s="60"/>
      <c r="C90" s="60"/>
      <c r="D90" s="60">
        <f t="shared" si="2"/>
        <v>505</v>
      </c>
      <c r="E90" s="60"/>
      <c r="F90" s="60"/>
      <c r="G90" s="61">
        <f t="shared" si="3"/>
        <v>1515</v>
      </c>
    </row>
    <row r="91" spans="1:7" x14ac:dyDescent="0.3">
      <c r="A91" s="62">
        <v>44053</v>
      </c>
      <c r="B91" s="60">
        <v>21</v>
      </c>
      <c r="C91" s="60">
        <v>103</v>
      </c>
      <c r="D91" s="60">
        <f t="shared" si="2"/>
        <v>526</v>
      </c>
      <c r="E91" s="60">
        <v>40</v>
      </c>
      <c r="F91" s="60">
        <v>327</v>
      </c>
      <c r="G91" s="61">
        <f t="shared" si="3"/>
        <v>1555</v>
      </c>
    </row>
    <row r="92" spans="1:7" x14ac:dyDescent="0.3">
      <c r="A92" s="62">
        <v>44054</v>
      </c>
      <c r="B92" s="60">
        <v>27</v>
      </c>
      <c r="C92" s="60">
        <v>116</v>
      </c>
      <c r="D92" s="60">
        <f t="shared" si="2"/>
        <v>553</v>
      </c>
      <c r="E92" s="60">
        <v>58</v>
      </c>
      <c r="F92" s="60">
        <v>443</v>
      </c>
      <c r="G92" s="61">
        <f t="shared" si="3"/>
        <v>1613</v>
      </c>
    </row>
    <row r="93" spans="1:7" x14ac:dyDescent="0.3">
      <c r="A93" s="62">
        <v>44055</v>
      </c>
      <c r="B93" s="60">
        <v>20</v>
      </c>
      <c r="C93" s="60">
        <v>138</v>
      </c>
      <c r="D93" s="60">
        <f t="shared" si="2"/>
        <v>573</v>
      </c>
      <c r="E93" s="60">
        <v>44</v>
      </c>
      <c r="F93" s="60">
        <v>417</v>
      </c>
      <c r="G93" s="61">
        <f t="shared" si="3"/>
        <v>1657</v>
      </c>
    </row>
    <row r="94" spans="1:7" x14ac:dyDescent="0.3">
      <c r="A94" s="62">
        <v>44056</v>
      </c>
      <c r="B94" s="60">
        <v>20</v>
      </c>
      <c r="C94" s="60">
        <v>145</v>
      </c>
      <c r="D94" s="60">
        <f t="shared" si="2"/>
        <v>593</v>
      </c>
      <c r="E94" s="60">
        <v>75</v>
      </c>
      <c r="F94" s="60">
        <v>436</v>
      </c>
      <c r="G94" s="61">
        <f t="shared" si="3"/>
        <v>1732</v>
      </c>
    </row>
    <row r="95" spans="1:7" x14ac:dyDescent="0.3">
      <c r="A95" s="62">
        <v>44057</v>
      </c>
      <c r="B95" s="60">
        <v>13</v>
      </c>
      <c r="C95" s="60">
        <v>138</v>
      </c>
      <c r="D95" s="60">
        <f t="shared" si="2"/>
        <v>606</v>
      </c>
      <c r="E95" s="60">
        <v>76</v>
      </c>
      <c r="F95" s="60">
        <v>652</v>
      </c>
      <c r="G95" s="61">
        <f t="shared" si="3"/>
        <v>1808</v>
      </c>
    </row>
    <row r="96" spans="1:7" x14ac:dyDescent="0.3">
      <c r="A96" s="62">
        <v>44058</v>
      </c>
      <c r="B96" s="60"/>
      <c r="C96" s="60"/>
      <c r="D96" s="60">
        <f t="shared" si="2"/>
        <v>606</v>
      </c>
      <c r="E96" s="60"/>
      <c r="F96" s="60"/>
      <c r="G96" s="61">
        <f t="shared" si="3"/>
        <v>1808</v>
      </c>
    </row>
    <row r="97" spans="1:7" x14ac:dyDescent="0.3">
      <c r="A97" s="62">
        <v>44059</v>
      </c>
      <c r="B97" s="60"/>
      <c r="C97" s="60"/>
      <c r="D97" s="60">
        <f t="shared" si="2"/>
        <v>606</v>
      </c>
      <c r="E97" s="60"/>
      <c r="F97" s="60"/>
      <c r="G97" s="61">
        <f t="shared" si="3"/>
        <v>1808</v>
      </c>
    </row>
    <row r="98" spans="1:7" x14ac:dyDescent="0.3">
      <c r="A98" s="62">
        <v>44060</v>
      </c>
      <c r="B98" s="60">
        <v>36</v>
      </c>
      <c r="C98" s="60">
        <v>124</v>
      </c>
      <c r="D98" s="60">
        <f t="shared" si="2"/>
        <v>642</v>
      </c>
      <c r="E98" s="60">
        <v>101</v>
      </c>
      <c r="F98" s="60">
        <v>473</v>
      </c>
      <c r="G98" s="61">
        <f t="shared" si="3"/>
        <v>1909</v>
      </c>
    </row>
    <row r="99" spans="1:7" x14ac:dyDescent="0.3">
      <c r="A99" s="62">
        <v>44061</v>
      </c>
      <c r="B99" s="60">
        <v>22</v>
      </c>
      <c r="C99" s="60">
        <v>137</v>
      </c>
      <c r="D99" s="60">
        <f t="shared" si="2"/>
        <v>664</v>
      </c>
      <c r="E99" s="60">
        <v>70</v>
      </c>
      <c r="F99" s="60">
        <v>560</v>
      </c>
      <c r="G99" s="61">
        <f t="shared" si="3"/>
        <v>1979</v>
      </c>
    </row>
    <row r="100" spans="1:7" x14ac:dyDescent="0.3">
      <c r="A100" s="62">
        <v>44062</v>
      </c>
      <c r="B100" s="60">
        <v>23</v>
      </c>
      <c r="C100" s="60">
        <v>148</v>
      </c>
      <c r="D100" s="60">
        <f t="shared" si="2"/>
        <v>687</v>
      </c>
      <c r="E100" s="60">
        <v>50</v>
      </c>
      <c r="F100" s="60">
        <v>609</v>
      </c>
      <c r="G100" s="61">
        <f t="shared" si="3"/>
        <v>2029</v>
      </c>
    </row>
    <row r="101" spans="1:7" x14ac:dyDescent="0.3">
      <c r="A101" s="62">
        <v>44063</v>
      </c>
      <c r="B101" s="60">
        <v>23</v>
      </c>
      <c r="C101" s="60">
        <v>136</v>
      </c>
      <c r="D101" s="60">
        <f t="shared" si="2"/>
        <v>710</v>
      </c>
      <c r="E101" s="60">
        <v>73</v>
      </c>
      <c r="F101" s="60">
        <v>624</v>
      </c>
      <c r="G101" s="61">
        <f t="shared" si="3"/>
        <v>2102</v>
      </c>
    </row>
    <row r="102" spans="1:7" x14ac:dyDescent="0.3">
      <c r="A102" s="62">
        <v>44064</v>
      </c>
      <c r="B102" s="60">
        <v>12</v>
      </c>
      <c r="C102" s="60">
        <v>142</v>
      </c>
      <c r="D102" s="60">
        <f t="shared" si="2"/>
        <v>722</v>
      </c>
      <c r="E102" s="60">
        <v>52</v>
      </c>
      <c r="F102" s="60">
        <v>548</v>
      </c>
      <c r="G102" s="61">
        <f t="shared" si="3"/>
        <v>2154</v>
      </c>
    </row>
    <row r="103" spans="1:7" x14ac:dyDescent="0.3">
      <c r="A103" s="62">
        <v>44065</v>
      </c>
      <c r="B103" s="60"/>
      <c r="C103" s="60"/>
      <c r="D103" s="60">
        <f t="shared" si="2"/>
        <v>722</v>
      </c>
      <c r="E103" s="60"/>
      <c r="F103" s="60"/>
      <c r="G103" s="61">
        <f t="shared" si="3"/>
        <v>2154</v>
      </c>
    </row>
    <row r="104" spans="1:7" x14ac:dyDescent="0.3">
      <c r="A104" s="62">
        <v>44066</v>
      </c>
      <c r="B104" s="60"/>
      <c r="C104" s="60"/>
      <c r="D104" s="60">
        <f t="shared" si="2"/>
        <v>722</v>
      </c>
      <c r="E104" s="60"/>
      <c r="F104" s="60"/>
      <c r="G104" s="61">
        <f t="shared" si="3"/>
        <v>2154</v>
      </c>
    </row>
    <row r="105" spans="1:7" x14ac:dyDescent="0.3">
      <c r="A105" s="62">
        <v>44067</v>
      </c>
      <c r="B105" s="60">
        <v>49</v>
      </c>
      <c r="C105" s="60">
        <v>128</v>
      </c>
      <c r="D105" s="60">
        <f t="shared" si="2"/>
        <v>771</v>
      </c>
      <c r="E105" s="60">
        <v>94</v>
      </c>
      <c r="F105" s="60">
        <v>507</v>
      </c>
      <c r="G105" s="61">
        <f t="shared" si="3"/>
        <v>2248</v>
      </c>
    </row>
    <row r="106" spans="1:7" x14ac:dyDescent="0.3">
      <c r="A106" s="62">
        <v>44068</v>
      </c>
      <c r="B106" s="60">
        <v>23</v>
      </c>
      <c r="C106" s="60">
        <v>143</v>
      </c>
      <c r="D106" s="60">
        <f t="shared" si="2"/>
        <v>794</v>
      </c>
      <c r="E106" s="60">
        <v>46</v>
      </c>
      <c r="F106" s="60">
        <v>466</v>
      </c>
      <c r="G106" s="61">
        <f t="shared" si="3"/>
        <v>2294</v>
      </c>
    </row>
    <row r="107" spans="1:7" x14ac:dyDescent="0.3">
      <c r="A107" s="62">
        <v>44069</v>
      </c>
      <c r="B107" s="60">
        <v>21</v>
      </c>
      <c r="C107" s="60">
        <v>173</v>
      </c>
      <c r="D107" s="60">
        <f t="shared" si="2"/>
        <v>815</v>
      </c>
      <c r="E107" s="60">
        <v>28</v>
      </c>
      <c r="F107" s="60">
        <v>511</v>
      </c>
      <c r="G107" s="61">
        <f t="shared" si="3"/>
        <v>2322</v>
      </c>
    </row>
    <row r="108" spans="1:7" x14ac:dyDescent="0.3">
      <c r="A108" s="62">
        <v>44070</v>
      </c>
      <c r="B108" s="60">
        <v>33</v>
      </c>
      <c r="C108" s="60">
        <v>151</v>
      </c>
      <c r="D108" s="60">
        <f t="shared" si="2"/>
        <v>848</v>
      </c>
      <c r="E108" s="60">
        <v>77</v>
      </c>
      <c r="F108" s="60">
        <v>473</v>
      </c>
      <c r="G108" s="61">
        <f t="shared" si="3"/>
        <v>2399</v>
      </c>
    </row>
    <row r="109" spans="1:7" x14ac:dyDescent="0.3">
      <c r="A109" s="62">
        <v>44071</v>
      </c>
      <c r="B109" s="60">
        <v>16</v>
      </c>
      <c r="C109" s="60">
        <v>125</v>
      </c>
      <c r="D109" s="60">
        <f t="shared" si="2"/>
        <v>864</v>
      </c>
      <c r="E109" s="60">
        <v>39</v>
      </c>
      <c r="F109" s="60">
        <v>514</v>
      </c>
      <c r="G109" s="61">
        <f t="shared" si="3"/>
        <v>2438</v>
      </c>
    </row>
    <row r="110" spans="1:7" x14ac:dyDescent="0.3">
      <c r="A110" s="62">
        <v>44072</v>
      </c>
      <c r="B110" s="60"/>
      <c r="C110" s="60"/>
      <c r="D110" s="60">
        <f t="shared" si="2"/>
        <v>864</v>
      </c>
      <c r="E110" s="60"/>
      <c r="F110" s="60"/>
      <c r="G110" s="61">
        <f t="shared" si="3"/>
        <v>2438</v>
      </c>
    </row>
    <row r="111" spans="1:7" x14ac:dyDescent="0.3">
      <c r="A111" s="62">
        <v>44073</v>
      </c>
      <c r="B111" s="60"/>
      <c r="C111" s="60"/>
      <c r="D111" s="60">
        <f t="shared" ref="D111:D137" si="4">SUM(D110,B111)</f>
        <v>864</v>
      </c>
      <c r="E111" s="60"/>
      <c r="F111" s="60"/>
      <c r="G111" s="61">
        <f t="shared" ref="G111:G139" si="5">SUM(G110,E111)</f>
        <v>2438</v>
      </c>
    </row>
    <row r="112" spans="1:7" x14ac:dyDescent="0.3">
      <c r="A112" s="62">
        <v>44074</v>
      </c>
      <c r="B112" s="60">
        <v>29</v>
      </c>
      <c r="C112" s="60">
        <v>124</v>
      </c>
      <c r="D112" s="60">
        <f t="shared" si="4"/>
        <v>893</v>
      </c>
      <c r="E112" s="60">
        <v>51</v>
      </c>
      <c r="F112" s="60">
        <v>367</v>
      </c>
      <c r="G112" s="61">
        <f t="shared" si="5"/>
        <v>2489</v>
      </c>
    </row>
    <row r="113" spans="1:7" x14ac:dyDescent="0.3">
      <c r="A113" s="62">
        <v>44075</v>
      </c>
      <c r="B113" s="60">
        <v>15</v>
      </c>
      <c r="C113" s="60">
        <v>116</v>
      </c>
      <c r="D113" s="60">
        <f t="shared" si="4"/>
        <v>908</v>
      </c>
      <c r="E113" s="60">
        <v>61</v>
      </c>
      <c r="F113" s="60">
        <v>303</v>
      </c>
      <c r="G113" s="61">
        <f t="shared" si="5"/>
        <v>2550</v>
      </c>
    </row>
    <row r="114" spans="1:7" x14ac:dyDescent="0.3">
      <c r="A114" s="62">
        <v>44076</v>
      </c>
      <c r="B114" s="60">
        <v>35</v>
      </c>
      <c r="C114" s="60">
        <v>131</v>
      </c>
      <c r="D114" s="60">
        <f t="shared" si="4"/>
        <v>943</v>
      </c>
      <c r="E114" s="60">
        <v>40</v>
      </c>
      <c r="F114" s="60">
        <v>382</v>
      </c>
      <c r="G114" s="61">
        <f t="shared" si="5"/>
        <v>2590</v>
      </c>
    </row>
    <row r="115" spans="1:7" x14ac:dyDescent="0.3">
      <c r="A115" s="62">
        <v>44077</v>
      </c>
      <c r="B115" s="60">
        <v>24</v>
      </c>
      <c r="C115" s="60">
        <v>116</v>
      </c>
      <c r="D115" s="60">
        <f t="shared" si="4"/>
        <v>967</v>
      </c>
      <c r="E115" s="60">
        <v>25</v>
      </c>
      <c r="F115" s="60">
        <v>409</v>
      </c>
      <c r="G115" s="61">
        <f t="shared" si="5"/>
        <v>2615</v>
      </c>
    </row>
    <row r="116" spans="1:7" x14ac:dyDescent="0.3">
      <c r="A116" s="62">
        <v>44078</v>
      </c>
      <c r="B116" s="63">
        <v>18</v>
      </c>
      <c r="C116" s="63">
        <v>128</v>
      </c>
      <c r="D116" s="60">
        <f t="shared" si="4"/>
        <v>985</v>
      </c>
      <c r="E116" s="63">
        <v>26</v>
      </c>
      <c r="F116" s="63">
        <v>383</v>
      </c>
      <c r="G116" s="61">
        <f t="shared" si="5"/>
        <v>2641</v>
      </c>
    </row>
    <row r="117" spans="1:7" x14ac:dyDescent="0.3">
      <c r="A117" s="62">
        <v>44079</v>
      </c>
      <c r="B117" s="63"/>
      <c r="C117" s="63"/>
      <c r="D117" s="60">
        <f t="shared" si="4"/>
        <v>985</v>
      </c>
      <c r="E117" s="63"/>
      <c r="F117" s="63"/>
      <c r="G117" s="61">
        <f t="shared" si="5"/>
        <v>2641</v>
      </c>
    </row>
    <row r="118" spans="1:7" x14ac:dyDescent="0.3">
      <c r="A118" s="62">
        <v>44080</v>
      </c>
      <c r="B118" s="63"/>
      <c r="C118" s="63"/>
      <c r="D118" s="60">
        <f t="shared" si="4"/>
        <v>985</v>
      </c>
      <c r="E118" s="63"/>
      <c r="F118" s="63"/>
      <c r="G118" s="61">
        <f t="shared" si="5"/>
        <v>2641</v>
      </c>
    </row>
    <row r="119" spans="1:7" x14ac:dyDescent="0.3">
      <c r="A119" s="62">
        <v>44081</v>
      </c>
      <c r="B119" s="63">
        <v>39</v>
      </c>
      <c r="C119" s="63">
        <v>145</v>
      </c>
      <c r="D119" s="60">
        <f t="shared" si="4"/>
        <v>1024</v>
      </c>
      <c r="E119" s="63">
        <v>51</v>
      </c>
      <c r="F119" s="63">
        <v>332</v>
      </c>
      <c r="G119" s="61">
        <f t="shared" si="5"/>
        <v>2692</v>
      </c>
    </row>
    <row r="120" spans="1:7" x14ac:dyDescent="0.3">
      <c r="A120" s="62">
        <v>44082</v>
      </c>
      <c r="B120" s="63">
        <v>37</v>
      </c>
      <c r="C120" s="63">
        <v>136</v>
      </c>
      <c r="D120" s="60">
        <f t="shared" si="4"/>
        <v>1061</v>
      </c>
      <c r="E120" s="63">
        <v>63</v>
      </c>
      <c r="F120" s="63">
        <v>292</v>
      </c>
      <c r="G120" s="61">
        <f t="shared" si="5"/>
        <v>2755</v>
      </c>
    </row>
    <row r="121" spans="1:7" x14ac:dyDescent="0.3">
      <c r="A121" s="62">
        <v>44083</v>
      </c>
      <c r="B121" s="63">
        <v>15</v>
      </c>
      <c r="C121" s="63">
        <v>155</v>
      </c>
      <c r="D121" s="60">
        <f t="shared" si="4"/>
        <v>1076</v>
      </c>
      <c r="E121" s="63">
        <v>43</v>
      </c>
      <c r="F121" s="63">
        <v>430</v>
      </c>
      <c r="G121" s="61">
        <f t="shared" si="5"/>
        <v>2798</v>
      </c>
    </row>
    <row r="122" spans="1:7" x14ac:dyDescent="0.3">
      <c r="A122" s="62">
        <v>44084</v>
      </c>
      <c r="B122" s="63">
        <v>22</v>
      </c>
      <c r="C122" s="63">
        <v>180</v>
      </c>
      <c r="D122" s="60">
        <f t="shared" si="4"/>
        <v>1098</v>
      </c>
      <c r="E122" s="63">
        <v>48</v>
      </c>
      <c r="F122" s="63">
        <v>514</v>
      </c>
      <c r="G122" s="61">
        <f t="shared" si="5"/>
        <v>2846</v>
      </c>
    </row>
    <row r="123" spans="1:7" x14ac:dyDescent="0.3">
      <c r="A123" s="62">
        <v>44085</v>
      </c>
      <c r="B123" s="63">
        <v>24</v>
      </c>
      <c r="C123" s="63">
        <v>189</v>
      </c>
      <c r="D123" s="60">
        <f t="shared" si="4"/>
        <v>1122</v>
      </c>
      <c r="E123" s="63">
        <v>42</v>
      </c>
      <c r="F123" s="63">
        <v>511</v>
      </c>
      <c r="G123" s="61">
        <f t="shared" si="5"/>
        <v>2888</v>
      </c>
    </row>
    <row r="124" spans="1:7" x14ac:dyDescent="0.3">
      <c r="A124" s="62">
        <v>44086</v>
      </c>
      <c r="B124" s="63"/>
      <c r="C124" s="63"/>
      <c r="D124" s="60">
        <f t="shared" si="4"/>
        <v>1122</v>
      </c>
      <c r="E124" s="63"/>
      <c r="F124" s="63"/>
      <c r="G124" s="61">
        <f t="shared" si="5"/>
        <v>2888</v>
      </c>
    </row>
    <row r="125" spans="1:7" x14ac:dyDescent="0.3">
      <c r="A125" s="62">
        <v>44087</v>
      </c>
      <c r="B125" s="63"/>
      <c r="C125" s="63"/>
      <c r="D125" s="60">
        <f t="shared" si="4"/>
        <v>1122</v>
      </c>
      <c r="E125" s="63"/>
      <c r="F125" s="63"/>
      <c r="G125" s="61">
        <f t="shared" si="5"/>
        <v>2888</v>
      </c>
    </row>
    <row r="126" spans="1:7" x14ac:dyDescent="0.3">
      <c r="A126" s="62">
        <v>44088</v>
      </c>
      <c r="B126" s="63">
        <v>20</v>
      </c>
      <c r="C126" s="63">
        <v>193</v>
      </c>
      <c r="D126" s="60">
        <f t="shared" si="4"/>
        <v>1142</v>
      </c>
      <c r="E126" s="63">
        <v>47</v>
      </c>
      <c r="F126" s="63">
        <v>528</v>
      </c>
      <c r="G126" s="61">
        <f t="shared" si="5"/>
        <v>2935</v>
      </c>
    </row>
    <row r="127" spans="1:7" x14ac:dyDescent="0.3">
      <c r="A127" s="62">
        <v>44089</v>
      </c>
      <c r="B127" s="63">
        <v>31</v>
      </c>
      <c r="C127" s="63">
        <v>167</v>
      </c>
      <c r="D127" s="60">
        <f t="shared" si="4"/>
        <v>1173</v>
      </c>
      <c r="E127" s="63">
        <v>114</v>
      </c>
      <c r="F127" s="63">
        <v>566</v>
      </c>
      <c r="G127" s="61">
        <f t="shared" si="5"/>
        <v>3049</v>
      </c>
    </row>
    <row r="128" spans="1:7" x14ac:dyDescent="0.3">
      <c r="A128" s="62">
        <v>44090</v>
      </c>
      <c r="B128" s="63">
        <v>23</v>
      </c>
      <c r="C128" s="63">
        <v>174</v>
      </c>
      <c r="D128" s="60">
        <f t="shared" si="4"/>
        <v>1196</v>
      </c>
      <c r="E128" s="63">
        <v>46</v>
      </c>
      <c r="F128" s="63">
        <v>560</v>
      </c>
      <c r="G128" s="61">
        <f t="shared" si="5"/>
        <v>3095</v>
      </c>
    </row>
    <row r="129" spans="1:7" x14ac:dyDescent="0.3">
      <c r="A129" s="62">
        <v>44091</v>
      </c>
      <c r="B129" s="63">
        <v>25</v>
      </c>
      <c r="C129" s="63">
        <v>167</v>
      </c>
      <c r="D129" s="60">
        <f t="shared" si="4"/>
        <v>1221</v>
      </c>
      <c r="E129" s="63">
        <v>67</v>
      </c>
      <c r="F129" s="63">
        <v>554</v>
      </c>
      <c r="G129" s="61">
        <f t="shared" si="5"/>
        <v>3162</v>
      </c>
    </row>
    <row r="130" spans="1:7" x14ac:dyDescent="0.3">
      <c r="A130" s="62">
        <v>44092</v>
      </c>
      <c r="B130" s="63">
        <v>24</v>
      </c>
      <c r="C130" s="63">
        <v>151</v>
      </c>
      <c r="D130" s="60">
        <f t="shared" si="4"/>
        <v>1245</v>
      </c>
      <c r="E130" s="63">
        <v>57</v>
      </c>
      <c r="F130" s="63">
        <v>506</v>
      </c>
      <c r="G130" s="61">
        <f t="shared" si="5"/>
        <v>3219</v>
      </c>
    </row>
    <row r="131" spans="1:7" x14ac:dyDescent="0.3">
      <c r="A131" s="62">
        <v>44093</v>
      </c>
      <c r="B131" s="63"/>
      <c r="C131" s="63"/>
      <c r="D131" s="60">
        <f t="shared" si="4"/>
        <v>1245</v>
      </c>
      <c r="E131" s="63"/>
      <c r="F131" s="63"/>
      <c r="G131" s="61">
        <f t="shared" si="5"/>
        <v>3219</v>
      </c>
    </row>
    <row r="132" spans="1:7" x14ac:dyDescent="0.3">
      <c r="A132" s="62">
        <v>44094</v>
      </c>
      <c r="B132" s="63"/>
      <c r="C132" s="63"/>
      <c r="D132" s="60">
        <f t="shared" si="4"/>
        <v>1245</v>
      </c>
      <c r="E132" s="63"/>
      <c r="F132" s="63"/>
      <c r="G132" s="61">
        <f t="shared" si="5"/>
        <v>3219</v>
      </c>
    </row>
    <row r="133" spans="1:7" x14ac:dyDescent="0.3">
      <c r="A133" s="62">
        <v>44095</v>
      </c>
      <c r="B133" s="63">
        <v>55</v>
      </c>
      <c r="C133" s="63">
        <v>137</v>
      </c>
      <c r="D133" s="60">
        <f t="shared" si="4"/>
        <v>1300</v>
      </c>
      <c r="E133" s="63">
        <v>119</v>
      </c>
      <c r="F133" s="63">
        <v>351</v>
      </c>
      <c r="G133" s="61">
        <f t="shared" si="5"/>
        <v>3338</v>
      </c>
    </row>
    <row r="134" spans="1:7" x14ac:dyDescent="0.3">
      <c r="A134" s="62">
        <v>44096</v>
      </c>
      <c r="B134" s="63">
        <v>37</v>
      </c>
      <c r="C134" s="63">
        <v>144</v>
      </c>
      <c r="D134" s="60">
        <f t="shared" si="4"/>
        <v>1337</v>
      </c>
      <c r="E134" s="63">
        <v>54</v>
      </c>
      <c r="F134" s="63">
        <v>431</v>
      </c>
      <c r="G134" s="61">
        <f t="shared" si="5"/>
        <v>3392</v>
      </c>
    </row>
    <row r="135" spans="1:7" x14ac:dyDescent="0.3">
      <c r="A135" s="62">
        <v>44097</v>
      </c>
      <c r="B135" s="63">
        <v>20</v>
      </c>
      <c r="C135" s="63">
        <v>156</v>
      </c>
      <c r="D135" s="60">
        <f t="shared" si="4"/>
        <v>1357</v>
      </c>
      <c r="E135" s="63">
        <v>44</v>
      </c>
      <c r="F135" s="63">
        <v>383</v>
      </c>
      <c r="G135" s="61">
        <f t="shared" si="5"/>
        <v>3436</v>
      </c>
    </row>
    <row r="136" spans="1:7" x14ac:dyDescent="0.3">
      <c r="A136" s="62">
        <v>44098</v>
      </c>
      <c r="B136" s="64">
        <v>12</v>
      </c>
      <c r="C136" s="64">
        <v>157</v>
      </c>
      <c r="D136" s="60">
        <f t="shared" si="4"/>
        <v>1369</v>
      </c>
      <c r="E136" s="64">
        <v>22</v>
      </c>
      <c r="F136" s="64">
        <v>386</v>
      </c>
      <c r="G136" s="61">
        <f t="shared" si="5"/>
        <v>3458</v>
      </c>
    </row>
    <row r="137" spans="1:7" x14ac:dyDescent="0.3">
      <c r="A137" s="62">
        <v>44099</v>
      </c>
      <c r="B137" s="64">
        <v>10</v>
      </c>
      <c r="C137" s="64">
        <v>153</v>
      </c>
      <c r="D137" s="60">
        <f t="shared" si="4"/>
        <v>1379</v>
      </c>
      <c r="E137" s="64">
        <v>28</v>
      </c>
      <c r="F137" s="64">
        <v>381</v>
      </c>
      <c r="G137" s="61">
        <f t="shared" si="5"/>
        <v>3486</v>
      </c>
    </row>
    <row r="138" spans="1:7" x14ac:dyDescent="0.3">
      <c r="A138" s="62">
        <v>44100</v>
      </c>
      <c r="B138" s="65"/>
      <c r="C138" s="65"/>
      <c r="D138" s="65"/>
      <c r="E138" s="65"/>
      <c r="F138" s="65"/>
      <c r="G138" s="61">
        <f t="shared" si="5"/>
        <v>3486</v>
      </c>
    </row>
    <row r="139" spans="1:7" x14ac:dyDescent="0.3">
      <c r="A139" s="62">
        <v>44101</v>
      </c>
      <c r="B139" s="65"/>
      <c r="C139" s="65"/>
      <c r="D139" s="65"/>
      <c r="E139" s="65"/>
      <c r="F139" s="65"/>
      <c r="G139" s="61">
        <f t="shared" si="5"/>
        <v>3486</v>
      </c>
    </row>
    <row r="140" spans="1:7" x14ac:dyDescent="0.3">
      <c r="A140" s="62">
        <v>44102</v>
      </c>
      <c r="B140" s="64">
        <v>20</v>
      </c>
      <c r="C140" s="64">
        <v>105</v>
      </c>
      <c r="D140" s="60">
        <f>SUM(D137,B140)</f>
        <v>1399</v>
      </c>
      <c r="E140" s="64">
        <v>53</v>
      </c>
      <c r="F140" s="64">
        <v>244</v>
      </c>
      <c r="G140" s="61">
        <f>SUM(G137,E140)</f>
        <v>3539</v>
      </c>
    </row>
    <row r="141" spans="1:7" x14ac:dyDescent="0.3">
      <c r="A141" s="62">
        <v>44103</v>
      </c>
      <c r="B141" s="64">
        <v>7</v>
      </c>
      <c r="C141" s="64">
        <v>98</v>
      </c>
      <c r="D141" s="60">
        <f>SUM(D140,B141)</f>
        <v>1406</v>
      </c>
      <c r="E141" s="64">
        <v>10</v>
      </c>
      <c r="F141" s="64">
        <v>227</v>
      </c>
      <c r="G141" s="61">
        <f>SUM(G140,E141)</f>
        <v>3549</v>
      </c>
    </row>
    <row r="142" spans="1:7" x14ac:dyDescent="0.3">
      <c r="A142" s="62">
        <v>44104</v>
      </c>
      <c r="B142" s="64">
        <v>18</v>
      </c>
      <c r="C142" s="64">
        <v>84</v>
      </c>
      <c r="D142" s="60">
        <f t="shared" ref="D142:D158" si="6">SUM(D141,B142)</f>
        <v>1424</v>
      </c>
      <c r="E142" s="64">
        <v>31</v>
      </c>
      <c r="F142" s="64">
        <v>234</v>
      </c>
      <c r="G142" s="61">
        <f t="shared" ref="G142:G158" si="7">SUM(G141,E142)</f>
        <v>3580</v>
      </c>
    </row>
    <row r="143" spans="1:7" x14ac:dyDescent="0.3">
      <c r="A143" s="62">
        <v>44105</v>
      </c>
      <c r="B143" s="64">
        <v>12</v>
      </c>
      <c r="C143" s="64">
        <v>98</v>
      </c>
      <c r="D143" s="60">
        <f t="shared" si="6"/>
        <v>1436</v>
      </c>
      <c r="E143" s="64">
        <v>25</v>
      </c>
      <c r="F143" s="64">
        <v>257</v>
      </c>
      <c r="G143" s="61">
        <f t="shared" si="7"/>
        <v>3605</v>
      </c>
    </row>
    <row r="144" spans="1:7" x14ac:dyDescent="0.3">
      <c r="A144" s="62">
        <v>44106</v>
      </c>
      <c r="B144" s="65">
        <v>18</v>
      </c>
      <c r="C144" s="65">
        <v>96</v>
      </c>
      <c r="D144" s="60">
        <f t="shared" si="6"/>
        <v>1454</v>
      </c>
      <c r="E144" s="65">
        <v>33</v>
      </c>
      <c r="F144" s="65">
        <v>238</v>
      </c>
      <c r="G144" s="61">
        <f t="shared" si="7"/>
        <v>3638</v>
      </c>
    </row>
    <row r="145" spans="1:7" x14ac:dyDescent="0.3">
      <c r="A145" s="62">
        <v>44107</v>
      </c>
      <c r="B145" s="65"/>
      <c r="C145" s="65"/>
      <c r="D145" s="60">
        <f t="shared" si="6"/>
        <v>1454</v>
      </c>
      <c r="E145" s="65"/>
      <c r="F145" s="65"/>
      <c r="G145" s="61">
        <f t="shared" si="7"/>
        <v>3638</v>
      </c>
    </row>
    <row r="146" spans="1:7" x14ac:dyDescent="0.3">
      <c r="A146" s="62">
        <v>44108</v>
      </c>
      <c r="B146" s="65"/>
      <c r="C146" s="65"/>
      <c r="D146" s="60">
        <f t="shared" si="6"/>
        <v>1454</v>
      </c>
      <c r="E146" s="65"/>
      <c r="F146" s="65"/>
      <c r="G146" s="61">
        <f t="shared" si="7"/>
        <v>3638</v>
      </c>
    </row>
    <row r="147" spans="1:7" x14ac:dyDescent="0.3">
      <c r="A147" s="62">
        <v>44109</v>
      </c>
      <c r="B147" s="65">
        <v>37</v>
      </c>
      <c r="C147" s="65">
        <v>108</v>
      </c>
      <c r="D147" s="60">
        <f t="shared" si="6"/>
        <v>1491</v>
      </c>
      <c r="E147" s="65">
        <v>126</v>
      </c>
      <c r="F147" s="65">
        <v>264</v>
      </c>
      <c r="G147" s="61">
        <f t="shared" si="7"/>
        <v>3764</v>
      </c>
    </row>
    <row r="148" spans="1:7" x14ac:dyDescent="0.3">
      <c r="A148" s="62">
        <v>44110</v>
      </c>
      <c r="B148" s="65">
        <v>28</v>
      </c>
      <c r="C148" s="65">
        <v>123</v>
      </c>
      <c r="D148" s="60">
        <f t="shared" si="6"/>
        <v>1519</v>
      </c>
      <c r="E148" s="65">
        <v>54</v>
      </c>
      <c r="F148" s="65">
        <v>298</v>
      </c>
      <c r="G148" s="61">
        <f t="shared" si="7"/>
        <v>3818</v>
      </c>
    </row>
    <row r="149" spans="1:7" x14ac:dyDescent="0.3">
      <c r="A149" s="62">
        <v>44111</v>
      </c>
      <c r="B149" s="65">
        <v>32</v>
      </c>
      <c r="C149" s="65">
        <v>150</v>
      </c>
      <c r="D149" s="60">
        <f t="shared" si="6"/>
        <v>1551</v>
      </c>
      <c r="E149" s="65">
        <v>64</v>
      </c>
      <c r="F149" s="65">
        <v>454</v>
      </c>
      <c r="G149" s="61">
        <f t="shared" si="7"/>
        <v>3882</v>
      </c>
    </row>
    <row r="150" spans="1:7" x14ac:dyDescent="0.3">
      <c r="A150" s="62">
        <v>44112</v>
      </c>
      <c r="B150" s="65">
        <v>37</v>
      </c>
      <c r="C150" s="65">
        <v>167</v>
      </c>
      <c r="D150" s="60">
        <f t="shared" si="6"/>
        <v>1588</v>
      </c>
      <c r="E150" s="65">
        <v>59</v>
      </c>
      <c r="F150" s="65">
        <v>477</v>
      </c>
      <c r="G150" s="61">
        <f t="shared" si="7"/>
        <v>3941</v>
      </c>
    </row>
    <row r="151" spans="1:7" x14ac:dyDescent="0.3">
      <c r="A151" s="62">
        <v>44113</v>
      </c>
      <c r="B151" s="65">
        <v>35</v>
      </c>
      <c r="C151" s="65">
        <v>191</v>
      </c>
      <c r="D151" s="60">
        <f t="shared" si="6"/>
        <v>1623</v>
      </c>
      <c r="E151" s="65">
        <v>84</v>
      </c>
      <c r="F151" s="65">
        <v>521</v>
      </c>
      <c r="G151" s="61">
        <f t="shared" si="7"/>
        <v>4025</v>
      </c>
    </row>
    <row r="152" spans="1:7" x14ac:dyDescent="0.3">
      <c r="A152" s="62">
        <v>44114</v>
      </c>
      <c r="B152" s="65"/>
      <c r="C152" s="65"/>
      <c r="D152" s="60">
        <f t="shared" si="6"/>
        <v>1623</v>
      </c>
      <c r="E152" s="65"/>
      <c r="F152" s="65"/>
      <c r="G152" s="61">
        <f t="shared" si="7"/>
        <v>4025</v>
      </c>
    </row>
    <row r="153" spans="1:7" x14ac:dyDescent="0.3">
      <c r="A153" s="62">
        <v>44115</v>
      </c>
      <c r="B153" s="65"/>
      <c r="C153" s="65"/>
      <c r="D153" s="60">
        <f t="shared" si="6"/>
        <v>1623</v>
      </c>
      <c r="E153" s="65"/>
      <c r="F153" s="65"/>
      <c r="G153" s="61">
        <f t="shared" si="7"/>
        <v>4025</v>
      </c>
    </row>
    <row r="154" spans="1:7" x14ac:dyDescent="0.3">
      <c r="A154" s="62">
        <v>44116</v>
      </c>
      <c r="B154" s="65">
        <v>133</v>
      </c>
      <c r="C154" s="65">
        <v>180</v>
      </c>
      <c r="D154" s="60">
        <f t="shared" si="6"/>
        <v>1756</v>
      </c>
      <c r="E154" s="65">
        <v>97</v>
      </c>
      <c r="F154" s="65">
        <v>582</v>
      </c>
      <c r="G154" s="61">
        <f t="shared" si="7"/>
        <v>4122</v>
      </c>
    </row>
    <row r="155" spans="1:7" x14ac:dyDescent="0.3">
      <c r="A155" s="62">
        <v>44117</v>
      </c>
      <c r="B155" s="65">
        <v>32</v>
      </c>
      <c r="C155" s="65">
        <v>200</v>
      </c>
      <c r="D155" s="60">
        <f t="shared" si="6"/>
        <v>1788</v>
      </c>
      <c r="E155" s="65">
        <v>66</v>
      </c>
      <c r="F155" s="65">
        <v>479</v>
      </c>
      <c r="G155" s="61">
        <f t="shared" si="7"/>
        <v>4188</v>
      </c>
    </row>
    <row r="156" spans="1:7" x14ac:dyDescent="0.3">
      <c r="A156" s="62">
        <v>44118</v>
      </c>
      <c r="B156" s="65">
        <v>53</v>
      </c>
      <c r="C156" s="65">
        <v>223</v>
      </c>
      <c r="D156" s="60">
        <f t="shared" si="6"/>
        <v>1841</v>
      </c>
      <c r="E156" s="65">
        <v>22</v>
      </c>
      <c r="F156" s="65">
        <v>423</v>
      </c>
      <c r="G156" s="61">
        <f t="shared" si="7"/>
        <v>4210</v>
      </c>
    </row>
    <row r="157" spans="1:7" x14ac:dyDescent="0.3">
      <c r="A157" s="62">
        <v>44119</v>
      </c>
      <c r="B157" s="65">
        <v>51</v>
      </c>
      <c r="C157" s="65">
        <v>254</v>
      </c>
      <c r="D157" s="60">
        <f t="shared" si="6"/>
        <v>1892</v>
      </c>
      <c r="E157" s="65">
        <v>68</v>
      </c>
      <c r="F157" s="65">
        <v>475</v>
      </c>
      <c r="G157" s="61">
        <f t="shared" si="7"/>
        <v>4278</v>
      </c>
    </row>
    <row r="158" spans="1:7" x14ac:dyDescent="0.3">
      <c r="A158" s="62">
        <v>44120</v>
      </c>
      <c r="B158" s="65">
        <v>24</v>
      </c>
      <c r="C158" s="65">
        <v>231</v>
      </c>
      <c r="D158" s="60">
        <f t="shared" si="6"/>
        <v>1916</v>
      </c>
      <c r="E158" s="65">
        <v>8</v>
      </c>
      <c r="F158" s="65">
        <v>377</v>
      </c>
      <c r="G158" s="61">
        <f t="shared" si="7"/>
        <v>4286</v>
      </c>
    </row>
    <row r="159" spans="1:7" x14ac:dyDescent="0.3">
      <c r="A159" s="62">
        <v>44121</v>
      </c>
      <c r="B159" s="65"/>
      <c r="C159" s="65"/>
      <c r="D159" s="60">
        <f t="shared" ref="D159:D160" si="8">SUM(D158,B159)</f>
        <v>1916</v>
      </c>
      <c r="E159" s="65"/>
      <c r="F159" s="65"/>
      <c r="G159" s="61">
        <f t="shared" ref="G159:G160" si="9">SUM(G158,E159)</f>
        <v>4286</v>
      </c>
    </row>
    <row r="160" spans="1:7" x14ac:dyDescent="0.3">
      <c r="A160" s="62">
        <v>44122</v>
      </c>
      <c r="B160" s="65"/>
      <c r="C160" s="65"/>
      <c r="D160" s="60">
        <f t="shared" si="8"/>
        <v>1916</v>
      </c>
      <c r="E160" s="65"/>
      <c r="F160" s="65"/>
      <c r="G160" s="61">
        <f t="shared" si="9"/>
        <v>4286</v>
      </c>
    </row>
    <row r="161" spans="1:7" x14ac:dyDescent="0.3">
      <c r="A161" s="62">
        <v>44123</v>
      </c>
      <c r="B161" s="65">
        <v>120</v>
      </c>
      <c r="C161" s="65">
        <v>293</v>
      </c>
      <c r="D161" s="60">
        <f t="shared" ref="D161:D165" si="10">SUM(D160,B161)</f>
        <v>2036</v>
      </c>
      <c r="E161" s="65">
        <v>50</v>
      </c>
      <c r="F161" s="65">
        <v>368</v>
      </c>
      <c r="G161" s="61">
        <f t="shared" ref="G161:G165" si="11">SUM(G160,E161)</f>
        <v>4336</v>
      </c>
    </row>
    <row r="162" spans="1:7" x14ac:dyDescent="0.3">
      <c r="A162" s="62">
        <v>44124</v>
      </c>
      <c r="B162" s="65">
        <v>119</v>
      </c>
      <c r="C162" s="65">
        <v>312</v>
      </c>
      <c r="D162" s="60">
        <f t="shared" si="10"/>
        <v>2155</v>
      </c>
      <c r="E162" s="65">
        <v>28</v>
      </c>
      <c r="F162" s="65">
        <v>304</v>
      </c>
      <c r="G162" s="61">
        <f t="shared" si="11"/>
        <v>4364</v>
      </c>
    </row>
    <row r="163" spans="1:7" x14ac:dyDescent="0.3">
      <c r="A163" s="62">
        <v>44125</v>
      </c>
      <c r="B163" s="65">
        <v>132</v>
      </c>
      <c r="C163" s="65">
        <v>343</v>
      </c>
      <c r="D163" s="60">
        <f t="shared" si="10"/>
        <v>2287</v>
      </c>
      <c r="E163" s="65">
        <v>27</v>
      </c>
      <c r="F163" s="65">
        <v>313</v>
      </c>
      <c r="G163" s="61">
        <f t="shared" si="11"/>
        <v>4391</v>
      </c>
    </row>
    <row r="164" spans="1:7" x14ac:dyDescent="0.3">
      <c r="A164" s="62">
        <v>44126</v>
      </c>
      <c r="B164" s="65">
        <v>96</v>
      </c>
      <c r="C164" s="65">
        <v>386</v>
      </c>
      <c r="D164" s="60">
        <f t="shared" si="10"/>
        <v>2383</v>
      </c>
      <c r="E164" s="65">
        <v>34</v>
      </c>
      <c r="F164" s="65">
        <v>340</v>
      </c>
      <c r="G164" s="61">
        <f t="shared" si="11"/>
        <v>4425</v>
      </c>
    </row>
    <row r="165" spans="1:7" x14ac:dyDescent="0.3">
      <c r="A165" s="62">
        <v>44127</v>
      </c>
      <c r="B165" s="65">
        <v>77</v>
      </c>
      <c r="C165" s="65">
        <v>453</v>
      </c>
      <c r="D165" s="60">
        <f t="shared" si="10"/>
        <v>2460</v>
      </c>
      <c r="E165" s="65">
        <v>9</v>
      </c>
      <c r="F165" s="65">
        <v>352</v>
      </c>
      <c r="G165" s="61">
        <f t="shared" si="11"/>
        <v>4434</v>
      </c>
    </row>
    <row r="166" spans="1:7" x14ac:dyDescent="0.3">
      <c r="A166" s="66"/>
      <c r="B166" s="65"/>
      <c r="C166" s="65"/>
      <c r="D166" s="65"/>
      <c r="E166" s="65"/>
      <c r="F166" s="65"/>
      <c r="G166" s="67"/>
    </row>
    <row r="167" spans="1:7" ht="14.5" thickBot="1" x14ac:dyDescent="0.35">
      <c r="A167" s="68" t="s">
        <v>34</v>
      </c>
      <c r="B167" s="69">
        <f>MAX(D4:D166)</f>
        <v>2460</v>
      </c>
      <c r="C167" s="69"/>
      <c r="D167" s="69"/>
      <c r="E167" s="69">
        <f>MAX(G4:G166)</f>
        <v>4434</v>
      </c>
      <c r="F167" s="69"/>
      <c r="G167" s="70"/>
    </row>
    <row r="168" spans="1:7" ht="14.5" thickTop="1" x14ac:dyDescent="0.3">
      <c r="B168" s="41"/>
      <c r="C168" s="41"/>
      <c r="D168" s="41"/>
      <c r="E168" s="41"/>
      <c r="F168" s="41"/>
      <c r="G168" s="41"/>
    </row>
    <row r="169" spans="1:7" x14ac:dyDescent="0.3">
      <c r="B169" s="41"/>
      <c r="C169" s="41"/>
      <c r="D169" s="41"/>
      <c r="E169" s="41"/>
      <c r="F169" s="41"/>
      <c r="G169" s="41"/>
    </row>
    <row r="170" spans="1:7" x14ac:dyDescent="0.3">
      <c r="B170" s="41"/>
      <c r="C170" s="41"/>
      <c r="D170" s="41"/>
      <c r="E170" s="41"/>
      <c r="F170" s="41"/>
      <c r="G170" s="41"/>
    </row>
    <row r="171" spans="1:7" x14ac:dyDescent="0.3">
      <c r="B171" s="41"/>
      <c r="C171" s="41"/>
      <c r="D171" s="41"/>
      <c r="E171" s="41"/>
      <c r="F171" s="41"/>
      <c r="G171" s="41"/>
    </row>
    <row r="172" spans="1:7" x14ac:dyDescent="0.3">
      <c r="B172" s="41"/>
      <c r="C172" s="41"/>
      <c r="D172" s="41"/>
      <c r="E172" s="41"/>
      <c r="F172" s="41"/>
      <c r="G172" s="41"/>
    </row>
    <row r="173" spans="1:7" x14ac:dyDescent="0.3">
      <c r="B173" s="41"/>
      <c r="C173" s="41"/>
      <c r="D173" s="41"/>
      <c r="E173" s="41"/>
      <c r="F173" s="41"/>
      <c r="G173" s="41"/>
    </row>
    <row r="174" spans="1:7" x14ac:dyDescent="0.3">
      <c r="B174" s="41"/>
      <c r="C174" s="41"/>
      <c r="D174" s="41"/>
      <c r="E174" s="41"/>
      <c r="F174" s="41"/>
      <c r="G174" s="41"/>
    </row>
    <row r="175" spans="1:7" x14ac:dyDescent="0.3">
      <c r="B175" s="41"/>
      <c r="C175" s="41"/>
      <c r="D175" s="41"/>
      <c r="E175" s="41"/>
      <c r="F175" s="41"/>
      <c r="G175" s="41"/>
    </row>
    <row r="176" spans="1:7" x14ac:dyDescent="0.3">
      <c r="B176" s="41"/>
      <c r="C176" s="41"/>
      <c r="D176" s="41"/>
      <c r="E176" s="41"/>
      <c r="F176" s="41"/>
      <c r="G176" s="41"/>
    </row>
    <row r="177" spans="2:7" x14ac:dyDescent="0.3">
      <c r="B177" s="41"/>
      <c r="C177" s="41"/>
      <c r="D177" s="41"/>
      <c r="E177" s="41"/>
      <c r="F177" s="41"/>
      <c r="G177" s="41"/>
    </row>
    <row r="178" spans="2:7" x14ac:dyDescent="0.3">
      <c r="B178" s="41"/>
      <c r="C178" s="41"/>
      <c r="D178" s="41"/>
      <c r="E178" s="41"/>
      <c r="F178" s="41"/>
      <c r="G178" s="41"/>
    </row>
    <row r="179" spans="2:7" x14ac:dyDescent="0.3">
      <c r="B179" s="41"/>
      <c r="C179" s="41"/>
      <c r="D179" s="41"/>
      <c r="E179" s="41"/>
      <c r="F179" s="41"/>
      <c r="G179" s="41"/>
    </row>
    <row r="180" spans="2:7" x14ac:dyDescent="0.3">
      <c r="B180" s="41"/>
      <c r="C180" s="41"/>
      <c r="D180" s="41"/>
      <c r="E180" s="41"/>
      <c r="F180" s="41"/>
      <c r="G180" s="41"/>
    </row>
    <row r="181" spans="2:7" x14ac:dyDescent="0.3">
      <c r="B181" s="41"/>
      <c r="C181" s="41"/>
      <c r="D181" s="41"/>
      <c r="E181" s="41"/>
      <c r="F181" s="41"/>
      <c r="G181" s="41"/>
    </row>
    <row r="182" spans="2:7" x14ac:dyDescent="0.3">
      <c r="B182" s="41"/>
      <c r="C182" s="41"/>
      <c r="D182" s="41"/>
      <c r="E182" s="41"/>
      <c r="F182" s="41"/>
      <c r="G182" s="41"/>
    </row>
    <row r="183" spans="2:7" x14ac:dyDescent="0.3">
      <c r="B183" s="41"/>
      <c r="C183" s="41"/>
      <c r="D183" s="41"/>
      <c r="E183" s="41"/>
      <c r="F183" s="41"/>
      <c r="G183" s="41"/>
    </row>
    <row r="184" spans="2:7" x14ac:dyDescent="0.3">
      <c r="B184" s="41"/>
      <c r="C184" s="41"/>
      <c r="D184" s="41"/>
      <c r="E184" s="41"/>
      <c r="F184" s="41"/>
      <c r="G184" s="41"/>
    </row>
    <row r="185" spans="2:7" x14ac:dyDescent="0.3">
      <c r="B185" s="41"/>
      <c r="C185" s="41"/>
      <c r="D185" s="41"/>
      <c r="E185" s="41"/>
      <c r="F185" s="41"/>
      <c r="G185" s="41"/>
    </row>
    <row r="186" spans="2:7" x14ac:dyDescent="0.3">
      <c r="B186" s="41"/>
      <c r="C186" s="41"/>
      <c r="D186" s="41"/>
      <c r="E186" s="41"/>
      <c r="F186" s="41"/>
      <c r="G186" s="41"/>
    </row>
    <row r="187" spans="2:7" x14ac:dyDescent="0.3">
      <c r="B187" s="41"/>
      <c r="C187" s="41"/>
      <c r="D187" s="41"/>
      <c r="E187" s="41"/>
      <c r="F187" s="41"/>
      <c r="G187" s="41"/>
    </row>
    <row r="188" spans="2:7" x14ac:dyDescent="0.3">
      <c r="B188" s="41"/>
      <c r="C188" s="41"/>
      <c r="D188" s="41"/>
      <c r="E188" s="41"/>
      <c r="F188" s="41"/>
      <c r="G188" s="41"/>
    </row>
    <row r="189" spans="2:7" x14ac:dyDescent="0.3">
      <c r="B189" s="41"/>
      <c r="C189" s="41"/>
      <c r="D189" s="41"/>
      <c r="E189" s="41"/>
      <c r="F189" s="41"/>
      <c r="G189" s="41"/>
    </row>
    <row r="190" spans="2:7" x14ac:dyDescent="0.3">
      <c r="B190" s="41"/>
      <c r="C190" s="41"/>
      <c r="D190" s="41"/>
      <c r="E190" s="41"/>
      <c r="F190" s="41"/>
      <c r="G190" s="41"/>
    </row>
    <row r="191" spans="2:7" x14ac:dyDescent="0.3">
      <c r="B191" s="41"/>
      <c r="C191" s="41"/>
      <c r="D191" s="41"/>
      <c r="E191" s="41"/>
      <c r="F191" s="41"/>
      <c r="G191" s="41"/>
    </row>
    <row r="192" spans="2:7" x14ac:dyDescent="0.3">
      <c r="B192" s="41"/>
      <c r="C192" s="41"/>
      <c r="D192" s="41"/>
      <c r="E192" s="41"/>
      <c r="F192" s="41"/>
      <c r="G192" s="41"/>
    </row>
    <row r="193" spans="2:7" x14ac:dyDescent="0.3">
      <c r="B193" s="41"/>
      <c r="C193" s="41"/>
      <c r="D193" s="41"/>
      <c r="E193" s="41"/>
      <c r="F193" s="41"/>
      <c r="G193" s="41"/>
    </row>
    <row r="194" spans="2:7" x14ac:dyDescent="0.3">
      <c r="B194" s="41"/>
      <c r="C194" s="41"/>
      <c r="D194" s="41"/>
      <c r="E194" s="41"/>
      <c r="F194" s="41"/>
      <c r="G194" s="41"/>
    </row>
    <row r="195" spans="2:7" x14ac:dyDescent="0.3">
      <c r="B195" s="41"/>
      <c r="C195" s="41"/>
      <c r="D195" s="41"/>
      <c r="E195" s="41"/>
      <c r="F195" s="41"/>
      <c r="G195" s="41"/>
    </row>
    <row r="196" spans="2:7" x14ac:dyDescent="0.3">
      <c r="B196" s="41"/>
      <c r="C196" s="41"/>
      <c r="D196" s="41"/>
      <c r="E196" s="41"/>
      <c r="F196" s="41"/>
      <c r="G196" s="41"/>
    </row>
    <row r="197" spans="2:7" x14ac:dyDescent="0.3">
      <c r="B197" s="41"/>
      <c r="C197" s="41"/>
      <c r="D197" s="41"/>
      <c r="E197" s="41"/>
      <c r="F197" s="41"/>
      <c r="G197" s="41"/>
    </row>
    <row r="198" spans="2:7" x14ac:dyDescent="0.3">
      <c r="B198" s="41"/>
      <c r="C198" s="41"/>
      <c r="D198" s="41"/>
      <c r="E198" s="41"/>
      <c r="F198" s="41"/>
      <c r="G198" s="41"/>
    </row>
    <row r="199" spans="2:7" x14ac:dyDescent="0.3">
      <c r="B199" s="41"/>
      <c r="C199" s="41"/>
      <c r="D199" s="41"/>
      <c r="E199" s="41"/>
      <c r="F199" s="41"/>
      <c r="G199" s="41"/>
    </row>
    <row r="200" spans="2:7" x14ac:dyDescent="0.3">
      <c r="B200" s="41"/>
      <c r="C200" s="41"/>
      <c r="D200" s="41"/>
      <c r="E200" s="41"/>
      <c r="F200" s="41"/>
      <c r="G200" s="41"/>
    </row>
    <row r="201" spans="2:7" x14ac:dyDescent="0.3">
      <c r="B201" s="41"/>
      <c r="C201" s="41"/>
      <c r="D201" s="41"/>
      <c r="E201" s="41"/>
      <c r="F201" s="41"/>
      <c r="G201" s="41"/>
    </row>
    <row r="202" spans="2:7" x14ac:dyDescent="0.3">
      <c r="B202" s="41"/>
      <c r="C202" s="41"/>
      <c r="D202" s="41"/>
      <c r="E202" s="41"/>
      <c r="F202" s="41"/>
      <c r="G202" s="41"/>
    </row>
    <row r="203" spans="2:7" x14ac:dyDescent="0.3">
      <c r="B203" s="41"/>
      <c r="C203" s="41"/>
      <c r="D203" s="41"/>
      <c r="E203" s="41"/>
      <c r="F203" s="41"/>
      <c r="G203" s="41"/>
    </row>
    <row r="204" spans="2:7" x14ac:dyDescent="0.3">
      <c r="B204" s="41"/>
      <c r="C204" s="41"/>
      <c r="D204" s="41"/>
      <c r="E204" s="41"/>
      <c r="F204" s="41"/>
      <c r="G204" s="41"/>
    </row>
    <row r="205" spans="2:7" x14ac:dyDescent="0.3">
      <c r="B205" s="41"/>
      <c r="C205" s="41"/>
      <c r="D205" s="41"/>
      <c r="E205" s="41"/>
      <c r="F205" s="41"/>
      <c r="G205" s="41"/>
    </row>
    <row r="206" spans="2:7" x14ac:dyDescent="0.3">
      <c r="B206" s="41"/>
      <c r="C206" s="41"/>
      <c r="D206" s="41"/>
      <c r="E206" s="41"/>
      <c r="F206" s="41"/>
      <c r="G206" s="41"/>
    </row>
    <row r="207" spans="2:7" x14ac:dyDescent="0.3">
      <c r="B207" s="41"/>
      <c r="C207" s="41"/>
      <c r="D207" s="41"/>
      <c r="E207" s="41"/>
      <c r="F207" s="41"/>
      <c r="G207" s="41"/>
    </row>
    <row r="208" spans="2:7" x14ac:dyDescent="0.3">
      <c r="B208" s="41"/>
      <c r="C208" s="41"/>
      <c r="D208" s="41"/>
      <c r="E208" s="41"/>
      <c r="F208" s="41"/>
      <c r="G208" s="41"/>
    </row>
    <row r="209" spans="2:7" x14ac:dyDescent="0.3">
      <c r="B209" s="41"/>
      <c r="C209" s="41"/>
      <c r="D209" s="41"/>
      <c r="E209" s="41"/>
      <c r="F209" s="41"/>
      <c r="G209" s="41"/>
    </row>
    <row r="210" spans="2:7" x14ac:dyDescent="0.3">
      <c r="B210" s="41"/>
      <c r="C210" s="41"/>
      <c r="D210" s="41"/>
      <c r="E210" s="41"/>
      <c r="F210" s="41"/>
      <c r="G210" s="41"/>
    </row>
    <row r="211" spans="2:7" x14ac:dyDescent="0.3">
      <c r="B211" s="41"/>
      <c r="C211" s="41"/>
      <c r="D211" s="41"/>
      <c r="E211" s="41"/>
      <c r="F211" s="41"/>
      <c r="G211" s="41"/>
    </row>
    <row r="212" spans="2:7" x14ac:dyDescent="0.3">
      <c r="B212" s="41"/>
      <c r="C212" s="41"/>
      <c r="D212" s="41"/>
      <c r="E212" s="41"/>
      <c r="F212" s="41"/>
      <c r="G212" s="41"/>
    </row>
    <row r="213" spans="2:7" x14ac:dyDescent="0.3">
      <c r="B213" s="41"/>
      <c r="C213" s="41"/>
      <c r="D213" s="41"/>
      <c r="E213" s="41"/>
      <c r="F213" s="41"/>
      <c r="G213" s="41"/>
    </row>
    <row r="214" spans="2:7" x14ac:dyDescent="0.3">
      <c r="B214" s="41"/>
      <c r="C214" s="41"/>
      <c r="D214" s="41"/>
      <c r="E214" s="41"/>
      <c r="F214" s="41"/>
      <c r="G214" s="41"/>
    </row>
    <row r="215" spans="2:7" x14ac:dyDescent="0.3">
      <c r="B215" s="41"/>
      <c r="C215" s="41"/>
      <c r="D215" s="41"/>
      <c r="E215" s="41"/>
      <c r="F215" s="41"/>
      <c r="G215" s="41"/>
    </row>
    <row r="216" spans="2:7" x14ac:dyDescent="0.3">
      <c r="B216" s="41"/>
      <c r="C216" s="41"/>
      <c r="D216" s="41"/>
      <c r="E216" s="41"/>
      <c r="F216" s="41"/>
      <c r="G216" s="41"/>
    </row>
    <row r="217" spans="2:7" x14ac:dyDescent="0.3">
      <c r="B217" s="41"/>
      <c r="C217" s="41"/>
      <c r="D217" s="41"/>
      <c r="E217" s="41"/>
      <c r="F217" s="41"/>
      <c r="G217" s="41"/>
    </row>
    <row r="218" spans="2:7" x14ac:dyDescent="0.3">
      <c r="B218" s="41"/>
      <c r="C218" s="41"/>
      <c r="D218" s="41"/>
      <c r="E218" s="41"/>
      <c r="F218" s="41"/>
      <c r="G218" s="41"/>
    </row>
    <row r="219" spans="2:7" x14ac:dyDescent="0.3">
      <c r="B219" s="41"/>
      <c r="C219" s="41"/>
      <c r="D219" s="41"/>
      <c r="E219" s="41"/>
      <c r="F219" s="41"/>
      <c r="G219" s="41"/>
    </row>
    <row r="220" spans="2:7" x14ac:dyDescent="0.3">
      <c r="B220" s="41"/>
      <c r="C220" s="41"/>
      <c r="D220" s="41"/>
      <c r="E220" s="41"/>
      <c r="F220" s="41"/>
      <c r="G220" s="41"/>
    </row>
    <row r="221" spans="2:7" x14ac:dyDescent="0.3">
      <c r="B221" s="41"/>
      <c r="C221" s="41"/>
      <c r="D221" s="41"/>
      <c r="E221" s="41"/>
      <c r="F221" s="41"/>
      <c r="G221" s="41"/>
    </row>
    <row r="222" spans="2:7" x14ac:dyDescent="0.3">
      <c r="B222" s="41"/>
      <c r="C222" s="41"/>
      <c r="D222" s="41"/>
      <c r="E222" s="41"/>
      <c r="F222" s="41"/>
      <c r="G222" s="41"/>
    </row>
    <row r="223" spans="2:7" x14ac:dyDescent="0.3">
      <c r="B223" s="41"/>
      <c r="C223" s="41"/>
      <c r="D223" s="41"/>
      <c r="E223" s="41"/>
      <c r="F223" s="41"/>
      <c r="G223" s="41"/>
    </row>
    <row r="224" spans="2:7" x14ac:dyDescent="0.3">
      <c r="B224" s="41"/>
      <c r="C224" s="41"/>
      <c r="D224" s="41"/>
      <c r="E224" s="41"/>
      <c r="F224" s="41"/>
      <c r="G224" s="41"/>
    </row>
    <row r="225" spans="2:7" x14ac:dyDescent="0.3">
      <c r="B225" s="41"/>
      <c r="C225" s="41"/>
      <c r="D225" s="41"/>
      <c r="E225" s="41"/>
      <c r="F225" s="41"/>
      <c r="G225" s="41"/>
    </row>
    <row r="226" spans="2:7" x14ac:dyDescent="0.3">
      <c r="B226" s="41"/>
      <c r="C226" s="41"/>
      <c r="D226" s="41"/>
      <c r="E226" s="41"/>
      <c r="F226" s="41"/>
      <c r="G226" s="41"/>
    </row>
    <row r="227" spans="2:7" x14ac:dyDescent="0.3">
      <c r="B227" s="41"/>
      <c r="C227" s="41"/>
      <c r="D227" s="41"/>
      <c r="E227" s="41"/>
      <c r="F227" s="41"/>
      <c r="G227" s="41"/>
    </row>
    <row r="228" spans="2:7" x14ac:dyDescent="0.3">
      <c r="B228" s="41"/>
      <c r="C228" s="41"/>
      <c r="D228" s="41"/>
      <c r="E228" s="41"/>
      <c r="F228" s="41"/>
      <c r="G228" s="41"/>
    </row>
    <row r="229" spans="2:7" x14ac:dyDescent="0.3">
      <c r="B229" s="41"/>
      <c r="C229" s="41"/>
      <c r="D229" s="41"/>
      <c r="E229" s="41"/>
      <c r="F229" s="41"/>
      <c r="G229" s="41"/>
    </row>
    <row r="230" spans="2:7" x14ac:dyDescent="0.3">
      <c r="B230" s="41"/>
      <c r="C230" s="41"/>
      <c r="D230" s="41"/>
      <c r="E230" s="41"/>
      <c r="F230" s="41"/>
      <c r="G230" s="41"/>
    </row>
    <row r="231" spans="2:7" x14ac:dyDescent="0.3">
      <c r="B231" s="41"/>
      <c r="C231" s="41"/>
      <c r="D231" s="41"/>
      <c r="E231" s="41"/>
      <c r="F231" s="41"/>
      <c r="G231" s="41"/>
    </row>
    <row r="232" spans="2:7" x14ac:dyDescent="0.3">
      <c r="B232" s="41"/>
      <c r="C232" s="41"/>
      <c r="D232" s="41"/>
      <c r="E232" s="41"/>
      <c r="F232" s="41"/>
      <c r="G232" s="41"/>
    </row>
    <row r="233" spans="2:7" x14ac:dyDescent="0.3">
      <c r="B233" s="41"/>
      <c r="C233" s="41"/>
      <c r="D233" s="41"/>
      <c r="E233" s="41"/>
      <c r="F233" s="41"/>
      <c r="G233" s="41"/>
    </row>
    <row r="234" spans="2:7" x14ac:dyDescent="0.3">
      <c r="B234" s="41"/>
      <c r="C234" s="41"/>
      <c r="D234" s="41"/>
      <c r="E234" s="41"/>
      <c r="F234" s="41"/>
      <c r="G234" s="41"/>
    </row>
    <row r="235" spans="2:7" x14ac:dyDescent="0.3">
      <c r="B235" s="41"/>
      <c r="C235" s="41"/>
      <c r="D235" s="41"/>
      <c r="E235" s="41"/>
      <c r="F235" s="41"/>
      <c r="G235" s="41"/>
    </row>
    <row r="236" spans="2:7" x14ac:dyDescent="0.3">
      <c r="B236" s="41"/>
      <c r="C236" s="41"/>
      <c r="D236" s="41"/>
      <c r="E236" s="41"/>
      <c r="F236" s="41"/>
      <c r="G236" s="41"/>
    </row>
    <row r="237" spans="2:7" x14ac:dyDescent="0.3">
      <c r="B237" s="41"/>
      <c r="C237" s="41"/>
      <c r="D237" s="41"/>
      <c r="E237" s="41"/>
      <c r="F237" s="41"/>
      <c r="G237" s="41"/>
    </row>
    <row r="238" spans="2:7" x14ac:dyDescent="0.3">
      <c r="B238" s="41"/>
      <c r="C238" s="41"/>
      <c r="D238" s="41"/>
      <c r="E238" s="41"/>
      <c r="F238" s="41"/>
      <c r="G238" s="41"/>
    </row>
    <row r="239" spans="2:7" x14ac:dyDescent="0.3">
      <c r="B239" s="41"/>
      <c r="C239" s="41"/>
      <c r="D239" s="41"/>
      <c r="E239" s="41"/>
      <c r="F239" s="41"/>
      <c r="G239" s="41"/>
    </row>
    <row r="240" spans="2:7" x14ac:dyDescent="0.3">
      <c r="B240" s="41"/>
      <c r="C240" s="41"/>
      <c r="D240" s="41"/>
      <c r="E240" s="41"/>
      <c r="F240" s="41"/>
      <c r="G240" s="41"/>
    </row>
    <row r="241" spans="2:7" x14ac:dyDescent="0.3">
      <c r="B241" s="41"/>
      <c r="C241" s="41"/>
      <c r="D241" s="41"/>
      <c r="E241" s="41"/>
      <c r="F241" s="41"/>
      <c r="G241" s="41"/>
    </row>
    <row r="242" spans="2:7" x14ac:dyDescent="0.3">
      <c r="B242" s="41"/>
      <c r="C242" s="41"/>
      <c r="D242" s="41"/>
      <c r="E242" s="41"/>
      <c r="F242" s="41"/>
      <c r="G242" s="41"/>
    </row>
    <row r="243" spans="2:7" x14ac:dyDescent="0.3">
      <c r="B243" s="41"/>
      <c r="C243" s="41"/>
      <c r="D243" s="41"/>
      <c r="E243" s="41"/>
      <c r="F243" s="41"/>
      <c r="G243" s="41"/>
    </row>
    <row r="244" spans="2:7" x14ac:dyDescent="0.3">
      <c r="B244" s="41"/>
      <c r="C244" s="41"/>
      <c r="D244" s="41"/>
      <c r="E244" s="41"/>
      <c r="F244" s="41"/>
      <c r="G244" s="41"/>
    </row>
    <row r="245" spans="2:7" x14ac:dyDescent="0.3">
      <c r="B245" s="41"/>
      <c r="C245" s="41"/>
      <c r="D245" s="41"/>
      <c r="E245" s="41"/>
      <c r="F245" s="41"/>
      <c r="G245" s="41"/>
    </row>
    <row r="246" spans="2:7" x14ac:dyDescent="0.3">
      <c r="B246" s="41"/>
      <c r="C246" s="41"/>
      <c r="D246" s="41"/>
      <c r="E246" s="41"/>
      <c r="F246" s="41"/>
      <c r="G246" s="41"/>
    </row>
    <row r="247" spans="2:7" x14ac:dyDescent="0.3">
      <c r="B247" s="41"/>
      <c r="C247" s="41"/>
      <c r="D247" s="41"/>
      <c r="E247" s="41"/>
      <c r="F247" s="41"/>
      <c r="G247" s="41"/>
    </row>
    <row r="248" spans="2:7" x14ac:dyDescent="0.3">
      <c r="B248" s="41"/>
      <c r="C248" s="41"/>
      <c r="D248" s="41"/>
      <c r="E248" s="41"/>
      <c r="F248" s="41"/>
      <c r="G248" s="41"/>
    </row>
    <row r="249" spans="2:7" x14ac:dyDescent="0.3">
      <c r="B249" s="41"/>
      <c r="C249" s="41"/>
      <c r="D249" s="41"/>
      <c r="E249" s="41"/>
      <c r="F249" s="41"/>
      <c r="G249" s="41"/>
    </row>
    <row r="250" spans="2:7" x14ac:dyDescent="0.3">
      <c r="B250" s="41"/>
      <c r="C250" s="41"/>
      <c r="D250" s="41"/>
      <c r="E250" s="41"/>
      <c r="F250" s="41"/>
      <c r="G250" s="41"/>
    </row>
    <row r="251" spans="2:7" x14ac:dyDescent="0.3">
      <c r="B251" s="41"/>
      <c r="C251" s="41"/>
      <c r="D251" s="41"/>
      <c r="E251" s="41"/>
      <c r="F251" s="41"/>
      <c r="G251" s="41"/>
    </row>
    <row r="252" spans="2:7" x14ac:dyDescent="0.3">
      <c r="B252" s="41"/>
      <c r="C252" s="41"/>
      <c r="D252" s="41"/>
      <c r="E252" s="41"/>
      <c r="F252" s="41"/>
      <c r="G252" s="41"/>
    </row>
    <row r="253" spans="2:7" x14ac:dyDescent="0.3">
      <c r="B253" s="41"/>
      <c r="C253" s="41"/>
      <c r="D253" s="41"/>
      <c r="E253" s="41"/>
      <c r="F253" s="41"/>
      <c r="G253" s="41"/>
    </row>
    <row r="254" spans="2:7" x14ac:dyDescent="0.3">
      <c r="B254" s="41"/>
      <c r="C254" s="41"/>
      <c r="D254" s="41"/>
      <c r="E254" s="41"/>
      <c r="F254" s="41"/>
      <c r="G254" s="41"/>
    </row>
    <row r="255" spans="2:7" x14ac:dyDescent="0.3">
      <c r="B255" s="41"/>
      <c r="C255" s="41"/>
      <c r="D255" s="41"/>
      <c r="E255" s="41"/>
      <c r="F255" s="41"/>
      <c r="G255" s="41"/>
    </row>
    <row r="256" spans="2:7" x14ac:dyDescent="0.3">
      <c r="B256" s="41"/>
      <c r="C256" s="41"/>
      <c r="D256" s="41"/>
      <c r="E256" s="41"/>
      <c r="F256" s="41"/>
      <c r="G256" s="41"/>
    </row>
    <row r="257" spans="2:7" x14ac:dyDescent="0.3">
      <c r="B257" s="41"/>
      <c r="C257" s="41"/>
      <c r="D257" s="41"/>
      <c r="E257" s="41"/>
      <c r="F257" s="41"/>
      <c r="G257" s="41"/>
    </row>
    <row r="258" spans="2:7" x14ac:dyDescent="0.3">
      <c r="B258" s="41"/>
      <c r="C258" s="41"/>
      <c r="D258" s="41"/>
      <c r="E258" s="41"/>
      <c r="F258" s="41"/>
      <c r="G258" s="41"/>
    </row>
    <row r="259" spans="2:7" x14ac:dyDescent="0.3">
      <c r="B259" s="41"/>
      <c r="C259" s="41"/>
      <c r="D259" s="41"/>
      <c r="E259" s="41"/>
      <c r="F259" s="41"/>
      <c r="G259" s="41"/>
    </row>
    <row r="260" spans="2:7" x14ac:dyDescent="0.3">
      <c r="B260" s="41"/>
      <c r="C260" s="41"/>
      <c r="D260" s="41"/>
      <c r="E260" s="41"/>
      <c r="F260" s="41"/>
      <c r="G260" s="41"/>
    </row>
    <row r="261" spans="2:7" x14ac:dyDescent="0.3">
      <c r="B261" s="41"/>
      <c r="C261" s="41"/>
      <c r="D261" s="41"/>
      <c r="E261" s="41"/>
      <c r="F261" s="41"/>
      <c r="G261" s="41"/>
    </row>
    <row r="262" spans="2:7" x14ac:dyDescent="0.3">
      <c r="B262" s="41"/>
      <c r="C262" s="41"/>
      <c r="D262" s="41"/>
      <c r="E262" s="41"/>
      <c r="F262" s="41"/>
      <c r="G262" s="41"/>
    </row>
    <row r="263" spans="2:7" x14ac:dyDescent="0.3">
      <c r="B263" s="41"/>
      <c r="C263" s="41"/>
      <c r="D263" s="41"/>
      <c r="E263" s="41"/>
      <c r="F263" s="41"/>
      <c r="G263" s="41"/>
    </row>
    <row r="264" spans="2:7" x14ac:dyDescent="0.3">
      <c r="B264" s="41"/>
      <c r="C264" s="41"/>
      <c r="D264" s="41"/>
      <c r="E264" s="41"/>
      <c r="F264" s="41"/>
      <c r="G264" s="41"/>
    </row>
    <row r="265" spans="2:7" x14ac:dyDescent="0.3">
      <c r="B265" s="41"/>
      <c r="C265" s="41"/>
      <c r="D265" s="41"/>
      <c r="E265" s="41"/>
      <c r="F265" s="41"/>
      <c r="G265" s="41"/>
    </row>
    <row r="266" spans="2:7" x14ac:dyDescent="0.3">
      <c r="B266" s="41"/>
      <c r="C266" s="41"/>
      <c r="D266" s="41"/>
      <c r="E266" s="41"/>
      <c r="F266" s="41"/>
      <c r="G266" s="41"/>
    </row>
    <row r="267" spans="2:7" x14ac:dyDescent="0.3">
      <c r="B267" s="41"/>
      <c r="C267" s="41"/>
      <c r="D267" s="41"/>
      <c r="E267" s="41"/>
      <c r="F267" s="41"/>
      <c r="G267" s="41"/>
    </row>
    <row r="268" spans="2:7" x14ac:dyDescent="0.3">
      <c r="B268" s="41"/>
      <c r="C268" s="41"/>
      <c r="D268" s="41"/>
      <c r="E268" s="41"/>
      <c r="F268" s="41"/>
      <c r="G268" s="41"/>
    </row>
    <row r="269" spans="2:7" x14ac:dyDescent="0.3">
      <c r="B269" s="41"/>
      <c r="C269" s="41"/>
      <c r="D269" s="41"/>
      <c r="E269" s="41"/>
      <c r="F269" s="41"/>
      <c r="G269" s="41"/>
    </row>
    <row r="270" spans="2:7" x14ac:dyDescent="0.3">
      <c r="B270" s="41"/>
      <c r="C270" s="41"/>
      <c r="D270" s="41"/>
      <c r="E270" s="41"/>
      <c r="F270" s="41"/>
      <c r="G270" s="41"/>
    </row>
    <row r="271" spans="2:7" x14ac:dyDescent="0.3">
      <c r="B271" s="41"/>
      <c r="C271" s="41"/>
      <c r="D271" s="41"/>
      <c r="E271" s="41"/>
      <c r="F271" s="41"/>
      <c r="G271" s="41"/>
    </row>
    <row r="272" spans="2:7" x14ac:dyDescent="0.3">
      <c r="B272" s="41"/>
      <c r="C272" s="41"/>
      <c r="D272" s="41"/>
      <c r="E272" s="41"/>
      <c r="F272" s="41"/>
      <c r="G272" s="41"/>
    </row>
    <row r="273" spans="2:7" x14ac:dyDescent="0.3">
      <c r="B273" s="41"/>
      <c r="C273" s="41"/>
      <c r="D273" s="41"/>
      <c r="E273" s="41"/>
      <c r="F273" s="41"/>
      <c r="G273" s="41"/>
    </row>
    <row r="274" spans="2:7" x14ac:dyDescent="0.3">
      <c r="B274" s="41"/>
      <c r="C274" s="41"/>
      <c r="D274" s="41"/>
      <c r="E274" s="41"/>
      <c r="F274" s="41"/>
      <c r="G274" s="41"/>
    </row>
    <row r="275" spans="2:7" x14ac:dyDescent="0.3">
      <c r="B275" s="41"/>
      <c r="C275" s="41"/>
      <c r="D275" s="41"/>
      <c r="E275" s="41"/>
      <c r="F275" s="41"/>
      <c r="G275" s="41"/>
    </row>
    <row r="276" spans="2:7" x14ac:dyDescent="0.3">
      <c r="B276" s="41"/>
      <c r="C276" s="41"/>
      <c r="D276" s="41"/>
      <c r="E276" s="41"/>
      <c r="F276" s="41"/>
      <c r="G276" s="41"/>
    </row>
    <row r="277" spans="2:7" x14ac:dyDescent="0.3">
      <c r="B277" s="41"/>
      <c r="C277" s="41"/>
      <c r="D277" s="41"/>
      <c r="E277" s="41"/>
      <c r="F277" s="41"/>
      <c r="G277" s="41"/>
    </row>
    <row r="278" spans="2:7" x14ac:dyDescent="0.3">
      <c r="B278" s="41"/>
      <c r="C278" s="41"/>
      <c r="D278" s="41"/>
      <c r="E278" s="41"/>
      <c r="F278" s="41"/>
      <c r="G278" s="41"/>
    </row>
    <row r="279" spans="2:7" x14ac:dyDescent="0.3">
      <c r="B279" s="41"/>
      <c r="C279" s="41"/>
      <c r="D279" s="41"/>
      <c r="E279" s="41"/>
      <c r="F279" s="41"/>
      <c r="G279" s="41"/>
    </row>
    <row r="280" spans="2:7" x14ac:dyDescent="0.3">
      <c r="B280" s="41"/>
      <c r="C280" s="41"/>
      <c r="D280" s="41"/>
      <c r="E280" s="41"/>
      <c r="F280" s="41"/>
      <c r="G280" s="41"/>
    </row>
    <row r="281" spans="2:7" x14ac:dyDescent="0.3">
      <c r="B281" s="41"/>
      <c r="C281" s="41"/>
      <c r="D281" s="41"/>
      <c r="E281" s="41"/>
      <c r="F281" s="41"/>
      <c r="G281" s="41"/>
    </row>
    <row r="282" spans="2:7" x14ac:dyDescent="0.3">
      <c r="B282" s="41"/>
      <c r="C282" s="41"/>
      <c r="D282" s="41"/>
      <c r="E282" s="41"/>
      <c r="F282" s="41"/>
      <c r="G282" s="41"/>
    </row>
    <row r="283" spans="2:7" x14ac:dyDescent="0.3">
      <c r="B283" s="41"/>
      <c r="C283" s="41"/>
      <c r="D283" s="41"/>
      <c r="E283" s="41"/>
      <c r="F283" s="41"/>
      <c r="G283" s="41"/>
    </row>
    <row r="284" spans="2:7" x14ac:dyDescent="0.3">
      <c r="B284" s="41"/>
      <c r="C284" s="41"/>
      <c r="D284" s="41"/>
      <c r="E284" s="41"/>
      <c r="F284" s="41"/>
      <c r="G284" s="41"/>
    </row>
    <row r="285" spans="2:7" x14ac:dyDescent="0.3">
      <c r="B285" s="41"/>
      <c r="C285" s="41"/>
      <c r="D285" s="41"/>
      <c r="E285" s="41"/>
      <c r="F285" s="41"/>
      <c r="G285" s="41"/>
    </row>
    <row r="286" spans="2:7" x14ac:dyDescent="0.3">
      <c r="B286" s="41"/>
      <c r="C286" s="41"/>
      <c r="D286" s="41"/>
      <c r="E286" s="41"/>
      <c r="F286" s="41"/>
      <c r="G286"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8"/>
  <sheetViews>
    <sheetView zoomScale="110" zoomScaleNormal="110" workbookViewId="0">
      <pane xSplit="1" ySplit="2" topLeftCell="B149" activePane="bottomRight" state="frozen"/>
      <selection pane="topRight" activeCell="B1" sqref="B1"/>
      <selection pane="bottomLeft" activeCell="A3" sqref="A3"/>
      <selection pane="bottomRight" activeCell="S172" sqref="S172"/>
    </sheetView>
  </sheetViews>
  <sheetFormatPr baseColWidth="10" defaultColWidth="11" defaultRowHeight="14" x14ac:dyDescent="0.3"/>
  <cols>
    <col min="1" max="1" width="26" style="33" customWidth="1"/>
    <col min="2" max="27" width="11" style="33"/>
    <col min="28" max="29" width="10.58203125" style="33"/>
    <col min="30" max="16384" width="11" style="45"/>
  </cols>
  <sheetData>
    <row r="1" spans="1:29" ht="14.5" thickTop="1" x14ac:dyDescent="0.3">
      <c r="A1" s="71"/>
      <c r="B1" s="118" t="s">
        <v>10</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row>
    <row r="2" spans="1:29" x14ac:dyDescent="0.3">
      <c r="A2" s="72"/>
      <c r="B2" s="113" t="s">
        <v>11</v>
      </c>
      <c r="C2" s="113"/>
      <c r="D2" s="113" t="s">
        <v>12</v>
      </c>
      <c r="E2" s="113"/>
      <c r="F2" s="113" t="s">
        <v>16</v>
      </c>
      <c r="G2" s="113"/>
      <c r="H2" s="113" t="s">
        <v>21</v>
      </c>
      <c r="I2" s="113"/>
      <c r="J2" s="113" t="s">
        <v>22</v>
      </c>
      <c r="K2" s="113"/>
      <c r="L2" s="113" t="s">
        <v>13</v>
      </c>
      <c r="M2" s="113"/>
      <c r="N2" s="113" t="s">
        <v>15</v>
      </c>
      <c r="O2" s="113"/>
      <c r="P2" s="113" t="s">
        <v>17</v>
      </c>
      <c r="Q2" s="113"/>
      <c r="R2" s="113" t="s">
        <v>20</v>
      </c>
      <c r="S2" s="113"/>
      <c r="T2" s="113" t="s">
        <v>14</v>
      </c>
      <c r="U2" s="113"/>
      <c r="V2" s="113" t="s">
        <v>18</v>
      </c>
      <c r="W2" s="113"/>
      <c r="X2" s="113" t="s">
        <v>19</v>
      </c>
      <c r="Y2" s="113"/>
      <c r="Z2" s="113" t="s">
        <v>23</v>
      </c>
      <c r="AA2" s="113"/>
      <c r="AB2" s="113" t="s">
        <v>51</v>
      </c>
      <c r="AC2" s="114"/>
    </row>
    <row r="3" spans="1:29" x14ac:dyDescent="0.3">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3">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3">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3">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3">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3">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3">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3">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3">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3">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3">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3">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3">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3">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3">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3">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3">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3">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3">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3">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3">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3">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3">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3">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3">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3">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3">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3">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3">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3">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3">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3">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3">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3">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3">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3">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3">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3">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3">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3">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3">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3">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3">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3">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3">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3">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3">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3">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3">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3">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3">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3">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3">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3">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3">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3">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3">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3">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3">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3">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3">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3">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3">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3">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3">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3">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3">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3">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3">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3">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3">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3">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3">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3">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3">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3">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3">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3">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3">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3">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3">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3">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3">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3">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3">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3">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3">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3">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3">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3">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3">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3">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3">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3">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3">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3">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3">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3">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3">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3">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3">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3">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3">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3">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3">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3">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3">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3">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3">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3">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3">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3">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3">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3">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3">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3">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3">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3">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3">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3">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3">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3">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3">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3">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3">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3">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3">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3">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3">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3">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3">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3">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3">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3">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3">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3">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3">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3">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3">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3">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3">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3">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3">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3">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3">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3">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3">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3">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3">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3">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3">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3">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3">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v>1</v>
      </c>
    </row>
    <row r="156" spans="1:29" x14ac:dyDescent="0.3">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v>1</v>
      </c>
    </row>
    <row r="157" spans="1:29" x14ac:dyDescent="0.3">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v>1</v>
      </c>
    </row>
    <row r="158" spans="1:29" x14ac:dyDescent="0.3">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v>1</v>
      </c>
    </row>
    <row r="159" spans="1:29" x14ac:dyDescent="0.3">
      <c r="A159" s="77">
        <v>44121</v>
      </c>
      <c r="B159" s="76"/>
      <c r="C159" s="78">
        <f t="shared" ref="C159:C160" si="39">SUM(C158,B159)</f>
        <v>962</v>
      </c>
      <c r="D159" s="76"/>
      <c r="E159" s="78">
        <f t="shared" ref="E159:E160" si="40">SUM(E158,D159)</f>
        <v>405</v>
      </c>
      <c r="F159" s="76"/>
      <c r="G159" s="78">
        <f t="shared" ref="G159:G160" si="41">SUM(G158,F159)</f>
        <v>220</v>
      </c>
      <c r="H159" s="76"/>
      <c r="I159" s="78">
        <f t="shared" ref="I159:I160" si="42">SUM(I158,H159)</f>
        <v>123</v>
      </c>
      <c r="J159" s="76"/>
      <c r="K159" s="78">
        <f t="shared" ref="K159:K160" si="43">K158+J159</f>
        <v>38</v>
      </c>
      <c r="L159" s="76"/>
      <c r="M159" s="78">
        <f t="shared" ref="M159:M160" si="44">SUM(M158,L159)</f>
        <v>61</v>
      </c>
      <c r="N159" s="76"/>
      <c r="O159" s="78">
        <f t="shared" ref="O159:O160" si="45">SUM(O158,N159)</f>
        <v>27</v>
      </c>
      <c r="P159" s="76"/>
      <c r="Q159" s="78">
        <f t="shared" ref="Q159:Q160" si="46">SUM(Q158,P159)</f>
        <v>49</v>
      </c>
      <c r="R159" s="76"/>
      <c r="S159" s="78">
        <f t="shared" ref="S159:S160" si="47">SUM(S158,R159)</f>
        <v>15</v>
      </c>
      <c r="T159" s="76"/>
      <c r="U159" s="78">
        <f t="shared" ref="U159:U160" si="48">SUM(U158,T159)</f>
        <v>9</v>
      </c>
      <c r="V159" s="76"/>
      <c r="W159" s="78">
        <f t="shared" ref="W159:W160" si="49">SUM(W158,V159)</f>
        <v>2</v>
      </c>
      <c r="X159" s="76"/>
      <c r="Y159" s="78">
        <f t="shared" ref="Y159:Y160" si="50">SUM(Y158,X159)</f>
        <v>2</v>
      </c>
      <c r="Z159" s="76"/>
      <c r="AA159" s="76">
        <f t="shared" ref="AA159:AA160" si="51">SUM(AA158+Z159)</f>
        <v>2</v>
      </c>
      <c r="AB159" s="76"/>
      <c r="AC159" s="79"/>
    </row>
    <row r="160" spans="1:29" x14ac:dyDescent="0.3">
      <c r="A160" s="77">
        <v>44122</v>
      </c>
      <c r="B160" s="76"/>
      <c r="C160" s="78">
        <f t="shared" si="39"/>
        <v>962</v>
      </c>
      <c r="D160" s="76"/>
      <c r="E160" s="78">
        <f t="shared" si="40"/>
        <v>405</v>
      </c>
      <c r="F160" s="76"/>
      <c r="G160" s="78">
        <f t="shared" si="41"/>
        <v>220</v>
      </c>
      <c r="H160" s="76"/>
      <c r="I160" s="78">
        <f t="shared" si="42"/>
        <v>123</v>
      </c>
      <c r="J160" s="76"/>
      <c r="K160" s="78">
        <f t="shared" si="43"/>
        <v>38</v>
      </c>
      <c r="L160" s="76"/>
      <c r="M160" s="78">
        <f t="shared" si="44"/>
        <v>61</v>
      </c>
      <c r="N160" s="76"/>
      <c r="O160" s="78">
        <f t="shared" si="45"/>
        <v>27</v>
      </c>
      <c r="P160" s="76"/>
      <c r="Q160" s="78">
        <f t="shared" si="46"/>
        <v>49</v>
      </c>
      <c r="R160" s="76"/>
      <c r="S160" s="78">
        <f t="shared" si="47"/>
        <v>15</v>
      </c>
      <c r="T160" s="76"/>
      <c r="U160" s="78">
        <f t="shared" si="48"/>
        <v>9</v>
      </c>
      <c r="V160" s="76"/>
      <c r="W160" s="78">
        <f t="shared" si="49"/>
        <v>2</v>
      </c>
      <c r="X160" s="76"/>
      <c r="Y160" s="78">
        <f t="shared" si="50"/>
        <v>2</v>
      </c>
      <c r="Z160" s="76"/>
      <c r="AA160" s="76">
        <f t="shared" si="51"/>
        <v>2</v>
      </c>
      <c r="AB160" s="76"/>
      <c r="AC160" s="79"/>
    </row>
    <row r="161" spans="1:29" x14ac:dyDescent="0.3">
      <c r="A161" s="77">
        <v>44123</v>
      </c>
      <c r="B161" s="76">
        <v>61</v>
      </c>
      <c r="C161" s="78">
        <f t="shared" ref="C161:C165" si="52">SUM(C160,B161)</f>
        <v>1023</v>
      </c>
      <c r="D161" s="76">
        <v>30</v>
      </c>
      <c r="E161" s="78">
        <f t="shared" ref="E161:E165" si="53">SUM(E160,D161)</f>
        <v>435</v>
      </c>
      <c r="F161" s="76">
        <v>6</v>
      </c>
      <c r="G161" s="78">
        <f t="shared" ref="G161:G165" si="54">SUM(G160,F161)</f>
        <v>226</v>
      </c>
      <c r="H161" s="76">
        <v>16</v>
      </c>
      <c r="I161" s="78">
        <f t="shared" ref="I161:I165" si="55">SUM(I160,H161)</f>
        <v>139</v>
      </c>
      <c r="J161" s="76">
        <v>0</v>
      </c>
      <c r="K161" s="78">
        <f t="shared" ref="K161:K165" si="56">K160+J161</f>
        <v>38</v>
      </c>
      <c r="L161" s="76">
        <v>1</v>
      </c>
      <c r="M161" s="78">
        <f t="shared" ref="M161:M165" si="57">SUM(M160,L161)</f>
        <v>62</v>
      </c>
      <c r="N161" s="76">
        <v>1</v>
      </c>
      <c r="O161" s="78">
        <f t="shared" ref="O161:O165" si="58">SUM(O160,N161)</f>
        <v>28</v>
      </c>
      <c r="P161" s="76">
        <v>1</v>
      </c>
      <c r="Q161" s="78">
        <f t="shared" ref="Q161:Q165" si="59">SUM(Q160,P161)</f>
        <v>50</v>
      </c>
      <c r="R161" s="76">
        <v>3</v>
      </c>
      <c r="S161" s="78">
        <f t="shared" ref="S161:S165" si="60">SUM(S160,R161)</f>
        <v>18</v>
      </c>
      <c r="T161" s="76">
        <v>1</v>
      </c>
      <c r="U161" s="78">
        <f t="shared" ref="U161:U165" si="61">SUM(U160,T161)</f>
        <v>10</v>
      </c>
      <c r="V161" s="76">
        <v>0</v>
      </c>
      <c r="W161" s="78">
        <f t="shared" ref="W161:W165" si="62">SUM(W160,V161)</f>
        <v>2</v>
      </c>
      <c r="X161" s="76">
        <v>0</v>
      </c>
      <c r="Y161" s="78">
        <f t="shared" ref="Y161:Y165" si="63">SUM(Y160,X161)</f>
        <v>2</v>
      </c>
      <c r="Z161" s="76">
        <v>0</v>
      </c>
      <c r="AA161" s="76">
        <f t="shared" ref="AA161:AA165" si="64">SUM(AA160+Z161)</f>
        <v>2</v>
      </c>
      <c r="AB161" s="76">
        <v>0</v>
      </c>
      <c r="AC161" s="79">
        <v>1</v>
      </c>
    </row>
    <row r="162" spans="1:29" x14ac:dyDescent="0.3">
      <c r="A162" s="77">
        <v>44124</v>
      </c>
      <c r="B162" s="76">
        <v>43</v>
      </c>
      <c r="C162" s="78">
        <f t="shared" si="52"/>
        <v>1066</v>
      </c>
      <c r="D162" s="76">
        <v>47</v>
      </c>
      <c r="E162" s="78">
        <f t="shared" si="53"/>
        <v>482</v>
      </c>
      <c r="F162" s="76">
        <v>10</v>
      </c>
      <c r="G162" s="78">
        <f t="shared" si="54"/>
        <v>236</v>
      </c>
      <c r="H162" s="76">
        <v>14</v>
      </c>
      <c r="I162" s="78">
        <f t="shared" si="55"/>
        <v>153</v>
      </c>
      <c r="J162" s="76">
        <v>0</v>
      </c>
      <c r="K162" s="78">
        <f t="shared" si="56"/>
        <v>38</v>
      </c>
      <c r="L162" s="76">
        <v>0</v>
      </c>
      <c r="M162" s="78">
        <f t="shared" si="57"/>
        <v>62</v>
      </c>
      <c r="N162" s="76">
        <v>0</v>
      </c>
      <c r="O162" s="78">
        <f t="shared" si="58"/>
        <v>28</v>
      </c>
      <c r="P162" s="76">
        <v>4</v>
      </c>
      <c r="Q162" s="78">
        <f t="shared" si="59"/>
        <v>54</v>
      </c>
      <c r="R162" s="76">
        <v>1</v>
      </c>
      <c r="S162" s="78">
        <f t="shared" si="60"/>
        <v>19</v>
      </c>
      <c r="T162" s="76">
        <v>0</v>
      </c>
      <c r="U162" s="78">
        <f t="shared" si="61"/>
        <v>10</v>
      </c>
      <c r="V162" s="76">
        <v>0</v>
      </c>
      <c r="W162" s="78">
        <f t="shared" si="62"/>
        <v>2</v>
      </c>
      <c r="X162" s="76">
        <v>0</v>
      </c>
      <c r="Y162" s="78">
        <f t="shared" si="63"/>
        <v>2</v>
      </c>
      <c r="Z162" s="76">
        <v>0</v>
      </c>
      <c r="AA162" s="76">
        <f t="shared" si="64"/>
        <v>2</v>
      </c>
      <c r="AB162" s="76">
        <v>0</v>
      </c>
      <c r="AC162" s="79">
        <v>1</v>
      </c>
    </row>
    <row r="163" spans="1:29" x14ac:dyDescent="0.3">
      <c r="A163" s="77">
        <v>44125</v>
      </c>
      <c r="B163" s="76">
        <v>74</v>
      </c>
      <c r="C163" s="78">
        <f t="shared" si="52"/>
        <v>1140</v>
      </c>
      <c r="D163" s="76">
        <v>38</v>
      </c>
      <c r="E163" s="78">
        <f t="shared" si="53"/>
        <v>520</v>
      </c>
      <c r="F163" s="76">
        <v>0</v>
      </c>
      <c r="G163" s="78">
        <f t="shared" si="54"/>
        <v>236</v>
      </c>
      <c r="H163" s="76">
        <v>11</v>
      </c>
      <c r="I163" s="78">
        <f t="shared" si="55"/>
        <v>164</v>
      </c>
      <c r="J163" s="76">
        <v>0</v>
      </c>
      <c r="K163" s="78">
        <f t="shared" si="56"/>
        <v>38</v>
      </c>
      <c r="L163" s="76">
        <v>0</v>
      </c>
      <c r="M163" s="78">
        <f t="shared" si="57"/>
        <v>62</v>
      </c>
      <c r="N163" s="76">
        <v>2</v>
      </c>
      <c r="O163" s="78">
        <f t="shared" si="58"/>
        <v>30</v>
      </c>
      <c r="P163" s="76">
        <v>5</v>
      </c>
      <c r="Q163" s="78">
        <f t="shared" si="59"/>
        <v>59</v>
      </c>
      <c r="R163" s="76">
        <v>2</v>
      </c>
      <c r="S163" s="78">
        <f t="shared" si="60"/>
        <v>21</v>
      </c>
      <c r="T163" s="76">
        <v>0</v>
      </c>
      <c r="U163" s="78">
        <f t="shared" si="61"/>
        <v>10</v>
      </c>
      <c r="V163" s="76">
        <v>0</v>
      </c>
      <c r="W163" s="78">
        <f t="shared" si="62"/>
        <v>2</v>
      </c>
      <c r="X163" s="76">
        <v>0</v>
      </c>
      <c r="Y163" s="78">
        <f t="shared" si="63"/>
        <v>2</v>
      </c>
      <c r="Z163" s="76">
        <v>0</v>
      </c>
      <c r="AA163" s="76">
        <f t="shared" si="64"/>
        <v>2</v>
      </c>
      <c r="AB163" s="76">
        <v>0</v>
      </c>
      <c r="AC163" s="79">
        <v>1</v>
      </c>
    </row>
    <row r="164" spans="1:29" x14ac:dyDescent="0.3">
      <c r="A164" s="77">
        <v>44126</v>
      </c>
      <c r="B164" s="76">
        <v>41</v>
      </c>
      <c r="C164" s="78">
        <f t="shared" si="52"/>
        <v>1181</v>
      </c>
      <c r="D164" s="76">
        <v>34</v>
      </c>
      <c r="E164" s="78">
        <f t="shared" si="53"/>
        <v>554</v>
      </c>
      <c r="F164" s="76">
        <v>1</v>
      </c>
      <c r="G164" s="78">
        <f t="shared" si="54"/>
        <v>237</v>
      </c>
      <c r="H164" s="76">
        <v>8</v>
      </c>
      <c r="I164" s="78">
        <f t="shared" si="55"/>
        <v>172</v>
      </c>
      <c r="J164" s="76">
        <v>6</v>
      </c>
      <c r="K164" s="78">
        <f t="shared" si="56"/>
        <v>44</v>
      </c>
      <c r="L164" s="76">
        <v>1</v>
      </c>
      <c r="M164" s="78">
        <f t="shared" si="57"/>
        <v>63</v>
      </c>
      <c r="N164" s="76">
        <v>0</v>
      </c>
      <c r="O164" s="78">
        <f t="shared" si="58"/>
        <v>30</v>
      </c>
      <c r="P164" s="76">
        <v>3</v>
      </c>
      <c r="Q164" s="78">
        <f t="shared" si="59"/>
        <v>62</v>
      </c>
      <c r="R164" s="76">
        <v>1</v>
      </c>
      <c r="S164" s="78">
        <f t="shared" si="60"/>
        <v>22</v>
      </c>
      <c r="T164" s="76">
        <v>0</v>
      </c>
      <c r="U164" s="78">
        <f t="shared" si="61"/>
        <v>10</v>
      </c>
      <c r="V164" s="76">
        <v>1</v>
      </c>
      <c r="W164" s="78">
        <f t="shared" si="62"/>
        <v>3</v>
      </c>
      <c r="X164" s="76">
        <v>0</v>
      </c>
      <c r="Y164" s="78">
        <f t="shared" si="63"/>
        <v>2</v>
      </c>
      <c r="Z164" s="76">
        <v>0</v>
      </c>
      <c r="AA164" s="76">
        <f t="shared" si="64"/>
        <v>2</v>
      </c>
      <c r="AB164" s="76">
        <v>0</v>
      </c>
      <c r="AC164" s="79">
        <v>1</v>
      </c>
    </row>
    <row r="165" spans="1:29" x14ac:dyDescent="0.3">
      <c r="A165" s="77">
        <v>44127</v>
      </c>
      <c r="B165" s="76">
        <v>40</v>
      </c>
      <c r="C165" s="78">
        <f t="shared" si="52"/>
        <v>1221</v>
      </c>
      <c r="D165" s="76">
        <v>20</v>
      </c>
      <c r="E165" s="78">
        <f t="shared" si="53"/>
        <v>574</v>
      </c>
      <c r="F165" s="76">
        <v>0</v>
      </c>
      <c r="G165" s="78">
        <f t="shared" si="54"/>
        <v>237</v>
      </c>
      <c r="H165" s="76">
        <v>15</v>
      </c>
      <c r="I165" s="78">
        <f t="shared" si="55"/>
        <v>187</v>
      </c>
      <c r="J165" s="76">
        <v>0</v>
      </c>
      <c r="K165" s="78">
        <f t="shared" si="56"/>
        <v>44</v>
      </c>
      <c r="L165" s="76">
        <v>0</v>
      </c>
      <c r="M165" s="78">
        <f t="shared" si="57"/>
        <v>63</v>
      </c>
      <c r="N165" s="76">
        <v>0</v>
      </c>
      <c r="O165" s="78">
        <f t="shared" si="58"/>
        <v>30</v>
      </c>
      <c r="P165" s="76">
        <v>2</v>
      </c>
      <c r="Q165" s="78">
        <f t="shared" si="59"/>
        <v>64</v>
      </c>
      <c r="R165" s="76">
        <v>0</v>
      </c>
      <c r="S165" s="78">
        <f t="shared" si="60"/>
        <v>22</v>
      </c>
      <c r="T165" s="76">
        <v>0</v>
      </c>
      <c r="U165" s="78">
        <f t="shared" si="61"/>
        <v>10</v>
      </c>
      <c r="V165" s="76">
        <v>0</v>
      </c>
      <c r="W165" s="78">
        <f t="shared" si="62"/>
        <v>3</v>
      </c>
      <c r="X165" s="76">
        <v>0</v>
      </c>
      <c r="Y165" s="78">
        <f t="shared" si="63"/>
        <v>2</v>
      </c>
      <c r="Z165" s="76">
        <v>0</v>
      </c>
      <c r="AA165" s="76">
        <f t="shared" si="64"/>
        <v>2</v>
      </c>
      <c r="AB165" s="76">
        <v>0</v>
      </c>
      <c r="AC165" s="79">
        <v>1</v>
      </c>
    </row>
    <row r="166" spans="1:29" x14ac:dyDescent="0.3">
      <c r="A166" s="77">
        <v>44128</v>
      </c>
      <c r="B166" s="76"/>
      <c r="C166" s="78"/>
      <c r="D166" s="76"/>
      <c r="E166" s="78"/>
      <c r="F166" s="76"/>
      <c r="G166" s="78"/>
      <c r="H166" s="76"/>
      <c r="I166" s="78"/>
      <c r="J166" s="76"/>
      <c r="K166" s="78"/>
      <c r="L166" s="76"/>
      <c r="M166" s="78"/>
      <c r="N166" s="76"/>
      <c r="O166" s="78"/>
      <c r="P166" s="76"/>
      <c r="Q166" s="78"/>
      <c r="R166" s="76"/>
      <c r="S166" s="78"/>
      <c r="T166" s="76"/>
      <c r="U166" s="78"/>
      <c r="V166" s="76"/>
      <c r="W166" s="78"/>
      <c r="X166" s="76"/>
      <c r="Y166" s="78"/>
      <c r="Z166" s="76"/>
      <c r="AA166" s="76"/>
      <c r="AB166" s="76"/>
      <c r="AC166" s="79"/>
    </row>
    <row r="167" spans="1:29" x14ac:dyDescent="0.3">
      <c r="A167" s="75"/>
      <c r="B167" s="76"/>
      <c r="C167" s="78"/>
      <c r="D167" s="76"/>
      <c r="E167" s="78"/>
      <c r="F167" s="76"/>
      <c r="G167" s="78"/>
      <c r="H167" s="76"/>
      <c r="I167" s="78"/>
      <c r="J167" s="76"/>
      <c r="K167" s="78"/>
      <c r="L167" s="76"/>
      <c r="M167" s="78"/>
      <c r="N167" s="76"/>
      <c r="O167" s="78"/>
      <c r="P167" s="76"/>
      <c r="Q167" s="78"/>
      <c r="R167" s="76"/>
      <c r="S167" s="78"/>
      <c r="T167" s="76"/>
      <c r="U167" s="78"/>
      <c r="V167" s="76"/>
      <c r="W167" s="78"/>
      <c r="X167" s="76"/>
      <c r="Y167" s="78"/>
      <c r="Z167" s="76"/>
      <c r="AA167" s="76"/>
      <c r="AB167" s="76"/>
      <c r="AC167" s="79"/>
    </row>
    <row r="168" spans="1:29" x14ac:dyDescent="0.3">
      <c r="A168" s="72"/>
      <c r="B168" s="115" t="s">
        <v>11</v>
      </c>
      <c r="C168" s="120"/>
      <c r="D168" s="115" t="s">
        <v>12</v>
      </c>
      <c r="E168" s="120"/>
      <c r="F168" s="115" t="s">
        <v>16</v>
      </c>
      <c r="G168" s="120"/>
      <c r="H168" s="115" t="s">
        <v>21</v>
      </c>
      <c r="I168" s="120"/>
      <c r="J168" s="115" t="s">
        <v>22</v>
      </c>
      <c r="K168" s="120"/>
      <c r="L168" s="115" t="s">
        <v>13</v>
      </c>
      <c r="M168" s="120"/>
      <c r="N168" s="115" t="s">
        <v>15</v>
      </c>
      <c r="O168" s="120"/>
      <c r="P168" s="115" t="s">
        <v>17</v>
      </c>
      <c r="Q168" s="120"/>
      <c r="R168" s="115" t="s">
        <v>20</v>
      </c>
      <c r="S168" s="120"/>
      <c r="T168" s="115" t="s">
        <v>14</v>
      </c>
      <c r="U168" s="120"/>
      <c r="V168" s="115" t="s">
        <v>18</v>
      </c>
      <c r="W168" s="120"/>
      <c r="X168" s="115" t="s">
        <v>19</v>
      </c>
      <c r="Y168" s="120"/>
      <c r="Z168" s="115" t="s">
        <v>23</v>
      </c>
      <c r="AA168" s="120"/>
      <c r="AB168" s="115" t="s">
        <v>52</v>
      </c>
      <c r="AC168" s="116"/>
    </row>
    <row r="169" spans="1:29" ht="14.5" thickBot="1" x14ac:dyDescent="0.35">
      <c r="A169" s="81" t="s">
        <v>34</v>
      </c>
      <c r="B169" s="117">
        <f>SUM(B4:B167)</f>
        <v>1221</v>
      </c>
      <c r="C169" s="117"/>
      <c r="D169" s="117">
        <f t="shared" ref="D169" si="65">SUM(D4:D167)</f>
        <v>574</v>
      </c>
      <c r="E169" s="117"/>
      <c r="F169" s="117">
        <f t="shared" ref="F169" si="66">SUM(F4:F167)</f>
        <v>237</v>
      </c>
      <c r="G169" s="117"/>
      <c r="H169" s="117">
        <f t="shared" ref="H169" si="67">SUM(H4:H167)</f>
        <v>187</v>
      </c>
      <c r="I169" s="117"/>
      <c r="J169" s="117">
        <f t="shared" ref="J169" si="68">SUM(J4:J167)</f>
        <v>44</v>
      </c>
      <c r="K169" s="117"/>
      <c r="L169" s="117">
        <f t="shared" ref="L169" si="69">SUM(L4:L167)</f>
        <v>63</v>
      </c>
      <c r="M169" s="117"/>
      <c r="N169" s="117">
        <f t="shared" ref="N169" si="70">SUM(N4:N167)</f>
        <v>30</v>
      </c>
      <c r="O169" s="117"/>
      <c r="P169" s="117">
        <f t="shared" ref="P169" si="71">SUM(P4:P167)</f>
        <v>64</v>
      </c>
      <c r="Q169" s="117"/>
      <c r="R169" s="117">
        <f t="shared" ref="R169" si="72">SUM(R4:R167)</f>
        <v>22</v>
      </c>
      <c r="S169" s="117"/>
      <c r="T169" s="117">
        <f t="shared" ref="T169" si="73">SUM(T4:T167)</f>
        <v>10</v>
      </c>
      <c r="U169" s="117"/>
      <c r="V169" s="117">
        <f t="shared" ref="V169" si="74">SUM(V4:V167)</f>
        <v>3</v>
      </c>
      <c r="W169" s="117"/>
      <c r="X169" s="117">
        <f t="shared" ref="X169" si="75">SUM(X4:X167)</f>
        <v>2</v>
      </c>
      <c r="Y169" s="117"/>
      <c r="Z169" s="117">
        <f t="shared" ref="Z169" si="76">SUM(Z4:Z167)</f>
        <v>2</v>
      </c>
      <c r="AA169" s="117"/>
      <c r="AB169" s="117">
        <f t="shared" ref="AB169" si="77">SUM(AB4:AB167)</f>
        <v>1</v>
      </c>
      <c r="AC169" s="117"/>
    </row>
    <row r="170" spans="1:29" ht="14.5" thickTop="1" x14ac:dyDescent="0.3">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t="s">
        <v>38</v>
      </c>
      <c r="AC170" s="41">
        <f>SUM(B169:AC169)</f>
        <v>2460</v>
      </c>
    </row>
    <row r="171" spans="1:29" x14ac:dyDescent="0.3">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row>
    <row r="172" spans="1:29" x14ac:dyDescent="0.3">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row>
    <row r="173" spans="1:29" x14ac:dyDescent="0.3">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row>
    <row r="174" spans="1:29" x14ac:dyDescent="0.3">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row>
    <row r="175" spans="1:29" x14ac:dyDescent="0.3">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row>
    <row r="176" spans="1:29" x14ac:dyDescent="0.3">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row>
    <row r="177" spans="2:29" x14ac:dyDescent="0.3">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row>
    <row r="178" spans="2:29" x14ac:dyDescent="0.3">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row>
    <row r="179" spans="2:29" x14ac:dyDescent="0.3">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row>
    <row r="180" spans="2:29" x14ac:dyDescent="0.3">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2:29" x14ac:dyDescent="0.3">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2:29" x14ac:dyDescent="0.3">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2:29" x14ac:dyDescent="0.3">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2:29" x14ac:dyDescent="0.3">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row>
    <row r="185" spans="2:29" x14ac:dyDescent="0.3">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row>
    <row r="186" spans="2:29" x14ac:dyDescent="0.3">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row>
    <row r="187" spans="2:29" x14ac:dyDescent="0.3">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row>
    <row r="188" spans="2:29" x14ac:dyDescent="0.3">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row>
    <row r="189" spans="2:29" x14ac:dyDescent="0.3">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row>
    <row r="190" spans="2:29" x14ac:dyDescent="0.3">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row>
    <row r="191" spans="2:29" x14ac:dyDescent="0.3">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row>
    <row r="192" spans="2:29" x14ac:dyDescent="0.3">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row>
    <row r="193" spans="2:29" x14ac:dyDescent="0.3">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row>
    <row r="194" spans="2:29" x14ac:dyDescent="0.3">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row>
    <row r="195" spans="2:29" x14ac:dyDescent="0.3">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row>
    <row r="196" spans="2:29" x14ac:dyDescent="0.3">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row>
    <row r="197" spans="2:29" x14ac:dyDescent="0.3">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row>
    <row r="198" spans="2:29" x14ac:dyDescent="0.3">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row>
    <row r="199" spans="2:29" x14ac:dyDescent="0.3">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row>
    <row r="200" spans="2:29" x14ac:dyDescent="0.3">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row>
    <row r="201" spans="2:29" x14ac:dyDescent="0.3">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row>
    <row r="202" spans="2:29" x14ac:dyDescent="0.3">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row>
    <row r="203" spans="2:29" x14ac:dyDescent="0.3">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row>
    <row r="204" spans="2:29" x14ac:dyDescent="0.3">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row>
    <row r="205" spans="2:29" x14ac:dyDescent="0.3">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row>
    <row r="206" spans="2:29" x14ac:dyDescent="0.3">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row>
    <row r="207" spans="2:29" x14ac:dyDescent="0.3">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row>
    <row r="208" spans="2:29" x14ac:dyDescent="0.3">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row>
    <row r="209" spans="2:29" x14ac:dyDescent="0.3">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2:29" x14ac:dyDescent="0.3">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row>
    <row r="211" spans="2:29" x14ac:dyDescent="0.3">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row>
    <row r="212" spans="2:29" x14ac:dyDescent="0.3">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row>
    <row r="213" spans="2:29" x14ac:dyDescent="0.3">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row>
    <row r="214" spans="2:29" x14ac:dyDescent="0.3">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row>
    <row r="215" spans="2:29" x14ac:dyDescent="0.3">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row>
    <row r="216" spans="2:29" x14ac:dyDescent="0.3">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row>
    <row r="217" spans="2:29" x14ac:dyDescent="0.3">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row>
    <row r="218" spans="2:29" x14ac:dyDescent="0.3">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row>
    <row r="219" spans="2:29" x14ac:dyDescent="0.3">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row>
    <row r="220" spans="2:29" x14ac:dyDescent="0.3">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row>
    <row r="221" spans="2:29" x14ac:dyDescent="0.3">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row>
    <row r="222" spans="2:29" x14ac:dyDescent="0.3">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row>
    <row r="223" spans="2:29" x14ac:dyDescent="0.3">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row>
    <row r="224" spans="2:29" x14ac:dyDescent="0.3">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row>
    <row r="225" spans="2:29" x14ac:dyDescent="0.3">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row>
    <row r="226" spans="2:29" x14ac:dyDescent="0.3">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spans="2:29" x14ac:dyDescent="0.3">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row>
    <row r="228" spans="2:29" x14ac:dyDescent="0.3">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row>
    <row r="229" spans="2:29" x14ac:dyDescent="0.3">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row>
    <row r="230" spans="2:29" x14ac:dyDescent="0.3">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row>
    <row r="231" spans="2:29" x14ac:dyDescent="0.3">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row>
    <row r="232" spans="2:29" x14ac:dyDescent="0.3">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row>
    <row r="233" spans="2:29" x14ac:dyDescent="0.3">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row>
    <row r="234" spans="2:29" x14ac:dyDescent="0.3">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row>
    <row r="235" spans="2:29" x14ac:dyDescent="0.3">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row>
    <row r="236" spans="2:29" x14ac:dyDescent="0.3">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row>
    <row r="237" spans="2:29" x14ac:dyDescent="0.3">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row>
    <row r="238" spans="2:29" x14ac:dyDescent="0.3">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row>
    <row r="239" spans="2:29" x14ac:dyDescent="0.3">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spans="2:29" x14ac:dyDescent="0.3">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spans="2:29" x14ac:dyDescent="0.3">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spans="2:29" x14ac:dyDescent="0.3">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spans="2:29" x14ac:dyDescent="0.3">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spans="2:29" x14ac:dyDescent="0.3">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2:29" x14ac:dyDescent="0.3">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2:29" x14ac:dyDescent="0.3">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spans="2:29" x14ac:dyDescent="0.3">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spans="2:29" x14ac:dyDescent="0.3">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spans="2:29" x14ac:dyDescent="0.3">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spans="2:29" x14ac:dyDescent="0.3">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2:29" x14ac:dyDescent="0.3">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2:29" x14ac:dyDescent="0.3">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2:29" x14ac:dyDescent="0.3">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spans="2:29" x14ac:dyDescent="0.3">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spans="2:29" x14ac:dyDescent="0.3">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spans="2:29" x14ac:dyDescent="0.3">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2:29" x14ac:dyDescent="0.3">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spans="2:29" x14ac:dyDescent="0.3">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spans="2:29" x14ac:dyDescent="0.3">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spans="2:29" x14ac:dyDescent="0.3">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spans="2:29" x14ac:dyDescent="0.3">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spans="2:29" x14ac:dyDescent="0.3">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spans="2:29" x14ac:dyDescent="0.3">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spans="2:29" x14ac:dyDescent="0.3">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spans="2:29" x14ac:dyDescent="0.3">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spans="2:29" x14ac:dyDescent="0.3">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spans="2:29" x14ac:dyDescent="0.3">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spans="2:29" x14ac:dyDescent="0.3">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spans="2:29" x14ac:dyDescent="0.3">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spans="2:29" x14ac:dyDescent="0.3">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spans="2:29" x14ac:dyDescent="0.3">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spans="2:29" x14ac:dyDescent="0.3">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spans="2:29" x14ac:dyDescent="0.3">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spans="2:29" x14ac:dyDescent="0.3">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spans="2:29" x14ac:dyDescent="0.3">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spans="2:29" x14ac:dyDescent="0.3">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spans="2:29" x14ac:dyDescent="0.3">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spans="2:29" x14ac:dyDescent="0.3">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spans="2:29" x14ac:dyDescent="0.3">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spans="2:29" x14ac:dyDescent="0.3">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spans="2:29" x14ac:dyDescent="0.3">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spans="2:29" x14ac:dyDescent="0.3">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spans="2:29" x14ac:dyDescent="0.3">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spans="2:29" x14ac:dyDescent="0.3">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spans="2:29" x14ac:dyDescent="0.3">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spans="2:29" x14ac:dyDescent="0.3">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spans="2:29" x14ac:dyDescent="0.3">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spans="2:29" x14ac:dyDescent="0.3">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sheetData>
  <mergeCells count="43">
    <mergeCell ref="V169:W169"/>
    <mergeCell ref="X169:Y169"/>
    <mergeCell ref="Z169:AA169"/>
    <mergeCell ref="N168:O168"/>
    <mergeCell ref="P168:Q168"/>
    <mergeCell ref="R168:S168"/>
    <mergeCell ref="T168:U168"/>
    <mergeCell ref="V168:W168"/>
    <mergeCell ref="X168:Y168"/>
    <mergeCell ref="Z168:AA168"/>
    <mergeCell ref="N169:O169"/>
    <mergeCell ref="P169:Q169"/>
    <mergeCell ref="R169:S169"/>
    <mergeCell ref="T169:U169"/>
    <mergeCell ref="L169:M169"/>
    <mergeCell ref="J169:K169"/>
    <mergeCell ref="B168:C168"/>
    <mergeCell ref="D168:E168"/>
    <mergeCell ref="F168:G168"/>
    <mergeCell ref="H168:I168"/>
    <mergeCell ref="L168:M168"/>
    <mergeCell ref="J168:K168"/>
    <mergeCell ref="J2:K2"/>
    <mergeCell ref="B169:C169"/>
    <mergeCell ref="D169:E169"/>
    <mergeCell ref="F169:G169"/>
    <mergeCell ref="H169:I169"/>
    <mergeCell ref="AB2:AC2"/>
    <mergeCell ref="AB168:AC168"/>
    <mergeCell ref="AB169:AC16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6"/>
  <sheetViews>
    <sheetView zoomScale="110" zoomScaleNormal="110" workbookViewId="0">
      <pane xSplit="1" ySplit="1" topLeftCell="B157" activePane="bottomRight" state="frozen"/>
      <selection pane="topRight" activeCell="B1" sqref="B1"/>
      <selection pane="bottomLeft" activeCell="A2" sqref="A2"/>
      <selection pane="bottomRight" activeCell="B168" sqref="B168"/>
    </sheetView>
  </sheetViews>
  <sheetFormatPr baseColWidth="10" defaultColWidth="11" defaultRowHeight="14" x14ac:dyDescent="0.3"/>
  <cols>
    <col min="1" max="1" width="26" style="33" customWidth="1"/>
    <col min="2" max="3" width="11" style="33"/>
    <col min="4" max="16384" width="11" style="45"/>
  </cols>
  <sheetData>
    <row r="1" spans="1:3" ht="14.5" thickTop="1" x14ac:dyDescent="0.3">
      <c r="A1" s="82"/>
      <c r="B1" s="121" t="s">
        <v>45</v>
      </c>
      <c r="C1" s="122"/>
    </row>
    <row r="2" spans="1:3" x14ac:dyDescent="0.3">
      <c r="A2" s="83"/>
      <c r="B2" s="84" t="s">
        <v>3</v>
      </c>
      <c r="C2" s="85" t="s">
        <v>2</v>
      </c>
    </row>
    <row r="3" spans="1:3" x14ac:dyDescent="0.3">
      <c r="A3" s="86">
        <v>43952.333333333336</v>
      </c>
      <c r="B3" s="84"/>
      <c r="C3" s="85"/>
    </row>
    <row r="4" spans="1:3" x14ac:dyDescent="0.3">
      <c r="A4" s="86">
        <v>43953.333333333336</v>
      </c>
      <c r="B4" s="84"/>
      <c r="C4" s="85"/>
    </row>
    <row r="5" spans="1:3" x14ac:dyDescent="0.3">
      <c r="A5" s="86">
        <v>43954.333333333336</v>
      </c>
      <c r="B5" s="84"/>
      <c r="C5" s="85"/>
    </row>
    <row r="6" spans="1:3" x14ac:dyDescent="0.3">
      <c r="A6" s="86">
        <v>43955.333333333336</v>
      </c>
      <c r="B6" s="84"/>
      <c r="C6" s="85"/>
    </row>
    <row r="7" spans="1:3" x14ac:dyDescent="0.3">
      <c r="A7" s="86">
        <v>43956.333333333336</v>
      </c>
      <c r="B7" s="84"/>
      <c r="C7" s="85"/>
    </row>
    <row r="8" spans="1:3" x14ac:dyDescent="0.3">
      <c r="A8" s="86">
        <v>43957.333333333336</v>
      </c>
      <c r="B8" s="84"/>
      <c r="C8" s="85"/>
    </row>
    <row r="9" spans="1:3" x14ac:dyDescent="0.3">
      <c r="A9" s="86">
        <v>43958.333333333336</v>
      </c>
      <c r="B9" s="84"/>
      <c r="C9" s="85"/>
    </row>
    <row r="10" spans="1:3" x14ac:dyDescent="0.3">
      <c r="A10" s="86">
        <v>43959.333333333336</v>
      </c>
      <c r="B10" s="84"/>
      <c r="C10" s="85"/>
    </row>
    <row r="11" spans="1:3" x14ac:dyDescent="0.3">
      <c r="A11" s="86">
        <v>43960.333333333336</v>
      </c>
      <c r="B11" s="84"/>
      <c r="C11" s="85"/>
    </row>
    <row r="12" spans="1:3" x14ac:dyDescent="0.3">
      <c r="A12" s="86">
        <v>43961.333333333336</v>
      </c>
      <c r="B12" s="84"/>
      <c r="C12" s="85"/>
    </row>
    <row r="13" spans="1:3" x14ac:dyDescent="0.3">
      <c r="A13" s="86">
        <v>43962.333333333336</v>
      </c>
      <c r="B13" s="84"/>
      <c r="C13" s="85"/>
    </row>
    <row r="14" spans="1:3" x14ac:dyDescent="0.3">
      <c r="A14" s="86">
        <v>43963.333333333336</v>
      </c>
      <c r="B14" s="84"/>
      <c r="C14" s="85"/>
    </row>
    <row r="15" spans="1:3" x14ac:dyDescent="0.3">
      <c r="A15" s="86">
        <v>43964.333333333336</v>
      </c>
      <c r="B15" s="84"/>
      <c r="C15" s="85"/>
    </row>
    <row r="16" spans="1:3" x14ac:dyDescent="0.3">
      <c r="A16" s="86">
        <v>43965.333333333336</v>
      </c>
      <c r="B16" s="84"/>
      <c r="C16" s="85"/>
    </row>
    <row r="17" spans="1:3" x14ac:dyDescent="0.3">
      <c r="A17" s="86">
        <v>43966.333333333336</v>
      </c>
      <c r="B17" s="84"/>
      <c r="C17" s="85"/>
    </row>
    <row r="18" spans="1:3" x14ac:dyDescent="0.3">
      <c r="A18" s="86">
        <v>43967.333333333336</v>
      </c>
      <c r="B18" s="84"/>
      <c r="C18" s="85"/>
    </row>
    <row r="19" spans="1:3" x14ac:dyDescent="0.3">
      <c r="A19" s="86">
        <v>43968.333333333336</v>
      </c>
      <c r="B19" s="84"/>
      <c r="C19" s="85"/>
    </row>
    <row r="20" spans="1:3" x14ac:dyDescent="0.3">
      <c r="A20" s="86">
        <v>43969.333333333336</v>
      </c>
      <c r="B20" s="84"/>
      <c r="C20" s="85"/>
    </row>
    <row r="21" spans="1:3" x14ac:dyDescent="0.3">
      <c r="A21" s="86">
        <v>43970.333333333336</v>
      </c>
      <c r="B21" s="84"/>
      <c r="C21" s="85"/>
    </row>
    <row r="22" spans="1:3" x14ac:dyDescent="0.3">
      <c r="A22" s="86">
        <v>43971.333333333336</v>
      </c>
      <c r="B22" s="84"/>
      <c r="C22" s="85"/>
    </row>
    <row r="23" spans="1:3" x14ac:dyDescent="0.3">
      <c r="A23" s="86">
        <v>43972.333333333336</v>
      </c>
      <c r="B23" s="84"/>
      <c r="C23" s="85"/>
    </row>
    <row r="24" spans="1:3" x14ac:dyDescent="0.3">
      <c r="A24" s="86">
        <v>43973.333333333336</v>
      </c>
      <c r="B24" s="84"/>
      <c r="C24" s="85"/>
    </row>
    <row r="25" spans="1:3" x14ac:dyDescent="0.3">
      <c r="A25" s="86">
        <v>43974.333333333336</v>
      </c>
      <c r="B25" s="84"/>
      <c r="C25" s="85"/>
    </row>
    <row r="26" spans="1:3" x14ac:dyDescent="0.3">
      <c r="A26" s="86">
        <v>43975.333333333336</v>
      </c>
      <c r="B26" s="84"/>
      <c r="C26" s="85"/>
    </row>
    <row r="27" spans="1:3" x14ac:dyDescent="0.3">
      <c r="A27" s="86">
        <v>43976.333333333336</v>
      </c>
      <c r="B27" s="84"/>
      <c r="C27" s="85"/>
    </row>
    <row r="28" spans="1:3" x14ac:dyDescent="0.3">
      <c r="A28" s="86">
        <v>43977.333333333336</v>
      </c>
      <c r="B28" s="84"/>
      <c r="C28" s="85"/>
    </row>
    <row r="29" spans="1:3" x14ac:dyDescent="0.3">
      <c r="A29" s="86">
        <v>43978.333333333336</v>
      </c>
      <c r="B29" s="84"/>
      <c r="C29" s="85"/>
    </row>
    <row r="30" spans="1:3" x14ac:dyDescent="0.3">
      <c r="A30" s="86">
        <v>43979.333333333336</v>
      </c>
      <c r="B30" s="84"/>
      <c r="C30" s="85"/>
    </row>
    <row r="31" spans="1:3" x14ac:dyDescent="0.3">
      <c r="A31" s="86">
        <v>43980.333333333336</v>
      </c>
      <c r="B31" s="84"/>
      <c r="C31" s="85"/>
    </row>
    <row r="32" spans="1:3" x14ac:dyDescent="0.3">
      <c r="A32" s="86">
        <v>43981.333333333336</v>
      </c>
      <c r="B32" s="84"/>
      <c r="C32" s="85"/>
    </row>
    <row r="33" spans="1:3" x14ac:dyDescent="0.3">
      <c r="A33" s="86">
        <v>43982.333333333336</v>
      </c>
      <c r="B33" s="84"/>
      <c r="C33" s="85"/>
    </row>
    <row r="34" spans="1:3" x14ac:dyDescent="0.3">
      <c r="A34" s="86">
        <v>43983.333333333336</v>
      </c>
      <c r="B34" s="84"/>
      <c r="C34" s="85"/>
    </row>
    <row r="35" spans="1:3" x14ac:dyDescent="0.3">
      <c r="A35" s="86">
        <v>43984.333333333336</v>
      </c>
      <c r="B35" s="84"/>
      <c r="C35" s="85"/>
    </row>
    <row r="36" spans="1:3" x14ac:dyDescent="0.3">
      <c r="A36" s="86">
        <v>43985.333333333336</v>
      </c>
      <c r="B36" s="84"/>
      <c r="C36" s="85"/>
    </row>
    <row r="37" spans="1:3" x14ac:dyDescent="0.3">
      <c r="A37" s="86">
        <v>43986.333333333336</v>
      </c>
      <c r="B37" s="84"/>
      <c r="C37" s="85"/>
    </row>
    <row r="38" spans="1:3" x14ac:dyDescent="0.3">
      <c r="A38" s="86">
        <v>43987.333333333336</v>
      </c>
      <c r="B38" s="84"/>
      <c r="C38" s="85"/>
    </row>
    <row r="39" spans="1:3" x14ac:dyDescent="0.3">
      <c r="A39" s="86">
        <v>43988.333333333336</v>
      </c>
      <c r="B39" s="84"/>
      <c r="C39" s="85"/>
    </row>
    <row r="40" spans="1:3" x14ac:dyDescent="0.3">
      <c r="A40" s="86">
        <v>43989.333333333336</v>
      </c>
      <c r="B40" s="84"/>
      <c r="C40" s="85"/>
    </row>
    <row r="41" spans="1:3" x14ac:dyDescent="0.3">
      <c r="A41" s="86">
        <v>43990.333333333336</v>
      </c>
      <c r="B41" s="84"/>
      <c r="C41" s="85"/>
    </row>
    <row r="42" spans="1:3" x14ac:dyDescent="0.3">
      <c r="A42" s="86">
        <v>43991.333333333336</v>
      </c>
      <c r="B42" s="84"/>
      <c r="C42" s="85"/>
    </row>
    <row r="43" spans="1:3" x14ac:dyDescent="0.3">
      <c r="A43" s="86">
        <v>43992.333333333336</v>
      </c>
      <c r="B43" s="84"/>
      <c r="C43" s="85"/>
    </row>
    <row r="44" spans="1:3" x14ac:dyDescent="0.3">
      <c r="A44" s="86">
        <v>43993.333333333336</v>
      </c>
      <c r="B44" s="84"/>
      <c r="C44" s="85"/>
    </row>
    <row r="45" spans="1:3" x14ac:dyDescent="0.3">
      <c r="A45" s="86">
        <v>43994.333333333336</v>
      </c>
      <c r="B45" s="84"/>
      <c r="C45" s="85"/>
    </row>
    <row r="46" spans="1:3" x14ac:dyDescent="0.3">
      <c r="A46" s="87">
        <v>43997.333333333336</v>
      </c>
      <c r="B46" s="88"/>
      <c r="C46" s="89"/>
    </row>
    <row r="47" spans="1:3" x14ac:dyDescent="0.3">
      <c r="A47" s="87">
        <v>43998.333333333336</v>
      </c>
      <c r="B47" s="88"/>
      <c r="C47" s="89"/>
    </row>
    <row r="48" spans="1:3" x14ac:dyDescent="0.3">
      <c r="A48" s="87">
        <v>43999.333333333336</v>
      </c>
      <c r="B48" s="88"/>
      <c r="C48" s="89"/>
    </row>
    <row r="49" spans="1:3" x14ac:dyDescent="0.3">
      <c r="A49" s="87">
        <v>44000</v>
      </c>
      <c r="B49" s="88"/>
      <c r="C49" s="89"/>
    </row>
    <row r="50" spans="1:3" x14ac:dyDescent="0.3">
      <c r="A50" s="87">
        <v>44001</v>
      </c>
      <c r="B50" s="88"/>
      <c r="C50" s="89"/>
    </row>
    <row r="51" spans="1:3" x14ac:dyDescent="0.3">
      <c r="A51" s="87">
        <v>44004</v>
      </c>
      <c r="B51" s="88"/>
      <c r="C51" s="89"/>
    </row>
    <row r="52" spans="1:3" x14ac:dyDescent="0.3">
      <c r="A52" s="87">
        <v>44005</v>
      </c>
      <c r="B52" s="88"/>
      <c r="C52" s="89"/>
    </row>
    <row r="53" spans="1:3" x14ac:dyDescent="0.3">
      <c r="A53" s="87">
        <v>44006</v>
      </c>
      <c r="B53" s="88"/>
      <c r="C53" s="89"/>
    </row>
    <row r="54" spans="1:3" x14ac:dyDescent="0.3">
      <c r="A54" s="87">
        <v>44007</v>
      </c>
      <c r="B54" s="88"/>
      <c r="C54" s="89"/>
    </row>
    <row r="55" spans="1:3" x14ac:dyDescent="0.3">
      <c r="A55" s="87">
        <v>44008</v>
      </c>
      <c r="B55" s="88"/>
      <c r="C55" s="89"/>
    </row>
    <row r="56" spans="1:3" x14ac:dyDescent="0.3">
      <c r="A56" s="87">
        <v>44011</v>
      </c>
      <c r="B56" s="88"/>
      <c r="C56" s="89"/>
    </row>
    <row r="57" spans="1:3" x14ac:dyDescent="0.3">
      <c r="A57" s="87">
        <v>44012</v>
      </c>
      <c r="B57" s="88"/>
      <c r="C57" s="89"/>
    </row>
    <row r="58" spans="1:3" x14ac:dyDescent="0.3">
      <c r="A58" s="87">
        <v>44013</v>
      </c>
      <c r="B58" s="88"/>
      <c r="C58" s="89"/>
    </row>
    <row r="59" spans="1:3" x14ac:dyDescent="0.3">
      <c r="A59" s="87">
        <v>44014</v>
      </c>
      <c r="B59" s="88"/>
      <c r="C59" s="89"/>
    </row>
    <row r="60" spans="1:3" x14ac:dyDescent="0.3">
      <c r="A60" s="87">
        <v>44015</v>
      </c>
      <c r="B60" s="88"/>
      <c r="C60" s="89"/>
    </row>
    <row r="61" spans="1:3" x14ac:dyDescent="0.3">
      <c r="A61" s="87">
        <v>44018</v>
      </c>
      <c r="B61" s="88"/>
      <c r="C61" s="89"/>
    </row>
    <row r="62" spans="1:3" x14ac:dyDescent="0.3">
      <c r="A62" s="87">
        <v>44019</v>
      </c>
      <c r="B62" s="88"/>
      <c r="C62" s="89"/>
    </row>
    <row r="63" spans="1:3" x14ac:dyDescent="0.3">
      <c r="A63" s="87">
        <v>44020</v>
      </c>
      <c r="B63" s="88">
        <v>0</v>
      </c>
      <c r="C63" s="89">
        <v>3</v>
      </c>
    </row>
    <row r="64" spans="1:3" x14ac:dyDescent="0.3">
      <c r="A64" s="87">
        <v>44021</v>
      </c>
      <c r="B64" s="88">
        <v>0</v>
      </c>
      <c r="C64" s="89">
        <f>SUM(C63,B64)</f>
        <v>3</v>
      </c>
    </row>
    <row r="65" spans="1:3" x14ac:dyDescent="0.3">
      <c r="A65" s="87">
        <v>44022</v>
      </c>
      <c r="B65" s="88">
        <v>0</v>
      </c>
      <c r="C65" s="89">
        <f t="shared" ref="C65:C128" si="0">SUM(C64,B65)</f>
        <v>3</v>
      </c>
    </row>
    <row r="66" spans="1:3" x14ac:dyDescent="0.3">
      <c r="A66" s="87">
        <v>44025</v>
      </c>
      <c r="B66" s="88">
        <v>1</v>
      </c>
      <c r="C66" s="89">
        <f t="shared" si="0"/>
        <v>4</v>
      </c>
    </row>
    <row r="67" spans="1:3" x14ac:dyDescent="0.3">
      <c r="A67" s="87">
        <v>44026</v>
      </c>
      <c r="B67" s="88">
        <v>1</v>
      </c>
      <c r="C67" s="89">
        <f t="shared" si="0"/>
        <v>5</v>
      </c>
    </row>
    <row r="68" spans="1:3" x14ac:dyDescent="0.3">
      <c r="A68" s="87">
        <v>44027</v>
      </c>
      <c r="B68" s="88">
        <v>1</v>
      </c>
      <c r="C68" s="89">
        <f t="shared" si="0"/>
        <v>6</v>
      </c>
    </row>
    <row r="69" spans="1:3" x14ac:dyDescent="0.3">
      <c r="A69" s="87">
        <v>44028</v>
      </c>
      <c r="B69" s="88">
        <v>2</v>
      </c>
      <c r="C69" s="89">
        <f t="shared" si="0"/>
        <v>8</v>
      </c>
    </row>
    <row r="70" spans="1:3" x14ac:dyDescent="0.3">
      <c r="A70" s="87">
        <v>44029</v>
      </c>
      <c r="B70" s="88">
        <v>0</v>
      </c>
      <c r="C70" s="89">
        <f t="shared" si="0"/>
        <v>8</v>
      </c>
    </row>
    <row r="71" spans="1:3" x14ac:dyDescent="0.3">
      <c r="A71" s="87">
        <v>44032</v>
      </c>
      <c r="B71" s="88">
        <v>0</v>
      </c>
      <c r="C71" s="89">
        <f t="shared" si="0"/>
        <v>8</v>
      </c>
    </row>
    <row r="72" spans="1:3" x14ac:dyDescent="0.3">
      <c r="A72" s="87">
        <v>44033</v>
      </c>
      <c r="B72" s="88">
        <v>4</v>
      </c>
      <c r="C72" s="89">
        <f t="shared" si="0"/>
        <v>12</v>
      </c>
    </row>
    <row r="73" spans="1:3" x14ac:dyDescent="0.3">
      <c r="A73" s="87">
        <v>44034</v>
      </c>
      <c r="B73" s="88">
        <v>1</v>
      </c>
      <c r="C73" s="89">
        <f t="shared" si="0"/>
        <v>13</v>
      </c>
    </row>
    <row r="74" spans="1:3" x14ac:dyDescent="0.3">
      <c r="A74" s="87">
        <v>44035</v>
      </c>
      <c r="B74" s="88">
        <v>1</v>
      </c>
      <c r="C74" s="89">
        <f t="shared" si="0"/>
        <v>14</v>
      </c>
    </row>
    <row r="75" spans="1:3" x14ac:dyDescent="0.3">
      <c r="A75" s="87">
        <v>44036</v>
      </c>
      <c r="B75" s="88">
        <v>1</v>
      </c>
      <c r="C75" s="89">
        <f t="shared" si="0"/>
        <v>15</v>
      </c>
    </row>
    <row r="76" spans="1:3" x14ac:dyDescent="0.3">
      <c r="A76" s="87">
        <v>44039</v>
      </c>
      <c r="B76" s="88">
        <v>4</v>
      </c>
      <c r="C76" s="89">
        <f t="shared" si="0"/>
        <v>19</v>
      </c>
    </row>
    <row r="77" spans="1:3" x14ac:dyDescent="0.3">
      <c r="A77" s="87">
        <v>44040</v>
      </c>
      <c r="B77" s="88">
        <v>1</v>
      </c>
      <c r="C77" s="89">
        <f t="shared" si="0"/>
        <v>20</v>
      </c>
    </row>
    <row r="78" spans="1:3" x14ac:dyDescent="0.3">
      <c r="A78" s="87">
        <v>44041</v>
      </c>
      <c r="B78" s="88">
        <v>1</v>
      </c>
      <c r="C78" s="89">
        <f t="shared" si="0"/>
        <v>21</v>
      </c>
    </row>
    <row r="79" spans="1:3" x14ac:dyDescent="0.3">
      <c r="A79" s="87">
        <v>44042</v>
      </c>
      <c r="B79" s="88">
        <v>2</v>
      </c>
      <c r="C79" s="89">
        <f t="shared" si="0"/>
        <v>23</v>
      </c>
    </row>
    <row r="80" spans="1:3" x14ac:dyDescent="0.3">
      <c r="A80" s="87">
        <v>44043</v>
      </c>
      <c r="B80" s="88">
        <v>3</v>
      </c>
      <c r="C80" s="89">
        <f t="shared" si="0"/>
        <v>26</v>
      </c>
    </row>
    <row r="81" spans="1:3" x14ac:dyDescent="0.3">
      <c r="A81" s="87">
        <v>44044</v>
      </c>
      <c r="B81" s="88"/>
      <c r="C81" s="89">
        <f t="shared" si="0"/>
        <v>26</v>
      </c>
    </row>
    <row r="82" spans="1:3" x14ac:dyDescent="0.3">
      <c r="A82" s="87">
        <v>44045</v>
      </c>
      <c r="B82" s="88"/>
      <c r="C82" s="89">
        <f t="shared" si="0"/>
        <v>26</v>
      </c>
    </row>
    <row r="83" spans="1:3" x14ac:dyDescent="0.3">
      <c r="A83" s="87">
        <v>44046</v>
      </c>
      <c r="B83" s="88">
        <v>4</v>
      </c>
      <c r="C83" s="89">
        <f t="shared" si="0"/>
        <v>30</v>
      </c>
    </row>
    <row r="84" spans="1:3" x14ac:dyDescent="0.3">
      <c r="A84" s="87">
        <v>44047</v>
      </c>
      <c r="B84" s="88">
        <v>1</v>
      </c>
      <c r="C84" s="89">
        <f t="shared" si="0"/>
        <v>31</v>
      </c>
    </row>
    <row r="85" spans="1:3" x14ac:dyDescent="0.3">
      <c r="A85" s="87">
        <v>44048</v>
      </c>
      <c r="B85" s="88">
        <v>0</v>
      </c>
      <c r="C85" s="89">
        <f t="shared" si="0"/>
        <v>31</v>
      </c>
    </row>
    <row r="86" spans="1:3" x14ac:dyDescent="0.3">
      <c r="A86" s="87">
        <v>44049</v>
      </c>
      <c r="B86" s="88">
        <v>1</v>
      </c>
      <c r="C86" s="89">
        <f t="shared" si="0"/>
        <v>32</v>
      </c>
    </row>
    <row r="87" spans="1:3" x14ac:dyDescent="0.3">
      <c r="A87" s="87">
        <v>44050</v>
      </c>
      <c r="B87" s="88">
        <v>1</v>
      </c>
      <c r="C87" s="89">
        <f t="shared" si="0"/>
        <v>33</v>
      </c>
    </row>
    <row r="88" spans="1:3" x14ac:dyDescent="0.3">
      <c r="A88" s="87">
        <v>44051</v>
      </c>
      <c r="B88" s="88"/>
      <c r="C88" s="89">
        <f t="shared" si="0"/>
        <v>33</v>
      </c>
    </row>
    <row r="89" spans="1:3" x14ac:dyDescent="0.3">
      <c r="A89" s="87">
        <v>44052</v>
      </c>
      <c r="B89" s="88"/>
      <c r="C89" s="89">
        <f t="shared" si="0"/>
        <v>33</v>
      </c>
    </row>
    <row r="90" spans="1:3" x14ac:dyDescent="0.3">
      <c r="A90" s="87">
        <v>44053</v>
      </c>
      <c r="B90" s="88">
        <v>1</v>
      </c>
      <c r="C90" s="89">
        <f t="shared" si="0"/>
        <v>34</v>
      </c>
    </row>
    <row r="91" spans="1:3" x14ac:dyDescent="0.3">
      <c r="A91" s="87">
        <v>44054</v>
      </c>
      <c r="B91" s="88">
        <v>4</v>
      </c>
      <c r="C91" s="89">
        <f t="shared" si="0"/>
        <v>38</v>
      </c>
    </row>
    <row r="92" spans="1:3" x14ac:dyDescent="0.3">
      <c r="A92" s="87">
        <v>44055</v>
      </c>
      <c r="B92" s="88">
        <v>5</v>
      </c>
      <c r="C92" s="89">
        <f t="shared" si="0"/>
        <v>43</v>
      </c>
    </row>
    <row r="93" spans="1:3" x14ac:dyDescent="0.3">
      <c r="A93" s="87">
        <v>44056</v>
      </c>
      <c r="B93" s="88">
        <v>2</v>
      </c>
      <c r="C93" s="89">
        <f t="shared" si="0"/>
        <v>45</v>
      </c>
    </row>
    <row r="94" spans="1:3" x14ac:dyDescent="0.3">
      <c r="A94" s="87">
        <v>44057</v>
      </c>
      <c r="B94" s="88">
        <v>0</v>
      </c>
      <c r="C94" s="89">
        <f t="shared" si="0"/>
        <v>45</v>
      </c>
    </row>
    <row r="95" spans="1:3" x14ac:dyDescent="0.3">
      <c r="A95" s="87">
        <v>44058</v>
      </c>
      <c r="B95" s="88"/>
      <c r="C95" s="89">
        <f t="shared" si="0"/>
        <v>45</v>
      </c>
    </row>
    <row r="96" spans="1:3" x14ac:dyDescent="0.3">
      <c r="A96" s="87">
        <v>44059</v>
      </c>
      <c r="B96" s="88"/>
      <c r="C96" s="89">
        <f t="shared" si="0"/>
        <v>45</v>
      </c>
    </row>
    <row r="97" spans="1:3" x14ac:dyDescent="0.3">
      <c r="A97" s="87">
        <v>44060</v>
      </c>
      <c r="B97" s="88">
        <v>0</v>
      </c>
      <c r="C97" s="89">
        <f t="shared" si="0"/>
        <v>45</v>
      </c>
    </row>
    <row r="98" spans="1:3" x14ac:dyDescent="0.3">
      <c r="A98" s="87">
        <v>44061</v>
      </c>
      <c r="B98" s="88">
        <v>5</v>
      </c>
      <c r="C98" s="89">
        <f t="shared" si="0"/>
        <v>50</v>
      </c>
    </row>
    <row r="99" spans="1:3" x14ac:dyDescent="0.3">
      <c r="A99" s="87">
        <v>44062</v>
      </c>
      <c r="B99" s="88">
        <v>1</v>
      </c>
      <c r="C99" s="89">
        <f t="shared" si="0"/>
        <v>51</v>
      </c>
    </row>
    <row r="100" spans="1:3" x14ac:dyDescent="0.3">
      <c r="A100" s="87">
        <v>44063</v>
      </c>
      <c r="B100" s="88">
        <v>4</v>
      </c>
      <c r="C100" s="89">
        <f t="shared" si="0"/>
        <v>55</v>
      </c>
    </row>
    <row r="101" spans="1:3" x14ac:dyDescent="0.3">
      <c r="A101" s="87">
        <v>44064</v>
      </c>
      <c r="B101" s="88">
        <v>4</v>
      </c>
      <c r="C101" s="89">
        <f t="shared" si="0"/>
        <v>59</v>
      </c>
    </row>
    <row r="102" spans="1:3" x14ac:dyDescent="0.3">
      <c r="A102" s="87">
        <v>44065</v>
      </c>
      <c r="B102" s="88"/>
      <c r="C102" s="89">
        <f t="shared" si="0"/>
        <v>59</v>
      </c>
    </row>
    <row r="103" spans="1:3" x14ac:dyDescent="0.3">
      <c r="A103" s="87">
        <v>44066</v>
      </c>
      <c r="B103" s="88"/>
      <c r="C103" s="89">
        <f t="shared" si="0"/>
        <v>59</v>
      </c>
    </row>
    <row r="104" spans="1:3" x14ac:dyDescent="0.3">
      <c r="A104" s="87">
        <v>44067</v>
      </c>
      <c r="B104" s="88">
        <v>5</v>
      </c>
      <c r="C104" s="89">
        <f t="shared" si="0"/>
        <v>64</v>
      </c>
    </row>
    <row r="105" spans="1:3" x14ac:dyDescent="0.3">
      <c r="A105" s="87">
        <v>44068</v>
      </c>
      <c r="B105" s="88">
        <v>2</v>
      </c>
      <c r="C105" s="89">
        <f t="shared" si="0"/>
        <v>66</v>
      </c>
    </row>
    <row r="106" spans="1:3" x14ac:dyDescent="0.3">
      <c r="A106" s="87">
        <v>44069</v>
      </c>
      <c r="B106" s="88">
        <v>2</v>
      </c>
      <c r="C106" s="89">
        <f t="shared" si="0"/>
        <v>68</v>
      </c>
    </row>
    <row r="107" spans="1:3" x14ac:dyDescent="0.3">
      <c r="A107" s="87">
        <v>44070</v>
      </c>
      <c r="B107" s="88">
        <v>8</v>
      </c>
      <c r="C107" s="89">
        <f t="shared" si="0"/>
        <v>76</v>
      </c>
    </row>
    <row r="108" spans="1:3" x14ac:dyDescent="0.3">
      <c r="A108" s="87">
        <v>44071</v>
      </c>
      <c r="B108" s="88">
        <v>2</v>
      </c>
      <c r="C108" s="89">
        <f t="shared" si="0"/>
        <v>78</v>
      </c>
    </row>
    <row r="109" spans="1:3" x14ac:dyDescent="0.3">
      <c r="A109" s="87">
        <v>44072</v>
      </c>
      <c r="B109" s="88"/>
      <c r="C109" s="89">
        <f t="shared" si="0"/>
        <v>78</v>
      </c>
    </row>
    <row r="110" spans="1:3" x14ac:dyDescent="0.3">
      <c r="A110" s="87">
        <v>44073</v>
      </c>
      <c r="B110" s="88"/>
      <c r="C110" s="89">
        <f t="shared" si="0"/>
        <v>78</v>
      </c>
    </row>
    <row r="111" spans="1:3" x14ac:dyDescent="0.3">
      <c r="A111" s="87">
        <v>44074</v>
      </c>
      <c r="B111" s="88">
        <v>3</v>
      </c>
      <c r="C111" s="89">
        <f t="shared" si="0"/>
        <v>81</v>
      </c>
    </row>
    <row r="112" spans="1:3" x14ac:dyDescent="0.3">
      <c r="A112" s="87">
        <v>44075</v>
      </c>
      <c r="B112" s="88">
        <v>3</v>
      </c>
      <c r="C112" s="89">
        <f t="shared" si="0"/>
        <v>84</v>
      </c>
    </row>
    <row r="113" spans="1:3" x14ac:dyDescent="0.3">
      <c r="A113" s="87">
        <v>44076</v>
      </c>
      <c r="B113" s="88">
        <v>6</v>
      </c>
      <c r="C113" s="89">
        <f t="shared" si="0"/>
        <v>90</v>
      </c>
    </row>
    <row r="114" spans="1:3" x14ac:dyDescent="0.3">
      <c r="A114" s="87">
        <v>44077</v>
      </c>
      <c r="B114" s="88">
        <v>0</v>
      </c>
      <c r="C114" s="89">
        <f t="shared" si="0"/>
        <v>90</v>
      </c>
    </row>
    <row r="115" spans="1:3" x14ac:dyDescent="0.3">
      <c r="A115" s="87">
        <v>44078</v>
      </c>
      <c r="B115" s="90">
        <v>7</v>
      </c>
      <c r="C115" s="89">
        <f t="shared" si="0"/>
        <v>97</v>
      </c>
    </row>
    <row r="116" spans="1:3" x14ac:dyDescent="0.3">
      <c r="A116" s="87">
        <v>44079</v>
      </c>
      <c r="B116" s="90"/>
      <c r="C116" s="89">
        <f t="shared" si="0"/>
        <v>97</v>
      </c>
    </row>
    <row r="117" spans="1:3" x14ac:dyDescent="0.3">
      <c r="A117" s="87">
        <v>44080</v>
      </c>
      <c r="B117" s="90"/>
      <c r="C117" s="89">
        <f t="shared" si="0"/>
        <v>97</v>
      </c>
    </row>
    <row r="118" spans="1:3" x14ac:dyDescent="0.3">
      <c r="A118" s="87">
        <v>44081</v>
      </c>
      <c r="B118" s="90">
        <v>4</v>
      </c>
      <c r="C118" s="89">
        <f t="shared" si="0"/>
        <v>101</v>
      </c>
    </row>
    <row r="119" spans="1:3" x14ac:dyDescent="0.3">
      <c r="A119" s="87">
        <v>44082</v>
      </c>
      <c r="B119" s="90">
        <v>6</v>
      </c>
      <c r="C119" s="89">
        <f t="shared" si="0"/>
        <v>107</v>
      </c>
    </row>
    <row r="120" spans="1:3" x14ac:dyDescent="0.3">
      <c r="A120" s="87">
        <v>44083</v>
      </c>
      <c r="B120" s="90">
        <v>4</v>
      </c>
      <c r="C120" s="89">
        <f t="shared" si="0"/>
        <v>111</v>
      </c>
    </row>
    <row r="121" spans="1:3" x14ac:dyDescent="0.3">
      <c r="A121" s="87">
        <v>44084</v>
      </c>
      <c r="B121" s="90">
        <v>8</v>
      </c>
      <c r="C121" s="89">
        <f t="shared" si="0"/>
        <v>119</v>
      </c>
    </row>
    <row r="122" spans="1:3" x14ac:dyDescent="0.3">
      <c r="A122" s="87">
        <v>44085</v>
      </c>
      <c r="B122" s="90">
        <v>4</v>
      </c>
      <c r="C122" s="89">
        <f t="shared" si="0"/>
        <v>123</v>
      </c>
    </row>
    <row r="123" spans="1:3" x14ac:dyDescent="0.3">
      <c r="A123" s="87">
        <v>44086</v>
      </c>
      <c r="B123" s="90"/>
      <c r="C123" s="89">
        <f t="shared" si="0"/>
        <v>123</v>
      </c>
    </row>
    <row r="124" spans="1:3" x14ac:dyDescent="0.3">
      <c r="A124" s="87">
        <v>44087</v>
      </c>
      <c r="B124" s="90"/>
      <c r="C124" s="89">
        <f t="shared" si="0"/>
        <v>123</v>
      </c>
    </row>
    <row r="125" spans="1:3" x14ac:dyDescent="0.3">
      <c r="A125" s="87">
        <v>44088</v>
      </c>
      <c r="B125" s="90">
        <v>3</v>
      </c>
      <c r="C125" s="89">
        <f t="shared" si="0"/>
        <v>126</v>
      </c>
    </row>
    <row r="126" spans="1:3" x14ac:dyDescent="0.3">
      <c r="A126" s="87">
        <v>44089</v>
      </c>
      <c r="B126" s="90">
        <v>4</v>
      </c>
      <c r="C126" s="89">
        <f t="shared" si="0"/>
        <v>130</v>
      </c>
    </row>
    <row r="127" spans="1:3" x14ac:dyDescent="0.3">
      <c r="A127" s="87">
        <v>44090</v>
      </c>
      <c r="B127" s="90">
        <v>7</v>
      </c>
      <c r="C127" s="89">
        <f t="shared" si="0"/>
        <v>137</v>
      </c>
    </row>
    <row r="128" spans="1:3" x14ac:dyDescent="0.3">
      <c r="A128" s="87">
        <v>44091</v>
      </c>
      <c r="B128" s="90">
        <v>3</v>
      </c>
      <c r="C128" s="89">
        <f t="shared" si="0"/>
        <v>140</v>
      </c>
    </row>
    <row r="129" spans="1:3" x14ac:dyDescent="0.3">
      <c r="A129" s="87">
        <v>44092</v>
      </c>
      <c r="B129" s="90">
        <v>1</v>
      </c>
      <c r="C129" s="89">
        <f t="shared" ref="C129:C157" si="1">SUM(C128,B129)</f>
        <v>141</v>
      </c>
    </row>
    <row r="130" spans="1:3" x14ac:dyDescent="0.3">
      <c r="A130" s="87">
        <v>44093</v>
      </c>
      <c r="B130" s="90"/>
      <c r="C130" s="89">
        <f t="shared" si="1"/>
        <v>141</v>
      </c>
    </row>
    <row r="131" spans="1:3" x14ac:dyDescent="0.3">
      <c r="A131" s="87">
        <v>44094</v>
      </c>
      <c r="B131" s="90"/>
      <c r="C131" s="89">
        <f t="shared" si="1"/>
        <v>141</v>
      </c>
    </row>
    <row r="132" spans="1:3" x14ac:dyDescent="0.3">
      <c r="A132" s="87">
        <v>44095</v>
      </c>
      <c r="B132" s="90">
        <v>5</v>
      </c>
      <c r="C132" s="89">
        <f t="shared" si="1"/>
        <v>146</v>
      </c>
    </row>
    <row r="133" spans="1:3" x14ac:dyDescent="0.3">
      <c r="A133" s="87">
        <v>44096</v>
      </c>
      <c r="B133" s="90">
        <v>2</v>
      </c>
      <c r="C133" s="89">
        <f t="shared" si="1"/>
        <v>148</v>
      </c>
    </row>
    <row r="134" spans="1:3" x14ac:dyDescent="0.3">
      <c r="A134" s="87">
        <v>44097</v>
      </c>
      <c r="B134" s="90">
        <v>4</v>
      </c>
      <c r="C134" s="89">
        <f t="shared" si="1"/>
        <v>152</v>
      </c>
    </row>
    <row r="135" spans="1:3" x14ac:dyDescent="0.3">
      <c r="A135" s="87">
        <v>44098</v>
      </c>
      <c r="B135" s="91">
        <v>4</v>
      </c>
      <c r="C135" s="89">
        <f t="shared" si="1"/>
        <v>156</v>
      </c>
    </row>
    <row r="136" spans="1:3" x14ac:dyDescent="0.3">
      <c r="A136" s="87">
        <v>44099</v>
      </c>
      <c r="B136" s="91">
        <v>2</v>
      </c>
      <c r="C136" s="89">
        <f t="shared" si="1"/>
        <v>158</v>
      </c>
    </row>
    <row r="137" spans="1:3" x14ac:dyDescent="0.3">
      <c r="A137" s="87">
        <v>44100</v>
      </c>
      <c r="B137" s="91"/>
      <c r="C137" s="89">
        <f t="shared" si="1"/>
        <v>158</v>
      </c>
    </row>
    <row r="138" spans="1:3" x14ac:dyDescent="0.3">
      <c r="A138" s="87">
        <v>44101</v>
      </c>
      <c r="B138" s="91"/>
      <c r="C138" s="89">
        <f t="shared" si="1"/>
        <v>158</v>
      </c>
    </row>
    <row r="139" spans="1:3" x14ac:dyDescent="0.3">
      <c r="A139" s="87">
        <v>44102</v>
      </c>
      <c r="B139" s="91">
        <v>3</v>
      </c>
      <c r="C139" s="89">
        <f t="shared" si="1"/>
        <v>161</v>
      </c>
    </row>
    <row r="140" spans="1:3" x14ac:dyDescent="0.3">
      <c r="A140" s="87">
        <v>44103</v>
      </c>
      <c r="B140" s="91">
        <v>2</v>
      </c>
      <c r="C140" s="89">
        <f t="shared" si="1"/>
        <v>163</v>
      </c>
    </row>
    <row r="141" spans="1:3" x14ac:dyDescent="0.3">
      <c r="A141" s="87">
        <v>44104</v>
      </c>
      <c r="B141" s="91">
        <v>4</v>
      </c>
      <c r="C141" s="89">
        <f t="shared" si="1"/>
        <v>167</v>
      </c>
    </row>
    <row r="142" spans="1:3" x14ac:dyDescent="0.3">
      <c r="A142" s="87">
        <v>44105</v>
      </c>
      <c r="B142" s="91">
        <v>4</v>
      </c>
      <c r="C142" s="89">
        <f t="shared" si="1"/>
        <v>171</v>
      </c>
    </row>
    <row r="143" spans="1:3" x14ac:dyDescent="0.3">
      <c r="A143" s="87">
        <v>44106</v>
      </c>
      <c r="B143" s="91">
        <v>2</v>
      </c>
      <c r="C143" s="89">
        <f t="shared" si="1"/>
        <v>173</v>
      </c>
    </row>
    <row r="144" spans="1:3" x14ac:dyDescent="0.3">
      <c r="A144" s="87">
        <v>44107</v>
      </c>
      <c r="B144" s="91"/>
      <c r="C144" s="89">
        <f t="shared" si="1"/>
        <v>173</v>
      </c>
    </row>
    <row r="145" spans="1:3" x14ac:dyDescent="0.3">
      <c r="A145" s="87">
        <v>44108</v>
      </c>
      <c r="B145" s="91"/>
      <c r="C145" s="89">
        <f t="shared" si="1"/>
        <v>173</v>
      </c>
    </row>
    <row r="146" spans="1:3" x14ac:dyDescent="0.3">
      <c r="A146" s="87">
        <v>44109</v>
      </c>
      <c r="B146" s="91">
        <v>7</v>
      </c>
      <c r="C146" s="89">
        <f t="shared" si="1"/>
        <v>180</v>
      </c>
    </row>
    <row r="147" spans="1:3" x14ac:dyDescent="0.3">
      <c r="A147" s="87">
        <v>44110</v>
      </c>
      <c r="B147" s="91">
        <v>18</v>
      </c>
      <c r="C147" s="89">
        <f t="shared" si="1"/>
        <v>198</v>
      </c>
    </row>
    <row r="148" spans="1:3" x14ac:dyDescent="0.3">
      <c r="A148" s="87">
        <v>44111</v>
      </c>
      <c r="B148" s="91">
        <v>8</v>
      </c>
      <c r="C148" s="89">
        <f t="shared" si="1"/>
        <v>206</v>
      </c>
    </row>
    <row r="149" spans="1:3" x14ac:dyDescent="0.3">
      <c r="A149" s="87">
        <v>44112</v>
      </c>
      <c r="B149" s="91">
        <v>7</v>
      </c>
      <c r="C149" s="89">
        <f t="shared" si="1"/>
        <v>213</v>
      </c>
    </row>
    <row r="150" spans="1:3" x14ac:dyDescent="0.3">
      <c r="A150" s="87">
        <v>44113</v>
      </c>
      <c r="B150" s="91">
        <v>6</v>
      </c>
      <c r="C150" s="89">
        <f t="shared" si="1"/>
        <v>219</v>
      </c>
    </row>
    <row r="151" spans="1:3" x14ac:dyDescent="0.3">
      <c r="A151" s="87">
        <v>44114</v>
      </c>
      <c r="B151" s="91"/>
      <c r="C151" s="89">
        <f t="shared" si="1"/>
        <v>219</v>
      </c>
    </row>
    <row r="152" spans="1:3" x14ac:dyDescent="0.3">
      <c r="A152" s="87">
        <v>44115</v>
      </c>
      <c r="B152" s="91"/>
      <c r="C152" s="89">
        <f t="shared" si="1"/>
        <v>219</v>
      </c>
    </row>
    <row r="153" spans="1:3" x14ac:dyDescent="0.3">
      <c r="A153" s="87">
        <v>44116</v>
      </c>
      <c r="B153" s="91">
        <v>40</v>
      </c>
      <c r="C153" s="89">
        <f t="shared" si="1"/>
        <v>259</v>
      </c>
    </row>
    <row r="154" spans="1:3" x14ac:dyDescent="0.3">
      <c r="A154" s="87">
        <v>44117</v>
      </c>
      <c r="B154" s="91">
        <v>10</v>
      </c>
      <c r="C154" s="89">
        <f t="shared" si="1"/>
        <v>269</v>
      </c>
    </row>
    <row r="155" spans="1:3" x14ac:dyDescent="0.3">
      <c r="A155" s="87">
        <v>44118</v>
      </c>
      <c r="B155" s="91">
        <v>15</v>
      </c>
      <c r="C155" s="89">
        <f t="shared" si="1"/>
        <v>284</v>
      </c>
    </row>
    <row r="156" spans="1:3" x14ac:dyDescent="0.3">
      <c r="A156" s="87">
        <v>44119</v>
      </c>
      <c r="B156" s="91">
        <v>19</v>
      </c>
      <c r="C156" s="89">
        <f t="shared" si="1"/>
        <v>303</v>
      </c>
    </row>
    <row r="157" spans="1:3" x14ac:dyDescent="0.3">
      <c r="A157" s="87">
        <v>44120</v>
      </c>
      <c r="B157" s="91">
        <v>10</v>
      </c>
      <c r="C157" s="89">
        <f t="shared" si="1"/>
        <v>313</v>
      </c>
    </row>
    <row r="158" spans="1:3" x14ac:dyDescent="0.3">
      <c r="A158" s="87">
        <v>44121</v>
      </c>
      <c r="B158" s="91"/>
      <c r="C158" s="89">
        <f t="shared" ref="C158:C159" si="2">SUM(C157,B158)</f>
        <v>313</v>
      </c>
    </row>
    <row r="159" spans="1:3" x14ac:dyDescent="0.3">
      <c r="A159" s="87">
        <v>44122</v>
      </c>
      <c r="B159" s="91"/>
      <c r="C159" s="89">
        <f t="shared" si="2"/>
        <v>313</v>
      </c>
    </row>
    <row r="160" spans="1:3" x14ac:dyDescent="0.3">
      <c r="A160" s="87">
        <v>44123</v>
      </c>
      <c r="B160" s="91">
        <v>61</v>
      </c>
      <c r="C160" s="89">
        <f t="shared" ref="C160:C164" si="3">SUM(C159,B160)</f>
        <v>374</v>
      </c>
    </row>
    <row r="161" spans="1:3" x14ac:dyDescent="0.3">
      <c r="A161" s="87">
        <v>44124</v>
      </c>
      <c r="B161" s="91">
        <v>22</v>
      </c>
      <c r="C161" s="89">
        <f t="shared" si="3"/>
        <v>396</v>
      </c>
    </row>
    <row r="162" spans="1:3" x14ac:dyDescent="0.3">
      <c r="A162" s="87">
        <v>44125</v>
      </c>
      <c r="B162" s="92">
        <v>25</v>
      </c>
      <c r="C162" s="89">
        <f t="shared" si="3"/>
        <v>421</v>
      </c>
    </row>
    <row r="163" spans="1:3" x14ac:dyDescent="0.3">
      <c r="A163" s="87">
        <v>44126</v>
      </c>
      <c r="B163" s="92">
        <v>19</v>
      </c>
      <c r="C163" s="89">
        <f t="shared" si="3"/>
        <v>440</v>
      </c>
    </row>
    <row r="164" spans="1:3" x14ac:dyDescent="0.3">
      <c r="A164" s="87">
        <v>44127</v>
      </c>
      <c r="B164" s="92">
        <v>42</v>
      </c>
      <c r="C164" s="89">
        <f t="shared" si="3"/>
        <v>482</v>
      </c>
    </row>
    <row r="165" spans="1:3" x14ac:dyDescent="0.3">
      <c r="A165" s="87">
        <v>44128</v>
      </c>
      <c r="B165" s="92"/>
      <c r="C165" s="93"/>
    </row>
    <row r="166" spans="1:3" x14ac:dyDescent="0.3">
      <c r="A166" s="94"/>
      <c r="B166" s="92"/>
      <c r="C166" s="93"/>
    </row>
    <row r="167" spans="1:3" ht="14.5" thickBot="1" x14ac:dyDescent="0.35">
      <c r="A167" s="95" t="s">
        <v>34</v>
      </c>
      <c r="B167" s="96">
        <f>MAX(C3:C164)</f>
        <v>482</v>
      </c>
      <c r="C167" s="97"/>
    </row>
    <row r="168" spans="1:3" ht="14.5" thickTop="1" x14ac:dyDescent="0.3">
      <c r="B168" s="41"/>
      <c r="C168" s="41"/>
    </row>
    <row r="169" spans="1:3" x14ac:dyDescent="0.3">
      <c r="B169" s="41"/>
      <c r="C169" s="41"/>
    </row>
    <row r="170" spans="1:3" x14ac:dyDescent="0.3">
      <c r="B170" s="41"/>
      <c r="C170" s="41"/>
    </row>
    <row r="171" spans="1:3" x14ac:dyDescent="0.3">
      <c r="B171" s="41"/>
      <c r="C171" s="41"/>
    </row>
    <row r="172" spans="1:3" x14ac:dyDescent="0.3">
      <c r="B172" s="41"/>
      <c r="C172" s="41"/>
    </row>
    <row r="173" spans="1:3" x14ac:dyDescent="0.3">
      <c r="B173" s="41"/>
      <c r="C173" s="41"/>
    </row>
    <row r="174" spans="1:3" x14ac:dyDescent="0.3">
      <c r="B174" s="41"/>
      <c r="C174" s="41"/>
    </row>
    <row r="175" spans="1:3" x14ac:dyDescent="0.3">
      <c r="B175" s="41"/>
      <c r="C175" s="41"/>
    </row>
    <row r="176" spans="1:3" x14ac:dyDescent="0.3">
      <c r="B176" s="41"/>
      <c r="C176" s="41"/>
    </row>
    <row r="177" spans="2:3" x14ac:dyDescent="0.3">
      <c r="B177" s="41"/>
      <c r="C177" s="41"/>
    </row>
    <row r="178" spans="2:3" x14ac:dyDescent="0.3">
      <c r="B178" s="41"/>
      <c r="C178" s="41"/>
    </row>
    <row r="179" spans="2:3" x14ac:dyDescent="0.3">
      <c r="B179" s="41"/>
      <c r="C179" s="41"/>
    </row>
    <row r="180" spans="2:3" x14ac:dyDescent="0.3">
      <c r="B180" s="41"/>
      <c r="C180" s="41"/>
    </row>
    <row r="181" spans="2:3" x14ac:dyDescent="0.3">
      <c r="B181" s="41"/>
      <c r="C181" s="41"/>
    </row>
    <row r="182" spans="2:3" x14ac:dyDescent="0.3">
      <c r="B182" s="41"/>
      <c r="C182" s="41"/>
    </row>
    <row r="183" spans="2:3" x14ac:dyDescent="0.3">
      <c r="B183" s="41"/>
      <c r="C183" s="41"/>
    </row>
    <row r="184" spans="2:3" x14ac:dyDescent="0.3">
      <c r="B184" s="41"/>
      <c r="C184" s="41"/>
    </row>
    <row r="185" spans="2:3" x14ac:dyDescent="0.3">
      <c r="B185" s="41"/>
      <c r="C185" s="41"/>
    </row>
    <row r="186" spans="2:3" x14ac:dyDescent="0.3">
      <c r="B186" s="41"/>
      <c r="C186" s="41"/>
    </row>
    <row r="187" spans="2:3" x14ac:dyDescent="0.3">
      <c r="B187" s="41"/>
      <c r="C187" s="41"/>
    </row>
    <row r="188" spans="2:3" x14ac:dyDescent="0.3">
      <c r="B188" s="41"/>
      <c r="C188" s="41"/>
    </row>
    <row r="189" spans="2:3" x14ac:dyDescent="0.3">
      <c r="B189" s="41"/>
      <c r="C189" s="41"/>
    </row>
    <row r="190" spans="2:3" x14ac:dyDescent="0.3">
      <c r="B190" s="41"/>
      <c r="C190" s="41"/>
    </row>
    <row r="191" spans="2:3" x14ac:dyDescent="0.3">
      <c r="B191" s="41"/>
      <c r="C191" s="41"/>
    </row>
    <row r="192" spans="2:3" x14ac:dyDescent="0.3">
      <c r="B192" s="41"/>
      <c r="C192" s="41"/>
    </row>
    <row r="193" spans="2:3" x14ac:dyDescent="0.3">
      <c r="B193" s="41"/>
      <c r="C193" s="41"/>
    </row>
    <row r="194" spans="2:3" x14ac:dyDescent="0.3">
      <c r="B194" s="41"/>
      <c r="C194" s="41"/>
    </row>
    <row r="195" spans="2:3" x14ac:dyDescent="0.3">
      <c r="B195" s="41"/>
      <c r="C195" s="41"/>
    </row>
    <row r="196" spans="2:3" x14ac:dyDescent="0.3">
      <c r="B196" s="41"/>
      <c r="C196" s="41"/>
    </row>
    <row r="197" spans="2:3" x14ac:dyDescent="0.3">
      <c r="B197" s="41"/>
      <c r="C197" s="41"/>
    </row>
    <row r="198" spans="2:3" x14ac:dyDescent="0.3">
      <c r="B198" s="41"/>
      <c r="C198" s="41"/>
    </row>
    <row r="199" spans="2:3" x14ac:dyDescent="0.3">
      <c r="B199" s="41"/>
      <c r="C199" s="41"/>
    </row>
    <row r="200" spans="2:3" x14ac:dyDescent="0.3">
      <c r="B200" s="41"/>
      <c r="C200" s="41"/>
    </row>
    <row r="201" spans="2:3" x14ac:dyDescent="0.3">
      <c r="B201" s="41"/>
      <c r="C201" s="41"/>
    </row>
    <row r="202" spans="2:3" x14ac:dyDescent="0.3">
      <c r="B202" s="41"/>
      <c r="C202" s="41"/>
    </row>
    <row r="203" spans="2:3" x14ac:dyDescent="0.3">
      <c r="B203" s="41"/>
      <c r="C203" s="41"/>
    </row>
    <row r="204" spans="2:3" x14ac:dyDescent="0.3">
      <c r="B204" s="41"/>
      <c r="C204" s="41"/>
    </row>
    <row r="205" spans="2:3" x14ac:dyDescent="0.3">
      <c r="B205" s="41"/>
      <c r="C205" s="41"/>
    </row>
    <row r="206" spans="2:3" x14ac:dyDescent="0.3">
      <c r="B206" s="41"/>
      <c r="C206" s="41"/>
    </row>
    <row r="207" spans="2:3" x14ac:dyDescent="0.3">
      <c r="B207" s="41"/>
      <c r="C207" s="41"/>
    </row>
    <row r="208" spans="2:3" x14ac:dyDescent="0.3">
      <c r="B208" s="41"/>
      <c r="C208" s="41"/>
    </row>
    <row r="209" spans="2:3" x14ac:dyDescent="0.3">
      <c r="B209" s="41"/>
      <c r="C209" s="41"/>
    </row>
    <row r="210" spans="2:3" x14ac:dyDescent="0.3">
      <c r="B210" s="41"/>
      <c r="C210" s="41"/>
    </row>
    <row r="211" spans="2:3" x14ac:dyDescent="0.3">
      <c r="B211" s="41"/>
      <c r="C211" s="41"/>
    </row>
    <row r="212" spans="2:3" x14ac:dyDescent="0.3">
      <c r="B212" s="41"/>
      <c r="C212" s="41"/>
    </row>
    <row r="213" spans="2:3" x14ac:dyDescent="0.3">
      <c r="B213" s="41"/>
      <c r="C213" s="41"/>
    </row>
    <row r="214" spans="2:3" x14ac:dyDescent="0.3">
      <c r="B214" s="41"/>
      <c r="C214" s="41"/>
    </row>
    <row r="215" spans="2:3" x14ac:dyDescent="0.3">
      <c r="B215" s="41"/>
      <c r="C215" s="41"/>
    </row>
    <row r="216" spans="2:3" x14ac:dyDescent="0.3">
      <c r="B216" s="41"/>
      <c r="C216" s="41"/>
    </row>
    <row r="217" spans="2:3" x14ac:dyDescent="0.3">
      <c r="B217" s="41"/>
      <c r="C217" s="41"/>
    </row>
    <row r="218" spans="2:3" x14ac:dyDescent="0.3">
      <c r="B218" s="41"/>
      <c r="C218" s="41"/>
    </row>
    <row r="219" spans="2:3" x14ac:dyDescent="0.3">
      <c r="B219" s="41"/>
      <c r="C219" s="41"/>
    </row>
    <row r="220" spans="2:3" x14ac:dyDescent="0.3">
      <c r="B220" s="41"/>
      <c r="C220" s="41"/>
    </row>
    <row r="221" spans="2:3" x14ac:dyDescent="0.3">
      <c r="B221" s="41"/>
      <c r="C221" s="41"/>
    </row>
    <row r="222" spans="2:3" x14ac:dyDescent="0.3">
      <c r="B222" s="41"/>
      <c r="C222" s="41"/>
    </row>
    <row r="223" spans="2:3" x14ac:dyDescent="0.3">
      <c r="B223" s="41"/>
      <c r="C223" s="41"/>
    </row>
    <row r="224" spans="2:3" x14ac:dyDescent="0.3">
      <c r="B224" s="41"/>
      <c r="C224" s="41"/>
    </row>
    <row r="225" spans="2:3" x14ac:dyDescent="0.3">
      <c r="B225" s="41"/>
      <c r="C225" s="41"/>
    </row>
    <row r="226" spans="2:3" x14ac:dyDescent="0.3">
      <c r="B226" s="41"/>
      <c r="C226" s="41"/>
    </row>
    <row r="227" spans="2:3" x14ac:dyDescent="0.3">
      <c r="B227" s="41"/>
      <c r="C227" s="41"/>
    </row>
    <row r="228" spans="2:3" x14ac:dyDescent="0.3">
      <c r="B228" s="41"/>
      <c r="C228" s="41"/>
    </row>
    <row r="229" spans="2:3" x14ac:dyDescent="0.3">
      <c r="B229" s="41"/>
      <c r="C229" s="41"/>
    </row>
    <row r="230" spans="2:3" x14ac:dyDescent="0.3">
      <c r="B230" s="41"/>
      <c r="C230" s="41"/>
    </row>
    <row r="231" spans="2:3" x14ac:dyDescent="0.3">
      <c r="B231" s="41"/>
      <c r="C231" s="41"/>
    </row>
    <row r="232" spans="2:3" x14ac:dyDescent="0.3">
      <c r="B232" s="41"/>
      <c r="C232" s="41"/>
    </row>
    <row r="233" spans="2:3" x14ac:dyDescent="0.3">
      <c r="B233" s="41"/>
      <c r="C233" s="41"/>
    </row>
    <row r="234" spans="2:3" x14ac:dyDescent="0.3">
      <c r="B234" s="41"/>
      <c r="C234" s="41"/>
    </row>
    <row r="235" spans="2:3" x14ac:dyDescent="0.3">
      <c r="B235" s="41"/>
      <c r="C235" s="41"/>
    </row>
    <row r="236" spans="2:3" x14ac:dyDescent="0.3">
      <c r="B236" s="41"/>
      <c r="C236" s="41"/>
    </row>
    <row r="237" spans="2:3" x14ac:dyDescent="0.3">
      <c r="B237" s="41"/>
      <c r="C237" s="41"/>
    </row>
    <row r="238" spans="2:3" x14ac:dyDescent="0.3">
      <c r="B238" s="41"/>
      <c r="C238" s="41"/>
    </row>
    <row r="239" spans="2:3" x14ac:dyDescent="0.3">
      <c r="B239" s="41"/>
      <c r="C239" s="41"/>
    </row>
    <row r="240" spans="2:3" x14ac:dyDescent="0.3">
      <c r="B240" s="41"/>
      <c r="C240" s="41"/>
    </row>
    <row r="241" spans="2:3" x14ac:dyDescent="0.3">
      <c r="B241" s="41"/>
      <c r="C241" s="41"/>
    </row>
    <row r="242" spans="2:3" x14ac:dyDescent="0.3">
      <c r="B242" s="41"/>
      <c r="C242" s="41"/>
    </row>
    <row r="243" spans="2:3" x14ac:dyDescent="0.3">
      <c r="B243" s="41"/>
      <c r="C243" s="41"/>
    </row>
    <row r="244" spans="2:3" x14ac:dyDescent="0.3">
      <c r="B244" s="41"/>
      <c r="C244" s="41"/>
    </row>
    <row r="245" spans="2:3" x14ac:dyDescent="0.3">
      <c r="B245" s="41"/>
      <c r="C245" s="41"/>
    </row>
    <row r="246" spans="2:3" x14ac:dyDescent="0.3">
      <c r="B246" s="41"/>
      <c r="C246" s="41"/>
    </row>
    <row r="247" spans="2:3" x14ac:dyDescent="0.3">
      <c r="B247" s="41"/>
      <c r="C247" s="41"/>
    </row>
    <row r="248" spans="2:3" x14ac:dyDescent="0.3">
      <c r="B248" s="41"/>
      <c r="C248" s="41"/>
    </row>
    <row r="249" spans="2:3" x14ac:dyDescent="0.3">
      <c r="B249" s="41"/>
      <c r="C249" s="41"/>
    </row>
    <row r="250" spans="2:3" x14ac:dyDescent="0.3">
      <c r="B250" s="41"/>
      <c r="C250" s="41"/>
    </row>
    <row r="251" spans="2:3" x14ac:dyDescent="0.3">
      <c r="B251" s="41"/>
      <c r="C251" s="41"/>
    </row>
    <row r="252" spans="2:3" x14ac:dyDescent="0.3">
      <c r="B252" s="41"/>
      <c r="C252" s="41"/>
    </row>
    <row r="253" spans="2:3" x14ac:dyDescent="0.3">
      <c r="B253" s="41"/>
      <c r="C253" s="41"/>
    </row>
    <row r="254" spans="2:3" x14ac:dyDescent="0.3">
      <c r="B254" s="41"/>
      <c r="C254" s="41"/>
    </row>
    <row r="255" spans="2:3" x14ac:dyDescent="0.3">
      <c r="B255" s="41"/>
      <c r="C255" s="41"/>
    </row>
    <row r="256" spans="2:3" x14ac:dyDescent="0.3">
      <c r="B256" s="41"/>
      <c r="C256" s="41"/>
    </row>
    <row r="257" spans="2:3" x14ac:dyDescent="0.3">
      <c r="B257" s="41"/>
      <c r="C257" s="41"/>
    </row>
    <row r="258" spans="2:3" x14ac:dyDescent="0.3">
      <c r="B258" s="41"/>
      <c r="C258" s="41"/>
    </row>
    <row r="259" spans="2:3" x14ac:dyDescent="0.3">
      <c r="B259" s="41"/>
      <c r="C259" s="41"/>
    </row>
    <row r="260" spans="2:3" x14ac:dyDescent="0.3">
      <c r="B260" s="41"/>
      <c r="C260" s="41"/>
    </row>
    <row r="261" spans="2:3" x14ac:dyDescent="0.3">
      <c r="B261" s="41"/>
      <c r="C261" s="41"/>
    </row>
    <row r="262" spans="2:3" x14ac:dyDescent="0.3">
      <c r="B262" s="41"/>
      <c r="C262" s="41"/>
    </row>
    <row r="263" spans="2:3" x14ac:dyDescent="0.3">
      <c r="B263" s="41"/>
      <c r="C263" s="41"/>
    </row>
    <row r="264" spans="2:3" x14ac:dyDescent="0.3">
      <c r="B264" s="41"/>
      <c r="C264" s="41"/>
    </row>
    <row r="265" spans="2:3" x14ac:dyDescent="0.3">
      <c r="B265" s="41"/>
      <c r="C265" s="41"/>
    </row>
    <row r="266" spans="2:3" x14ac:dyDescent="0.3">
      <c r="B266" s="41"/>
      <c r="C266" s="41"/>
    </row>
    <row r="267" spans="2:3" x14ac:dyDescent="0.3">
      <c r="B267" s="41"/>
      <c r="C267" s="41"/>
    </row>
    <row r="268" spans="2:3" x14ac:dyDescent="0.3">
      <c r="B268" s="41"/>
      <c r="C268" s="41"/>
    </row>
    <row r="269" spans="2:3" x14ac:dyDescent="0.3">
      <c r="B269" s="41"/>
      <c r="C269" s="41"/>
    </row>
    <row r="270" spans="2:3" x14ac:dyDescent="0.3">
      <c r="B270" s="41"/>
      <c r="C270" s="41"/>
    </row>
    <row r="271" spans="2:3" x14ac:dyDescent="0.3">
      <c r="B271" s="41"/>
      <c r="C271" s="41"/>
    </row>
    <row r="272" spans="2:3" x14ac:dyDescent="0.3">
      <c r="B272" s="41"/>
      <c r="C272" s="41"/>
    </row>
    <row r="273" spans="2:3" x14ac:dyDescent="0.3">
      <c r="B273" s="41"/>
      <c r="C273" s="41"/>
    </row>
    <row r="274" spans="2:3" x14ac:dyDescent="0.3">
      <c r="B274" s="41"/>
      <c r="C274" s="41"/>
    </row>
    <row r="275" spans="2:3" x14ac:dyDescent="0.3">
      <c r="B275" s="41"/>
      <c r="C275" s="41"/>
    </row>
    <row r="276" spans="2:3" x14ac:dyDescent="0.3">
      <c r="B276" s="41"/>
      <c r="C276" s="41"/>
    </row>
    <row r="277" spans="2:3" x14ac:dyDescent="0.3">
      <c r="B277" s="41"/>
      <c r="C277" s="41"/>
    </row>
    <row r="278" spans="2:3" x14ac:dyDescent="0.3">
      <c r="B278" s="41"/>
      <c r="C278" s="41"/>
    </row>
    <row r="279" spans="2:3" x14ac:dyDescent="0.3">
      <c r="B279" s="41"/>
      <c r="C279" s="41"/>
    </row>
    <row r="280" spans="2:3" x14ac:dyDescent="0.3">
      <c r="B280" s="41"/>
      <c r="C280" s="41"/>
    </row>
    <row r="281" spans="2:3" x14ac:dyDescent="0.3">
      <c r="B281" s="41"/>
      <c r="C281" s="41"/>
    </row>
    <row r="282" spans="2:3" x14ac:dyDescent="0.3">
      <c r="B282" s="41"/>
      <c r="C282" s="41"/>
    </row>
    <row r="283" spans="2:3" x14ac:dyDescent="0.3">
      <c r="B283" s="41"/>
      <c r="C283" s="41"/>
    </row>
    <row r="284" spans="2:3" x14ac:dyDescent="0.3">
      <c r="B284" s="41"/>
      <c r="C284" s="41"/>
    </row>
    <row r="285" spans="2:3" x14ac:dyDescent="0.3">
      <c r="B285" s="41"/>
      <c r="C285" s="41"/>
    </row>
    <row r="286" spans="2:3" x14ac:dyDescent="0.3">
      <c r="B286" s="41"/>
      <c r="C286"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2020-10-26T10:59:22Z</dcterms:modified>
</cp:coreProperties>
</file>