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Tests" sheetId="17" r:id="rId6"/>
    <sheet name="2. Contact Tracing" sheetId="6" r:id="rId7"/>
    <sheet name="3. Ansteckungsorte" sheetId="7" r:id="rId8"/>
    <sheet name="3.1 Grafiken Ansteckungsorte" sheetId="12" r:id="rId9"/>
    <sheet name="4. SwissCovid App" sheetId="8" r:id="rId10"/>
    <sheet name="5. Quarantäne nach Einreise" sheetId="9" r:id="rId11"/>
    <sheet name="5.1 nach Risikogebieten" sheetId="11" r:id="rId12"/>
    <sheet name="5.2 Reisemittel, -wege" sheetId="10" r:id="rId13"/>
  </sheets>
  <calcPr calcId="162913"/>
</workbook>
</file>

<file path=xl/calcChain.xml><?xml version="1.0" encoding="utf-8"?>
<calcChain xmlns="http://schemas.openxmlformats.org/spreadsheetml/2006/main">
  <c r="C22" i="17" l="1"/>
  <c r="D22" i="17" s="1"/>
  <c r="AB184" i="7" l="1"/>
  <c r="Z184" i="7"/>
  <c r="Z142" i="13"/>
  <c r="X184" i="7"/>
  <c r="V184" i="7"/>
  <c r="T184" i="7"/>
  <c r="R184" i="7"/>
  <c r="P184" i="7"/>
  <c r="N184" i="7"/>
  <c r="L184" i="7"/>
  <c r="J184" i="7"/>
  <c r="H184" i="7"/>
  <c r="F184" i="7"/>
  <c r="D182" i="7"/>
  <c r="D183" i="7"/>
  <c r="D184" i="7"/>
  <c r="B184" i="7"/>
  <c r="K184" i="10"/>
  <c r="I184" i="10"/>
  <c r="G184" i="10"/>
  <c r="E184" i="10"/>
  <c r="C184" i="10"/>
  <c r="M184" i="11"/>
  <c r="K184" i="11"/>
  <c r="I184" i="11"/>
  <c r="G184" i="11"/>
  <c r="E184" i="11"/>
  <c r="C184" i="11"/>
  <c r="D184" i="9"/>
  <c r="C183" i="8"/>
  <c r="P183" i="7"/>
  <c r="D184" i="6"/>
  <c r="AD145" i="13"/>
  <c r="AD135" i="13"/>
  <c r="Z143" i="13"/>
  <c r="S263" i="1" l="1"/>
  <c r="R263" i="1"/>
  <c r="Q263" i="1"/>
  <c r="P263" i="1"/>
  <c r="N269" i="1"/>
  <c r="O263" i="1"/>
  <c r="H263" i="1"/>
  <c r="G263" i="1"/>
  <c r="F263" i="1"/>
  <c r="D260" i="1"/>
  <c r="C263" i="1"/>
  <c r="L263" i="1" l="1"/>
  <c r="K183" i="10" l="1"/>
  <c r="I183" i="10"/>
  <c r="G183" i="10"/>
  <c r="E183" i="10"/>
  <c r="C183" i="10"/>
  <c r="D183" i="9"/>
  <c r="C182" i="8" l="1"/>
  <c r="B183" i="7"/>
  <c r="D182" i="6"/>
  <c r="D183" i="6" s="1"/>
  <c r="P262" i="1" l="1"/>
  <c r="O262" i="1"/>
  <c r="E263" i="1"/>
  <c r="D259" i="1"/>
  <c r="E262" i="1"/>
  <c r="L262" i="1" l="1"/>
  <c r="D258" i="1" l="1"/>
  <c r="K190" i="10" l="1"/>
  <c r="I190" i="10"/>
  <c r="G190" i="10"/>
  <c r="E190" i="10"/>
  <c r="C190" i="10"/>
  <c r="K180" i="10"/>
  <c r="K181" i="10"/>
  <c r="K182" i="10" s="1"/>
  <c r="I180" i="10"/>
  <c r="I181" i="10" s="1"/>
  <c r="I182" i="10" s="1"/>
  <c r="G180" i="10"/>
  <c r="G181" i="10" s="1"/>
  <c r="G182" i="10" s="1"/>
  <c r="E180" i="10"/>
  <c r="E181" i="10" s="1"/>
  <c r="E182" i="10" s="1"/>
  <c r="C180" i="10"/>
  <c r="C181" i="10" s="1"/>
  <c r="C182" i="10" s="1"/>
  <c r="D180" i="9"/>
  <c r="D181" i="9"/>
  <c r="D182" i="9" s="1"/>
  <c r="C179" i="8" l="1"/>
  <c r="C180" i="8" s="1"/>
  <c r="C181" i="8" s="1"/>
  <c r="F191" i="7"/>
  <c r="H191" i="7"/>
  <c r="J191" i="7"/>
  <c r="L191" i="7"/>
  <c r="N191" i="7"/>
  <c r="R191" i="7"/>
  <c r="T191" i="7"/>
  <c r="V191" i="7"/>
  <c r="X191" i="7"/>
  <c r="Z191" i="7"/>
  <c r="AB191" i="7"/>
  <c r="D180" i="6"/>
  <c r="D181" i="6" s="1"/>
  <c r="P261" i="1" l="1"/>
  <c r="P257" i="1"/>
  <c r="O261" i="1"/>
  <c r="E261" i="1"/>
  <c r="L261" i="1" l="1"/>
  <c r="K178" i="10" l="1"/>
  <c r="K179" i="10" s="1"/>
  <c r="I178" i="10"/>
  <c r="I179" i="10" s="1"/>
  <c r="G178" i="10"/>
  <c r="G179" i="10" s="1"/>
  <c r="E178" i="10"/>
  <c r="E179" i="10"/>
  <c r="C178" i="10"/>
  <c r="C179" i="10" s="1"/>
  <c r="D178" i="9"/>
  <c r="D179" i="9" s="1"/>
  <c r="C177" i="8"/>
  <c r="C178" i="8" s="1"/>
  <c r="C23" i="17"/>
  <c r="D23" i="17" s="1"/>
  <c r="C21" i="17"/>
  <c r="D21" i="17" s="1"/>
  <c r="P258" i="1"/>
  <c r="O257" i="1"/>
  <c r="O258" i="1" s="1"/>
  <c r="O259" i="1" s="1"/>
  <c r="O260" i="1" s="1"/>
  <c r="L258" i="1"/>
  <c r="L257" i="1"/>
  <c r="H257" i="1"/>
  <c r="H258" i="1"/>
  <c r="H259" i="1"/>
  <c r="H260" i="1"/>
  <c r="G257" i="1"/>
  <c r="G258" i="1"/>
  <c r="G259" i="1"/>
  <c r="G260" i="1"/>
  <c r="F257" i="1"/>
  <c r="F258" i="1"/>
  <c r="F259" i="1"/>
  <c r="D254" i="1"/>
  <c r="D255" i="1"/>
  <c r="D256" i="1"/>
  <c r="D257" i="1"/>
  <c r="C257" i="1"/>
  <c r="C258" i="1" s="1"/>
  <c r="C259" i="1" s="1"/>
  <c r="C260" i="1" s="1"/>
  <c r="C261" i="1" s="1"/>
  <c r="C262" i="1" s="1"/>
  <c r="E260" i="1"/>
  <c r="F260" i="1" s="1"/>
  <c r="E259" i="1"/>
  <c r="E258" i="1"/>
  <c r="E257" i="1"/>
  <c r="H261" i="1" l="1"/>
  <c r="G261" i="1"/>
  <c r="F262" i="1"/>
  <c r="H262" i="1"/>
  <c r="G262" i="1"/>
  <c r="F261" i="1"/>
  <c r="K177" i="10" l="1"/>
  <c r="G177" i="10"/>
  <c r="C177" i="10"/>
  <c r="E177" i="10"/>
  <c r="D177" i="9" l="1"/>
  <c r="C176" i="8" l="1"/>
  <c r="P256" i="1" l="1"/>
  <c r="O256" i="1"/>
  <c r="D253" i="1"/>
  <c r="E256" i="1"/>
  <c r="L256" i="1" l="1"/>
  <c r="P255" i="1" l="1"/>
  <c r="K176" i="10" l="1"/>
  <c r="G176" i="10"/>
  <c r="E176" i="10"/>
  <c r="C176" i="10"/>
  <c r="D176" i="9"/>
  <c r="C175" i="8" l="1"/>
  <c r="D252" i="1" l="1"/>
  <c r="E255" i="1"/>
  <c r="G255" i="1" s="1"/>
  <c r="F256" i="1" l="1"/>
  <c r="G256" i="1"/>
  <c r="F255"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C155" i="7"/>
  <c r="K173" i="10" l="1"/>
  <c r="K174" i="10" s="1"/>
  <c r="K175" i="10" s="1"/>
  <c r="G173" i="10"/>
  <c r="G174" i="10" s="1"/>
  <c r="G175" i="10" s="1"/>
  <c r="E173" i="10"/>
  <c r="E174" i="10"/>
  <c r="E175" i="10" s="1"/>
  <c r="C173" i="10"/>
  <c r="C174" i="10" s="1"/>
  <c r="C175" i="10" s="1"/>
  <c r="D173" i="9"/>
  <c r="D174" i="9" s="1"/>
  <c r="D175" i="9" s="1"/>
  <c r="C172" i="8" l="1"/>
  <c r="C173" i="8" s="1"/>
  <c r="C174" i="8" s="1"/>
  <c r="P254" i="1"/>
  <c r="P251" i="1"/>
  <c r="L254" i="1" l="1"/>
  <c r="G254" i="1"/>
  <c r="F254" i="1"/>
  <c r="D251" i="1"/>
  <c r="E254" i="1"/>
  <c r="P190" i="11" l="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90"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90" i="11" l="1"/>
  <c r="AL190" i="11"/>
  <c r="AP190" i="11"/>
  <c r="AH190" i="11"/>
  <c r="AR190" i="11"/>
  <c r="AV190" i="11"/>
  <c r="AT190" i="11"/>
  <c r="K172" i="10" l="1"/>
  <c r="G172" i="10"/>
  <c r="E172" i="10"/>
  <c r="C172" i="10"/>
  <c r="D172" i="9"/>
  <c r="C171" i="8"/>
  <c r="D170" i="6"/>
  <c r="D171" i="6"/>
  <c r="D172" i="6" s="1"/>
  <c r="D173" i="6" s="1"/>
  <c r="D174" i="6" s="1"/>
  <c r="D175" i="6" s="1"/>
  <c r="D176" i="6" s="1"/>
  <c r="D177" i="6" s="1"/>
  <c r="D178" i="6" s="1"/>
  <c r="D179" i="6" s="1"/>
  <c r="D169" i="6"/>
  <c r="L251" i="1" l="1"/>
  <c r="D248" i="1"/>
  <c r="D249" i="1"/>
  <c r="D250" i="1"/>
  <c r="E253" i="1"/>
  <c r="E252" i="1"/>
  <c r="E251" i="1"/>
  <c r="K171" i="10" l="1"/>
  <c r="G171" i="10"/>
  <c r="E171" i="10"/>
  <c r="C171" i="10"/>
  <c r="D171" i="9" l="1"/>
  <c r="C170" i="8"/>
  <c r="P250" i="1" l="1"/>
  <c r="L250" i="1"/>
  <c r="D247" i="1"/>
  <c r="E250" i="1"/>
  <c r="K170" i="10" l="1"/>
  <c r="G170" i="10"/>
  <c r="E170" i="10"/>
  <c r="C170" i="10"/>
  <c r="D170" i="9"/>
  <c r="C169" i="8"/>
  <c r="B170" i="7"/>
  <c r="P249" i="1" l="1"/>
  <c r="L249" i="1"/>
  <c r="D246" i="1"/>
  <c r="E249" i="1"/>
  <c r="K169" i="10" l="1"/>
  <c r="G169" i="10"/>
  <c r="E169" i="10"/>
  <c r="C169" i="10"/>
  <c r="D169" i="9" l="1"/>
  <c r="C168" i="8"/>
  <c r="B169" i="7"/>
  <c r="P248" i="1"/>
  <c r="L248" i="1"/>
  <c r="D245" i="1"/>
  <c r="E248" i="1"/>
  <c r="K165" i="10" l="1"/>
  <c r="K166" i="10"/>
  <c r="K167" i="10" s="1"/>
  <c r="K168" i="10" s="1"/>
  <c r="G165" i="10"/>
  <c r="G166" i="10" s="1"/>
  <c r="G167" i="10" s="1"/>
  <c r="G168" i="10" s="1"/>
  <c r="E165" i="10"/>
  <c r="E166" i="10"/>
  <c r="E167" i="10" s="1"/>
  <c r="E168" i="10" s="1"/>
  <c r="C165" i="10"/>
  <c r="C166" i="10"/>
  <c r="C167" i="10" s="1"/>
  <c r="C168" i="10" s="1"/>
  <c r="D190" i="9"/>
  <c r="B189" i="8"/>
  <c r="D166" i="9"/>
  <c r="D167" i="9" s="1"/>
  <c r="D168" i="9" s="1"/>
  <c r="D165" i="9"/>
  <c r="C165" i="8"/>
  <c r="C166" i="8" s="1"/>
  <c r="C167" i="8" s="1"/>
  <c r="G166" i="6"/>
  <c r="G167" i="6" s="1"/>
  <c r="G168" i="6" s="1"/>
  <c r="D166" i="6"/>
  <c r="D167" i="6" s="1"/>
  <c r="D168" i="6" s="1"/>
  <c r="L247" i="1" l="1"/>
  <c r="P247" i="1"/>
  <c r="D244" i="1"/>
  <c r="E247" i="1"/>
  <c r="H256" i="1" l="1"/>
  <c r="H255" i="1"/>
  <c r="H254" i="1"/>
  <c r="F252" i="1"/>
  <c r="F251" i="1"/>
  <c r="G252" i="1"/>
  <c r="H253" i="1"/>
  <c r="H251" i="1"/>
  <c r="G253" i="1"/>
  <c r="H252" i="1"/>
  <c r="G251" i="1"/>
  <c r="F253" i="1"/>
  <c r="P243" i="1"/>
  <c r="P244" i="1"/>
  <c r="C164" i="8" l="1"/>
  <c r="G165" i="6"/>
  <c r="D165" i="6"/>
  <c r="B190" i="6"/>
  <c r="L244" i="1"/>
  <c r="E246" i="1"/>
  <c r="D241" i="1"/>
  <c r="D242" i="1"/>
  <c r="D243" i="1"/>
  <c r="E245" i="1"/>
  <c r="E244" i="1"/>
  <c r="G250" i="1" l="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D164" i="9"/>
  <c r="C163" i="8"/>
  <c r="G164" i="6"/>
  <c r="D164" i="6"/>
  <c r="L243" i="1" l="1"/>
  <c r="D239" i="1"/>
  <c r="D240" i="1"/>
  <c r="E243" i="1"/>
  <c r="F249" i="1" l="1"/>
  <c r="G249" i="1"/>
  <c r="C162" i="8"/>
  <c r="K163" i="10" l="1"/>
  <c r="G163" i="10"/>
  <c r="E163" i="10"/>
  <c r="C163" i="10"/>
  <c r="D163" i="9" l="1"/>
  <c r="G163" i="6"/>
  <c r="D163" i="6"/>
  <c r="P242" i="1" l="1"/>
  <c r="L242" i="1"/>
  <c r="E242" i="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P241" i="1" l="1"/>
  <c r="L241" i="1"/>
  <c r="D238" i="1" l="1"/>
  <c r="E241" i="1"/>
  <c r="G247" i="1" l="1"/>
  <c r="F247" i="1"/>
  <c r="P240" i="1"/>
  <c r="P235" i="1"/>
  <c r="L240" i="1"/>
  <c r="D237" i="1"/>
  <c r="E240" i="1" l="1"/>
  <c r="G246" i="1" l="1"/>
  <c r="F246" i="1"/>
  <c r="K158" i="10" l="1"/>
  <c r="I158" i="10"/>
  <c r="G158" i="10"/>
  <c r="E158" i="10"/>
  <c r="C158" i="10"/>
  <c r="D158" i="9"/>
  <c r="C157" i="8"/>
  <c r="G158" i="6"/>
  <c r="D158" i="6"/>
  <c r="L237" i="1" l="1"/>
  <c r="P237" i="1"/>
  <c r="E239" i="1"/>
  <c r="E238" i="1"/>
  <c r="E237" i="1"/>
  <c r="H250" i="1" s="1"/>
  <c r="D235" i="1"/>
  <c r="D236" i="1"/>
  <c r="D234" i="1"/>
  <c r="G245" i="1" l="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90" i="11" s="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90" i="6"/>
  <c r="G156" i="6"/>
  <c r="D156" i="6"/>
  <c r="BJ190" i="11" l="1"/>
  <c r="ER190" i="11"/>
  <c r="BL190" i="11"/>
  <c r="P234" i="1"/>
  <c r="L235" i="1"/>
  <c r="D232" i="1"/>
  <c r="E235" i="1" l="1"/>
  <c r="H248" i="1" s="1"/>
  <c r="F241" i="1" l="1"/>
  <c r="G241" i="1"/>
  <c r="E221" i="1"/>
  <c r="D185" i="1"/>
  <c r="FA68" i="11" l="1"/>
  <c r="FA69" i="11" l="1"/>
  <c r="FA70" i="11" s="1"/>
  <c r="FA71" i="11" s="1"/>
  <c r="FA72" i="11" s="1"/>
  <c r="FA73" i="11" s="1"/>
  <c r="FA74" i="11" s="1"/>
  <c r="FA75" i="11" s="1"/>
  <c r="FA76" i="11" s="1"/>
  <c r="AA68" i="11"/>
  <c r="EZ190" i="11" l="1"/>
  <c r="AA69" i="11"/>
  <c r="AA70" i="11" s="1"/>
  <c r="AA71" i="11" s="1"/>
  <c r="AA72" i="11" s="1"/>
  <c r="Z190"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90" i="11"/>
  <c r="EY85" i="11"/>
  <c r="EY86" i="11" s="1"/>
  <c r="EY87" i="11" s="1"/>
  <c r="EY88" i="11" s="1"/>
  <c r="EY89" i="11" s="1"/>
  <c r="EY90" i="11" s="1"/>
  <c r="EY91" i="11" s="1"/>
  <c r="EY92" i="11" s="1"/>
  <c r="EY93" i="11" s="1"/>
  <c r="EY94" i="11" s="1"/>
  <c r="EY95" i="11" s="1"/>
  <c r="EY96" i="11" s="1"/>
  <c r="EY97" i="11" s="1"/>
  <c r="EY98" i="11" s="1"/>
  <c r="EY99" i="11" s="1"/>
  <c r="EV190" i="11"/>
  <c r="Q98" i="11"/>
  <c r="Q99" i="11" s="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T190" i="11" l="1"/>
  <c r="EX190" i="11"/>
  <c r="FB190"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90"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90" i="11"/>
  <c r="BB190" i="11"/>
  <c r="CN190"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90" i="11" l="1"/>
  <c r="BN190" i="11"/>
  <c r="FN190"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90"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90" i="11"/>
  <c r="CV190"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90" i="11" l="1"/>
  <c r="FR190" i="11"/>
  <c r="FP190" i="11"/>
  <c r="DV190" i="11"/>
  <c r="AX190" i="11"/>
  <c r="AF190"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90" i="11" l="1"/>
  <c r="CL190" i="11"/>
  <c r="CJ190"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90" i="11"/>
  <c r="H246" i="1"/>
  <c r="F239" i="1"/>
  <c r="G239" i="1"/>
  <c r="BX190"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H61" i="1" l="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GE175" i="11" s="1"/>
  <c r="DM142" i="11"/>
  <c r="DM143" i="11" s="1"/>
  <c r="DM144" i="11" s="1"/>
  <c r="DM145" i="11" s="1"/>
  <c r="DM146" i="11" s="1"/>
  <c r="DM147" i="11" s="1"/>
  <c r="DM148" i="11" s="1"/>
  <c r="DM149" i="11" s="1"/>
  <c r="DM150" i="11" s="1"/>
  <c r="DM151" i="11" s="1"/>
  <c r="DM152" i="11" s="1"/>
  <c r="DM153" i="11" s="1"/>
  <c r="DM154" i="11" s="1"/>
  <c r="K192" i="10"/>
  <c r="L220" i="1"/>
  <c r="E220" i="1"/>
  <c r="H233" i="1" s="1"/>
  <c r="D217" i="1"/>
  <c r="CF190" i="11" l="1"/>
  <c r="ED190" i="11"/>
  <c r="CB190" i="11"/>
  <c r="DX190" i="11"/>
  <c r="EN190" i="11"/>
  <c r="CH190" i="11"/>
  <c r="GD190"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90" i="11" l="1"/>
  <c r="FJ190" i="11"/>
  <c r="BZ190" i="11"/>
  <c r="FZ190" i="11"/>
  <c r="DL190" i="11"/>
  <c r="C249" i="1"/>
  <c r="C250" i="1" s="1"/>
  <c r="C251" i="1" s="1"/>
  <c r="C252" i="1" s="1"/>
  <c r="C253" i="1" s="1"/>
  <c r="C254" i="1" s="1"/>
  <c r="C255" i="1" s="1"/>
  <c r="C256"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90"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90"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223" i="1"/>
  <c r="F223" i="1"/>
  <c r="F224" i="1"/>
  <c r="G224" i="1"/>
  <c r="G222" i="1"/>
  <c r="F222" i="1"/>
  <c r="P83" i="1"/>
  <c r="P215" i="1"/>
  <c r="P216" i="1"/>
  <c r="P214" i="1"/>
  <c r="F190"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P191" i="7" l="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E198" i="1"/>
  <c r="E199" i="1"/>
  <c r="E200" i="1"/>
  <c r="E201" i="1"/>
  <c r="E202" i="1"/>
  <c r="E203" i="1"/>
  <c r="E204" i="1"/>
  <c r="E205" i="1"/>
  <c r="H218" i="1" s="1"/>
  <c r="E206" i="1"/>
  <c r="E207" i="1"/>
  <c r="E208" i="1"/>
  <c r="E209" i="1"/>
  <c r="E210" i="1"/>
  <c r="E211" i="1"/>
  <c r="E212" i="1"/>
  <c r="H225" i="1" s="1"/>
  <c r="E69" i="1"/>
  <c r="H69" i="1" s="1"/>
  <c r="Q183" i="7" l="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C173" i="7" l="1"/>
  <c r="C174" i="7" s="1"/>
  <c r="B175" i="7"/>
  <c r="E173" i="7"/>
  <c r="E174" i="7" s="1"/>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CZ190" i="11"/>
  <c r="DR190" i="11"/>
  <c r="R233" i="1"/>
  <c r="S233" i="1" s="1"/>
  <c r="Q234" i="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FM175"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69"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BV190" i="11"/>
  <c r="EL190" i="11"/>
  <c r="CX190" i="11"/>
  <c r="CT190" i="11"/>
  <c r="CP190" i="11"/>
  <c r="N190" i="11"/>
  <c r="CD190" i="11"/>
  <c r="GB190" i="11"/>
  <c r="GF190" i="11"/>
  <c r="R190" i="11"/>
  <c r="FL190" i="11"/>
  <c r="B190" i="11"/>
  <c r="EJ190" i="11"/>
  <c r="AD190" i="11"/>
  <c r="DH190" i="11"/>
  <c r="DE156" i="11"/>
  <c r="R234" i="1"/>
  <c r="S234" i="1" s="1"/>
  <c r="Q235" i="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c r="E177" i="7"/>
  <c r="E178" i="7" s="1"/>
  <c r="E179" i="7" s="1"/>
  <c r="DB190" i="11"/>
  <c r="DE157" i="11"/>
  <c r="DE158" i="11" s="1"/>
  <c r="DE159" i="11" s="1"/>
  <c r="DE160" i="11" s="1"/>
  <c r="DE161" i="11" s="1"/>
  <c r="DE162" i="11" s="1"/>
  <c r="DE163" i="11" s="1"/>
  <c r="DE164" i="11" s="1"/>
  <c r="DE165" i="11" s="1"/>
  <c r="DE166" i="11" s="1"/>
  <c r="DE167" i="11" s="1"/>
  <c r="DE168" i="11" s="1"/>
  <c r="DE169" i="11" s="1"/>
  <c r="DE170" i="11" s="1"/>
  <c r="DE171" i="11" s="1"/>
  <c r="V190" i="11"/>
  <c r="BU156" i="11"/>
  <c r="BU157" i="11" s="1"/>
  <c r="BU158" i="11" s="1"/>
  <c r="BU159" i="11" s="1"/>
  <c r="BU160" i="11" s="1"/>
  <c r="BU161" i="11" s="1"/>
  <c r="BU162" i="11" s="1"/>
  <c r="BU163" i="11" s="1"/>
  <c r="BU164" i="11" s="1"/>
  <c r="BU165" i="11" s="1"/>
  <c r="BU166" i="11" s="1"/>
  <c r="BU167" i="11" s="1"/>
  <c r="BU168" i="11" s="1"/>
  <c r="BU169" i="11" s="1"/>
  <c r="BU170" i="11" s="1"/>
  <c r="BU171" i="11" s="1"/>
  <c r="BT190" i="11" s="1"/>
  <c r="DQ156" i="11"/>
  <c r="DQ157" i="11" s="1"/>
  <c r="DQ158" i="11" s="1"/>
  <c r="DQ159" i="11" s="1"/>
  <c r="DQ160" i="11" s="1"/>
  <c r="DQ161" i="11" s="1"/>
  <c r="DQ162" i="11" s="1"/>
  <c r="DQ163" i="11" s="1"/>
  <c r="DQ164" i="11" s="1"/>
  <c r="DQ165" i="11" s="1"/>
  <c r="DQ166" i="11" s="1"/>
  <c r="DQ167" i="11" s="1"/>
  <c r="DQ168" i="11" s="1"/>
  <c r="DQ169" i="11" s="1"/>
  <c r="DQ170" i="11" s="1"/>
  <c r="DQ171" i="11" s="1"/>
  <c r="DP190" i="11" s="1"/>
  <c r="EI156" i="11"/>
  <c r="EI157" i="11" s="1"/>
  <c r="EI158" i="11" s="1"/>
  <c r="EI159" i="11" s="1"/>
  <c r="EI160" i="11" s="1"/>
  <c r="EI161" i="11" s="1"/>
  <c r="EI162" i="11" s="1"/>
  <c r="EI163" i="11" s="1"/>
  <c r="EI164" i="11" s="1"/>
  <c r="EI165" i="11" s="1"/>
  <c r="EI166" i="11" s="1"/>
  <c r="EI167" i="11" s="1"/>
  <c r="EI168" i="11" s="1"/>
  <c r="EI169" i="11" s="1"/>
  <c r="EI170" i="11" s="1"/>
  <c r="EI171" i="11" s="1"/>
  <c r="EH190" i="11" s="1"/>
  <c r="I156" i="11"/>
  <c r="I157" i="11" s="1"/>
  <c r="I158" i="11" s="1"/>
  <c r="I159" i="11" s="1"/>
  <c r="I160" i="11" s="1"/>
  <c r="I161" i="11" s="1"/>
  <c r="I162" i="11" s="1"/>
  <c r="I163" i="11" s="1"/>
  <c r="I164" i="11" s="1"/>
  <c r="I165" i="11" s="1"/>
  <c r="I166" i="11" s="1"/>
  <c r="I167" i="11" s="1"/>
  <c r="I168" i="11" s="1"/>
  <c r="I169" i="11" s="1"/>
  <c r="I170" i="11" s="1"/>
  <c r="I171" i="11" s="1"/>
  <c r="I172" i="11" s="1"/>
  <c r="FW156" i="11"/>
  <c r="FW157" i="11" s="1"/>
  <c r="FW158" i="11" s="1"/>
  <c r="FW159" i="11" s="1"/>
  <c r="FW160" i="11" s="1"/>
  <c r="FW161" i="11" s="1"/>
  <c r="FW162" i="11" s="1"/>
  <c r="FW163" i="11" s="1"/>
  <c r="FW164" i="11" s="1"/>
  <c r="FW165" i="11" s="1"/>
  <c r="FW166" i="11" s="1"/>
  <c r="FW167" i="11" s="1"/>
  <c r="FW168" i="11" s="1"/>
  <c r="FW169" i="11" s="1"/>
  <c r="FW170" i="11" s="1"/>
  <c r="FW171" i="11" s="1"/>
  <c r="FV190" i="11" s="1"/>
  <c r="FY156" i="11"/>
  <c r="FY157" i="11" s="1"/>
  <c r="FY158" i="11" s="1"/>
  <c r="FY159" i="11" s="1"/>
  <c r="FY160" i="11" s="1"/>
  <c r="FY161" i="11" s="1"/>
  <c r="FY162" i="11" s="1"/>
  <c r="FY163" i="11" s="1"/>
  <c r="FY164" i="11" s="1"/>
  <c r="FY165" i="11" s="1"/>
  <c r="FY166" i="11" s="1"/>
  <c r="FY167" i="11" s="1"/>
  <c r="FY168" i="11" s="1"/>
  <c r="FY169" i="11" s="1"/>
  <c r="FY170" i="11" s="1"/>
  <c r="FY171" i="11" s="1"/>
  <c r="FX190" i="11" s="1"/>
  <c r="EQ156" i="11"/>
  <c r="EQ157" i="11" s="1"/>
  <c r="EQ158" i="11" s="1"/>
  <c r="EQ159" i="11" s="1"/>
  <c r="EQ160" i="11" s="1"/>
  <c r="EQ161" i="11" s="1"/>
  <c r="EQ162" i="11" s="1"/>
  <c r="EQ163" i="11" s="1"/>
  <c r="EQ164" i="11" s="1"/>
  <c r="EQ165" i="11" s="1"/>
  <c r="EQ166" i="11" s="1"/>
  <c r="EQ167" i="11" s="1"/>
  <c r="EQ168" i="11" s="1"/>
  <c r="EQ169" i="11" s="1"/>
  <c r="EQ170" i="11" s="1"/>
  <c r="EQ171" i="11" s="1"/>
  <c r="EP190"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90" i="11" s="1"/>
  <c r="K156" i="11"/>
  <c r="K157" i="11" s="1"/>
  <c r="K158" i="11" s="1"/>
  <c r="K159" i="11" s="1"/>
  <c r="K160" i="11" s="1"/>
  <c r="K161" i="11" s="1"/>
  <c r="K162" i="11" s="1"/>
  <c r="K163" i="11" s="1"/>
  <c r="K164" i="11" s="1"/>
  <c r="K165" i="11" s="1"/>
  <c r="K166" i="11" s="1"/>
  <c r="K167" i="11" s="1"/>
  <c r="K168" i="11" s="1"/>
  <c r="K169" i="11" s="1"/>
  <c r="K170" i="11" s="1"/>
  <c r="K171" i="11" s="1"/>
  <c r="K172" i="11" s="1"/>
  <c r="Y156" i="11"/>
  <c r="Y157" i="11" s="1"/>
  <c r="Y158" i="11" s="1"/>
  <c r="Y159" i="11" s="1"/>
  <c r="Y160" i="11" s="1"/>
  <c r="Y161" i="11" s="1"/>
  <c r="Y162" i="11" s="1"/>
  <c r="Y163" i="11" s="1"/>
  <c r="Y164" i="11" s="1"/>
  <c r="Y165" i="11" s="1"/>
  <c r="Y166" i="11" s="1"/>
  <c r="Y167" i="11" s="1"/>
  <c r="Y168" i="11" s="1"/>
  <c r="Y169" i="11" s="1"/>
  <c r="Y170" i="11" s="1"/>
  <c r="Y171" i="11" s="1"/>
  <c r="X190" i="11" s="1"/>
  <c r="DK156" i="11"/>
  <c r="DK157" i="11" s="1"/>
  <c r="DK158" i="11" s="1"/>
  <c r="DK159" i="11" s="1"/>
  <c r="DK160" i="11" s="1"/>
  <c r="DK161" i="11" s="1"/>
  <c r="DK162" i="11" s="1"/>
  <c r="DK163" i="11" s="1"/>
  <c r="DK164" i="11" s="1"/>
  <c r="DK165" i="11" s="1"/>
  <c r="DK166" i="11" s="1"/>
  <c r="DK167" i="11" s="1"/>
  <c r="DK168" i="11" s="1"/>
  <c r="DK169" i="11" s="1"/>
  <c r="DK170" i="11" s="1"/>
  <c r="DK171" i="11" s="1"/>
  <c r="DJ190" i="11" s="1"/>
  <c r="DU156" i="11"/>
  <c r="DU157" i="11" s="1"/>
  <c r="DU158" i="11" s="1"/>
  <c r="DU159" i="11" s="1"/>
  <c r="DU160" i="11" s="1"/>
  <c r="DU161" i="11" s="1"/>
  <c r="DU162" i="11" s="1"/>
  <c r="DU163" i="11" s="1"/>
  <c r="DU164" i="11" s="1"/>
  <c r="DU165" i="11" s="1"/>
  <c r="DU166" i="11" s="1"/>
  <c r="DU167" i="11" s="1"/>
  <c r="DU168" i="11" s="1"/>
  <c r="DU169" i="11" s="1"/>
  <c r="DU170" i="11" s="1"/>
  <c r="DU171" i="11" s="1"/>
  <c r="DT190" i="11" s="1"/>
  <c r="BQ156" i="11"/>
  <c r="BQ157" i="11" s="1"/>
  <c r="BQ158" i="11" s="1"/>
  <c r="BQ159" i="11" s="1"/>
  <c r="BQ160" i="11" s="1"/>
  <c r="BQ161" i="11" s="1"/>
  <c r="BQ162" i="11" s="1"/>
  <c r="BQ163" i="11" s="1"/>
  <c r="BQ164" i="11" s="1"/>
  <c r="BQ165" i="11" s="1"/>
  <c r="BQ166" i="11" s="1"/>
  <c r="BQ167" i="11" s="1"/>
  <c r="BQ168" i="11" s="1"/>
  <c r="BQ169" i="11" s="1"/>
  <c r="BQ170" i="11" s="1"/>
  <c r="BQ171" i="11" s="1"/>
  <c r="BP190" i="11" s="1"/>
  <c r="E156" i="11"/>
  <c r="E157" i="11" s="1"/>
  <c r="E158" i="11" s="1"/>
  <c r="E159" i="11" s="1"/>
  <c r="E160" i="11" s="1"/>
  <c r="E161" i="11" s="1"/>
  <c r="E162" i="11" s="1"/>
  <c r="E163" i="11" s="1"/>
  <c r="E164" i="11" s="1"/>
  <c r="E165" i="11" s="1"/>
  <c r="E166" i="11" s="1"/>
  <c r="E167" i="11" s="1"/>
  <c r="E168" i="11" s="1"/>
  <c r="E169" i="11" s="1"/>
  <c r="E170" i="11" s="1"/>
  <c r="E171" i="11" s="1"/>
  <c r="E172" i="11" s="1"/>
  <c r="AC156" i="11"/>
  <c r="AC157" i="11" s="1"/>
  <c r="AC158" i="11" s="1"/>
  <c r="AC159" i="11" s="1"/>
  <c r="AC160" i="11" s="1"/>
  <c r="AC161" i="11" s="1"/>
  <c r="AC162" i="11" s="1"/>
  <c r="AC163" i="11" s="1"/>
  <c r="AC164" i="11" s="1"/>
  <c r="AC165" i="11" s="1"/>
  <c r="AC166" i="11" s="1"/>
  <c r="AC167" i="11" s="1"/>
  <c r="AC168" i="11" s="1"/>
  <c r="AC169" i="11" s="1"/>
  <c r="AC170" i="11" s="1"/>
  <c r="AC171" i="11" s="1"/>
  <c r="AB190" i="11" s="1"/>
  <c r="BS156" i="11"/>
  <c r="BS157" i="11" s="1"/>
  <c r="BS158" i="11" s="1"/>
  <c r="BS159" i="11" s="1"/>
  <c r="BS160" i="11" s="1"/>
  <c r="BS161" i="11" s="1"/>
  <c r="BS162" i="11" s="1"/>
  <c r="BS163" i="11" s="1"/>
  <c r="BS164" i="11" s="1"/>
  <c r="BS165" i="11" s="1"/>
  <c r="BS166" i="11" s="1"/>
  <c r="BS167" i="11" s="1"/>
  <c r="BS168" i="11" s="1"/>
  <c r="BS169" i="11" s="1"/>
  <c r="BS170" i="11" s="1"/>
  <c r="BS171" i="11" s="1"/>
  <c r="BR190" i="11" s="1"/>
  <c r="R235" i="1"/>
  <c r="S235" i="1" s="1"/>
  <c r="Q236" i="1"/>
  <c r="EC155" i="11"/>
  <c r="Q128" i="1"/>
  <c r="R128" i="1" s="1"/>
  <c r="S128" i="1" s="1"/>
  <c r="E180" i="7" l="1"/>
  <c r="E181" i="7" s="1"/>
  <c r="B178" i="7"/>
  <c r="K173" i="11"/>
  <c r="K174" i="11" s="1"/>
  <c r="K175" i="11" s="1"/>
  <c r="K176" i="11" s="1"/>
  <c r="K177" i="11" s="1"/>
  <c r="K178" i="11" s="1"/>
  <c r="K179" i="11" s="1"/>
  <c r="K180" i="11" s="1"/>
  <c r="K181" i="11" s="1"/>
  <c r="K182" i="11" s="1"/>
  <c r="K183" i="11" s="1"/>
  <c r="E173" i="11"/>
  <c r="E174" i="11" s="1"/>
  <c r="E175" i="11" s="1"/>
  <c r="E176" i="11" s="1"/>
  <c r="E177" i="11" s="1"/>
  <c r="E178" i="11" s="1"/>
  <c r="E179" i="11" s="1"/>
  <c r="E180" i="11" s="1"/>
  <c r="E181" i="11" s="1"/>
  <c r="E182" i="11" s="1"/>
  <c r="E183" i="11" s="1"/>
  <c r="DD190" i="11"/>
  <c r="I173" i="11"/>
  <c r="I174" i="11" s="1"/>
  <c r="I175" i="11" s="1"/>
  <c r="I176" i="11" s="1"/>
  <c r="I177" i="11" s="1"/>
  <c r="I178" i="11" s="1"/>
  <c r="I179" i="11" s="1"/>
  <c r="I180" i="11" s="1"/>
  <c r="I181" i="11" s="1"/>
  <c r="I182" i="11" s="1"/>
  <c r="I183" i="11" s="1"/>
  <c r="H190" i="11" s="1"/>
  <c r="M159" i="11"/>
  <c r="M160" i="11" s="1"/>
  <c r="M161" i="11" s="1"/>
  <c r="M162" i="11" s="1"/>
  <c r="M163" i="11" s="1"/>
  <c r="M164" i="11" s="1"/>
  <c r="M165" i="11" s="1"/>
  <c r="M166" i="11" s="1"/>
  <c r="M167" i="11" s="1"/>
  <c r="M168" i="11" s="1"/>
  <c r="M169" i="11" s="1"/>
  <c r="M170" i="11" s="1"/>
  <c r="M171"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90" i="11" s="1"/>
  <c r="R236" i="1"/>
  <c r="S236" i="1" s="1"/>
  <c r="Q237" i="1"/>
  <c r="Q129" i="1"/>
  <c r="R129" i="1" s="1"/>
  <c r="S129" i="1" s="1"/>
  <c r="D190" i="11" l="1"/>
  <c r="J190" i="11"/>
  <c r="C178" i="7"/>
  <c r="C179" i="7" s="1"/>
  <c r="L190" i="11"/>
  <c r="M172" i="11"/>
  <c r="M173" i="11" s="1"/>
  <c r="M174" i="11" s="1"/>
  <c r="M175" i="11" s="1"/>
  <c r="M176" i="11" s="1"/>
  <c r="M177" i="11" s="1"/>
  <c r="M178" i="11" s="1"/>
  <c r="M179" i="11" s="1"/>
  <c r="M180" i="11" s="1"/>
  <c r="M181" i="11" s="1"/>
  <c r="M182" i="11" s="1"/>
  <c r="M183" i="11" s="1"/>
  <c r="Q238" i="1"/>
  <c r="R237" i="1"/>
  <c r="S237" i="1" s="1"/>
  <c r="Q130" i="1"/>
  <c r="R130" i="1" s="1"/>
  <c r="S130" i="1" s="1"/>
  <c r="GG192" i="11" l="1"/>
  <c r="D191" i="7"/>
  <c r="C180" i="7"/>
  <c r="C181" i="7" s="1"/>
  <c r="B182" i="7"/>
  <c r="B191" i="7" s="1"/>
  <c r="Q239" i="1"/>
  <c r="R238" i="1"/>
  <c r="S238" i="1" s="1"/>
  <c r="Q131" i="1"/>
  <c r="R131" i="1" s="1"/>
  <c r="S131" i="1" s="1"/>
  <c r="AC192" i="7" l="1"/>
  <c r="C182" i="7"/>
  <c r="C183" i="7" s="1"/>
  <c r="R239" i="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S246" i="1" s="1"/>
  <c r="Q247" i="1"/>
  <c r="Q139" i="1"/>
  <c r="R139" i="1" s="1"/>
  <c r="S139" i="1" s="1"/>
  <c r="R247" i="1" l="1"/>
  <c r="S247" i="1" s="1"/>
  <c r="Q248" i="1"/>
  <c r="Q140" i="1"/>
  <c r="R140" i="1" s="1"/>
  <c r="S140" i="1" s="1"/>
  <c r="R248" i="1" l="1"/>
  <c r="S248" i="1" s="1"/>
  <c r="Q249" i="1"/>
  <c r="Q141" i="1"/>
  <c r="R141" i="1" s="1"/>
  <c r="S141" i="1" s="1"/>
  <c r="R249" i="1" l="1"/>
  <c r="S249" i="1" s="1"/>
  <c r="Q250" i="1"/>
  <c r="Q142" i="1"/>
  <c r="R142" i="1" s="1"/>
  <c r="S142" i="1" s="1"/>
  <c r="R250" i="1" l="1"/>
  <c r="S250" i="1" s="1"/>
  <c r="Q251" i="1"/>
  <c r="Q143" i="1"/>
  <c r="R143" i="1" s="1"/>
  <c r="S143" i="1" s="1"/>
  <c r="Q252" i="1" l="1"/>
  <c r="R251" i="1"/>
  <c r="S251" i="1" s="1"/>
  <c r="Q144" i="1"/>
  <c r="R144" i="1" s="1"/>
  <c r="S144" i="1" s="1"/>
  <c r="Q253" i="1" l="1"/>
  <c r="R252" i="1"/>
  <c r="S252" i="1" s="1"/>
  <c r="Q145" i="1"/>
  <c r="R145" i="1" s="1"/>
  <c r="S145" i="1" s="1"/>
  <c r="R253" i="1" l="1"/>
  <c r="S253" i="1" s="1"/>
  <c r="Q254" i="1"/>
  <c r="Q146" i="1"/>
  <c r="R146" i="1" s="1"/>
  <c r="S146" i="1" s="1"/>
  <c r="R254" i="1" l="1"/>
  <c r="S254" i="1" s="1"/>
  <c r="Q255" i="1"/>
  <c r="Q147" i="1"/>
  <c r="R147" i="1" s="1"/>
  <c r="S147" i="1" s="1"/>
  <c r="R255" i="1" l="1"/>
  <c r="S255" i="1" s="1"/>
  <c r="Q256" i="1"/>
  <c r="Q148" i="1"/>
  <c r="R148" i="1" s="1"/>
  <c r="S148" i="1" s="1"/>
  <c r="R256" i="1" l="1"/>
  <c r="S256" i="1" s="1"/>
  <c r="Q257" i="1"/>
  <c r="Q149" i="1"/>
  <c r="R149" i="1" s="1"/>
  <c r="S149" i="1" s="1"/>
  <c r="Q258" i="1" l="1"/>
  <c r="R257" i="1"/>
  <c r="S257" i="1" s="1"/>
  <c r="Q150" i="1"/>
  <c r="R150" i="1" s="1"/>
  <c r="S150" i="1" s="1"/>
  <c r="Q259" i="1" l="1"/>
  <c r="R258" i="1"/>
  <c r="S258" i="1" s="1"/>
  <c r="Q151" i="1"/>
  <c r="R151" i="1" s="1"/>
  <c r="S151" i="1" s="1"/>
  <c r="Q260" i="1" l="1"/>
  <c r="R259" i="1"/>
  <c r="S259" i="1" s="1"/>
  <c r="Q152" i="1"/>
  <c r="R152" i="1" s="1"/>
  <c r="S152" i="1" s="1"/>
  <c r="R260" i="1" l="1"/>
  <c r="Q261" i="1"/>
  <c r="S260" i="1"/>
  <c r="Q153" i="1"/>
  <c r="R153" i="1" s="1"/>
  <c r="S153" i="1" s="1"/>
  <c r="R261" i="1" l="1"/>
  <c r="S261" i="1" s="1"/>
  <c r="Q262" i="1"/>
  <c r="R262" i="1" s="1"/>
  <c r="S262" i="1" s="1"/>
  <c r="Q154" i="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<sst xmlns="http://schemas.openxmlformats.org/spreadsheetml/2006/main" count="495" uniqueCount="187">
  <si>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</si>
  <si>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</si>
  <si>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</si>
  <si>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</si>
  <si>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</si>
  <si>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</si>
  <si>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</si>
  <si>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</si>
  <si>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</si>
  <si>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</si>
  <si>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</si>
  <si>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</si>
  <si>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</si>
  <si>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</si>
  <si>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</si>
  <si>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</si>
  <si>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</si>
  <si>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</si>
  <si>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</si>
  <si>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</si>
  <si>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</si>
  <si>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</si>
  <si>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</si>
  <si>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</si>
  <si>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</si>
  <si>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</si>
  <si>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</si>
  <si>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</si>
  <si>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</si>
  <si>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</si>
  <si>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</si>
  <si>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</si>
  <si>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</si>
  <si>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</si>
  <si>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</si>
  <si>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</si>
  <si>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</si>
  <si>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</si>
  <si>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</si>
  <si>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</si>
  <si>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</si>
  <si>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</si>
  <si>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</si>
  <si>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</si>
  <si>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</si>
  <si>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</si>
  <si>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</si>
  <si>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</si>
  <si>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</si>
  <si>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</si>
  <si>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</si>
  <si>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</si>
  <si>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</si>
  <si>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</si>
  <si>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</si>
  <si>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</si>
  <si>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</si>
  <si>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</si>
  <si>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</si>
  <si>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</si>
  <si>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</si>
  <si>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</si>
  <si>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</si>
  <si>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</si>
  <si>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</si>
  <si>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</si>
  <si>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</si>
  <si>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</si>
  <si>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</si>
  <si>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</si>
  <si>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</si>
  <si>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</si>
  <si>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</si>
  <si>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</si>
  <si>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</si>
  <si>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</si>
  <si>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</si>
  <si>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</si>
  <si>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</si>
  <si>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</si>
  <si>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</si>
  <si>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</si>
  <si>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</si>
  <si>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</si>
  <si>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</si>
  <si>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</si>
  <si>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</si>
  <si>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</si>
  <si>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</si>
  <si>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</si>
  <si>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</si>
  <si>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</si>
  <si>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</si>
  <si>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</si>
  <si>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</si>
  <si>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</si>
  <si>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</si>
  <si>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</si>
  <si>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</si>
  <si>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</si>
  <si>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</si>
  <si>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</si>
  <si>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</si>
  <si>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</si>
  <si>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</si>
  <si>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</si>
  <si>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</si>
  <si>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</si>
  <si>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</si>
  <si>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</si>
  <si>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</si>
  <si>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</si>
  <si>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</si>
  <si>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</si>
  <si>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</si>
  <si>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</si>
  <si>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</si>
  <si>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</si>
  <si>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</si>
  <si>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</si>
  <si>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</si>
  <si>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</si>
  <si>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</si>
  <si>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</si>
  <si>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</si>
  <si>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</si>
  <si>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</si>
  <si>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</si>
  <si>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</si>
  <si>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</si>
  <si>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</si>
  <si>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</si>
  <si>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</si>
  <si>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</si>
  <si>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</si>
  <si>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</si>
  <si>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</si>
  <si>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</si>
  <si>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</si>
  <si>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</si>
  <si>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</si>
  <si>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</si>
  <si>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</si>
  <si>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</si>
  <si>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</si>
  <si>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</si>
  <si>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</si>
  <si>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</si>
  <si>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</si>
  <si>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</si>
  <si>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</si>
  <si>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</si>
  <si>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</si>
  <si>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</si>
  <si>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</si>
  <si>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</si>
  <si>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</si>
  <si>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</si>
  <si>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</si>
  <si>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</si>
  <si>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</si>
  <si>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</si>
  <si>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</si>
  <si>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</si>
  <si>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</si>
  <si>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</si>
  <si>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Die Bezeichnung "n.d." steht für "no data".</t>
  </si>
  <si>
    <t>Todesfälle seit 01.10.2020</t>
  </si>
  <si>
    <t>Alter</t>
  </si>
  <si>
    <t>Anzahl</t>
  </si>
  <si>
    <t>&lt;59</t>
  </si>
  <si>
    <t>60-69</t>
  </si>
  <si>
    <t>70-79</t>
  </si>
  <si>
    <t>80-89</t>
  </si>
  <si>
    <t>&gt;90</t>
  </si>
  <si>
    <t>Alter im Durchschnitt</t>
  </si>
  <si>
    <t>Todesort</t>
  </si>
  <si>
    <t>Krankenhaus</t>
  </si>
  <si>
    <t>Alters- und Pflegeheim</t>
  </si>
  <si>
    <t>Zuhause</t>
  </si>
  <si>
    <t>Total seit 1. Oktober 2020</t>
  </si>
  <si>
    <t>Unbekannt/ Keine Angaben</t>
  </si>
  <si>
    <t>Komorbiditäten der Todesfälle</t>
  </si>
  <si>
    <t>Anzahl Komorbiditäten</t>
  </si>
  <si>
    <t>Anzahl Todesfälle</t>
  </si>
  <si>
    <t>5 / 5+</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</si>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</sst>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6"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b/>
      <sz val="12"/>
      <color theme="1"/>
      <name val="Arial"/>
      <family val="2"/>
    </font>
    <font>
      <b/>
      <sz val="12"/>
      <color theme="1"/>
      <name val="Arial"/>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ck">
        <color indexed="64"/>
      </right>
      <top style="thin">
        <color auto="1"/>
      </top>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28">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0" fontId="0" fillId="0" borderId="0" xfId="0" applyFill="1" applyAlignment="1">
      <alignment horizontal="center"/>
    </xf>
    <xf numFmtId="3" fontId="3" fillId="0" borderId="0" xfId="0" applyNumberFormat="1" applyFont="1" applyFill="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64" fontId="4" fillId="0" borderId="11" xfId="2" applyNumberFormat="1" applyFont="1" applyFill="1" applyBorder="1"/>
    <xf numFmtId="1" fontId="4" fillId="0" borderId="12" xfId="3" applyNumberFormat="1" applyFont="1" applyFill="1" applyBorder="1" applyAlignment="1">
      <alignment horizontal="left"/>
    </xf>
    <xf numFmtId="3" fontId="12" fillId="0" borderId="1" xfId="5" applyNumberFormat="1" applyFont="1" applyFill="1" applyBorder="1"/>
    <xf numFmtId="1" fontId="2" fillId="0" borderId="11" xfId="2" applyNumberFormat="1" applyFill="1" applyBorder="1"/>
    <xf numFmtId="1" fontId="2" fillId="0" borderId="10" xfId="2" applyNumberFormat="1" applyFill="1" applyBorder="1"/>
    <xf numFmtId="166" fontId="2" fillId="0" borderId="12" xfId="2" applyNumberFormat="1" applyFill="1" applyBorder="1"/>
    <xf numFmtId="1" fontId="2" fillId="0" borderId="21" xfId="2" applyNumberFormat="1" applyFill="1" applyBorder="1"/>
    <xf numFmtId="1" fontId="2" fillId="0" borderId="22" xfId="2" applyNumberFormat="1" applyFill="1" applyBorder="1"/>
    <xf numFmtId="166" fontId="2" fillId="0" borderId="23" xfId="2" applyNumberFormat="1" applyFill="1" applyBorder="1"/>
    <xf numFmtId="0" fontId="5" fillId="0" borderId="0" xfId="5" applyFont="1" applyFill="1" applyBorder="1" applyAlignment="1">
      <alignment horizontal="center"/>
    </xf>
    <xf numFmtId="1" fontId="4" fillId="0" borderId="10" xfId="3" applyNumberFormat="1" applyFont="1" applyFill="1" applyBorder="1" applyAlignment="1">
      <alignment horizontal="right"/>
    </xf>
    <xf numFmtId="164" fontId="4" fillId="0" borderId="11" xfId="1" applyNumberFormat="1" applyFont="1" applyFill="1" applyBorder="1"/>
    <xf numFmtId="3" fontId="4" fillId="0" borderId="10" xfId="1" applyNumberFormat="1" applyFont="1" applyFill="1" applyBorder="1"/>
    <xf numFmtId="1" fontId="4" fillId="0" borderId="10" xfId="1" applyNumberFormat="1" applyFont="1" applyFill="1" applyBorder="1"/>
    <xf numFmtId="1" fontId="4" fillId="0" borderId="12" xfId="1" applyNumberFormat="1" applyFont="1" applyFill="1" applyBorder="1"/>
    <xf numFmtId="0" fontId="0" fillId="0" borderId="0" xfId="0" applyAlignment="1">
      <alignment horizontal="left"/>
    </xf>
    <xf numFmtId="4" fontId="3" fillId="0" borderId="1" xfId="0" applyNumberFormat="1" applyFont="1" applyFill="1" applyBorder="1"/>
    <xf numFmtId="164" fontId="4" fillId="0" borderId="11" xfId="6" applyNumberFormat="1" applyFont="1" applyFill="1" applyBorder="1"/>
    <xf numFmtId="3" fontId="4" fillId="0" borderId="14" xfId="5" applyNumberFormat="1" applyFont="1" applyFill="1" applyBorder="1"/>
    <xf numFmtId="4" fontId="3" fillId="0" borderId="26" xfId="0" applyNumberFormat="1" applyFont="1" applyFill="1" applyBorder="1"/>
    <xf numFmtId="0" fontId="13" fillId="0" borderId="1" xfId="0" applyFont="1"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 fontId="0" fillId="0" borderId="1" xfId="0" applyNumberFormat="1" applyFill="1" applyBorder="1" applyAlignment="1">
      <alignment horizontal="left"/>
    </xf>
    <xf numFmtId="0" fontId="6" fillId="0" borderId="0" xfId="0" applyFont="1"/>
    <xf numFmtId="0" fontId="0" fillId="0" borderId="0" xfId="0" applyBorder="1"/>
    <xf numFmtId="0" fontId="0" fillId="0" borderId="0" xfId="0" applyFill="1" applyBorder="1" applyAlignment="1">
      <alignment horizontal="left"/>
    </xf>
    <xf numFmtId="1" fontId="0" fillId="0" borderId="1" xfId="0" applyNumberFormat="1" applyBorder="1" applyAlignment="1">
      <alignment horizontal="left"/>
    </xf>
    <xf numFmtId="0" fontId="0" fillId="0" borderId="27" xfId="0" applyFill="1" applyBorder="1" applyAlignment="1">
      <alignment horizontal="left"/>
    </xf>
    <xf numFmtId="0" fontId="0" fillId="0" borderId="27" xfId="0" applyBorder="1" applyAlignment="1">
      <alignment horizontal="left"/>
    </xf>
    <xf numFmtId="0" fontId="0" fillId="0" borderId="21" xfId="0" applyBorder="1" applyAlignment="1">
      <alignment horizontal="left"/>
    </xf>
    <xf numFmtId="0" fontId="0" fillId="0" borderId="21" xfId="0" applyFill="1" applyBorder="1" applyAlignment="1">
      <alignment horizontal="left"/>
    </xf>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0" fillId="0" borderId="17" xfId="0" applyBorder="1" applyAlignment="1">
      <alignment horizontal="left"/>
    </xf>
    <xf numFmtId="0" fontId="0" fillId="0" borderId="28" xfId="0"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14" fillId="0" borderId="0" xfId="0" applyFont="1" applyBorder="1" applyAlignment="1">
      <alignment horizontal="left" vertical="center"/>
    </xf>
    <xf numFmtId="0" fontId="15" fillId="0" borderId="0" xfId="0" applyFont="1" applyAlignment="1">
      <alignment horizontal="left" vertical="center"/>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3" fontId="4" fillId="0" borderId="8"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4" xfId="4"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9" xfId="4" applyNumberFormat="1" applyFont="1" applyFill="1" applyBorder="1" applyAlignment="1">
      <alignment horizontal="center"/>
    </xf>
    <xf numFmtId="3" fontId="4" fillId="0" borderId="9"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4" fillId="0" borderId="1" xfId="5" applyFont="1" applyFill="1" applyBorder="1" applyAlignment="1">
      <alignment horizontal="center" wrapText="1"/>
    </xf>
    <xf numFmtId="3" fontId="4" fillId="0" borderId="24" xfId="5" applyNumberFormat="1" applyFont="1" applyFill="1" applyBorder="1" applyAlignment="1">
      <alignment horizontal="center"/>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3" fontId="4" fillId="0" borderId="25" xfId="5" applyNumberFormat="1" applyFont="1" applyFill="1" applyBorder="1" applyAlignment="1">
      <alignment horizontal="center"/>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Covid-19-Daten'!$A$236:$A$263</c15:sqref>
                  </c15:fullRef>
                </c:ext>
              </c:extLst>
              <c:f>'1. Covid-19-Daten'!$A$237:$A$263</c:f>
              <c:numCache>
                <c:formatCode>[$-F800]dddd\,\ mmmm\ dd\,\ yyyy\,\ hh:mm:ss</c:formatCode>
                <c:ptCount val="27"/>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numCache>
            </c:numRef>
          </c:cat>
          <c:val>
            <c:numRef>
              <c:extLst>
                <c:ext xmlns:c15="http://schemas.microsoft.com/office/drawing/2012/chart" uri="{02D57815-91ED-43cb-92C2-25804820EDAC}">
                  <c15:fullRef>
                    <c15:sqref>'1. Covid-19-Daten'!$G$236:$G$263</c15:sqref>
                  </c15:fullRef>
                </c:ext>
              </c:extLst>
              <c:f>'1. Covid-19-Daten'!$G$237:$G$263</c:f>
              <c:numCache>
                <c:formatCode>0.0</c:formatCode>
                <c:ptCount val="27"/>
                <c:pt idx="0">
                  <c:v>103.82352941176471</c:v>
                </c:pt>
                <c:pt idx="1">
                  <c:v>112.20588235294119</c:v>
                </c:pt>
                <c:pt idx="2">
                  <c:v>122.05882352941177</c:v>
                </c:pt>
                <c:pt idx="3">
                  <c:v>128.23529411764704</c:v>
                </c:pt>
                <c:pt idx="4">
                  <c:v>146.91176470588235</c:v>
                </c:pt>
                <c:pt idx="5">
                  <c:v>166.1764705882353</c:v>
                </c:pt>
                <c:pt idx="6">
                  <c:v>183.6764705882353</c:v>
                </c:pt>
                <c:pt idx="7">
                  <c:v>199.70588235294122</c:v>
                </c:pt>
                <c:pt idx="8">
                  <c:v>229.55882352941177</c:v>
                </c:pt>
                <c:pt idx="9">
                  <c:v>239.26470588235296</c:v>
                </c:pt>
                <c:pt idx="10">
                  <c:v>266.1764705882353</c:v>
                </c:pt>
                <c:pt idx="11">
                  <c:v>293.23529411764707</c:v>
                </c:pt>
                <c:pt idx="12">
                  <c:v>320.73529411764707</c:v>
                </c:pt>
                <c:pt idx="13">
                  <c:v>338.6764705882353</c:v>
                </c:pt>
                <c:pt idx="14">
                  <c:v>357.05882352941177</c:v>
                </c:pt>
                <c:pt idx="15">
                  <c:v>363.52941176470586</c:v>
                </c:pt>
                <c:pt idx="16">
                  <c:v>382.35294117647067</c:v>
                </c:pt>
                <c:pt idx="17">
                  <c:v>379.41176470588238</c:v>
                </c:pt>
                <c:pt idx="18">
                  <c:v>384.41176470588238</c:v>
                </c:pt>
                <c:pt idx="19">
                  <c:v>389.55882352941182</c:v>
                </c:pt>
                <c:pt idx="20">
                  <c:v>399.70588235294122</c:v>
                </c:pt>
                <c:pt idx="21">
                  <c:v>401.02941176470586</c:v>
                </c:pt>
                <c:pt idx="22">
                  <c:v>400.58823529411768</c:v>
                </c:pt>
                <c:pt idx="23">
                  <c:v>377.49999999999994</c:v>
                </c:pt>
                <c:pt idx="24">
                  <c:v>368.97058823529409</c:v>
                </c:pt>
                <c:pt idx="25">
                  <c:v>365.73529411764707</c:v>
                </c:pt>
                <c:pt idx="26">
                  <c:v>340.58823529411762</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Negative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Tests'!$C$3:$C$23</c:f>
              <c:numCache>
                <c:formatCode>0</c:formatCode>
                <c:ptCount val="21"/>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numCache>
            </c:numRef>
          </c:val>
          <c:extLst>
            <c:ext xmlns:c16="http://schemas.microsoft.com/office/drawing/2014/chart" uri="{C3380CC4-5D6E-409C-BE32-E72D297353CC}">
              <c16:uniqueId val="{00000000-6D08-4D6A-94C0-9E76681E2B34}"/>
            </c:ext>
          </c:extLst>
        </c:ser>
        <c:ser>
          <c:idx val="1"/>
          <c:order val="1"/>
          <c:tx>
            <c:v>Positive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Tests'!$D$3:$D$23</c:f>
              <c:numCache>
                <c:formatCode>0</c:formatCode>
                <c:ptCount val="21"/>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Tests'!$E$3:$E$23</c:f>
              <c:numCache>
                <c:formatCode>#,##0.0</c:formatCode>
                <c:ptCount val="21"/>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Ansteckungsorte'!$B$190:$AC$190</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Ansteckungsorte'!$B$190:$AC$190</c15:sqref>
                  </c15:fullRef>
                </c:ext>
              </c:extLst>
              <c:f>('3. Ansteckungsorte'!$B$190,'3. Ansteckungsorte'!$D$190,'3. Ansteckungsorte'!$F$190,'3. Ansteckungsorte'!$H$190,'3. Ansteckungsorte'!$J$190,'3. Ansteckungsorte'!$L$190,'3. Ansteckungsorte'!$N$190,'3. Ansteckungsorte'!$P$190,'3. Ansteckungsorte'!$R$190,'3. Ansteckungsorte'!$T$190,'3. Ansteckungsorte'!$V$190,'3. Ansteckungsorte'!$X$190,'3. Ansteckungsorte'!$Z$190,'3. Ansteckungsorte'!$AB$190:$AC$190)</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Ansteckungsorte'!$B$191:$AC$191</c15:sqref>
                  </c15:fullRef>
                </c:ext>
              </c:extLst>
              <c:f>('3. Ansteckungsorte'!$B$191,'3. Ansteckungsorte'!$D$191,'3. Ansteckungsorte'!$F$191,'3. Ansteckungsorte'!$H$191,'3. Ansteckungsorte'!$J$191,'3. Ansteckungsorte'!$L$191,'3. Ansteckungsorte'!$N$191,'3. Ansteckungsorte'!$P$191,'3. Ansteckungsorte'!$R$191,'3. Ansteckungsorte'!$T$191,'3. Ansteckungsorte'!$V$191,'3. Ansteckungsorte'!$X$191,'3. Ansteckungsorte'!$Z$191,'3. Ansteckungsorte'!$AB$191:$AC$191)</c:f>
              <c:numCache>
                <c:formatCode>#,##0</c:formatCode>
                <c:ptCount val="15"/>
                <c:pt idx="0">
                  <c:v>5025</c:v>
                </c:pt>
                <c:pt idx="1">
                  <c:v>1945</c:v>
                </c:pt>
                <c:pt idx="2">
                  <c:v>281</c:v>
                </c:pt>
                <c:pt idx="3">
                  <c:v>380</c:v>
                </c:pt>
                <c:pt idx="4">
                  <c:v>98</c:v>
                </c:pt>
                <c:pt idx="5">
                  <c:v>289</c:v>
                </c:pt>
                <c:pt idx="6">
                  <c:v>30</c:v>
                </c:pt>
                <c:pt idx="7">
                  <c:v>227</c:v>
                </c:pt>
                <c:pt idx="8">
                  <c:v>136</c:v>
                </c:pt>
                <c:pt idx="9">
                  <c:v>13</c:v>
                </c:pt>
                <c:pt idx="10">
                  <c:v>10</c:v>
                </c:pt>
                <c:pt idx="11">
                  <c:v>4</c:v>
                </c:pt>
                <c:pt idx="12">
                  <c:v>3</c:v>
                </c:pt>
                <c:pt idx="13">
                  <c:v>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Covid-19-Daten'!$A$236:$A$263</c:f>
              <c:numCache>
                <c:formatCode>[$-F800]dddd\,\ mmmm\ dd\,\ yyyy\,\ hh:mm:ss</c:formatCode>
                <c:ptCount val="28"/>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pt idx="27">
                  <c:v>44146.333333333336</c:v>
                </c:pt>
              </c:numCache>
            </c:numRef>
          </c:cat>
          <c:val>
            <c:numRef>
              <c:f>'1. Covid-19-Daten'!$B$236:$B$263</c:f>
              <c:numCache>
                <c:formatCode>0</c:formatCode>
                <c:ptCount val="28"/>
                <c:pt idx="0">
                  <c:v>147</c:v>
                </c:pt>
                <c:pt idx="1">
                  <c:v>155</c:v>
                </c:pt>
                <c:pt idx="2">
                  <c:v>120</c:v>
                </c:pt>
                <c:pt idx="3">
                  <c:v>91</c:v>
                </c:pt>
                <c:pt idx="4">
                  <c:v>87</c:v>
                </c:pt>
                <c:pt idx="5">
                  <c:v>257</c:v>
                </c:pt>
                <c:pt idx="6">
                  <c:v>273</c:v>
                </c:pt>
                <c:pt idx="7">
                  <c:v>266</c:v>
                </c:pt>
                <c:pt idx="8">
                  <c:v>264</c:v>
                </c:pt>
                <c:pt idx="9">
                  <c:v>323</c:v>
                </c:pt>
                <c:pt idx="10">
                  <c:v>157</c:v>
                </c:pt>
                <c:pt idx="11">
                  <c:v>270</c:v>
                </c:pt>
                <c:pt idx="12">
                  <c:v>441</c:v>
                </c:pt>
                <c:pt idx="13">
                  <c:v>460</c:v>
                </c:pt>
                <c:pt idx="14">
                  <c:v>388</c:v>
                </c:pt>
                <c:pt idx="15">
                  <c:v>389</c:v>
                </c:pt>
                <c:pt idx="16">
                  <c:v>367</c:v>
                </c:pt>
                <c:pt idx="17">
                  <c:v>285</c:v>
                </c:pt>
                <c:pt idx="18">
                  <c:v>250</c:v>
                </c:pt>
                <c:pt idx="19">
                  <c:v>475</c:v>
                </c:pt>
                <c:pt idx="20">
                  <c:v>495</c:v>
                </c:pt>
                <c:pt idx="21">
                  <c:v>457</c:v>
                </c:pt>
                <c:pt idx="22">
                  <c:v>398</c:v>
                </c:pt>
                <c:pt idx="23">
                  <c:v>364</c:v>
                </c:pt>
                <c:pt idx="24">
                  <c:v>128</c:v>
                </c:pt>
                <c:pt idx="25">
                  <c:v>192</c:v>
                </c:pt>
                <c:pt idx="26">
                  <c:v>453</c:v>
                </c:pt>
                <c:pt idx="27">
                  <c:v>324</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Covid-19-Daten'!$A$236:$A$263</c:f>
              <c:numCache>
                <c:formatCode>[$-F800]dddd\,\ mmmm\ dd\,\ yyyy\,\ hh:mm:ss</c:formatCode>
                <c:ptCount val="28"/>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pt idx="27">
                  <c:v>44146.333333333336</c:v>
                </c:pt>
              </c:numCache>
            </c:numRef>
          </c:cat>
          <c:val>
            <c:numRef>
              <c:f>'1. Covid-19-Daten'!$D$236:$D$263</c:f>
              <c:numCache>
                <c:formatCode>0.0</c:formatCode>
                <c:ptCount val="28"/>
                <c:pt idx="0">
                  <c:v>118.57142857142857</c:v>
                </c:pt>
                <c:pt idx="1">
                  <c:v>124.57142857142857</c:v>
                </c:pt>
                <c:pt idx="2">
                  <c:v>142.71428571428572</c:v>
                </c:pt>
                <c:pt idx="3">
                  <c:v>161.42857142857142</c:v>
                </c:pt>
                <c:pt idx="4">
                  <c:v>178.42857142857142</c:v>
                </c:pt>
                <c:pt idx="5">
                  <c:v>194</c:v>
                </c:pt>
                <c:pt idx="6">
                  <c:v>223</c:v>
                </c:pt>
                <c:pt idx="7">
                  <c:v>232.42857142857142</c:v>
                </c:pt>
                <c:pt idx="8">
                  <c:v>258.57142857142856</c:v>
                </c:pt>
                <c:pt idx="9">
                  <c:v>284.85714285714283</c:v>
                </c:pt>
                <c:pt idx="10">
                  <c:v>311.57142857142856</c:v>
                </c:pt>
                <c:pt idx="11">
                  <c:v>329</c:v>
                </c:pt>
                <c:pt idx="12">
                  <c:v>346.85714285714283</c:v>
                </c:pt>
                <c:pt idx="13">
                  <c:v>353.14285714285717</c:v>
                </c:pt>
                <c:pt idx="14">
                  <c:v>371.42857142857144</c:v>
                </c:pt>
                <c:pt idx="15">
                  <c:v>368.57142857142856</c:v>
                </c:pt>
                <c:pt idx="16">
                  <c:v>373.42857142857144</c:v>
                </c:pt>
                <c:pt idx="17">
                  <c:v>378.42857142857144</c:v>
                </c:pt>
                <c:pt idx="18">
                  <c:v>388.28571428571428</c:v>
                </c:pt>
                <c:pt idx="19">
                  <c:v>389.57142857142856</c:v>
                </c:pt>
                <c:pt idx="20">
                  <c:v>389.14285714285717</c:v>
                </c:pt>
                <c:pt idx="21">
                  <c:v>366.71428571428572</c:v>
                </c:pt>
                <c:pt idx="22">
                  <c:v>358.42857142857144</c:v>
                </c:pt>
                <c:pt idx="23">
                  <c:v>355.28571428571428</c:v>
                </c:pt>
                <c:pt idx="24">
                  <c:v>330.85714285714283</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Covid-19-Daten'!$A$236:$A$263</c:f>
              <c:numCache>
                <c:formatCode>[$-F800]dddd\,\ mmmm\ dd\,\ yyyy\,\ hh:mm:ss</c:formatCode>
                <c:ptCount val="28"/>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pt idx="27">
                  <c:v>44146.333333333336</c:v>
                </c:pt>
              </c:numCache>
            </c:numRef>
          </c:cat>
          <c:val>
            <c:numRef>
              <c:f>'1. Covid-19-Daten'!$H$236:$H$263</c:f>
              <c:numCache>
                <c:formatCode>0.0</c:formatCode>
                <c:ptCount val="28"/>
                <c:pt idx="0">
                  <c:v>123.08823529411765</c:v>
                </c:pt>
                <c:pt idx="1">
                  <c:v>143.52941176470588</c:v>
                </c:pt>
                <c:pt idx="2">
                  <c:v>157.64705882352942</c:v>
                </c:pt>
                <c:pt idx="3">
                  <c:v>169.55882352941177</c:v>
                </c:pt>
                <c:pt idx="4">
                  <c:v>179.99999999999997</c:v>
                </c:pt>
                <c:pt idx="5">
                  <c:v>211.47058823529409</c:v>
                </c:pt>
                <c:pt idx="6">
                  <c:v>243.52941176470588</c:v>
                </c:pt>
                <c:pt idx="7">
                  <c:v>274.11764705882348</c:v>
                </c:pt>
                <c:pt idx="8">
                  <c:v>303.52941176470586</c:v>
                </c:pt>
                <c:pt idx="9">
                  <c:v>341.76470588235298</c:v>
                </c:pt>
                <c:pt idx="10">
                  <c:v>361.3235294117647</c:v>
                </c:pt>
                <c:pt idx="11">
                  <c:v>394.41176470588232</c:v>
                </c:pt>
                <c:pt idx="12">
                  <c:v>440.14705882352939</c:v>
                </c:pt>
                <c:pt idx="13">
                  <c:v>486.91176470588232</c:v>
                </c:pt>
                <c:pt idx="14">
                  <c:v>522.35294117647049</c:v>
                </c:pt>
                <c:pt idx="15">
                  <c:v>556.76470588235293</c:v>
                </c:pt>
                <c:pt idx="16">
                  <c:v>593.08823529411768</c:v>
                </c:pt>
                <c:pt idx="17">
                  <c:v>621.61764705882354</c:v>
                </c:pt>
                <c:pt idx="18">
                  <c:v>645.58823529411768</c:v>
                </c:pt>
                <c:pt idx="19">
                  <c:v>677.64705882352939</c:v>
                </c:pt>
                <c:pt idx="20">
                  <c:v>710.29411764705878</c:v>
                </c:pt>
                <c:pt idx="21">
                  <c:v>738.38235294117658</c:v>
                </c:pt>
                <c:pt idx="22">
                  <c:v>758.08823529411757</c:v>
                </c:pt>
                <c:pt idx="23">
                  <c:v>764.11764705882342</c:v>
                </c:pt>
                <c:pt idx="24">
                  <c:v>759.85294117647072</c:v>
                </c:pt>
                <c:pt idx="25">
                  <c:v>748.38235294117658</c:v>
                </c:pt>
                <c:pt idx="26">
                  <c:v>750.14705882352951</c:v>
                </c:pt>
                <c:pt idx="27">
                  <c:v>730.14705882352951</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Covid-19-Daten'!$A$236:$A$263</c:f>
              <c:numCache>
                <c:formatCode>[$-F800]dddd\,\ mmmm\ dd\,\ yyyy\,\ hh:mm:ss</c:formatCode>
                <c:ptCount val="28"/>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pt idx="27">
                  <c:v>44146.333333333336</c:v>
                </c:pt>
              </c:numCache>
            </c:numRef>
          </c:cat>
          <c:val>
            <c:numRef>
              <c:f>'1. Covid-19-Daten'!$F$236:$F$263</c:f>
              <c:numCache>
                <c:formatCode>0.0</c:formatCode>
                <c:ptCount val="28"/>
                <c:pt idx="0">
                  <c:v>12.920168067226891</c:v>
                </c:pt>
                <c:pt idx="1">
                  <c:v>14.831932773109244</c:v>
                </c:pt>
                <c:pt idx="2">
                  <c:v>16.029411764705884</c:v>
                </c:pt>
                <c:pt idx="3">
                  <c:v>17.436974789915968</c:v>
                </c:pt>
                <c:pt idx="4">
                  <c:v>18.319327731092436</c:v>
                </c:pt>
                <c:pt idx="5">
                  <c:v>20.987394957983192</c:v>
                </c:pt>
                <c:pt idx="6">
                  <c:v>23.739495798319329</c:v>
                </c:pt>
                <c:pt idx="7">
                  <c:v>26.239495798319329</c:v>
                </c:pt>
                <c:pt idx="8">
                  <c:v>28.529411764705888</c:v>
                </c:pt>
                <c:pt idx="9">
                  <c:v>32.794117647058826</c:v>
                </c:pt>
                <c:pt idx="10">
                  <c:v>34.180672268907564</c:v>
                </c:pt>
                <c:pt idx="11">
                  <c:v>38.025210084033617</c:v>
                </c:pt>
                <c:pt idx="12">
                  <c:v>41.890756302521012</c:v>
                </c:pt>
                <c:pt idx="13">
                  <c:v>45.819327731092436</c:v>
                </c:pt>
                <c:pt idx="14">
                  <c:v>48.382352941176471</c:v>
                </c:pt>
                <c:pt idx="15">
                  <c:v>51.008403361344541</c:v>
                </c:pt>
                <c:pt idx="16">
                  <c:v>51.932773109243691</c:v>
                </c:pt>
                <c:pt idx="17">
                  <c:v>54.62184873949581</c:v>
                </c:pt>
                <c:pt idx="18">
                  <c:v>54.201680672268914</c:v>
                </c:pt>
                <c:pt idx="19">
                  <c:v>54.915966386554622</c:v>
                </c:pt>
                <c:pt idx="20">
                  <c:v>55.651260504201687</c:v>
                </c:pt>
                <c:pt idx="21">
                  <c:v>57.100840336134461</c:v>
                </c:pt>
                <c:pt idx="22">
                  <c:v>57.289915966386552</c:v>
                </c:pt>
                <c:pt idx="23">
                  <c:v>57.226890756302524</c:v>
                </c:pt>
                <c:pt idx="24">
                  <c:v>53.928571428571423</c:v>
                </c:pt>
                <c:pt idx="25">
                  <c:v>52.710084033613441</c:v>
                </c:pt>
                <c:pt idx="26">
                  <c:v>52.247899159663866</c:v>
                </c:pt>
                <c:pt idx="27">
                  <c:v>48.655462184873947</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Covid-19-Daten'!$A$4:$A$263</c15:sqref>
                  </c15:fullRef>
                </c:ext>
              </c:extLst>
              <c:f>'1. Covid-19-Daten'!$A$23:$A$263</c:f>
              <c:numCache>
                <c:formatCode>[$-F800]dddd\,\ mmmm\ dd\,\ yyyy\,\ hh:mm:ss</c:formatCode>
                <c:ptCount val="241"/>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numCache>
            </c:numRef>
          </c:cat>
          <c:val>
            <c:numRef>
              <c:extLst>
                <c:ext xmlns:c15="http://schemas.microsoft.com/office/drawing/2012/chart" uri="{02D57815-91ED-43cb-92C2-25804820EDAC}">
                  <c15:fullRef>
                    <c15:sqref>'1. Covid-19-Daten'!$N$4:$N$263</c15:sqref>
                  </c15:fullRef>
                </c:ext>
              </c:extLst>
              <c:f>'1. Covid-19-Daten'!$N$23:$N$263</c:f>
              <c:numCache>
                <c:formatCode>0</c:formatCode>
                <c:ptCount val="241"/>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2</c:v>
                </c:pt>
                <c:pt idx="233">
                  <c:v>3</c:v>
                </c:pt>
                <c:pt idx="234">
                  <c:v>2</c:v>
                </c:pt>
                <c:pt idx="235">
                  <c:v>5</c:v>
                </c:pt>
                <c:pt idx="236">
                  <c:v>2</c:v>
                </c:pt>
                <c:pt idx="237">
                  <c:v>2</c:v>
                </c:pt>
                <c:pt idx="238">
                  <c:v>1</c:v>
                </c:pt>
                <c:pt idx="239">
                  <c:v>4</c:v>
                </c:pt>
                <c:pt idx="240">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Covid-19-Daten'!$A$236:$A$263</c:f>
              <c:numCache>
                <c:formatCode>[$-F800]dddd\,\ mmmm\ dd\,\ yyyy\,\ hh:mm:ss</c:formatCode>
                <c:ptCount val="28"/>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pt idx="27">
                  <c:v>44146.333333333336</c:v>
                </c:pt>
              </c:numCache>
            </c:numRef>
          </c:cat>
          <c:val>
            <c:numRef>
              <c:f>'1. Covid-19-Daten'!$L$236:$L$263</c:f>
              <c:numCache>
                <c:formatCode>General</c:formatCode>
                <c:ptCount val="28"/>
                <c:pt idx="0">
                  <c:v>2</c:v>
                </c:pt>
                <c:pt idx="1">
                  <c:v>2</c:v>
                </c:pt>
                <c:pt idx="4">
                  <c:v>5</c:v>
                </c:pt>
                <c:pt idx="5">
                  <c:v>7</c:v>
                </c:pt>
                <c:pt idx="6">
                  <c:v>6</c:v>
                </c:pt>
                <c:pt idx="7">
                  <c:v>9</c:v>
                </c:pt>
                <c:pt idx="8">
                  <c:v>8</c:v>
                </c:pt>
                <c:pt idx="11">
                  <c:v>13</c:v>
                </c:pt>
                <c:pt idx="12">
                  <c:v>15</c:v>
                </c:pt>
                <c:pt idx="13">
                  <c:v>15</c:v>
                </c:pt>
                <c:pt idx="14">
                  <c:v>15</c:v>
                </c:pt>
                <c:pt idx="15">
                  <c:v>16</c:v>
                </c:pt>
                <c:pt idx="18">
                  <c:v>16</c:v>
                </c:pt>
                <c:pt idx="19">
                  <c:v>19</c:v>
                </c:pt>
                <c:pt idx="20">
                  <c:v>24</c:v>
                </c:pt>
                <c:pt idx="21">
                  <c:v>26</c:v>
                </c:pt>
                <c:pt idx="22">
                  <c:v>28</c:v>
                </c:pt>
                <c:pt idx="25">
                  <c:v>31</c:v>
                </c:pt>
                <c:pt idx="26">
                  <c:v>32</c:v>
                </c:pt>
                <c:pt idx="27">
                  <c:v>28</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Covid-19-Daten'!$A$236:$A$263</c:f>
              <c:numCache>
                <c:formatCode>[$-F800]dddd\,\ mmmm\ dd\,\ yyyy\,\ hh:mm:ss</c:formatCode>
                <c:ptCount val="28"/>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pt idx="27">
                  <c:v>44146.333333333336</c:v>
                </c:pt>
              </c:numCache>
            </c:numRef>
          </c:cat>
          <c:val>
            <c:numRef>
              <c:f>'1. Covid-19-Daten'!$I$236:$I$263</c:f>
              <c:numCache>
                <c:formatCode>General</c:formatCode>
                <c:ptCount val="28"/>
                <c:pt idx="0">
                  <c:v>24</c:v>
                </c:pt>
                <c:pt idx="1">
                  <c:v>24</c:v>
                </c:pt>
                <c:pt idx="4">
                  <c:v>32</c:v>
                </c:pt>
                <c:pt idx="5">
                  <c:v>39</c:v>
                </c:pt>
                <c:pt idx="6">
                  <c:v>31</c:v>
                </c:pt>
                <c:pt idx="7">
                  <c:v>31</c:v>
                </c:pt>
                <c:pt idx="8">
                  <c:v>42</c:v>
                </c:pt>
                <c:pt idx="11">
                  <c:v>58</c:v>
                </c:pt>
                <c:pt idx="12">
                  <c:v>67</c:v>
                </c:pt>
                <c:pt idx="13">
                  <c:v>65</c:v>
                </c:pt>
                <c:pt idx="14">
                  <c:v>72</c:v>
                </c:pt>
                <c:pt idx="15">
                  <c:v>67</c:v>
                </c:pt>
                <c:pt idx="18">
                  <c:v>102</c:v>
                </c:pt>
                <c:pt idx="19">
                  <c:v>114</c:v>
                </c:pt>
                <c:pt idx="20">
                  <c:v>109</c:v>
                </c:pt>
                <c:pt idx="21">
                  <c:v>106</c:v>
                </c:pt>
                <c:pt idx="22">
                  <c:v>103</c:v>
                </c:pt>
                <c:pt idx="25">
                  <c:v>109</c:v>
                </c:pt>
                <c:pt idx="26">
                  <c:v>115</c:v>
                </c:pt>
                <c:pt idx="27">
                  <c:v>111</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Covid-19-Daten'!$A$236:$A$263</c:f>
              <c:numCache>
                <c:formatCode>[$-F800]dddd\,\ mmmm\ dd\,\ yyyy\,\ hh:mm:ss</c:formatCode>
                <c:ptCount val="28"/>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pt idx="27">
                  <c:v>44146.333333333336</c:v>
                </c:pt>
              </c:numCache>
            </c:numRef>
          </c:cat>
          <c:val>
            <c:numRef>
              <c:f>'1. Covid-19-Daten'!$M$236:$M$263</c:f>
              <c:numCache>
                <c:formatCode>General</c:formatCode>
                <c:ptCount val="28"/>
                <c:pt idx="0">
                  <c:v>25</c:v>
                </c:pt>
                <c:pt idx="1">
                  <c:v>26</c:v>
                </c:pt>
                <c:pt idx="4">
                  <c:v>21</c:v>
                </c:pt>
                <c:pt idx="5">
                  <c:v>20</c:v>
                </c:pt>
                <c:pt idx="6">
                  <c:v>20</c:v>
                </c:pt>
                <c:pt idx="7">
                  <c:v>17</c:v>
                </c:pt>
                <c:pt idx="8">
                  <c:v>22</c:v>
                </c:pt>
                <c:pt idx="11">
                  <c:v>22</c:v>
                </c:pt>
                <c:pt idx="12">
                  <c:v>20</c:v>
                </c:pt>
                <c:pt idx="13">
                  <c:v>21</c:v>
                </c:pt>
                <c:pt idx="14">
                  <c:v>19</c:v>
                </c:pt>
                <c:pt idx="15">
                  <c:v>17</c:v>
                </c:pt>
                <c:pt idx="18">
                  <c:v>22</c:v>
                </c:pt>
                <c:pt idx="19">
                  <c:v>22</c:v>
                </c:pt>
                <c:pt idx="20">
                  <c:v>23</c:v>
                </c:pt>
                <c:pt idx="21">
                  <c:v>14</c:v>
                </c:pt>
                <c:pt idx="22">
                  <c:v>13</c:v>
                </c:pt>
                <c:pt idx="25">
                  <c:v>16</c:v>
                </c:pt>
                <c:pt idx="26">
                  <c:v>18</c:v>
                </c:pt>
                <c:pt idx="27">
                  <c:v>21</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Covid-19-Daten'!$A$235:$A$262</c15:sqref>
                  </c15:fullRef>
                </c:ext>
              </c:extLst>
              <c:f>'1. Covid-19-Daten'!$A$236:$A$262</c:f>
              <c:numCache>
                <c:formatCode>[$-F800]dddd\,\ mmmm\ dd\,\ yyyy\,\ hh:mm:ss</c:formatCode>
                <c:ptCount val="27"/>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numCache>
            </c:numRef>
          </c:cat>
          <c:val>
            <c:numRef>
              <c:extLst>
                <c:ext xmlns:c15="http://schemas.microsoft.com/office/drawing/2012/chart" uri="{02D57815-91ED-43cb-92C2-25804820EDAC}">
                  <c15:fullRef>
                    <c15:sqref>'1. Covid-19-Daten'!$I$236:$I$263</c15:sqref>
                  </c15:fullRef>
                </c:ext>
              </c:extLst>
              <c:f>'1. Covid-19-Daten'!$I$237:$I$263</c:f>
              <c:numCache>
                <c:formatCode>General</c:formatCode>
                <c:ptCount val="27"/>
                <c:pt idx="0">
                  <c:v>24</c:v>
                </c:pt>
                <c:pt idx="3">
                  <c:v>32</c:v>
                </c:pt>
                <c:pt idx="4">
                  <c:v>39</c:v>
                </c:pt>
                <c:pt idx="5">
                  <c:v>31</c:v>
                </c:pt>
                <c:pt idx="6">
                  <c:v>31</c:v>
                </c:pt>
                <c:pt idx="7">
                  <c:v>42</c:v>
                </c:pt>
                <c:pt idx="10">
                  <c:v>58</c:v>
                </c:pt>
                <c:pt idx="11">
                  <c:v>67</c:v>
                </c:pt>
                <c:pt idx="12">
                  <c:v>65</c:v>
                </c:pt>
                <c:pt idx="13">
                  <c:v>72</c:v>
                </c:pt>
                <c:pt idx="14">
                  <c:v>67</c:v>
                </c:pt>
                <c:pt idx="17">
                  <c:v>102</c:v>
                </c:pt>
                <c:pt idx="18">
                  <c:v>114</c:v>
                </c:pt>
                <c:pt idx="19">
                  <c:v>109</c:v>
                </c:pt>
                <c:pt idx="20">
                  <c:v>106</c:v>
                </c:pt>
                <c:pt idx="21">
                  <c:v>103</c:v>
                </c:pt>
                <c:pt idx="24">
                  <c:v>109</c:v>
                </c:pt>
                <c:pt idx="25">
                  <c:v>115</c:v>
                </c:pt>
                <c:pt idx="26">
                  <c:v>111</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'1. Covid-19-Daten'!$A$235:$A$262</c15:sqref>
                  </c15:fullRef>
                </c:ext>
              </c:extLst>
              <c:f>'1. Covid-19-Daten'!$A$236:$A$262</c:f>
              <c:numCache>
                <c:formatCode>[$-F800]dddd\,\ mmmm\ dd\,\ yyyy\,\ hh:mm:ss</c:formatCode>
                <c:ptCount val="27"/>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numCache>
            </c:numRef>
          </c:cat>
          <c:val>
            <c:numRef>
              <c:extLst>
                <c:ext xmlns:c15="http://schemas.microsoft.com/office/drawing/2012/chart" uri="{02D57815-91ED-43cb-92C2-25804820EDAC}">
                  <c15:fullRef>
                    <c15:sqref>'1. Covid-19-Daten'!$J$236:$J$263</c15:sqref>
                  </c15:fullRef>
                </c:ext>
              </c:extLst>
              <c:f>'1. Covid-19-Daten'!$J$237:$J$263</c:f>
              <c:numCache>
                <c:formatCode>General</c:formatCode>
                <c:ptCount val="27"/>
                <c:pt idx="0">
                  <c:v>2</c:v>
                </c:pt>
                <c:pt idx="3">
                  <c:v>5</c:v>
                </c:pt>
                <c:pt idx="4">
                  <c:v>7</c:v>
                </c:pt>
                <c:pt idx="5">
                  <c:v>6</c:v>
                </c:pt>
                <c:pt idx="6">
                  <c:v>8</c:v>
                </c:pt>
                <c:pt idx="7">
                  <c:v>8</c:v>
                </c:pt>
                <c:pt idx="10">
                  <c:v>9</c:v>
                </c:pt>
                <c:pt idx="11">
                  <c:v>11</c:v>
                </c:pt>
                <c:pt idx="12">
                  <c:v>11</c:v>
                </c:pt>
                <c:pt idx="13">
                  <c:v>12</c:v>
                </c:pt>
                <c:pt idx="14">
                  <c:v>13</c:v>
                </c:pt>
                <c:pt idx="17">
                  <c:v>13</c:v>
                </c:pt>
                <c:pt idx="18">
                  <c:v>15</c:v>
                </c:pt>
                <c:pt idx="19">
                  <c:v>19</c:v>
                </c:pt>
                <c:pt idx="20">
                  <c:v>20</c:v>
                </c:pt>
                <c:pt idx="21">
                  <c:v>22</c:v>
                </c:pt>
                <c:pt idx="24">
                  <c:v>25</c:v>
                </c:pt>
                <c:pt idx="25">
                  <c:v>26</c:v>
                </c:pt>
                <c:pt idx="26">
                  <c:v>24</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'1. Covid-19-Daten'!$A$235:$A$262</c15:sqref>
                  </c15:fullRef>
                </c:ext>
              </c:extLst>
              <c:f>'1. Covid-19-Daten'!$A$236:$A$262</c:f>
              <c:numCache>
                <c:formatCode>[$-F800]dddd\,\ mmmm\ dd\,\ yyyy\,\ hh:mm:ss</c:formatCode>
                <c:ptCount val="27"/>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numCache>
            </c:numRef>
          </c:cat>
          <c:val>
            <c:numRef>
              <c:extLst>
                <c:ext xmlns:c15="http://schemas.microsoft.com/office/drawing/2012/chart" uri="{02D57815-91ED-43cb-92C2-25804820EDAC}">
                  <c15:fullRef>
                    <c15:sqref>'1. Covid-19-Daten'!$K$236:$K$263</c15:sqref>
                  </c15:fullRef>
                </c:ext>
              </c:extLst>
              <c:f>'1. Covid-19-Daten'!$K$237:$K$263</c:f>
              <c:numCache>
                <c:formatCode>General</c:formatCode>
                <c:ptCount val="27"/>
                <c:pt idx="0">
                  <c:v>0</c:v>
                </c:pt>
                <c:pt idx="3">
                  <c:v>0</c:v>
                </c:pt>
                <c:pt idx="4">
                  <c:v>0</c:v>
                </c:pt>
                <c:pt idx="5">
                  <c:v>0</c:v>
                </c:pt>
                <c:pt idx="6">
                  <c:v>1</c:v>
                </c:pt>
                <c:pt idx="7">
                  <c:v>0</c:v>
                </c:pt>
                <c:pt idx="10">
                  <c:v>4</c:v>
                </c:pt>
                <c:pt idx="11">
                  <c:v>4</c:v>
                </c:pt>
                <c:pt idx="12">
                  <c:v>4</c:v>
                </c:pt>
                <c:pt idx="13">
                  <c:v>3</c:v>
                </c:pt>
                <c:pt idx="14">
                  <c:v>3</c:v>
                </c:pt>
                <c:pt idx="17">
                  <c:v>3</c:v>
                </c:pt>
                <c:pt idx="18">
                  <c:v>4</c:v>
                </c:pt>
                <c:pt idx="19">
                  <c:v>5</c:v>
                </c:pt>
                <c:pt idx="20">
                  <c:v>6</c:v>
                </c:pt>
                <c:pt idx="21">
                  <c:v>6</c:v>
                </c:pt>
                <c:pt idx="24">
                  <c:v>6</c:v>
                </c:pt>
                <c:pt idx="25">
                  <c:v>6</c:v>
                </c:pt>
                <c:pt idx="26">
                  <c:v>4</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Covid-19-Daten'!$A$30:$A$263</c:f>
              <c:numCache>
                <c:formatCode>[$-F800]dddd\,\ mmmm\ dd\,\ yyyy\,\ hh:mm:ss</c:formatCode>
                <c:ptCount val="23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numCache>
            </c:numRef>
          </c:cat>
          <c:val>
            <c:numRef>
              <c:f>'1. Covid-19-Daten'!$L$30:$L$268</c:f>
              <c:numCache>
                <c:formatCode>General</c:formatCode>
                <c:ptCount val="239"/>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Covid-19-Daten'!$A$30:$A$263</c:f>
              <c:numCache>
                <c:formatCode>[$-F800]dddd\,\ mmmm\ dd\,\ yyyy\,\ hh:mm:ss</c:formatCode>
                <c:ptCount val="23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numCache>
            </c:numRef>
          </c:cat>
          <c:val>
            <c:numRef>
              <c:f>'1. Covid-19-Daten'!$I$30:$I$268</c:f>
              <c:numCache>
                <c:formatCode>General</c:formatCode>
                <c:ptCount val="23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Covid-19-Daten'!$A$30:$A$263</c:f>
              <c:numCache>
                <c:formatCode>[$-F800]dddd\,\ mmmm\ dd\,\ yyyy\,\ hh:mm:ss</c:formatCode>
                <c:ptCount val="23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numCache>
            </c:numRef>
          </c:cat>
          <c:val>
            <c:numRef>
              <c:f>'1. Covid-19-Daten'!$M$30:$M$268</c:f>
              <c:numCache>
                <c:formatCode>General</c:formatCode>
                <c:ptCount val="239"/>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Covid-19-Daten'!$A$30:$A$263</c:f>
              <c:numCache>
                <c:formatCode>[$-F800]dddd\,\ mmmm\ dd\,\ yyyy\,\ hh:mm:ss</c:formatCode>
                <c:ptCount val="23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numCache>
            </c:numRef>
          </c:cat>
          <c:val>
            <c:numRef>
              <c:f>'1. Covid-19-Daten'!$I$30:$I$268</c:f>
              <c:numCache>
                <c:formatCode>General</c:formatCode>
                <c:ptCount val="23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Covid-19-Daten'!$A$30:$A$263</c:f>
              <c:numCache>
                <c:formatCode>[$-F800]dddd\,\ mmmm\ dd\,\ yyyy\,\ hh:mm:ss</c:formatCode>
                <c:ptCount val="23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numCache>
            </c:numRef>
          </c:cat>
          <c:val>
            <c:numRef>
              <c:f>'1. Covid-19-Daten'!$J$30:$J$268</c:f>
              <c:numCache>
                <c:formatCode>General</c:formatCode>
                <c:ptCount val="239"/>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Covid-19-Daten'!$A$30:$A$263</c:f>
              <c:numCache>
                <c:formatCode>[$-F800]dddd\,\ mmmm\ dd\,\ yyyy\,\ hh:mm:ss</c:formatCode>
                <c:ptCount val="23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numCache>
            </c:numRef>
          </c:cat>
          <c:val>
            <c:numRef>
              <c:f>'1. Covid-19-Daten'!$K$30:$K$268</c:f>
              <c:numCache>
                <c:formatCode>General</c:formatCode>
                <c:ptCount val="239"/>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33</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7" sqref="A7"/>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166</v>
      </c>
    </row>
    <row r="5" spans="1:1" x14ac:dyDescent="0.2">
      <c r="A5" s="3"/>
    </row>
    <row r="6" spans="1:1" ht="15" x14ac:dyDescent="0.25">
      <c r="A6" s="2" t="s">
        <v>86</v>
      </c>
    </row>
    <row r="7" spans="1:1" x14ac:dyDescent="0.2">
      <c r="A7" s="4" t="s">
        <v>94</v>
      </c>
    </row>
    <row r="8" spans="1:1" x14ac:dyDescent="0.2">
      <c r="A8" s="5" t="s">
        <v>123</v>
      </c>
    </row>
    <row r="9" spans="1:1" x14ac:dyDescent="0.2">
      <c r="A9" s="6" t="s">
        <v>95</v>
      </c>
    </row>
    <row r="10" spans="1:1" x14ac:dyDescent="0.2">
      <c r="A10" s="6" t="s">
        <v>164</v>
      </c>
    </row>
    <row r="11" spans="1:1" x14ac:dyDescent="0.2">
      <c r="A11" s="7"/>
    </row>
    <row r="12" spans="1:1" x14ac:dyDescent="0.2">
      <c r="A12" s="7" t="s">
        <v>89</v>
      </c>
    </row>
    <row r="13" spans="1:1" x14ac:dyDescent="0.2">
      <c r="A13" s="7"/>
    </row>
    <row r="14" spans="1:1" x14ac:dyDescent="0.2">
      <c r="A14" s="7" t="s">
        <v>96</v>
      </c>
    </row>
    <row r="15" spans="1:1" x14ac:dyDescent="0.2">
      <c r="A15" s="6" t="s">
        <v>97</v>
      </c>
    </row>
    <row r="16" spans="1:1" x14ac:dyDescent="0.2">
      <c r="A16" s="7"/>
    </row>
    <row r="17" spans="1:1" x14ac:dyDescent="0.2">
      <c r="A17" s="7" t="s">
        <v>98</v>
      </c>
    </row>
    <row r="18" spans="1:1" x14ac:dyDescent="0.2">
      <c r="A18" s="7"/>
    </row>
    <row r="19" spans="1:1" x14ac:dyDescent="0.2">
      <c r="A19" s="7" t="s">
        <v>99</v>
      </c>
    </row>
    <row r="20" spans="1:1" x14ac:dyDescent="0.2">
      <c r="A20" s="5" t="s">
        <v>101</v>
      </c>
    </row>
    <row r="21" spans="1:1" x14ac:dyDescent="0.2">
      <c r="A21" s="6" t="s">
        <v>100</v>
      </c>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8"/>
  <sheetViews>
    <sheetView zoomScale="110" zoomScaleNormal="110" workbookViewId="0">
      <pane xSplit="1" ySplit="1" topLeftCell="B175" activePane="bottomRight" state="frozen"/>
      <selection pane="topRight" activeCell="B1" sqref="B1"/>
      <selection pane="bottomLeft" activeCell="A2" sqref="A2"/>
      <selection pane="bottomRight" activeCell="C185" sqref="C185"/>
    </sheetView>
  </sheetViews>
  <sheetFormatPr baseColWidth="10" defaultColWidth="11" defaultRowHeight="14.25" x14ac:dyDescent="0.2"/>
  <cols>
    <col min="1" max="1" width="26" style="39" customWidth="1"/>
    <col min="2" max="3" width="11" style="39"/>
    <col min="4" max="16384" width="11" style="51"/>
  </cols>
  <sheetData>
    <row r="1" spans="1:3" ht="15" thickTop="1" x14ac:dyDescent="0.2">
      <c r="A1" s="85"/>
      <c r="B1" s="208" t="s">
        <v>102</v>
      </c>
      <c r="C1" s="209"/>
    </row>
    <row r="2" spans="1:3" x14ac:dyDescent="0.2">
      <c r="A2" s="86"/>
      <c r="B2" s="87" t="s">
        <v>3</v>
      </c>
      <c r="C2" s="88" t="s">
        <v>2</v>
      </c>
    </row>
    <row r="3" spans="1:3" x14ac:dyDescent="0.2">
      <c r="A3" s="89">
        <v>43952.333333333336</v>
      </c>
      <c r="B3" s="87"/>
      <c r="C3" s="88"/>
    </row>
    <row r="4" spans="1:3" x14ac:dyDescent="0.2">
      <c r="A4" s="89">
        <v>43953.333333333336</v>
      </c>
      <c r="B4" s="87"/>
      <c r="C4" s="88"/>
    </row>
    <row r="5" spans="1:3" x14ac:dyDescent="0.2">
      <c r="A5" s="89">
        <v>43954.333333333336</v>
      </c>
      <c r="B5" s="87"/>
      <c r="C5" s="88"/>
    </row>
    <row r="6" spans="1:3" x14ac:dyDescent="0.2">
      <c r="A6" s="89">
        <v>43955.333333333336</v>
      </c>
      <c r="B6" s="87"/>
      <c r="C6" s="88"/>
    </row>
    <row r="7" spans="1:3" x14ac:dyDescent="0.2">
      <c r="A7" s="89">
        <v>43956.333333333336</v>
      </c>
      <c r="B7" s="87"/>
      <c r="C7" s="88"/>
    </row>
    <row r="8" spans="1:3" x14ac:dyDescent="0.2">
      <c r="A8" s="89">
        <v>43957.333333333336</v>
      </c>
      <c r="B8" s="87"/>
      <c r="C8" s="88"/>
    </row>
    <row r="9" spans="1:3" x14ac:dyDescent="0.2">
      <c r="A9" s="89">
        <v>43958.333333333336</v>
      </c>
      <c r="B9" s="87"/>
      <c r="C9" s="88"/>
    </row>
    <row r="10" spans="1:3" x14ac:dyDescent="0.2">
      <c r="A10" s="89">
        <v>43959.333333333336</v>
      </c>
      <c r="B10" s="87"/>
      <c r="C10" s="88"/>
    </row>
    <row r="11" spans="1:3" x14ac:dyDescent="0.2">
      <c r="A11" s="89">
        <v>43960.333333333336</v>
      </c>
      <c r="B11" s="87"/>
      <c r="C11" s="88"/>
    </row>
    <row r="12" spans="1:3" x14ac:dyDescent="0.2">
      <c r="A12" s="89">
        <v>43961.333333333336</v>
      </c>
      <c r="B12" s="87"/>
      <c r="C12" s="88"/>
    </row>
    <row r="13" spans="1:3" x14ac:dyDescent="0.2">
      <c r="A13" s="89">
        <v>43962.333333333336</v>
      </c>
      <c r="B13" s="87"/>
      <c r="C13" s="88"/>
    </row>
    <row r="14" spans="1:3" x14ac:dyDescent="0.2">
      <c r="A14" s="89">
        <v>43963.333333333336</v>
      </c>
      <c r="B14" s="87"/>
      <c r="C14" s="88"/>
    </row>
    <row r="15" spans="1:3" x14ac:dyDescent="0.2">
      <c r="A15" s="89">
        <v>43964.333333333336</v>
      </c>
      <c r="B15" s="87"/>
      <c r="C15" s="88"/>
    </row>
    <row r="16" spans="1:3" x14ac:dyDescent="0.2">
      <c r="A16" s="89">
        <v>43965.333333333336</v>
      </c>
      <c r="B16" s="87"/>
      <c r="C16" s="88"/>
    </row>
    <row r="17" spans="1:3" x14ac:dyDescent="0.2">
      <c r="A17" s="89">
        <v>43966.333333333336</v>
      </c>
      <c r="B17" s="87"/>
      <c r="C17" s="88"/>
    </row>
    <row r="18" spans="1:3" x14ac:dyDescent="0.2">
      <c r="A18" s="89">
        <v>43967.333333333336</v>
      </c>
      <c r="B18" s="87"/>
      <c r="C18" s="88"/>
    </row>
    <row r="19" spans="1:3" x14ac:dyDescent="0.2">
      <c r="A19" s="89">
        <v>43968.333333333336</v>
      </c>
      <c r="B19" s="87"/>
      <c r="C19" s="88"/>
    </row>
    <row r="20" spans="1:3" x14ac:dyDescent="0.2">
      <c r="A20" s="89">
        <v>43969.333333333336</v>
      </c>
      <c r="B20" s="87"/>
      <c r="C20" s="88"/>
    </row>
    <row r="21" spans="1:3" x14ac:dyDescent="0.2">
      <c r="A21" s="89">
        <v>43970.333333333336</v>
      </c>
      <c r="B21" s="87"/>
      <c r="C21" s="88"/>
    </row>
    <row r="22" spans="1:3" x14ac:dyDescent="0.2">
      <c r="A22" s="89">
        <v>43971.333333333336</v>
      </c>
      <c r="B22" s="87"/>
      <c r="C22" s="88"/>
    </row>
    <row r="23" spans="1:3" x14ac:dyDescent="0.2">
      <c r="A23" s="89">
        <v>43972.333333333336</v>
      </c>
      <c r="B23" s="87"/>
      <c r="C23" s="88"/>
    </row>
    <row r="24" spans="1:3" x14ac:dyDescent="0.2">
      <c r="A24" s="89">
        <v>43973.333333333336</v>
      </c>
      <c r="B24" s="87"/>
      <c r="C24" s="88"/>
    </row>
    <row r="25" spans="1:3" x14ac:dyDescent="0.2">
      <c r="A25" s="89">
        <v>43974.333333333336</v>
      </c>
      <c r="B25" s="87"/>
      <c r="C25" s="88"/>
    </row>
    <row r="26" spans="1:3" x14ac:dyDescent="0.2">
      <c r="A26" s="89">
        <v>43975.333333333336</v>
      </c>
      <c r="B26" s="87"/>
      <c r="C26" s="88"/>
    </row>
    <row r="27" spans="1:3" x14ac:dyDescent="0.2">
      <c r="A27" s="89">
        <v>43976.333333333336</v>
      </c>
      <c r="B27" s="87"/>
      <c r="C27" s="88"/>
    </row>
    <row r="28" spans="1:3" x14ac:dyDescent="0.2">
      <c r="A28" s="89">
        <v>43977.333333333336</v>
      </c>
      <c r="B28" s="87"/>
      <c r="C28" s="88"/>
    </row>
    <row r="29" spans="1:3" x14ac:dyDescent="0.2">
      <c r="A29" s="89">
        <v>43978.333333333336</v>
      </c>
      <c r="B29" s="87"/>
      <c r="C29" s="88"/>
    </row>
    <row r="30" spans="1:3" x14ac:dyDescent="0.2">
      <c r="A30" s="89">
        <v>43979.333333333336</v>
      </c>
      <c r="B30" s="87"/>
      <c r="C30" s="88"/>
    </row>
    <row r="31" spans="1:3" x14ac:dyDescent="0.2">
      <c r="A31" s="89">
        <v>43980.333333333336</v>
      </c>
      <c r="B31" s="87"/>
      <c r="C31" s="88"/>
    </row>
    <row r="32" spans="1:3" x14ac:dyDescent="0.2">
      <c r="A32" s="89">
        <v>43981.333333333336</v>
      </c>
      <c r="B32" s="87"/>
      <c r="C32" s="88"/>
    </row>
    <row r="33" spans="1:3" x14ac:dyDescent="0.2">
      <c r="A33" s="89">
        <v>43982.333333333336</v>
      </c>
      <c r="B33" s="87"/>
      <c r="C33" s="88"/>
    </row>
    <row r="34" spans="1:3" x14ac:dyDescent="0.2">
      <c r="A34" s="89">
        <v>43983.333333333336</v>
      </c>
      <c r="B34" s="87"/>
      <c r="C34" s="88"/>
    </row>
    <row r="35" spans="1:3" x14ac:dyDescent="0.2">
      <c r="A35" s="89">
        <v>43984.333333333336</v>
      </c>
      <c r="B35" s="87"/>
      <c r="C35" s="88"/>
    </row>
    <row r="36" spans="1:3" x14ac:dyDescent="0.2">
      <c r="A36" s="89">
        <v>43985.333333333336</v>
      </c>
      <c r="B36" s="87"/>
      <c r="C36" s="88"/>
    </row>
    <row r="37" spans="1:3" x14ac:dyDescent="0.2">
      <c r="A37" s="89">
        <v>43986.333333333336</v>
      </c>
      <c r="B37" s="87"/>
      <c r="C37" s="88"/>
    </row>
    <row r="38" spans="1:3" x14ac:dyDescent="0.2">
      <c r="A38" s="89">
        <v>43987.333333333336</v>
      </c>
      <c r="B38" s="87"/>
      <c r="C38" s="88"/>
    </row>
    <row r="39" spans="1:3" x14ac:dyDescent="0.2">
      <c r="A39" s="89">
        <v>43988.333333333336</v>
      </c>
      <c r="B39" s="87"/>
      <c r="C39" s="88"/>
    </row>
    <row r="40" spans="1:3" x14ac:dyDescent="0.2">
      <c r="A40" s="89">
        <v>43989.333333333336</v>
      </c>
      <c r="B40" s="87"/>
      <c r="C40" s="88"/>
    </row>
    <row r="41" spans="1:3" x14ac:dyDescent="0.2">
      <c r="A41" s="89">
        <v>43990.333333333336</v>
      </c>
      <c r="B41" s="87"/>
      <c r="C41" s="88"/>
    </row>
    <row r="42" spans="1:3" x14ac:dyDescent="0.2">
      <c r="A42" s="89">
        <v>43991.333333333336</v>
      </c>
      <c r="B42" s="87"/>
      <c r="C42" s="88"/>
    </row>
    <row r="43" spans="1:3" x14ac:dyDescent="0.2">
      <c r="A43" s="89">
        <v>43992.333333333336</v>
      </c>
      <c r="B43" s="87"/>
      <c r="C43" s="88"/>
    </row>
    <row r="44" spans="1:3" x14ac:dyDescent="0.2">
      <c r="A44" s="89">
        <v>43993.333333333336</v>
      </c>
      <c r="B44" s="87"/>
      <c r="C44" s="88"/>
    </row>
    <row r="45" spans="1:3" x14ac:dyDescent="0.2">
      <c r="A45" s="89">
        <v>43994.333333333336</v>
      </c>
      <c r="B45" s="87"/>
      <c r="C45" s="88"/>
    </row>
    <row r="46" spans="1:3" x14ac:dyDescent="0.2">
      <c r="A46" s="90">
        <v>43997.333333333336</v>
      </c>
      <c r="B46" s="91"/>
      <c r="C46" s="92"/>
    </row>
    <row r="47" spans="1:3" x14ac:dyDescent="0.2">
      <c r="A47" s="90">
        <v>43998.333333333336</v>
      </c>
      <c r="B47" s="91"/>
      <c r="C47" s="92"/>
    </row>
    <row r="48" spans="1:3" x14ac:dyDescent="0.2">
      <c r="A48" s="90">
        <v>43999.333333333336</v>
      </c>
      <c r="B48" s="91"/>
      <c r="C48" s="92"/>
    </row>
    <row r="49" spans="1:3" x14ac:dyDescent="0.2">
      <c r="A49" s="90">
        <v>44000</v>
      </c>
      <c r="B49" s="91"/>
      <c r="C49" s="92"/>
    </row>
    <row r="50" spans="1:3" x14ac:dyDescent="0.2">
      <c r="A50" s="90">
        <v>44001</v>
      </c>
      <c r="B50" s="91"/>
      <c r="C50" s="92"/>
    </row>
    <row r="51" spans="1:3" x14ac:dyDescent="0.2">
      <c r="A51" s="90">
        <v>44004</v>
      </c>
      <c r="B51" s="91"/>
      <c r="C51" s="92"/>
    </row>
    <row r="52" spans="1:3" x14ac:dyDescent="0.2">
      <c r="A52" s="90">
        <v>44005</v>
      </c>
      <c r="B52" s="91"/>
      <c r="C52" s="92"/>
    </row>
    <row r="53" spans="1:3" x14ac:dyDescent="0.2">
      <c r="A53" s="90">
        <v>44006</v>
      </c>
      <c r="B53" s="91"/>
      <c r="C53" s="92"/>
    </row>
    <row r="54" spans="1:3" x14ac:dyDescent="0.2">
      <c r="A54" s="90">
        <v>44007</v>
      </c>
      <c r="B54" s="91"/>
      <c r="C54" s="92"/>
    </row>
    <row r="55" spans="1:3" x14ac:dyDescent="0.2">
      <c r="A55" s="90">
        <v>44008</v>
      </c>
      <c r="B55" s="91"/>
      <c r="C55" s="92"/>
    </row>
    <row r="56" spans="1:3" x14ac:dyDescent="0.2">
      <c r="A56" s="90">
        <v>44011</v>
      </c>
      <c r="B56" s="91"/>
      <c r="C56" s="92"/>
    </row>
    <row r="57" spans="1:3" x14ac:dyDescent="0.2">
      <c r="A57" s="90">
        <v>44012</v>
      </c>
      <c r="B57" s="91"/>
      <c r="C57" s="92"/>
    </row>
    <row r="58" spans="1:3" x14ac:dyDescent="0.2">
      <c r="A58" s="90">
        <v>44013</v>
      </c>
      <c r="B58" s="91"/>
      <c r="C58" s="92"/>
    </row>
    <row r="59" spans="1:3" x14ac:dyDescent="0.2">
      <c r="A59" s="90">
        <v>44014</v>
      </c>
      <c r="B59" s="91"/>
      <c r="C59" s="92"/>
    </row>
    <row r="60" spans="1:3" x14ac:dyDescent="0.2">
      <c r="A60" s="90">
        <v>44015</v>
      </c>
      <c r="B60" s="91"/>
      <c r="C60" s="92"/>
    </row>
    <row r="61" spans="1:3" x14ac:dyDescent="0.2">
      <c r="A61" s="90">
        <v>44018</v>
      </c>
      <c r="B61" s="91"/>
      <c r="C61" s="92"/>
    </row>
    <row r="62" spans="1:3" x14ac:dyDescent="0.2">
      <c r="A62" s="90">
        <v>44019</v>
      </c>
      <c r="B62" s="91"/>
      <c r="C62" s="92"/>
    </row>
    <row r="63" spans="1:3" x14ac:dyDescent="0.2">
      <c r="A63" s="90">
        <v>44020</v>
      </c>
      <c r="B63" s="91">
        <v>0</v>
      </c>
      <c r="C63" s="92">
        <v>3</v>
      </c>
    </row>
    <row r="64" spans="1:3" x14ac:dyDescent="0.2">
      <c r="A64" s="90">
        <v>44021</v>
      </c>
      <c r="B64" s="91">
        <v>0</v>
      </c>
      <c r="C64" s="92">
        <f>SUM(C63,B64)</f>
        <v>3</v>
      </c>
    </row>
    <row r="65" spans="1:3" x14ac:dyDescent="0.2">
      <c r="A65" s="90">
        <v>44022</v>
      </c>
      <c r="B65" s="91">
        <v>0</v>
      </c>
      <c r="C65" s="92">
        <f t="shared" ref="C65:C128" si="0">SUM(C64,B65)</f>
        <v>3</v>
      </c>
    </row>
    <row r="66" spans="1:3" x14ac:dyDescent="0.2">
      <c r="A66" s="90">
        <v>44025</v>
      </c>
      <c r="B66" s="91">
        <v>1</v>
      </c>
      <c r="C66" s="92">
        <f t="shared" si="0"/>
        <v>4</v>
      </c>
    </row>
    <row r="67" spans="1:3" x14ac:dyDescent="0.2">
      <c r="A67" s="90">
        <v>44026</v>
      </c>
      <c r="B67" s="91">
        <v>1</v>
      </c>
      <c r="C67" s="92">
        <f t="shared" si="0"/>
        <v>5</v>
      </c>
    </row>
    <row r="68" spans="1:3" x14ac:dyDescent="0.2">
      <c r="A68" s="90">
        <v>44027</v>
      </c>
      <c r="B68" s="91">
        <v>1</v>
      </c>
      <c r="C68" s="92">
        <f t="shared" si="0"/>
        <v>6</v>
      </c>
    </row>
    <row r="69" spans="1:3" x14ac:dyDescent="0.2">
      <c r="A69" s="90">
        <v>44028</v>
      </c>
      <c r="B69" s="91">
        <v>2</v>
      </c>
      <c r="C69" s="92">
        <f t="shared" si="0"/>
        <v>8</v>
      </c>
    </row>
    <row r="70" spans="1:3" x14ac:dyDescent="0.2">
      <c r="A70" s="90">
        <v>44029</v>
      </c>
      <c r="B70" s="91">
        <v>0</v>
      </c>
      <c r="C70" s="92">
        <f t="shared" si="0"/>
        <v>8</v>
      </c>
    </row>
    <row r="71" spans="1:3" x14ac:dyDescent="0.2">
      <c r="A71" s="90">
        <v>44032</v>
      </c>
      <c r="B71" s="91">
        <v>0</v>
      </c>
      <c r="C71" s="92">
        <f t="shared" si="0"/>
        <v>8</v>
      </c>
    </row>
    <row r="72" spans="1:3" x14ac:dyDescent="0.2">
      <c r="A72" s="90">
        <v>44033</v>
      </c>
      <c r="B72" s="91">
        <v>4</v>
      </c>
      <c r="C72" s="92">
        <f t="shared" si="0"/>
        <v>12</v>
      </c>
    </row>
    <row r="73" spans="1:3" x14ac:dyDescent="0.2">
      <c r="A73" s="90">
        <v>44034</v>
      </c>
      <c r="B73" s="91">
        <v>1</v>
      </c>
      <c r="C73" s="92">
        <f t="shared" si="0"/>
        <v>13</v>
      </c>
    </row>
    <row r="74" spans="1:3" x14ac:dyDescent="0.2">
      <c r="A74" s="90">
        <v>44035</v>
      </c>
      <c r="B74" s="91">
        <v>1</v>
      </c>
      <c r="C74" s="92">
        <f t="shared" si="0"/>
        <v>14</v>
      </c>
    </row>
    <row r="75" spans="1:3" x14ac:dyDescent="0.2">
      <c r="A75" s="90">
        <v>44036</v>
      </c>
      <c r="B75" s="91">
        <v>1</v>
      </c>
      <c r="C75" s="92">
        <f t="shared" si="0"/>
        <v>15</v>
      </c>
    </row>
    <row r="76" spans="1:3" x14ac:dyDescent="0.2">
      <c r="A76" s="90">
        <v>44039</v>
      </c>
      <c r="B76" s="91">
        <v>4</v>
      </c>
      <c r="C76" s="92">
        <f t="shared" si="0"/>
        <v>19</v>
      </c>
    </row>
    <row r="77" spans="1:3" x14ac:dyDescent="0.2">
      <c r="A77" s="90">
        <v>44040</v>
      </c>
      <c r="B77" s="91">
        <v>1</v>
      </c>
      <c r="C77" s="92">
        <f t="shared" si="0"/>
        <v>20</v>
      </c>
    </row>
    <row r="78" spans="1:3" x14ac:dyDescent="0.2">
      <c r="A78" s="90">
        <v>44041</v>
      </c>
      <c r="B78" s="91">
        <v>1</v>
      </c>
      <c r="C78" s="92">
        <f t="shared" si="0"/>
        <v>21</v>
      </c>
    </row>
    <row r="79" spans="1:3" x14ac:dyDescent="0.2">
      <c r="A79" s="90">
        <v>44042</v>
      </c>
      <c r="B79" s="91">
        <v>2</v>
      </c>
      <c r="C79" s="92">
        <f t="shared" si="0"/>
        <v>23</v>
      </c>
    </row>
    <row r="80" spans="1:3" x14ac:dyDescent="0.2">
      <c r="A80" s="90">
        <v>44043</v>
      </c>
      <c r="B80" s="91">
        <v>3</v>
      </c>
      <c r="C80" s="92">
        <f t="shared" si="0"/>
        <v>26</v>
      </c>
    </row>
    <row r="81" spans="1:3" x14ac:dyDescent="0.2">
      <c r="A81" s="90">
        <v>44044</v>
      </c>
      <c r="B81" s="91"/>
      <c r="C81" s="92">
        <f t="shared" si="0"/>
        <v>26</v>
      </c>
    </row>
    <row r="82" spans="1:3" x14ac:dyDescent="0.2">
      <c r="A82" s="90">
        <v>44045</v>
      </c>
      <c r="B82" s="91"/>
      <c r="C82" s="92">
        <f t="shared" si="0"/>
        <v>26</v>
      </c>
    </row>
    <row r="83" spans="1:3" x14ac:dyDescent="0.2">
      <c r="A83" s="90">
        <v>44046</v>
      </c>
      <c r="B83" s="91">
        <v>4</v>
      </c>
      <c r="C83" s="92">
        <f t="shared" si="0"/>
        <v>30</v>
      </c>
    </row>
    <row r="84" spans="1:3" x14ac:dyDescent="0.2">
      <c r="A84" s="90">
        <v>44047</v>
      </c>
      <c r="B84" s="91">
        <v>1</v>
      </c>
      <c r="C84" s="92">
        <f t="shared" si="0"/>
        <v>31</v>
      </c>
    </row>
    <row r="85" spans="1:3" x14ac:dyDescent="0.2">
      <c r="A85" s="90">
        <v>44048</v>
      </c>
      <c r="B85" s="91">
        <v>0</v>
      </c>
      <c r="C85" s="92">
        <f t="shared" si="0"/>
        <v>31</v>
      </c>
    </row>
    <row r="86" spans="1:3" x14ac:dyDescent="0.2">
      <c r="A86" s="90">
        <v>44049</v>
      </c>
      <c r="B86" s="91">
        <v>1</v>
      </c>
      <c r="C86" s="92">
        <f t="shared" si="0"/>
        <v>32</v>
      </c>
    </row>
    <row r="87" spans="1:3" x14ac:dyDescent="0.2">
      <c r="A87" s="90">
        <v>44050</v>
      </c>
      <c r="B87" s="91">
        <v>1</v>
      </c>
      <c r="C87" s="92">
        <f t="shared" si="0"/>
        <v>33</v>
      </c>
    </row>
    <row r="88" spans="1:3" x14ac:dyDescent="0.2">
      <c r="A88" s="90">
        <v>44051</v>
      </c>
      <c r="B88" s="91"/>
      <c r="C88" s="92">
        <f t="shared" si="0"/>
        <v>33</v>
      </c>
    </row>
    <row r="89" spans="1:3" x14ac:dyDescent="0.2">
      <c r="A89" s="90">
        <v>44052</v>
      </c>
      <c r="B89" s="91"/>
      <c r="C89" s="92">
        <f t="shared" si="0"/>
        <v>33</v>
      </c>
    </row>
    <row r="90" spans="1:3" x14ac:dyDescent="0.2">
      <c r="A90" s="90">
        <v>44053</v>
      </c>
      <c r="B90" s="91">
        <v>1</v>
      </c>
      <c r="C90" s="92">
        <f t="shared" si="0"/>
        <v>34</v>
      </c>
    </row>
    <row r="91" spans="1:3" x14ac:dyDescent="0.2">
      <c r="A91" s="90">
        <v>44054</v>
      </c>
      <c r="B91" s="91">
        <v>4</v>
      </c>
      <c r="C91" s="92">
        <f t="shared" si="0"/>
        <v>38</v>
      </c>
    </row>
    <row r="92" spans="1:3" x14ac:dyDescent="0.2">
      <c r="A92" s="90">
        <v>44055</v>
      </c>
      <c r="B92" s="91">
        <v>5</v>
      </c>
      <c r="C92" s="92">
        <f t="shared" si="0"/>
        <v>43</v>
      </c>
    </row>
    <row r="93" spans="1:3" x14ac:dyDescent="0.2">
      <c r="A93" s="90">
        <v>44056</v>
      </c>
      <c r="B93" s="91">
        <v>2</v>
      </c>
      <c r="C93" s="92">
        <f t="shared" si="0"/>
        <v>45</v>
      </c>
    </row>
    <row r="94" spans="1:3" x14ac:dyDescent="0.2">
      <c r="A94" s="90">
        <v>44057</v>
      </c>
      <c r="B94" s="91">
        <v>0</v>
      </c>
      <c r="C94" s="92">
        <f t="shared" si="0"/>
        <v>45</v>
      </c>
    </row>
    <row r="95" spans="1:3" x14ac:dyDescent="0.2">
      <c r="A95" s="90">
        <v>44058</v>
      </c>
      <c r="B95" s="91"/>
      <c r="C95" s="92">
        <f t="shared" si="0"/>
        <v>45</v>
      </c>
    </row>
    <row r="96" spans="1:3" x14ac:dyDescent="0.2">
      <c r="A96" s="90">
        <v>44059</v>
      </c>
      <c r="B96" s="91"/>
      <c r="C96" s="92">
        <f t="shared" si="0"/>
        <v>45</v>
      </c>
    </row>
    <row r="97" spans="1:3" x14ac:dyDescent="0.2">
      <c r="A97" s="90">
        <v>44060</v>
      </c>
      <c r="B97" s="91">
        <v>0</v>
      </c>
      <c r="C97" s="92">
        <f t="shared" si="0"/>
        <v>45</v>
      </c>
    </row>
    <row r="98" spans="1:3" x14ac:dyDescent="0.2">
      <c r="A98" s="90">
        <v>44061</v>
      </c>
      <c r="B98" s="91">
        <v>5</v>
      </c>
      <c r="C98" s="92">
        <f t="shared" si="0"/>
        <v>50</v>
      </c>
    </row>
    <row r="99" spans="1:3" x14ac:dyDescent="0.2">
      <c r="A99" s="90">
        <v>44062</v>
      </c>
      <c r="B99" s="91">
        <v>1</v>
      </c>
      <c r="C99" s="92">
        <f t="shared" si="0"/>
        <v>51</v>
      </c>
    </row>
    <row r="100" spans="1:3" x14ac:dyDescent="0.2">
      <c r="A100" s="90">
        <v>44063</v>
      </c>
      <c r="B100" s="91">
        <v>4</v>
      </c>
      <c r="C100" s="92">
        <f t="shared" si="0"/>
        <v>55</v>
      </c>
    </row>
    <row r="101" spans="1:3" x14ac:dyDescent="0.2">
      <c r="A101" s="90">
        <v>44064</v>
      </c>
      <c r="B101" s="91">
        <v>4</v>
      </c>
      <c r="C101" s="92">
        <f t="shared" si="0"/>
        <v>59</v>
      </c>
    </row>
    <row r="102" spans="1:3" x14ac:dyDescent="0.2">
      <c r="A102" s="90">
        <v>44065</v>
      </c>
      <c r="B102" s="91"/>
      <c r="C102" s="92">
        <f t="shared" si="0"/>
        <v>59</v>
      </c>
    </row>
    <row r="103" spans="1:3" x14ac:dyDescent="0.2">
      <c r="A103" s="90">
        <v>44066</v>
      </c>
      <c r="B103" s="91"/>
      <c r="C103" s="92">
        <f t="shared" si="0"/>
        <v>59</v>
      </c>
    </row>
    <row r="104" spans="1:3" x14ac:dyDescent="0.2">
      <c r="A104" s="90">
        <v>44067</v>
      </c>
      <c r="B104" s="91">
        <v>5</v>
      </c>
      <c r="C104" s="92">
        <f t="shared" si="0"/>
        <v>64</v>
      </c>
    </row>
    <row r="105" spans="1:3" x14ac:dyDescent="0.2">
      <c r="A105" s="90">
        <v>44068</v>
      </c>
      <c r="B105" s="91">
        <v>2</v>
      </c>
      <c r="C105" s="92">
        <f t="shared" si="0"/>
        <v>66</v>
      </c>
    </row>
    <row r="106" spans="1:3" x14ac:dyDescent="0.2">
      <c r="A106" s="90">
        <v>44069</v>
      </c>
      <c r="B106" s="91">
        <v>2</v>
      </c>
      <c r="C106" s="92">
        <f t="shared" si="0"/>
        <v>68</v>
      </c>
    </row>
    <row r="107" spans="1:3" x14ac:dyDescent="0.2">
      <c r="A107" s="90">
        <v>44070</v>
      </c>
      <c r="B107" s="91">
        <v>8</v>
      </c>
      <c r="C107" s="92">
        <f t="shared" si="0"/>
        <v>76</v>
      </c>
    </row>
    <row r="108" spans="1:3" x14ac:dyDescent="0.2">
      <c r="A108" s="90">
        <v>44071</v>
      </c>
      <c r="B108" s="91">
        <v>2</v>
      </c>
      <c r="C108" s="92">
        <f t="shared" si="0"/>
        <v>78</v>
      </c>
    </row>
    <row r="109" spans="1:3" x14ac:dyDescent="0.2">
      <c r="A109" s="90">
        <v>44072</v>
      </c>
      <c r="B109" s="91"/>
      <c r="C109" s="92">
        <f t="shared" si="0"/>
        <v>78</v>
      </c>
    </row>
    <row r="110" spans="1:3" x14ac:dyDescent="0.2">
      <c r="A110" s="90">
        <v>44073</v>
      </c>
      <c r="B110" s="91"/>
      <c r="C110" s="92">
        <f t="shared" si="0"/>
        <v>78</v>
      </c>
    </row>
    <row r="111" spans="1:3" x14ac:dyDescent="0.2">
      <c r="A111" s="90">
        <v>44074</v>
      </c>
      <c r="B111" s="91">
        <v>3</v>
      </c>
      <c r="C111" s="92">
        <f t="shared" si="0"/>
        <v>81</v>
      </c>
    </row>
    <row r="112" spans="1:3" x14ac:dyDescent="0.2">
      <c r="A112" s="90">
        <v>44075</v>
      </c>
      <c r="B112" s="91">
        <v>3</v>
      </c>
      <c r="C112" s="92">
        <f t="shared" si="0"/>
        <v>84</v>
      </c>
    </row>
    <row r="113" spans="1:3" x14ac:dyDescent="0.2">
      <c r="A113" s="90">
        <v>44076</v>
      </c>
      <c r="B113" s="91">
        <v>6</v>
      </c>
      <c r="C113" s="92">
        <f t="shared" si="0"/>
        <v>90</v>
      </c>
    </row>
    <row r="114" spans="1:3" x14ac:dyDescent="0.2">
      <c r="A114" s="90">
        <v>44077</v>
      </c>
      <c r="B114" s="91">
        <v>0</v>
      </c>
      <c r="C114" s="92">
        <f t="shared" si="0"/>
        <v>90</v>
      </c>
    </row>
    <row r="115" spans="1:3" x14ac:dyDescent="0.2">
      <c r="A115" s="90">
        <v>44078</v>
      </c>
      <c r="B115" s="93">
        <v>7</v>
      </c>
      <c r="C115" s="92">
        <f t="shared" si="0"/>
        <v>97</v>
      </c>
    </row>
    <row r="116" spans="1:3" x14ac:dyDescent="0.2">
      <c r="A116" s="90">
        <v>44079</v>
      </c>
      <c r="B116" s="93"/>
      <c r="C116" s="92">
        <f t="shared" si="0"/>
        <v>97</v>
      </c>
    </row>
    <row r="117" spans="1:3" x14ac:dyDescent="0.2">
      <c r="A117" s="90">
        <v>44080</v>
      </c>
      <c r="B117" s="93"/>
      <c r="C117" s="92">
        <f t="shared" si="0"/>
        <v>97</v>
      </c>
    </row>
    <row r="118" spans="1:3" x14ac:dyDescent="0.2">
      <c r="A118" s="90">
        <v>44081</v>
      </c>
      <c r="B118" s="93">
        <v>4</v>
      </c>
      <c r="C118" s="92">
        <f t="shared" si="0"/>
        <v>101</v>
      </c>
    </row>
    <row r="119" spans="1:3" x14ac:dyDescent="0.2">
      <c r="A119" s="90">
        <v>44082</v>
      </c>
      <c r="B119" s="93">
        <v>6</v>
      </c>
      <c r="C119" s="92">
        <f t="shared" si="0"/>
        <v>107</v>
      </c>
    </row>
    <row r="120" spans="1:3" x14ac:dyDescent="0.2">
      <c r="A120" s="90">
        <v>44083</v>
      </c>
      <c r="B120" s="93">
        <v>4</v>
      </c>
      <c r="C120" s="92">
        <f t="shared" si="0"/>
        <v>111</v>
      </c>
    </row>
    <row r="121" spans="1:3" x14ac:dyDescent="0.2">
      <c r="A121" s="90">
        <v>44084</v>
      </c>
      <c r="B121" s="93">
        <v>8</v>
      </c>
      <c r="C121" s="92">
        <f t="shared" si="0"/>
        <v>119</v>
      </c>
    </row>
    <row r="122" spans="1:3" x14ac:dyDescent="0.2">
      <c r="A122" s="90">
        <v>44085</v>
      </c>
      <c r="B122" s="93">
        <v>4</v>
      </c>
      <c r="C122" s="92">
        <f t="shared" si="0"/>
        <v>123</v>
      </c>
    </row>
    <row r="123" spans="1:3" x14ac:dyDescent="0.2">
      <c r="A123" s="90">
        <v>44086</v>
      </c>
      <c r="B123" s="93"/>
      <c r="C123" s="92">
        <f t="shared" si="0"/>
        <v>123</v>
      </c>
    </row>
    <row r="124" spans="1:3" x14ac:dyDescent="0.2">
      <c r="A124" s="90">
        <v>44087</v>
      </c>
      <c r="B124" s="93"/>
      <c r="C124" s="92">
        <f t="shared" si="0"/>
        <v>123</v>
      </c>
    </row>
    <row r="125" spans="1:3" x14ac:dyDescent="0.2">
      <c r="A125" s="90">
        <v>44088</v>
      </c>
      <c r="B125" s="93">
        <v>3</v>
      </c>
      <c r="C125" s="92">
        <f t="shared" si="0"/>
        <v>126</v>
      </c>
    </row>
    <row r="126" spans="1:3" x14ac:dyDescent="0.2">
      <c r="A126" s="90">
        <v>44089</v>
      </c>
      <c r="B126" s="93">
        <v>4</v>
      </c>
      <c r="C126" s="92">
        <f t="shared" si="0"/>
        <v>130</v>
      </c>
    </row>
    <row r="127" spans="1:3" x14ac:dyDescent="0.2">
      <c r="A127" s="90">
        <v>44090</v>
      </c>
      <c r="B127" s="93">
        <v>7</v>
      </c>
      <c r="C127" s="92">
        <f t="shared" si="0"/>
        <v>137</v>
      </c>
    </row>
    <row r="128" spans="1:3" x14ac:dyDescent="0.2">
      <c r="A128" s="90">
        <v>44091</v>
      </c>
      <c r="B128" s="93">
        <v>3</v>
      </c>
      <c r="C128" s="92">
        <f t="shared" si="0"/>
        <v>140</v>
      </c>
    </row>
    <row r="129" spans="1:3" x14ac:dyDescent="0.2">
      <c r="A129" s="90">
        <v>44092</v>
      </c>
      <c r="B129" s="93">
        <v>1</v>
      </c>
      <c r="C129" s="92">
        <f t="shared" ref="C129:C157" si="1">SUM(C128,B129)</f>
        <v>141</v>
      </c>
    </row>
    <row r="130" spans="1:3" x14ac:dyDescent="0.2">
      <c r="A130" s="90">
        <v>44093</v>
      </c>
      <c r="B130" s="93"/>
      <c r="C130" s="92">
        <f t="shared" si="1"/>
        <v>141</v>
      </c>
    </row>
    <row r="131" spans="1:3" x14ac:dyDescent="0.2">
      <c r="A131" s="90">
        <v>44094</v>
      </c>
      <c r="B131" s="93"/>
      <c r="C131" s="92">
        <f t="shared" si="1"/>
        <v>141</v>
      </c>
    </row>
    <row r="132" spans="1:3" x14ac:dyDescent="0.2">
      <c r="A132" s="90">
        <v>44095</v>
      </c>
      <c r="B132" s="93">
        <v>5</v>
      </c>
      <c r="C132" s="92">
        <f t="shared" si="1"/>
        <v>146</v>
      </c>
    </row>
    <row r="133" spans="1:3" x14ac:dyDescent="0.2">
      <c r="A133" s="90">
        <v>44096</v>
      </c>
      <c r="B133" s="93">
        <v>2</v>
      </c>
      <c r="C133" s="92">
        <f t="shared" si="1"/>
        <v>148</v>
      </c>
    </row>
    <row r="134" spans="1:3" x14ac:dyDescent="0.2">
      <c r="A134" s="90">
        <v>44097</v>
      </c>
      <c r="B134" s="93">
        <v>4</v>
      </c>
      <c r="C134" s="92">
        <f t="shared" si="1"/>
        <v>152</v>
      </c>
    </row>
    <row r="135" spans="1:3" x14ac:dyDescent="0.2">
      <c r="A135" s="90">
        <v>44098</v>
      </c>
      <c r="B135" s="94">
        <v>4</v>
      </c>
      <c r="C135" s="92">
        <f t="shared" si="1"/>
        <v>156</v>
      </c>
    </row>
    <row r="136" spans="1:3" x14ac:dyDescent="0.2">
      <c r="A136" s="90">
        <v>44099</v>
      </c>
      <c r="B136" s="94">
        <v>2</v>
      </c>
      <c r="C136" s="92">
        <f t="shared" si="1"/>
        <v>158</v>
      </c>
    </row>
    <row r="137" spans="1:3" x14ac:dyDescent="0.2">
      <c r="A137" s="90">
        <v>44100</v>
      </c>
      <c r="B137" s="94"/>
      <c r="C137" s="92">
        <f t="shared" si="1"/>
        <v>158</v>
      </c>
    </row>
    <row r="138" spans="1:3" x14ac:dyDescent="0.2">
      <c r="A138" s="90">
        <v>44101</v>
      </c>
      <c r="B138" s="94"/>
      <c r="C138" s="92">
        <f t="shared" si="1"/>
        <v>158</v>
      </c>
    </row>
    <row r="139" spans="1:3" x14ac:dyDescent="0.2">
      <c r="A139" s="90">
        <v>44102</v>
      </c>
      <c r="B139" s="94">
        <v>3</v>
      </c>
      <c r="C139" s="92">
        <f t="shared" si="1"/>
        <v>161</v>
      </c>
    </row>
    <row r="140" spans="1:3" x14ac:dyDescent="0.2">
      <c r="A140" s="90">
        <v>44103</v>
      </c>
      <c r="B140" s="94">
        <v>2</v>
      </c>
      <c r="C140" s="92">
        <f t="shared" si="1"/>
        <v>163</v>
      </c>
    </row>
    <row r="141" spans="1:3" x14ac:dyDescent="0.2">
      <c r="A141" s="90">
        <v>44104</v>
      </c>
      <c r="B141" s="94">
        <v>4</v>
      </c>
      <c r="C141" s="92">
        <f t="shared" si="1"/>
        <v>167</v>
      </c>
    </row>
    <row r="142" spans="1:3" x14ac:dyDescent="0.2">
      <c r="A142" s="90">
        <v>44105</v>
      </c>
      <c r="B142" s="94">
        <v>4</v>
      </c>
      <c r="C142" s="92">
        <f t="shared" si="1"/>
        <v>171</v>
      </c>
    </row>
    <row r="143" spans="1:3" x14ac:dyDescent="0.2">
      <c r="A143" s="90">
        <v>44106</v>
      </c>
      <c r="B143" s="94">
        <v>2</v>
      </c>
      <c r="C143" s="92">
        <f t="shared" si="1"/>
        <v>173</v>
      </c>
    </row>
    <row r="144" spans="1:3" x14ac:dyDescent="0.2">
      <c r="A144" s="90">
        <v>44107</v>
      </c>
      <c r="B144" s="94"/>
      <c r="C144" s="92">
        <f t="shared" si="1"/>
        <v>173</v>
      </c>
    </row>
    <row r="145" spans="1:3" x14ac:dyDescent="0.2">
      <c r="A145" s="90">
        <v>44108</v>
      </c>
      <c r="B145" s="94"/>
      <c r="C145" s="92">
        <f t="shared" si="1"/>
        <v>173</v>
      </c>
    </row>
    <row r="146" spans="1:3" x14ac:dyDescent="0.2">
      <c r="A146" s="90">
        <v>44109</v>
      </c>
      <c r="B146" s="94">
        <v>7</v>
      </c>
      <c r="C146" s="92">
        <f t="shared" si="1"/>
        <v>180</v>
      </c>
    </row>
    <row r="147" spans="1:3" x14ac:dyDescent="0.2">
      <c r="A147" s="90">
        <v>44110</v>
      </c>
      <c r="B147" s="94">
        <v>18</v>
      </c>
      <c r="C147" s="92">
        <f t="shared" si="1"/>
        <v>198</v>
      </c>
    </row>
    <row r="148" spans="1:3" x14ac:dyDescent="0.2">
      <c r="A148" s="90">
        <v>44111</v>
      </c>
      <c r="B148" s="94">
        <v>8</v>
      </c>
      <c r="C148" s="92">
        <f t="shared" si="1"/>
        <v>206</v>
      </c>
    </row>
    <row r="149" spans="1:3" x14ac:dyDescent="0.2">
      <c r="A149" s="90">
        <v>44112</v>
      </c>
      <c r="B149" s="94">
        <v>7</v>
      </c>
      <c r="C149" s="92">
        <f t="shared" si="1"/>
        <v>213</v>
      </c>
    </row>
    <row r="150" spans="1:3" x14ac:dyDescent="0.2">
      <c r="A150" s="90">
        <v>44113</v>
      </c>
      <c r="B150" s="94">
        <v>6</v>
      </c>
      <c r="C150" s="92">
        <f t="shared" si="1"/>
        <v>219</v>
      </c>
    </row>
    <row r="151" spans="1:3" x14ac:dyDescent="0.2">
      <c r="A151" s="90">
        <v>44114</v>
      </c>
      <c r="B151" s="94"/>
      <c r="C151" s="92">
        <f t="shared" si="1"/>
        <v>219</v>
      </c>
    </row>
    <row r="152" spans="1:3" x14ac:dyDescent="0.2">
      <c r="A152" s="90">
        <v>44115</v>
      </c>
      <c r="B152" s="94"/>
      <c r="C152" s="92">
        <f t="shared" si="1"/>
        <v>219</v>
      </c>
    </row>
    <row r="153" spans="1:3" x14ac:dyDescent="0.2">
      <c r="A153" s="90">
        <v>44116</v>
      </c>
      <c r="B153" s="94">
        <v>40</v>
      </c>
      <c r="C153" s="92">
        <f t="shared" si="1"/>
        <v>259</v>
      </c>
    </row>
    <row r="154" spans="1:3" x14ac:dyDescent="0.2">
      <c r="A154" s="90">
        <v>44117</v>
      </c>
      <c r="B154" s="94">
        <v>10</v>
      </c>
      <c r="C154" s="92">
        <f t="shared" si="1"/>
        <v>269</v>
      </c>
    </row>
    <row r="155" spans="1:3" x14ac:dyDescent="0.2">
      <c r="A155" s="90">
        <v>44118</v>
      </c>
      <c r="B155" s="94">
        <v>15</v>
      </c>
      <c r="C155" s="92">
        <f t="shared" si="1"/>
        <v>284</v>
      </c>
    </row>
    <row r="156" spans="1:3" x14ac:dyDescent="0.2">
      <c r="A156" s="90">
        <v>44119</v>
      </c>
      <c r="B156" s="94">
        <v>19</v>
      </c>
      <c r="C156" s="92">
        <f t="shared" si="1"/>
        <v>303</v>
      </c>
    </row>
    <row r="157" spans="1:3" x14ac:dyDescent="0.2">
      <c r="A157" s="90">
        <v>44120</v>
      </c>
      <c r="B157" s="94">
        <v>10</v>
      </c>
      <c r="C157" s="92">
        <f t="shared" si="1"/>
        <v>313</v>
      </c>
    </row>
    <row r="158" spans="1:3" x14ac:dyDescent="0.2">
      <c r="A158" s="90">
        <v>44121</v>
      </c>
      <c r="B158" s="94"/>
      <c r="C158" s="92">
        <f t="shared" ref="C158:C159" si="2">SUM(C157,B158)</f>
        <v>313</v>
      </c>
    </row>
    <row r="159" spans="1:3" x14ac:dyDescent="0.2">
      <c r="A159" s="90">
        <v>44122</v>
      </c>
      <c r="B159" s="94"/>
      <c r="C159" s="92">
        <f t="shared" si="2"/>
        <v>313</v>
      </c>
    </row>
    <row r="160" spans="1:3" x14ac:dyDescent="0.2">
      <c r="A160" s="90">
        <v>44123</v>
      </c>
      <c r="B160" s="94">
        <v>61</v>
      </c>
      <c r="C160" s="92">
        <f t="shared" ref="C160:C183" si="3">SUM(C159,B160)</f>
        <v>374</v>
      </c>
    </row>
    <row r="161" spans="1:3" x14ac:dyDescent="0.2">
      <c r="A161" s="90">
        <v>44124</v>
      </c>
      <c r="B161" s="94">
        <v>22</v>
      </c>
      <c r="C161" s="92">
        <f t="shared" si="3"/>
        <v>396</v>
      </c>
    </row>
    <row r="162" spans="1:3" x14ac:dyDescent="0.2">
      <c r="A162" s="90">
        <v>44125</v>
      </c>
      <c r="B162" s="95">
        <v>25</v>
      </c>
      <c r="C162" s="92">
        <f t="shared" si="3"/>
        <v>421</v>
      </c>
    </row>
    <row r="163" spans="1:3" x14ac:dyDescent="0.2">
      <c r="A163" s="90">
        <v>44126</v>
      </c>
      <c r="B163" s="95">
        <v>19</v>
      </c>
      <c r="C163" s="92">
        <f t="shared" si="3"/>
        <v>440</v>
      </c>
    </row>
    <row r="164" spans="1:3" x14ac:dyDescent="0.2">
      <c r="A164" s="90">
        <v>44127</v>
      </c>
      <c r="B164" s="95">
        <v>42</v>
      </c>
      <c r="C164" s="92">
        <f t="shared" si="3"/>
        <v>482</v>
      </c>
    </row>
    <row r="165" spans="1:3" x14ac:dyDescent="0.2">
      <c r="A165" s="90">
        <v>44128</v>
      </c>
      <c r="B165" s="95"/>
      <c r="C165" s="92">
        <f t="shared" si="3"/>
        <v>482</v>
      </c>
    </row>
    <row r="166" spans="1:3" x14ac:dyDescent="0.2">
      <c r="A166" s="90">
        <v>44129</v>
      </c>
      <c r="B166" s="95"/>
      <c r="C166" s="92">
        <f t="shared" si="3"/>
        <v>482</v>
      </c>
    </row>
    <row r="167" spans="1:3" x14ac:dyDescent="0.2">
      <c r="A167" s="90">
        <v>44130</v>
      </c>
      <c r="B167" s="95">
        <v>200</v>
      </c>
      <c r="C167" s="92">
        <f t="shared" si="3"/>
        <v>682</v>
      </c>
    </row>
    <row r="168" spans="1:3" x14ac:dyDescent="0.2">
      <c r="A168" s="90">
        <v>44131</v>
      </c>
      <c r="B168" s="95">
        <v>79</v>
      </c>
      <c r="C168" s="92">
        <f t="shared" si="3"/>
        <v>761</v>
      </c>
    </row>
    <row r="169" spans="1:3" x14ac:dyDescent="0.2">
      <c r="A169" s="90">
        <v>44132</v>
      </c>
      <c r="B169" s="95">
        <v>117</v>
      </c>
      <c r="C169" s="92">
        <f t="shared" si="3"/>
        <v>878</v>
      </c>
    </row>
    <row r="170" spans="1:3" x14ac:dyDescent="0.2">
      <c r="A170" s="90">
        <v>44133</v>
      </c>
      <c r="B170" s="95">
        <v>59</v>
      </c>
      <c r="C170" s="92">
        <f t="shared" si="3"/>
        <v>937</v>
      </c>
    </row>
    <row r="171" spans="1:3" x14ac:dyDescent="0.2">
      <c r="A171" s="90">
        <v>44134</v>
      </c>
      <c r="B171" s="95">
        <v>63</v>
      </c>
      <c r="C171" s="92">
        <f t="shared" si="3"/>
        <v>1000</v>
      </c>
    </row>
    <row r="172" spans="1:3" x14ac:dyDescent="0.2">
      <c r="A172" s="90">
        <v>44135</v>
      </c>
      <c r="B172" s="95"/>
      <c r="C172" s="92">
        <f t="shared" si="3"/>
        <v>1000</v>
      </c>
    </row>
    <row r="173" spans="1:3" x14ac:dyDescent="0.2">
      <c r="A173" s="90">
        <v>44136</v>
      </c>
      <c r="B173" s="95"/>
      <c r="C173" s="92">
        <f t="shared" si="3"/>
        <v>1000</v>
      </c>
    </row>
    <row r="174" spans="1:3" x14ac:dyDescent="0.2">
      <c r="A174" s="90">
        <v>44137</v>
      </c>
      <c r="B174" s="95">
        <v>187</v>
      </c>
      <c r="C174" s="92">
        <f t="shared" si="3"/>
        <v>1187</v>
      </c>
    </row>
    <row r="175" spans="1:3" x14ac:dyDescent="0.2">
      <c r="A175" s="90">
        <v>44138</v>
      </c>
      <c r="B175" s="95">
        <v>78</v>
      </c>
      <c r="C175" s="92">
        <f t="shared" si="3"/>
        <v>1265</v>
      </c>
    </row>
    <row r="176" spans="1:3" x14ac:dyDescent="0.2">
      <c r="A176" s="90">
        <v>44139</v>
      </c>
      <c r="B176" s="95">
        <v>70</v>
      </c>
      <c r="C176" s="92">
        <f t="shared" si="3"/>
        <v>1335</v>
      </c>
    </row>
    <row r="177" spans="1:3" x14ac:dyDescent="0.2">
      <c r="A177" s="90">
        <v>44140</v>
      </c>
      <c r="B177" s="95">
        <v>66</v>
      </c>
      <c r="C177" s="92">
        <f t="shared" si="3"/>
        <v>1401</v>
      </c>
    </row>
    <row r="178" spans="1:3" x14ac:dyDescent="0.2">
      <c r="A178" s="90">
        <v>44141</v>
      </c>
      <c r="B178" s="95">
        <v>60</v>
      </c>
      <c r="C178" s="92">
        <f t="shared" si="3"/>
        <v>1461</v>
      </c>
    </row>
    <row r="179" spans="1:3" x14ac:dyDescent="0.2">
      <c r="A179" s="90">
        <v>44142</v>
      </c>
      <c r="B179" s="95"/>
      <c r="C179" s="92">
        <f t="shared" si="3"/>
        <v>1461</v>
      </c>
    </row>
    <row r="180" spans="1:3" x14ac:dyDescent="0.2">
      <c r="A180" s="90">
        <v>44143</v>
      </c>
      <c r="B180" s="95"/>
      <c r="C180" s="92">
        <f t="shared" si="3"/>
        <v>1461</v>
      </c>
    </row>
    <row r="181" spans="1:3" x14ac:dyDescent="0.2">
      <c r="A181" s="90">
        <v>44144</v>
      </c>
      <c r="B181" s="95">
        <v>178</v>
      </c>
      <c r="C181" s="92">
        <f t="shared" si="3"/>
        <v>1639</v>
      </c>
    </row>
    <row r="182" spans="1:3" x14ac:dyDescent="0.2">
      <c r="A182" s="90">
        <v>44145</v>
      </c>
      <c r="B182" s="95">
        <v>82</v>
      </c>
      <c r="C182" s="92">
        <f t="shared" si="3"/>
        <v>1721</v>
      </c>
    </row>
    <row r="183" spans="1:3" x14ac:dyDescent="0.2">
      <c r="A183" s="90">
        <v>44146</v>
      </c>
      <c r="B183" s="95">
        <v>109</v>
      </c>
      <c r="C183" s="92">
        <f t="shared" si="3"/>
        <v>1830</v>
      </c>
    </row>
    <row r="184" spans="1:3" x14ac:dyDescent="0.2">
      <c r="A184" s="90">
        <v>44147</v>
      </c>
      <c r="B184" s="95"/>
      <c r="C184" s="96"/>
    </row>
    <row r="185" spans="1:3" x14ac:dyDescent="0.2">
      <c r="A185" s="90">
        <v>44148</v>
      </c>
      <c r="B185" s="95"/>
      <c r="C185" s="96"/>
    </row>
    <row r="186" spans="1:3" x14ac:dyDescent="0.2">
      <c r="A186" s="90">
        <v>44149</v>
      </c>
      <c r="B186" s="95"/>
      <c r="C186" s="96"/>
    </row>
    <row r="187" spans="1:3" x14ac:dyDescent="0.2">
      <c r="A187" s="90">
        <v>44150</v>
      </c>
      <c r="B187" s="95"/>
      <c r="C187" s="96"/>
    </row>
    <row r="188" spans="1:3" x14ac:dyDescent="0.2">
      <c r="A188" s="159"/>
      <c r="B188" s="95"/>
      <c r="C188" s="96"/>
    </row>
    <row r="189" spans="1:3" ht="15" thickBot="1" x14ac:dyDescent="0.25">
      <c r="A189" s="97" t="s">
        <v>87</v>
      </c>
      <c r="B189" s="98">
        <f>MAX(C3:C189)</f>
        <v>1830</v>
      </c>
      <c r="C189" s="99"/>
    </row>
    <row r="190" spans="1:3" ht="15" thickTop="1" x14ac:dyDescent="0.2">
      <c r="B190" s="47"/>
      <c r="C190" s="47"/>
    </row>
    <row r="191" spans="1:3" x14ac:dyDescent="0.2">
      <c r="B191" s="47"/>
      <c r="C191" s="47"/>
    </row>
    <row r="192" spans="1:3" x14ac:dyDescent="0.2">
      <c r="B192" s="47"/>
      <c r="C192" s="47"/>
    </row>
    <row r="193" spans="2:3" x14ac:dyDescent="0.2">
      <c r="B193" s="47"/>
      <c r="C193" s="47"/>
    </row>
    <row r="194" spans="2:3" x14ac:dyDescent="0.2">
      <c r="B194" s="47"/>
      <c r="C194" s="47"/>
    </row>
    <row r="195" spans="2:3" x14ac:dyDescent="0.2">
      <c r="B195" s="47"/>
      <c r="C195" s="47"/>
    </row>
    <row r="196" spans="2:3" x14ac:dyDescent="0.2">
      <c r="B196" s="47"/>
      <c r="C196" s="47"/>
    </row>
    <row r="197" spans="2:3" x14ac:dyDescent="0.2">
      <c r="B197" s="47"/>
      <c r="C197" s="47"/>
    </row>
    <row r="198" spans="2:3" x14ac:dyDescent="0.2">
      <c r="B198" s="47"/>
      <c r="C198" s="47"/>
    </row>
    <row r="199" spans="2:3" x14ac:dyDescent="0.2">
      <c r="B199" s="47"/>
      <c r="C199" s="47"/>
    </row>
    <row r="200" spans="2:3" x14ac:dyDescent="0.2">
      <c r="B200" s="47"/>
      <c r="C200" s="47"/>
    </row>
    <row r="201" spans="2:3" x14ac:dyDescent="0.2">
      <c r="B201" s="47"/>
      <c r="C201" s="47"/>
    </row>
    <row r="202" spans="2:3" x14ac:dyDescent="0.2">
      <c r="B202" s="47"/>
      <c r="C202" s="47"/>
    </row>
    <row r="203" spans="2:3" x14ac:dyDescent="0.2">
      <c r="B203" s="47"/>
      <c r="C203" s="47"/>
    </row>
    <row r="204" spans="2:3" x14ac:dyDescent="0.2">
      <c r="B204" s="47"/>
      <c r="C204" s="47"/>
    </row>
    <row r="205" spans="2:3" x14ac:dyDescent="0.2">
      <c r="B205" s="47"/>
      <c r="C205" s="47"/>
    </row>
    <row r="206" spans="2:3" x14ac:dyDescent="0.2">
      <c r="B206" s="47"/>
      <c r="C206" s="47"/>
    </row>
    <row r="207" spans="2:3" x14ac:dyDescent="0.2">
      <c r="B207" s="47"/>
      <c r="C207" s="47"/>
    </row>
    <row r="208" spans="2:3" x14ac:dyDescent="0.2">
      <c r="B208" s="47"/>
      <c r="C208" s="47"/>
    </row>
    <row r="209" spans="2:3" x14ac:dyDescent="0.2">
      <c r="B209" s="47"/>
      <c r="C209" s="47"/>
    </row>
    <row r="210" spans="2:3" x14ac:dyDescent="0.2">
      <c r="B210" s="47"/>
      <c r="C210" s="47"/>
    </row>
    <row r="211" spans="2:3" x14ac:dyDescent="0.2">
      <c r="B211" s="47"/>
      <c r="C211" s="47"/>
    </row>
    <row r="212" spans="2:3" x14ac:dyDescent="0.2">
      <c r="B212" s="47"/>
      <c r="C212" s="47"/>
    </row>
    <row r="213" spans="2:3" x14ac:dyDescent="0.2">
      <c r="B213" s="47"/>
      <c r="C213" s="47"/>
    </row>
    <row r="214" spans="2:3" x14ac:dyDescent="0.2">
      <c r="B214" s="47"/>
      <c r="C214" s="47"/>
    </row>
    <row r="215" spans="2:3" x14ac:dyDescent="0.2">
      <c r="B215" s="47"/>
      <c r="C215" s="47"/>
    </row>
    <row r="216" spans="2:3" x14ac:dyDescent="0.2">
      <c r="B216" s="47"/>
      <c r="C216" s="47"/>
    </row>
    <row r="217" spans="2:3" x14ac:dyDescent="0.2">
      <c r="B217" s="47"/>
      <c r="C217" s="47"/>
    </row>
    <row r="218" spans="2:3" x14ac:dyDescent="0.2">
      <c r="B218" s="47"/>
      <c r="C218" s="47"/>
    </row>
    <row r="219" spans="2:3" x14ac:dyDescent="0.2">
      <c r="B219" s="47"/>
      <c r="C219" s="47"/>
    </row>
    <row r="220" spans="2:3" x14ac:dyDescent="0.2">
      <c r="B220" s="47"/>
      <c r="C220" s="47"/>
    </row>
    <row r="221" spans="2:3" x14ac:dyDescent="0.2">
      <c r="B221" s="47"/>
      <c r="C221" s="47"/>
    </row>
    <row r="222" spans="2:3" x14ac:dyDescent="0.2">
      <c r="B222" s="47"/>
      <c r="C222" s="47"/>
    </row>
    <row r="223" spans="2:3" x14ac:dyDescent="0.2">
      <c r="B223" s="47"/>
      <c r="C223" s="47"/>
    </row>
    <row r="224" spans="2:3" x14ac:dyDescent="0.2">
      <c r="B224" s="47"/>
      <c r="C224" s="47"/>
    </row>
    <row r="225" spans="2:3" x14ac:dyDescent="0.2">
      <c r="B225" s="47"/>
      <c r="C225" s="47"/>
    </row>
    <row r="226" spans="2:3" x14ac:dyDescent="0.2">
      <c r="B226" s="47"/>
      <c r="C226" s="47"/>
    </row>
    <row r="227" spans="2:3" x14ac:dyDescent="0.2">
      <c r="B227" s="47"/>
      <c r="C227" s="47"/>
    </row>
    <row r="228" spans="2:3" x14ac:dyDescent="0.2">
      <c r="B228" s="47"/>
      <c r="C228" s="47"/>
    </row>
    <row r="229" spans="2:3" x14ac:dyDescent="0.2">
      <c r="B229" s="47"/>
      <c r="C229" s="47"/>
    </row>
    <row r="230" spans="2:3" x14ac:dyDescent="0.2">
      <c r="B230" s="47"/>
      <c r="C230" s="47"/>
    </row>
    <row r="231" spans="2:3" x14ac:dyDescent="0.2">
      <c r="B231" s="47"/>
      <c r="C231" s="47"/>
    </row>
    <row r="232" spans="2:3" x14ac:dyDescent="0.2">
      <c r="B232" s="47"/>
      <c r="C232" s="47"/>
    </row>
    <row r="233" spans="2:3" x14ac:dyDescent="0.2">
      <c r="B233" s="47"/>
      <c r="C233" s="47"/>
    </row>
    <row r="234" spans="2:3" x14ac:dyDescent="0.2">
      <c r="B234" s="47"/>
      <c r="C234" s="47"/>
    </row>
    <row r="235" spans="2:3" x14ac:dyDescent="0.2">
      <c r="B235" s="47"/>
      <c r="C235" s="47"/>
    </row>
    <row r="236" spans="2:3" x14ac:dyDescent="0.2">
      <c r="B236" s="47"/>
      <c r="C236" s="47"/>
    </row>
    <row r="237" spans="2:3" x14ac:dyDescent="0.2">
      <c r="B237" s="47"/>
      <c r="C237" s="47"/>
    </row>
    <row r="238" spans="2:3" x14ac:dyDescent="0.2">
      <c r="B238" s="47"/>
      <c r="C238" s="47"/>
    </row>
    <row r="239" spans="2:3" x14ac:dyDescent="0.2">
      <c r="B239" s="47"/>
      <c r="C239" s="47"/>
    </row>
    <row r="240" spans="2:3" x14ac:dyDescent="0.2">
      <c r="B240" s="47"/>
      <c r="C240" s="47"/>
    </row>
    <row r="241" spans="2:3" x14ac:dyDescent="0.2">
      <c r="B241" s="47"/>
      <c r="C241" s="47"/>
    </row>
    <row r="242" spans="2:3" x14ac:dyDescent="0.2">
      <c r="B242" s="47"/>
      <c r="C242" s="47"/>
    </row>
    <row r="243" spans="2:3" x14ac:dyDescent="0.2">
      <c r="B243" s="47"/>
      <c r="C243" s="47"/>
    </row>
    <row r="244" spans="2:3" x14ac:dyDescent="0.2">
      <c r="B244" s="47"/>
      <c r="C244" s="47"/>
    </row>
    <row r="245" spans="2:3" x14ac:dyDescent="0.2">
      <c r="B245" s="47"/>
      <c r="C245" s="47"/>
    </row>
    <row r="246" spans="2:3" x14ac:dyDescent="0.2">
      <c r="B246" s="47"/>
      <c r="C246" s="47"/>
    </row>
    <row r="247" spans="2:3" x14ac:dyDescent="0.2">
      <c r="B247" s="47"/>
      <c r="C247" s="47"/>
    </row>
    <row r="248" spans="2:3" x14ac:dyDescent="0.2">
      <c r="B248" s="47"/>
      <c r="C248" s="47"/>
    </row>
    <row r="249" spans="2:3" x14ac:dyDescent="0.2">
      <c r="B249" s="47"/>
      <c r="C249" s="47"/>
    </row>
    <row r="250" spans="2:3" x14ac:dyDescent="0.2">
      <c r="B250" s="47"/>
      <c r="C250" s="47"/>
    </row>
    <row r="251" spans="2:3" x14ac:dyDescent="0.2">
      <c r="B251" s="47"/>
      <c r="C251" s="47"/>
    </row>
    <row r="252" spans="2:3" x14ac:dyDescent="0.2">
      <c r="B252" s="47"/>
      <c r="C252" s="47"/>
    </row>
    <row r="253" spans="2:3" x14ac:dyDescent="0.2">
      <c r="B253" s="47"/>
      <c r="C253" s="47"/>
    </row>
    <row r="254" spans="2:3" x14ac:dyDescent="0.2">
      <c r="B254" s="47"/>
      <c r="C254" s="47"/>
    </row>
    <row r="255" spans="2:3" x14ac:dyDescent="0.2">
      <c r="B255" s="47"/>
      <c r="C255" s="47"/>
    </row>
    <row r="256" spans="2:3" x14ac:dyDescent="0.2">
      <c r="B256" s="47"/>
      <c r="C256" s="47"/>
    </row>
    <row r="257" spans="2:3" x14ac:dyDescent="0.2">
      <c r="B257" s="47"/>
      <c r="C257" s="47"/>
    </row>
    <row r="258" spans="2:3" x14ac:dyDescent="0.2">
      <c r="B258" s="47"/>
      <c r="C258" s="47"/>
    </row>
    <row r="259" spans="2:3" x14ac:dyDescent="0.2">
      <c r="B259" s="47"/>
      <c r="C259" s="47"/>
    </row>
    <row r="260" spans="2:3" x14ac:dyDescent="0.2">
      <c r="B260" s="47"/>
      <c r="C260" s="47"/>
    </row>
    <row r="261" spans="2:3" x14ac:dyDescent="0.2">
      <c r="B261" s="47"/>
      <c r="C261" s="47"/>
    </row>
    <row r="262" spans="2:3" x14ac:dyDescent="0.2">
      <c r="B262" s="47"/>
      <c r="C262" s="47"/>
    </row>
    <row r="263" spans="2:3" x14ac:dyDescent="0.2">
      <c r="B263" s="47"/>
      <c r="C263" s="47"/>
    </row>
    <row r="264" spans="2:3" x14ac:dyDescent="0.2">
      <c r="B264" s="47"/>
      <c r="C264" s="47"/>
    </row>
    <row r="265" spans="2:3" x14ac:dyDescent="0.2">
      <c r="B265" s="47"/>
      <c r="C265" s="47"/>
    </row>
    <row r="266" spans="2:3" x14ac:dyDescent="0.2">
      <c r="B266" s="47"/>
      <c r="C266" s="47"/>
    </row>
    <row r="267" spans="2:3" x14ac:dyDescent="0.2">
      <c r="B267" s="47"/>
      <c r="C267" s="47"/>
    </row>
    <row r="268" spans="2:3" x14ac:dyDescent="0.2">
      <c r="B268" s="47"/>
      <c r="C268" s="47"/>
    </row>
    <row r="269" spans="2:3" x14ac:dyDescent="0.2">
      <c r="B269" s="47"/>
      <c r="C269" s="47"/>
    </row>
    <row r="270" spans="2:3" x14ac:dyDescent="0.2">
      <c r="B270" s="47"/>
      <c r="C270" s="47"/>
    </row>
    <row r="271" spans="2:3" x14ac:dyDescent="0.2">
      <c r="B271" s="47"/>
      <c r="C271" s="47"/>
    </row>
    <row r="272" spans="2:3" x14ac:dyDescent="0.2">
      <c r="B272" s="47"/>
      <c r="C272" s="47"/>
    </row>
    <row r="273" spans="2:3" x14ac:dyDescent="0.2">
      <c r="B273" s="47"/>
      <c r="C273" s="47"/>
    </row>
    <row r="274" spans="2:3" x14ac:dyDescent="0.2">
      <c r="B274" s="47"/>
      <c r="C274" s="47"/>
    </row>
    <row r="275" spans="2:3" x14ac:dyDescent="0.2">
      <c r="B275" s="47"/>
      <c r="C275" s="47"/>
    </row>
    <row r="276" spans="2:3" x14ac:dyDescent="0.2">
      <c r="B276" s="47"/>
      <c r="C276" s="47"/>
    </row>
    <row r="277" spans="2:3" x14ac:dyDescent="0.2">
      <c r="B277" s="47"/>
      <c r="C277" s="47"/>
    </row>
    <row r="278" spans="2:3" x14ac:dyDescent="0.2">
      <c r="B278" s="47"/>
      <c r="C278" s="47"/>
    </row>
    <row r="279" spans="2:3" x14ac:dyDescent="0.2">
      <c r="B279" s="47"/>
      <c r="C279" s="47"/>
    </row>
    <row r="280" spans="2:3" x14ac:dyDescent="0.2">
      <c r="B280" s="47"/>
      <c r="C280" s="47"/>
    </row>
    <row r="281" spans="2:3" x14ac:dyDescent="0.2">
      <c r="B281" s="47"/>
      <c r="C281" s="47"/>
    </row>
    <row r="282" spans="2:3" x14ac:dyDescent="0.2">
      <c r="B282" s="47"/>
      <c r="C282" s="47"/>
    </row>
    <row r="283" spans="2:3" x14ac:dyDescent="0.2">
      <c r="B283" s="47"/>
      <c r="C283" s="47"/>
    </row>
    <row r="284" spans="2:3" x14ac:dyDescent="0.2">
      <c r="B284" s="47"/>
      <c r="C284" s="47"/>
    </row>
    <row r="285" spans="2:3" x14ac:dyDescent="0.2">
      <c r="B285" s="47"/>
      <c r="C285" s="47"/>
    </row>
    <row r="286" spans="2:3" x14ac:dyDescent="0.2">
      <c r="B286" s="47"/>
      <c r="C286" s="47"/>
    </row>
    <row r="287" spans="2:3" x14ac:dyDescent="0.2">
      <c r="B287" s="47"/>
      <c r="C287" s="47"/>
    </row>
    <row r="288" spans="2:3" x14ac:dyDescent="0.2">
      <c r="B288" s="47"/>
      <c r="C288" s="47"/>
    </row>
    <row r="289" spans="2:3" x14ac:dyDescent="0.2">
      <c r="B289" s="47"/>
      <c r="C289" s="47"/>
    </row>
    <row r="290" spans="2:3" x14ac:dyDescent="0.2">
      <c r="B290" s="47"/>
      <c r="C290" s="47"/>
    </row>
    <row r="291" spans="2:3" x14ac:dyDescent="0.2">
      <c r="B291" s="47"/>
      <c r="C291" s="47"/>
    </row>
    <row r="292" spans="2:3" x14ac:dyDescent="0.2">
      <c r="B292" s="47"/>
      <c r="C292" s="47"/>
    </row>
    <row r="293" spans="2:3" x14ac:dyDescent="0.2">
      <c r="B293" s="47"/>
      <c r="C293" s="47"/>
    </row>
    <row r="294" spans="2:3" x14ac:dyDescent="0.2">
      <c r="B294" s="47"/>
      <c r="C294" s="47"/>
    </row>
    <row r="295" spans="2:3" x14ac:dyDescent="0.2">
      <c r="B295" s="47"/>
      <c r="C295" s="47"/>
    </row>
    <row r="296" spans="2:3" x14ac:dyDescent="0.2">
      <c r="B296" s="47"/>
      <c r="C296" s="47"/>
    </row>
    <row r="297" spans="2:3" x14ac:dyDescent="0.2">
      <c r="B297" s="47"/>
      <c r="C297" s="47"/>
    </row>
    <row r="298" spans="2:3" x14ac:dyDescent="0.2">
      <c r="B298" s="47"/>
      <c r="C298" s="47"/>
    </row>
    <row r="299" spans="2:3" x14ac:dyDescent="0.2">
      <c r="B299" s="47"/>
      <c r="C299" s="47"/>
    </row>
    <row r="300" spans="2:3" x14ac:dyDescent="0.2">
      <c r="B300" s="47"/>
      <c r="C300" s="47"/>
    </row>
    <row r="301" spans="2:3" x14ac:dyDescent="0.2">
      <c r="B301" s="47"/>
      <c r="C301" s="47"/>
    </row>
    <row r="302" spans="2:3" x14ac:dyDescent="0.2">
      <c r="B302" s="47"/>
      <c r="C302" s="47"/>
    </row>
    <row r="303" spans="2:3" x14ac:dyDescent="0.2">
      <c r="B303" s="47"/>
      <c r="C303" s="47"/>
    </row>
    <row r="304" spans="2:3" x14ac:dyDescent="0.2">
      <c r="B304" s="47"/>
      <c r="C304" s="47"/>
    </row>
    <row r="305" spans="2:3" x14ac:dyDescent="0.2">
      <c r="B305" s="47"/>
      <c r="C305" s="47"/>
    </row>
    <row r="306" spans="2:3" x14ac:dyDescent="0.2">
      <c r="B306" s="47"/>
      <c r="C306" s="47"/>
    </row>
    <row r="307" spans="2:3" x14ac:dyDescent="0.2">
      <c r="B307" s="47"/>
      <c r="C307" s="47"/>
    </row>
    <row r="308" spans="2:3" x14ac:dyDescent="0.2">
      <c r="B308" s="47"/>
      <c r="C308" s="47"/>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9"/>
  <sheetViews>
    <sheetView zoomScale="110" zoomScaleNormal="110" workbookViewId="0">
      <pane xSplit="1" ySplit="2" topLeftCell="B173" activePane="bottomRight" state="frozen"/>
      <selection pane="topRight" activeCell="B1" sqref="B1"/>
      <selection pane="bottomLeft" activeCell="A3" sqref="A3"/>
      <selection pane="bottomRight" activeCell="D186" sqref="D186"/>
    </sheetView>
  </sheetViews>
  <sheetFormatPr baseColWidth="10" defaultColWidth="11" defaultRowHeight="14.25" x14ac:dyDescent="0.2"/>
  <cols>
    <col min="1" max="1" width="26" style="39" customWidth="1"/>
    <col min="2" max="4" width="11" style="39"/>
    <col min="5" max="16384" width="11" style="51"/>
  </cols>
  <sheetData>
    <row r="1" spans="1:4" ht="15" thickTop="1" x14ac:dyDescent="0.2">
      <c r="A1" s="100"/>
      <c r="B1" s="210" t="s">
        <v>103</v>
      </c>
      <c r="C1" s="210"/>
      <c r="D1" s="211"/>
    </row>
    <row r="2" spans="1:4" x14ac:dyDescent="0.2">
      <c r="A2" s="101"/>
      <c r="B2" s="212"/>
      <c r="C2" s="212"/>
      <c r="D2" s="213"/>
    </row>
    <row r="3" spans="1:4" ht="60" x14ac:dyDescent="0.2">
      <c r="A3" s="101"/>
      <c r="B3" s="102" t="s">
        <v>3</v>
      </c>
      <c r="C3" s="103" t="s">
        <v>6</v>
      </c>
      <c r="D3" s="104" t="s">
        <v>21</v>
      </c>
    </row>
    <row r="4" spans="1:4" x14ac:dyDescent="0.2">
      <c r="A4" s="105">
        <v>43952.333333333336</v>
      </c>
      <c r="B4" s="102"/>
      <c r="C4" s="103"/>
      <c r="D4" s="104"/>
    </row>
    <row r="5" spans="1:4" x14ac:dyDescent="0.2">
      <c r="A5" s="105">
        <v>43953.333333333336</v>
      </c>
      <c r="B5" s="102"/>
      <c r="C5" s="103"/>
      <c r="D5" s="104"/>
    </row>
    <row r="6" spans="1:4" x14ac:dyDescent="0.2">
      <c r="A6" s="105">
        <v>43954.333333333336</v>
      </c>
      <c r="B6" s="102"/>
      <c r="C6" s="103"/>
      <c r="D6" s="104"/>
    </row>
    <row r="7" spans="1:4" x14ac:dyDescent="0.2">
      <c r="A7" s="105">
        <v>43955.333333333336</v>
      </c>
      <c r="B7" s="102"/>
      <c r="C7" s="103"/>
      <c r="D7" s="104"/>
    </row>
    <row r="8" spans="1:4" x14ac:dyDescent="0.2">
      <c r="A8" s="105">
        <v>43956.333333333336</v>
      </c>
      <c r="B8" s="102"/>
      <c r="C8" s="103"/>
      <c r="D8" s="104"/>
    </row>
    <row r="9" spans="1:4" x14ac:dyDescent="0.2">
      <c r="A9" s="105">
        <v>43957.333333333336</v>
      </c>
      <c r="B9" s="102"/>
      <c r="C9" s="103"/>
      <c r="D9" s="104"/>
    </row>
    <row r="10" spans="1:4" x14ac:dyDescent="0.2">
      <c r="A10" s="105">
        <v>43958.333333333336</v>
      </c>
      <c r="B10" s="102"/>
      <c r="C10" s="103"/>
      <c r="D10" s="104"/>
    </row>
    <row r="11" spans="1:4" x14ac:dyDescent="0.2">
      <c r="A11" s="105">
        <v>43959.333333333336</v>
      </c>
      <c r="B11" s="102"/>
      <c r="C11" s="103"/>
      <c r="D11" s="104"/>
    </row>
    <row r="12" spans="1:4" x14ac:dyDescent="0.2">
      <c r="A12" s="105">
        <v>43960.333333333336</v>
      </c>
      <c r="B12" s="102"/>
      <c r="C12" s="103"/>
      <c r="D12" s="104"/>
    </row>
    <row r="13" spans="1:4" x14ac:dyDescent="0.2">
      <c r="A13" s="105">
        <v>43961.333333333336</v>
      </c>
      <c r="B13" s="102"/>
      <c r="C13" s="103"/>
      <c r="D13" s="104"/>
    </row>
    <row r="14" spans="1:4" x14ac:dyDescent="0.2">
      <c r="A14" s="105">
        <v>43962.333333333336</v>
      </c>
      <c r="B14" s="102"/>
      <c r="C14" s="103"/>
      <c r="D14" s="104"/>
    </row>
    <row r="15" spans="1:4" x14ac:dyDescent="0.2">
      <c r="A15" s="105">
        <v>43963.333333333336</v>
      </c>
      <c r="B15" s="102"/>
      <c r="C15" s="103"/>
      <c r="D15" s="104"/>
    </row>
    <row r="16" spans="1:4" x14ac:dyDescent="0.2">
      <c r="A16" s="105">
        <v>43964.333333333336</v>
      </c>
      <c r="B16" s="102"/>
      <c r="C16" s="103"/>
      <c r="D16" s="104"/>
    </row>
    <row r="17" spans="1:4" x14ac:dyDescent="0.2">
      <c r="A17" s="105">
        <v>43965.333333333336</v>
      </c>
      <c r="B17" s="102"/>
      <c r="C17" s="103"/>
      <c r="D17" s="104"/>
    </row>
    <row r="18" spans="1:4" x14ac:dyDescent="0.2">
      <c r="A18" s="105">
        <v>43966.333333333336</v>
      </c>
      <c r="B18" s="102"/>
      <c r="C18" s="103"/>
      <c r="D18" s="104"/>
    </row>
    <row r="19" spans="1:4" x14ac:dyDescent="0.2">
      <c r="A19" s="105">
        <v>43967.333333333336</v>
      </c>
      <c r="B19" s="102"/>
      <c r="C19" s="103"/>
      <c r="D19" s="104"/>
    </row>
    <row r="20" spans="1:4" x14ac:dyDescent="0.2">
      <c r="A20" s="105">
        <v>43968.333333333336</v>
      </c>
      <c r="B20" s="102"/>
      <c r="C20" s="103"/>
      <c r="D20" s="104"/>
    </row>
    <row r="21" spans="1:4" x14ac:dyDescent="0.2">
      <c r="A21" s="105">
        <v>43969.333333333336</v>
      </c>
      <c r="B21" s="102"/>
      <c r="C21" s="103"/>
      <c r="D21" s="104"/>
    </row>
    <row r="22" spans="1:4" x14ac:dyDescent="0.2">
      <c r="A22" s="105">
        <v>43970.333333333336</v>
      </c>
      <c r="B22" s="102"/>
      <c r="C22" s="103"/>
      <c r="D22" s="104"/>
    </row>
    <row r="23" spans="1:4" x14ac:dyDescent="0.2">
      <c r="A23" s="105">
        <v>43971.333333333336</v>
      </c>
      <c r="B23" s="102"/>
      <c r="C23" s="103"/>
      <c r="D23" s="104"/>
    </row>
    <row r="24" spans="1:4" x14ac:dyDescent="0.2">
      <c r="A24" s="105">
        <v>43972.333333333336</v>
      </c>
      <c r="B24" s="102"/>
      <c r="C24" s="103"/>
      <c r="D24" s="104"/>
    </row>
    <row r="25" spans="1:4" x14ac:dyDescent="0.2">
      <c r="A25" s="105">
        <v>43973.333333333336</v>
      </c>
      <c r="B25" s="102"/>
      <c r="C25" s="103"/>
      <c r="D25" s="104"/>
    </row>
    <row r="26" spans="1:4" x14ac:dyDescent="0.2">
      <c r="A26" s="105">
        <v>43974.333333333336</v>
      </c>
      <c r="B26" s="102"/>
      <c r="C26" s="103"/>
      <c r="D26" s="104"/>
    </row>
    <row r="27" spans="1:4" x14ac:dyDescent="0.2">
      <c r="A27" s="105">
        <v>43975.333333333336</v>
      </c>
      <c r="B27" s="102"/>
      <c r="C27" s="103"/>
      <c r="D27" s="104"/>
    </row>
    <row r="28" spans="1:4" x14ac:dyDescent="0.2">
      <c r="A28" s="105">
        <v>43976.333333333336</v>
      </c>
      <c r="B28" s="102"/>
      <c r="C28" s="103"/>
      <c r="D28" s="104"/>
    </row>
    <row r="29" spans="1:4" x14ac:dyDescent="0.2">
      <c r="A29" s="105">
        <v>43977.333333333336</v>
      </c>
      <c r="B29" s="102"/>
      <c r="C29" s="103"/>
      <c r="D29" s="104"/>
    </row>
    <row r="30" spans="1:4" x14ac:dyDescent="0.2">
      <c r="A30" s="105">
        <v>43978.333333333336</v>
      </c>
      <c r="B30" s="102"/>
      <c r="C30" s="103"/>
      <c r="D30" s="104"/>
    </row>
    <row r="31" spans="1:4" x14ac:dyDescent="0.2">
      <c r="A31" s="105">
        <v>43979.333333333336</v>
      </c>
      <c r="B31" s="102"/>
      <c r="C31" s="103"/>
      <c r="D31" s="104"/>
    </row>
    <row r="32" spans="1:4" x14ac:dyDescent="0.2">
      <c r="A32" s="105">
        <v>43980.333333333336</v>
      </c>
      <c r="B32" s="102"/>
      <c r="C32" s="103"/>
      <c r="D32" s="104"/>
    </row>
    <row r="33" spans="1:4" x14ac:dyDescent="0.2">
      <c r="A33" s="105">
        <v>43981.333333333336</v>
      </c>
      <c r="B33" s="102"/>
      <c r="C33" s="103"/>
      <c r="D33" s="104"/>
    </row>
    <row r="34" spans="1:4" x14ac:dyDescent="0.2">
      <c r="A34" s="105">
        <v>43982.333333333336</v>
      </c>
      <c r="B34" s="102"/>
      <c r="C34" s="103"/>
      <c r="D34" s="104"/>
    </row>
    <row r="35" spans="1:4" x14ac:dyDescent="0.2">
      <c r="A35" s="105">
        <v>43983.333333333336</v>
      </c>
      <c r="B35" s="102"/>
      <c r="C35" s="103"/>
      <c r="D35" s="104"/>
    </row>
    <row r="36" spans="1:4" x14ac:dyDescent="0.2">
      <c r="A36" s="105">
        <v>43984.333333333336</v>
      </c>
      <c r="B36" s="102"/>
      <c r="C36" s="103"/>
      <c r="D36" s="104"/>
    </row>
    <row r="37" spans="1:4" x14ac:dyDescent="0.2">
      <c r="A37" s="105">
        <v>43985.333333333336</v>
      </c>
      <c r="B37" s="102"/>
      <c r="C37" s="103"/>
      <c r="D37" s="104"/>
    </row>
    <row r="38" spans="1:4" x14ac:dyDescent="0.2">
      <c r="A38" s="105">
        <v>43986.333333333336</v>
      </c>
      <c r="B38" s="102"/>
      <c r="C38" s="103"/>
      <c r="D38" s="104"/>
    </row>
    <row r="39" spans="1:4" x14ac:dyDescent="0.2">
      <c r="A39" s="105">
        <v>43987.333333333336</v>
      </c>
      <c r="B39" s="102"/>
      <c r="C39" s="103"/>
      <c r="D39" s="104"/>
    </row>
    <row r="40" spans="1:4" x14ac:dyDescent="0.2">
      <c r="A40" s="105">
        <v>43988.333333333336</v>
      </c>
      <c r="B40" s="102"/>
      <c r="C40" s="103"/>
      <c r="D40" s="104"/>
    </row>
    <row r="41" spans="1:4" x14ac:dyDescent="0.2">
      <c r="A41" s="105">
        <v>43989.333333333336</v>
      </c>
      <c r="B41" s="102"/>
      <c r="C41" s="103"/>
      <c r="D41" s="104"/>
    </row>
    <row r="42" spans="1:4" x14ac:dyDescent="0.2">
      <c r="A42" s="105">
        <v>43990.333333333336</v>
      </c>
      <c r="B42" s="102"/>
      <c r="C42" s="103"/>
      <c r="D42" s="104"/>
    </row>
    <row r="43" spans="1:4" x14ac:dyDescent="0.2">
      <c r="A43" s="105">
        <v>43991.333333333336</v>
      </c>
      <c r="B43" s="102"/>
      <c r="C43" s="103"/>
      <c r="D43" s="104"/>
    </row>
    <row r="44" spans="1:4" x14ac:dyDescent="0.2">
      <c r="A44" s="105">
        <v>43992.333333333336</v>
      </c>
      <c r="B44" s="102"/>
      <c r="C44" s="103"/>
      <c r="D44" s="104"/>
    </row>
    <row r="45" spans="1:4" x14ac:dyDescent="0.2">
      <c r="A45" s="105">
        <v>43993.333333333336</v>
      </c>
      <c r="B45" s="102"/>
      <c r="C45" s="103"/>
      <c r="D45" s="104"/>
    </row>
    <row r="46" spans="1:4" x14ac:dyDescent="0.2">
      <c r="A46" s="105">
        <v>43994.333333333336</v>
      </c>
      <c r="B46" s="102"/>
      <c r="C46" s="103"/>
      <c r="D46" s="104"/>
    </row>
    <row r="47" spans="1:4" x14ac:dyDescent="0.2">
      <c r="A47" s="106">
        <v>43997.333333333336</v>
      </c>
      <c r="B47" s="107"/>
      <c r="C47" s="108"/>
      <c r="D47" s="109"/>
    </row>
    <row r="48" spans="1:4" x14ac:dyDescent="0.2">
      <c r="A48" s="106">
        <v>43998.333333333336</v>
      </c>
      <c r="B48" s="107"/>
      <c r="C48" s="108"/>
      <c r="D48" s="109"/>
    </row>
    <row r="49" spans="1:4" x14ac:dyDescent="0.2">
      <c r="A49" s="106">
        <v>43999.333333333336</v>
      </c>
      <c r="B49" s="107"/>
      <c r="C49" s="108"/>
      <c r="D49" s="109"/>
    </row>
    <row r="50" spans="1:4" x14ac:dyDescent="0.2">
      <c r="A50" s="106">
        <v>44000</v>
      </c>
      <c r="B50" s="107"/>
      <c r="C50" s="108"/>
      <c r="D50" s="109"/>
    </row>
    <row r="51" spans="1:4" x14ac:dyDescent="0.2">
      <c r="A51" s="106">
        <v>44001</v>
      </c>
      <c r="B51" s="107"/>
      <c r="C51" s="108"/>
      <c r="D51" s="109"/>
    </row>
    <row r="52" spans="1:4" x14ac:dyDescent="0.2">
      <c r="A52" s="106">
        <v>44004</v>
      </c>
      <c r="B52" s="107"/>
      <c r="C52" s="108"/>
      <c r="D52" s="109"/>
    </row>
    <row r="53" spans="1:4" x14ac:dyDescent="0.2">
      <c r="A53" s="106">
        <v>44005</v>
      </c>
      <c r="B53" s="107"/>
      <c r="C53" s="108"/>
      <c r="D53" s="109"/>
    </row>
    <row r="54" spans="1:4" x14ac:dyDescent="0.2">
      <c r="A54" s="106">
        <v>44006</v>
      </c>
      <c r="B54" s="107"/>
      <c r="C54" s="108"/>
      <c r="D54" s="109"/>
    </row>
    <row r="55" spans="1:4" x14ac:dyDescent="0.2">
      <c r="A55" s="106">
        <v>44007</v>
      </c>
      <c r="B55" s="107"/>
      <c r="C55" s="108"/>
      <c r="D55" s="109"/>
    </row>
    <row r="56" spans="1:4" x14ac:dyDescent="0.2">
      <c r="A56" s="106">
        <v>44008</v>
      </c>
      <c r="B56" s="107"/>
      <c r="C56" s="108"/>
      <c r="D56" s="109"/>
    </row>
    <row r="57" spans="1:4" x14ac:dyDescent="0.2">
      <c r="A57" s="106">
        <v>44011</v>
      </c>
      <c r="B57" s="107"/>
      <c r="C57" s="108"/>
      <c r="D57" s="109"/>
    </row>
    <row r="58" spans="1:4" x14ac:dyDescent="0.2">
      <c r="A58" s="106">
        <v>44012</v>
      </c>
      <c r="B58" s="107"/>
      <c r="C58" s="108"/>
      <c r="D58" s="109"/>
    </row>
    <row r="59" spans="1:4" x14ac:dyDescent="0.2">
      <c r="A59" s="106">
        <v>44013</v>
      </c>
      <c r="B59" s="107"/>
      <c r="C59" s="108"/>
      <c r="D59" s="109"/>
    </row>
    <row r="60" spans="1:4" x14ac:dyDescent="0.2">
      <c r="A60" s="106">
        <v>44014</v>
      </c>
      <c r="B60" s="107"/>
      <c r="C60" s="108"/>
      <c r="D60" s="109"/>
    </row>
    <row r="61" spans="1:4" x14ac:dyDescent="0.2">
      <c r="A61" s="106">
        <v>44015</v>
      </c>
      <c r="B61" s="107"/>
      <c r="C61" s="108"/>
      <c r="D61" s="109"/>
    </row>
    <row r="62" spans="1:4" x14ac:dyDescent="0.2">
      <c r="A62" s="106">
        <v>44018</v>
      </c>
      <c r="B62" s="107"/>
      <c r="C62" s="108"/>
      <c r="D62" s="109"/>
    </row>
    <row r="63" spans="1:4" x14ac:dyDescent="0.2">
      <c r="A63" s="106">
        <v>44019</v>
      </c>
      <c r="B63" s="107"/>
      <c r="C63" s="108"/>
      <c r="D63" s="109"/>
    </row>
    <row r="64" spans="1:4" x14ac:dyDescent="0.2">
      <c r="A64" s="106">
        <v>44020</v>
      </c>
      <c r="B64" s="107"/>
      <c r="C64" s="108"/>
      <c r="D64" s="109"/>
    </row>
    <row r="65" spans="1:4" x14ac:dyDescent="0.2">
      <c r="A65" s="106">
        <v>44021</v>
      </c>
      <c r="B65" s="107"/>
      <c r="C65" s="108"/>
      <c r="D65" s="109"/>
    </row>
    <row r="66" spans="1:4" x14ac:dyDescent="0.2">
      <c r="A66" s="106">
        <v>44022</v>
      </c>
      <c r="B66" s="107"/>
      <c r="C66" s="108"/>
      <c r="D66" s="109"/>
    </row>
    <row r="67" spans="1:4" x14ac:dyDescent="0.2">
      <c r="A67" s="106">
        <v>44025</v>
      </c>
      <c r="B67" s="107">
        <v>223</v>
      </c>
      <c r="C67" s="108">
        <v>223</v>
      </c>
      <c r="D67" s="109">
        <v>223</v>
      </c>
    </row>
    <row r="68" spans="1:4" x14ac:dyDescent="0.2">
      <c r="A68" s="106">
        <v>44026</v>
      </c>
      <c r="B68" s="107">
        <v>91</v>
      </c>
      <c r="C68" s="108">
        <v>314</v>
      </c>
      <c r="D68" s="109">
        <f>SUM(D67,B68)</f>
        <v>314</v>
      </c>
    </row>
    <row r="69" spans="1:4" x14ac:dyDescent="0.2">
      <c r="A69" s="106">
        <v>44027</v>
      </c>
      <c r="B69" s="107">
        <v>43</v>
      </c>
      <c r="C69" s="108">
        <v>357</v>
      </c>
      <c r="D69" s="109">
        <f t="shared" ref="D69:D132" si="0">SUM(D68,B69)</f>
        <v>357</v>
      </c>
    </row>
    <row r="70" spans="1:4" x14ac:dyDescent="0.2">
      <c r="A70" s="106">
        <v>44028</v>
      </c>
      <c r="B70" s="107">
        <v>104</v>
      </c>
      <c r="C70" s="108">
        <v>461</v>
      </c>
      <c r="D70" s="109">
        <f t="shared" si="0"/>
        <v>461</v>
      </c>
    </row>
    <row r="71" spans="1:4" x14ac:dyDescent="0.2">
      <c r="A71" s="106">
        <v>44029</v>
      </c>
      <c r="B71" s="107">
        <v>82</v>
      </c>
      <c r="C71" s="108">
        <v>543</v>
      </c>
      <c r="D71" s="109">
        <f t="shared" si="0"/>
        <v>543</v>
      </c>
    </row>
    <row r="72" spans="1:4" x14ac:dyDescent="0.2">
      <c r="A72" s="106">
        <v>44032</v>
      </c>
      <c r="B72" s="107">
        <v>434</v>
      </c>
      <c r="C72" s="108">
        <v>977</v>
      </c>
      <c r="D72" s="109">
        <f t="shared" si="0"/>
        <v>977</v>
      </c>
    </row>
    <row r="73" spans="1:4" x14ac:dyDescent="0.2">
      <c r="A73" s="106">
        <v>44033</v>
      </c>
      <c r="B73" s="107">
        <v>96</v>
      </c>
      <c r="C73" s="108">
        <v>1073</v>
      </c>
      <c r="D73" s="109">
        <f t="shared" si="0"/>
        <v>1073</v>
      </c>
    </row>
    <row r="74" spans="1:4" x14ac:dyDescent="0.2">
      <c r="A74" s="106">
        <v>44034</v>
      </c>
      <c r="B74" s="107">
        <v>76</v>
      </c>
      <c r="C74" s="108">
        <v>1149</v>
      </c>
      <c r="D74" s="109">
        <f t="shared" si="0"/>
        <v>1149</v>
      </c>
    </row>
    <row r="75" spans="1:4" x14ac:dyDescent="0.2">
      <c r="A75" s="106">
        <v>44035</v>
      </c>
      <c r="B75" s="107">
        <v>184</v>
      </c>
      <c r="C75" s="108">
        <v>1292</v>
      </c>
      <c r="D75" s="109">
        <f t="shared" si="0"/>
        <v>1333</v>
      </c>
    </row>
    <row r="76" spans="1:4" x14ac:dyDescent="0.2">
      <c r="A76" s="106">
        <v>44036</v>
      </c>
      <c r="B76" s="107">
        <v>316</v>
      </c>
      <c r="C76" s="108">
        <v>1626</v>
      </c>
      <c r="D76" s="109">
        <f t="shared" si="0"/>
        <v>1649</v>
      </c>
    </row>
    <row r="77" spans="1:4" x14ac:dyDescent="0.2">
      <c r="A77" s="106">
        <v>44039</v>
      </c>
      <c r="B77" s="107">
        <v>721</v>
      </c>
      <c r="C77" s="108">
        <v>2130</v>
      </c>
      <c r="D77" s="109">
        <f t="shared" si="0"/>
        <v>2370</v>
      </c>
    </row>
    <row r="78" spans="1:4" x14ac:dyDescent="0.2">
      <c r="A78" s="106">
        <v>44040</v>
      </c>
      <c r="B78" s="107">
        <v>258</v>
      </c>
      <c r="C78" s="108">
        <v>2513</v>
      </c>
      <c r="D78" s="109">
        <f t="shared" si="0"/>
        <v>2628</v>
      </c>
    </row>
    <row r="79" spans="1:4" x14ac:dyDescent="0.2">
      <c r="A79" s="106">
        <v>44041</v>
      </c>
      <c r="B79" s="107">
        <v>212</v>
      </c>
      <c r="C79" s="108">
        <v>1907</v>
      </c>
      <c r="D79" s="109">
        <f t="shared" si="0"/>
        <v>2840</v>
      </c>
    </row>
    <row r="80" spans="1:4" x14ac:dyDescent="0.2">
      <c r="A80" s="106">
        <v>44042</v>
      </c>
      <c r="B80" s="107">
        <v>287</v>
      </c>
      <c r="C80" s="108">
        <v>2064</v>
      </c>
      <c r="D80" s="109">
        <f t="shared" si="0"/>
        <v>3127</v>
      </c>
    </row>
    <row r="81" spans="1:4" x14ac:dyDescent="0.2">
      <c r="A81" s="106">
        <v>44043</v>
      </c>
      <c r="B81" s="107">
        <v>263</v>
      </c>
      <c r="C81" s="108">
        <v>2224</v>
      </c>
      <c r="D81" s="109">
        <f t="shared" si="0"/>
        <v>3390</v>
      </c>
    </row>
    <row r="82" spans="1:4" x14ac:dyDescent="0.2">
      <c r="A82" s="106">
        <v>44044</v>
      </c>
      <c r="B82" s="107"/>
      <c r="C82" s="108"/>
      <c r="D82" s="109">
        <f t="shared" si="0"/>
        <v>3390</v>
      </c>
    </row>
    <row r="83" spans="1:4" x14ac:dyDescent="0.2">
      <c r="A83" s="106">
        <v>44045</v>
      </c>
      <c r="B83" s="107"/>
      <c r="C83" s="108"/>
      <c r="D83" s="109">
        <f t="shared" si="0"/>
        <v>3390</v>
      </c>
    </row>
    <row r="84" spans="1:4" x14ac:dyDescent="0.2">
      <c r="A84" s="106">
        <v>44046</v>
      </c>
      <c r="B84" s="107">
        <v>592</v>
      </c>
      <c r="C84" s="108">
        <v>2096</v>
      </c>
      <c r="D84" s="109">
        <f t="shared" si="0"/>
        <v>3982</v>
      </c>
    </row>
    <row r="85" spans="1:4" x14ac:dyDescent="0.2">
      <c r="A85" s="106">
        <v>44047</v>
      </c>
      <c r="B85" s="107">
        <v>167</v>
      </c>
      <c r="C85" s="108">
        <v>2045</v>
      </c>
      <c r="D85" s="109">
        <f t="shared" si="0"/>
        <v>4149</v>
      </c>
    </row>
    <row r="86" spans="1:4" x14ac:dyDescent="0.2">
      <c r="A86" s="106">
        <v>44048</v>
      </c>
      <c r="B86" s="107">
        <v>89</v>
      </c>
      <c r="C86" s="108">
        <v>1833</v>
      </c>
      <c r="D86" s="109">
        <f t="shared" si="0"/>
        <v>4238</v>
      </c>
    </row>
    <row r="87" spans="1:4" x14ac:dyDescent="0.2">
      <c r="A87" s="106">
        <v>44049</v>
      </c>
      <c r="B87" s="107">
        <v>105</v>
      </c>
      <c r="C87" s="108">
        <v>1740</v>
      </c>
      <c r="D87" s="109">
        <f t="shared" si="0"/>
        <v>4343</v>
      </c>
    </row>
    <row r="88" spans="1:4" x14ac:dyDescent="0.2">
      <c r="A88" s="106">
        <v>44050</v>
      </c>
      <c r="B88" s="107">
        <v>106</v>
      </c>
      <c r="C88" s="108">
        <v>1687</v>
      </c>
      <c r="D88" s="109">
        <f t="shared" si="0"/>
        <v>4449</v>
      </c>
    </row>
    <row r="89" spans="1:4" x14ac:dyDescent="0.2">
      <c r="A89" s="106">
        <v>44051</v>
      </c>
      <c r="B89" s="107"/>
      <c r="C89" s="108"/>
      <c r="D89" s="109">
        <f t="shared" si="0"/>
        <v>4449</v>
      </c>
    </row>
    <row r="90" spans="1:4" x14ac:dyDescent="0.2">
      <c r="A90" s="106">
        <v>44052</v>
      </c>
      <c r="B90" s="107"/>
      <c r="C90" s="108"/>
      <c r="D90" s="109">
        <f t="shared" si="0"/>
        <v>4449</v>
      </c>
    </row>
    <row r="91" spans="1:4" x14ac:dyDescent="0.2">
      <c r="A91" s="106">
        <v>44053</v>
      </c>
      <c r="B91" s="107">
        <v>445</v>
      </c>
      <c r="C91" s="108">
        <v>1517</v>
      </c>
      <c r="D91" s="109">
        <f t="shared" si="0"/>
        <v>4894</v>
      </c>
    </row>
    <row r="92" spans="1:4" x14ac:dyDescent="0.2">
      <c r="A92" s="106">
        <v>44054</v>
      </c>
      <c r="B92" s="107">
        <v>118</v>
      </c>
      <c r="C92" s="108">
        <v>1377</v>
      </c>
      <c r="D92" s="109">
        <f t="shared" si="0"/>
        <v>5012</v>
      </c>
    </row>
    <row r="93" spans="1:4" x14ac:dyDescent="0.2">
      <c r="A93" s="106">
        <v>44055</v>
      </c>
      <c r="B93" s="107">
        <v>31</v>
      </c>
      <c r="C93" s="108">
        <v>1219</v>
      </c>
      <c r="D93" s="109">
        <f t="shared" si="0"/>
        <v>5043</v>
      </c>
    </row>
    <row r="94" spans="1:4" x14ac:dyDescent="0.2">
      <c r="A94" s="106">
        <v>44056</v>
      </c>
      <c r="B94" s="107">
        <v>90</v>
      </c>
      <c r="C94" s="108">
        <v>1123</v>
      </c>
      <c r="D94" s="109">
        <f t="shared" si="0"/>
        <v>5133</v>
      </c>
    </row>
    <row r="95" spans="1:4" x14ac:dyDescent="0.2">
      <c r="A95" s="106">
        <v>44057</v>
      </c>
      <c r="B95" s="107">
        <v>105</v>
      </c>
      <c r="C95" s="108">
        <v>1112</v>
      </c>
      <c r="D95" s="109">
        <f t="shared" si="0"/>
        <v>5238</v>
      </c>
    </row>
    <row r="96" spans="1:4" x14ac:dyDescent="0.2">
      <c r="A96" s="106">
        <v>44058</v>
      </c>
      <c r="B96" s="107"/>
      <c r="C96" s="108"/>
      <c r="D96" s="109">
        <f t="shared" si="0"/>
        <v>5238</v>
      </c>
    </row>
    <row r="97" spans="1:4" x14ac:dyDescent="0.2">
      <c r="A97" s="106">
        <v>44059</v>
      </c>
      <c r="B97" s="107"/>
      <c r="C97" s="108"/>
      <c r="D97" s="109">
        <f t="shared" si="0"/>
        <v>5238</v>
      </c>
    </row>
    <row r="98" spans="1:4" x14ac:dyDescent="0.2">
      <c r="A98" s="106">
        <v>44060</v>
      </c>
      <c r="B98" s="107">
        <v>368</v>
      </c>
      <c r="C98" s="108">
        <v>1285</v>
      </c>
      <c r="D98" s="109">
        <f t="shared" si="0"/>
        <v>5606</v>
      </c>
    </row>
    <row r="99" spans="1:4" x14ac:dyDescent="0.2">
      <c r="A99" s="106">
        <v>44061</v>
      </c>
      <c r="B99" s="107">
        <v>118</v>
      </c>
      <c r="C99" s="108">
        <v>1305</v>
      </c>
      <c r="D99" s="109">
        <f t="shared" si="0"/>
        <v>5724</v>
      </c>
    </row>
    <row r="100" spans="1:4" x14ac:dyDescent="0.2">
      <c r="A100" s="106">
        <v>44062</v>
      </c>
      <c r="B100" s="107">
        <v>77</v>
      </c>
      <c r="C100" s="108">
        <v>1203</v>
      </c>
      <c r="D100" s="109">
        <f t="shared" si="0"/>
        <v>5801</v>
      </c>
    </row>
    <row r="101" spans="1:4" x14ac:dyDescent="0.2">
      <c r="A101" s="106">
        <v>44063</v>
      </c>
      <c r="B101" s="107">
        <v>50</v>
      </c>
      <c r="C101" s="108">
        <v>1041</v>
      </c>
      <c r="D101" s="109">
        <f t="shared" si="0"/>
        <v>5851</v>
      </c>
    </row>
    <row r="102" spans="1:4" x14ac:dyDescent="0.2">
      <c r="A102" s="106">
        <v>44064</v>
      </c>
      <c r="B102" s="107">
        <v>91</v>
      </c>
      <c r="C102" s="108">
        <v>1063</v>
      </c>
      <c r="D102" s="109">
        <f t="shared" si="0"/>
        <v>5942</v>
      </c>
    </row>
    <row r="103" spans="1:4" x14ac:dyDescent="0.2">
      <c r="A103" s="106">
        <v>44065</v>
      </c>
      <c r="B103" s="107"/>
      <c r="C103" s="108"/>
      <c r="D103" s="109">
        <f t="shared" si="0"/>
        <v>5942</v>
      </c>
    </row>
    <row r="104" spans="1:4" x14ac:dyDescent="0.2">
      <c r="A104" s="106">
        <v>44066</v>
      </c>
      <c r="B104" s="107"/>
      <c r="C104" s="108"/>
      <c r="D104" s="109">
        <f t="shared" si="0"/>
        <v>5942</v>
      </c>
    </row>
    <row r="105" spans="1:4" x14ac:dyDescent="0.2">
      <c r="A105" s="106">
        <v>44067</v>
      </c>
      <c r="B105" s="107">
        <v>309</v>
      </c>
      <c r="C105" s="108">
        <v>1152</v>
      </c>
      <c r="D105" s="109">
        <f t="shared" si="0"/>
        <v>6251</v>
      </c>
    </row>
    <row r="106" spans="1:4" x14ac:dyDescent="0.2">
      <c r="A106" s="106">
        <v>44068</v>
      </c>
      <c r="B106" s="107">
        <v>70</v>
      </c>
      <c r="C106" s="108">
        <v>1103</v>
      </c>
      <c r="D106" s="109">
        <f t="shared" si="0"/>
        <v>6321</v>
      </c>
    </row>
    <row r="107" spans="1:4" x14ac:dyDescent="0.2">
      <c r="A107" s="106">
        <v>44069</v>
      </c>
      <c r="B107" s="107">
        <v>52</v>
      </c>
      <c r="C107" s="108">
        <v>990</v>
      </c>
      <c r="D107" s="109">
        <f t="shared" si="0"/>
        <v>6373</v>
      </c>
    </row>
    <row r="108" spans="1:4" x14ac:dyDescent="0.2">
      <c r="A108" s="106">
        <v>44070</v>
      </c>
      <c r="B108" s="107">
        <v>50</v>
      </c>
      <c r="C108" s="108">
        <v>898</v>
      </c>
      <c r="D108" s="109">
        <f t="shared" si="0"/>
        <v>6423</v>
      </c>
    </row>
    <row r="109" spans="1:4" x14ac:dyDescent="0.2">
      <c r="A109" s="106">
        <v>44071</v>
      </c>
      <c r="B109" s="107">
        <v>78</v>
      </c>
      <c r="C109" s="108">
        <v>927</v>
      </c>
      <c r="D109" s="109">
        <f t="shared" si="0"/>
        <v>6501</v>
      </c>
    </row>
    <row r="110" spans="1:4" x14ac:dyDescent="0.2">
      <c r="A110" s="106">
        <v>44072</v>
      </c>
      <c r="B110" s="107"/>
      <c r="C110" s="108"/>
      <c r="D110" s="109">
        <f t="shared" si="0"/>
        <v>6501</v>
      </c>
    </row>
    <row r="111" spans="1:4" x14ac:dyDescent="0.2">
      <c r="A111" s="106">
        <v>44073</v>
      </c>
      <c r="B111" s="107"/>
      <c r="C111" s="108"/>
      <c r="D111" s="109">
        <f t="shared" si="0"/>
        <v>6501</v>
      </c>
    </row>
    <row r="112" spans="1:4" x14ac:dyDescent="0.2">
      <c r="A112" s="106">
        <v>44074</v>
      </c>
      <c r="B112" s="107">
        <v>228</v>
      </c>
      <c r="C112" s="108">
        <v>903</v>
      </c>
      <c r="D112" s="109">
        <f t="shared" si="0"/>
        <v>6729</v>
      </c>
    </row>
    <row r="113" spans="1:4" x14ac:dyDescent="0.2">
      <c r="A113" s="106">
        <v>44075</v>
      </c>
      <c r="B113" s="107">
        <v>54</v>
      </c>
      <c r="C113" s="108">
        <v>863</v>
      </c>
      <c r="D113" s="109">
        <f t="shared" si="0"/>
        <v>6783</v>
      </c>
    </row>
    <row r="114" spans="1:4" x14ac:dyDescent="0.2">
      <c r="A114" s="106">
        <v>44076</v>
      </c>
      <c r="B114" s="107">
        <v>50</v>
      </c>
      <c r="C114" s="108">
        <v>806</v>
      </c>
      <c r="D114" s="109">
        <f t="shared" si="0"/>
        <v>6833</v>
      </c>
    </row>
    <row r="115" spans="1:4" x14ac:dyDescent="0.2">
      <c r="A115" s="106">
        <v>44077</v>
      </c>
      <c r="B115" s="107">
        <v>52</v>
      </c>
      <c r="C115" s="108">
        <v>700</v>
      </c>
      <c r="D115" s="109">
        <f t="shared" si="0"/>
        <v>6885</v>
      </c>
    </row>
    <row r="116" spans="1:4" x14ac:dyDescent="0.2">
      <c r="A116" s="106">
        <v>44078</v>
      </c>
      <c r="B116" s="108">
        <v>48</v>
      </c>
      <c r="C116" s="108">
        <v>681</v>
      </c>
      <c r="D116" s="109">
        <f t="shared" si="0"/>
        <v>6933</v>
      </c>
    </row>
    <row r="117" spans="1:4" x14ac:dyDescent="0.2">
      <c r="A117" s="106">
        <v>44079</v>
      </c>
      <c r="B117" s="108"/>
      <c r="C117" s="108"/>
      <c r="D117" s="109">
        <f t="shared" si="0"/>
        <v>6933</v>
      </c>
    </row>
    <row r="118" spans="1:4" x14ac:dyDescent="0.2">
      <c r="A118" s="106">
        <v>44080</v>
      </c>
      <c r="B118" s="108"/>
      <c r="C118" s="108"/>
      <c r="D118" s="109">
        <f t="shared" si="0"/>
        <v>6933</v>
      </c>
    </row>
    <row r="119" spans="1:4" x14ac:dyDescent="0.2">
      <c r="A119" s="106">
        <v>44081</v>
      </c>
      <c r="B119" s="108">
        <v>169</v>
      </c>
      <c r="C119" s="108">
        <v>702</v>
      </c>
      <c r="D119" s="109">
        <f t="shared" si="0"/>
        <v>7102</v>
      </c>
    </row>
    <row r="120" spans="1:4" x14ac:dyDescent="0.2">
      <c r="A120" s="106">
        <v>44082</v>
      </c>
      <c r="B120" s="108">
        <v>55</v>
      </c>
      <c r="C120" s="108">
        <v>699</v>
      </c>
      <c r="D120" s="109">
        <f t="shared" si="0"/>
        <v>7157</v>
      </c>
    </row>
    <row r="121" spans="1:4" x14ac:dyDescent="0.2">
      <c r="A121" s="106">
        <v>44083</v>
      </c>
      <c r="B121" s="108">
        <v>53</v>
      </c>
      <c r="C121" s="108">
        <v>642</v>
      </c>
      <c r="D121" s="109">
        <f t="shared" si="0"/>
        <v>7210</v>
      </c>
    </row>
    <row r="122" spans="1:4" x14ac:dyDescent="0.2">
      <c r="A122" s="106">
        <v>44084</v>
      </c>
      <c r="B122" s="108">
        <v>36</v>
      </c>
      <c r="C122" s="108">
        <v>632</v>
      </c>
      <c r="D122" s="109">
        <f t="shared" si="0"/>
        <v>7246</v>
      </c>
    </row>
    <row r="123" spans="1:4" x14ac:dyDescent="0.2">
      <c r="A123" s="106">
        <v>44085</v>
      </c>
      <c r="B123" s="108">
        <v>53</v>
      </c>
      <c r="C123" s="108">
        <v>637</v>
      </c>
      <c r="D123" s="109">
        <f t="shared" si="0"/>
        <v>7299</v>
      </c>
    </row>
    <row r="124" spans="1:4" x14ac:dyDescent="0.2">
      <c r="A124" s="106">
        <v>44086</v>
      </c>
      <c r="B124" s="108"/>
      <c r="C124" s="108"/>
      <c r="D124" s="109">
        <f t="shared" si="0"/>
        <v>7299</v>
      </c>
    </row>
    <row r="125" spans="1:4" x14ac:dyDescent="0.2">
      <c r="A125" s="106">
        <v>44087</v>
      </c>
      <c r="B125" s="108"/>
      <c r="C125" s="108"/>
      <c r="D125" s="109">
        <f t="shared" si="0"/>
        <v>7299</v>
      </c>
    </row>
    <row r="126" spans="1:4" x14ac:dyDescent="0.2">
      <c r="A126" s="106">
        <v>44088</v>
      </c>
      <c r="B126" s="108">
        <v>251</v>
      </c>
      <c r="C126" s="108">
        <v>759</v>
      </c>
      <c r="D126" s="109">
        <f t="shared" si="0"/>
        <v>7550</v>
      </c>
    </row>
    <row r="127" spans="1:4" x14ac:dyDescent="0.2">
      <c r="A127" s="106">
        <v>44089</v>
      </c>
      <c r="B127" s="108">
        <v>66</v>
      </c>
      <c r="C127" s="108">
        <v>768</v>
      </c>
      <c r="D127" s="109">
        <f t="shared" si="0"/>
        <v>7616</v>
      </c>
    </row>
    <row r="128" spans="1:4" x14ac:dyDescent="0.2">
      <c r="A128" s="106">
        <v>44090</v>
      </c>
      <c r="B128" s="108">
        <v>63</v>
      </c>
      <c r="C128" s="108">
        <v>775</v>
      </c>
      <c r="D128" s="109">
        <f t="shared" si="0"/>
        <v>7679</v>
      </c>
    </row>
    <row r="129" spans="1:4" x14ac:dyDescent="0.2">
      <c r="A129" s="106">
        <v>44091</v>
      </c>
      <c r="B129" s="108">
        <v>62</v>
      </c>
      <c r="C129" s="108">
        <v>751</v>
      </c>
      <c r="D129" s="109">
        <f t="shared" si="0"/>
        <v>7741</v>
      </c>
    </row>
    <row r="130" spans="1:4" x14ac:dyDescent="0.2">
      <c r="A130" s="106">
        <v>44092</v>
      </c>
      <c r="B130" s="108">
        <v>83</v>
      </c>
      <c r="C130" s="108">
        <v>799</v>
      </c>
      <c r="D130" s="109">
        <f t="shared" si="0"/>
        <v>7824</v>
      </c>
    </row>
    <row r="131" spans="1:4" x14ac:dyDescent="0.2">
      <c r="A131" s="106">
        <v>44093</v>
      </c>
      <c r="B131" s="108"/>
      <c r="C131" s="108"/>
      <c r="D131" s="109">
        <f t="shared" si="0"/>
        <v>7824</v>
      </c>
    </row>
    <row r="132" spans="1:4" x14ac:dyDescent="0.2">
      <c r="A132" s="106">
        <v>44094</v>
      </c>
      <c r="B132" s="108"/>
      <c r="C132" s="108"/>
      <c r="D132" s="109">
        <f t="shared" si="0"/>
        <v>7824</v>
      </c>
    </row>
    <row r="133" spans="1:4" x14ac:dyDescent="0.2">
      <c r="A133" s="106">
        <v>44095</v>
      </c>
      <c r="B133" s="108">
        <v>398</v>
      </c>
      <c r="C133" s="108">
        <v>1100</v>
      </c>
      <c r="D133" s="109">
        <f t="shared" ref="D133:D158" si="1">SUM(D132,B133)</f>
        <v>8222</v>
      </c>
    </row>
    <row r="134" spans="1:4" x14ac:dyDescent="0.2">
      <c r="A134" s="106">
        <v>44096</v>
      </c>
      <c r="B134" s="108">
        <v>58</v>
      </c>
      <c r="C134" s="108">
        <v>1128</v>
      </c>
      <c r="D134" s="109">
        <f t="shared" si="1"/>
        <v>8280</v>
      </c>
    </row>
    <row r="135" spans="1:4" x14ac:dyDescent="0.2">
      <c r="A135" s="106">
        <v>44097</v>
      </c>
      <c r="B135" s="108">
        <v>53</v>
      </c>
      <c r="C135" s="108">
        <v>1112</v>
      </c>
      <c r="D135" s="109">
        <f t="shared" si="1"/>
        <v>8333</v>
      </c>
    </row>
    <row r="136" spans="1:4" x14ac:dyDescent="0.2">
      <c r="A136" s="106">
        <v>44098</v>
      </c>
      <c r="B136" s="110">
        <v>62</v>
      </c>
      <c r="C136" s="108">
        <v>1102</v>
      </c>
      <c r="D136" s="109">
        <f t="shared" si="1"/>
        <v>8395</v>
      </c>
    </row>
    <row r="137" spans="1:4" x14ac:dyDescent="0.2">
      <c r="A137" s="106">
        <v>44099</v>
      </c>
      <c r="B137" s="110">
        <v>78</v>
      </c>
      <c r="C137" s="110">
        <v>1146</v>
      </c>
      <c r="D137" s="109">
        <f t="shared" si="1"/>
        <v>8473</v>
      </c>
    </row>
    <row r="138" spans="1:4" x14ac:dyDescent="0.2">
      <c r="A138" s="106">
        <v>44100</v>
      </c>
      <c r="B138" s="110"/>
      <c r="C138" s="110"/>
      <c r="D138" s="109">
        <f t="shared" si="1"/>
        <v>8473</v>
      </c>
    </row>
    <row r="139" spans="1:4" x14ac:dyDescent="0.2">
      <c r="A139" s="106">
        <v>44101</v>
      </c>
      <c r="B139" s="110"/>
      <c r="C139" s="110"/>
      <c r="D139" s="109">
        <f t="shared" si="1"/>
        <v>8473</v>
      </c>
    </row>
    <row r="140" spans="1:4" x14ac:dyDescent="0.2">
      <c r="A140" s="106">
        <v>44102</v>
      </c>
      <c r="B140" s="110">
        <v>322</v>
      </c>
      <c r="C140" s="110">
        <v>1340</v>
      </c>
      <c r="D140" s="109">
        <f t="shared" si="1"/>
        <v>8795</v>
      </c>
    </row>
    <row r="141" spans="1:4" x14ac:dyDescent="0.2">
      <c r="A141" s="106">
        <v>44103</v>
      </c>
      <c r="B141" s="110">
        <v>127</v>
      </c>
      <c r="C141" s="110">
        <v>1340</v>
      </c>
      <c r="D141" s="109">
        <f t="shared" si="1"/>
        <v>8922</v>
      </c>
    </row>
    <row r="142" spans="1:4" x14ac:dyDescent="0.2">
      <c r="A142" s="106">
        <v>44104</v>
      </c>
      <c r="B142" s="110">
        <v>79</v>
      </c>
      <c r="C142" s="110">
        <v>1400</v>
      </c>
      <c r="D142" s="109">
        <f t="shared" si="1"/>
        <v>9001</v>
      </c>
    </row>
    <row r="143" spans="1:4" x14ac:dyDescent="0.2">
      <c r="A143" s="106">
        <v>44105</v>
      </c>
      <c r="B143" s="110">
        <v>124</v>
      </c>
      <c r="C143" s="110">
        <v>1405</v>
      </c>
      <c r="D143" s="109">
        <f t="shared" si="1"/>
        <v>9125</v>
      </c>
    </row>
    <row r="144" spans="1:4" x14ac:dyDescent="0.2">
      <c r="A144" s="106">
        <v>44106</v>
      </c>
      <c r="B144" s="110">
        <v>136</v>
      </c>
      <c r="C144" s="110">
        <v>1508</v>
      </c>
      <c r="D144" s="109">
        <f t="shared" si="1"/>
        <v>9261</v>
      </c>
    </row>
    <row r="145" spans="1:4" x14ac:dyDescent="0.2">
      <c r="A145" s="106">
        <v>44107</v>
      </c>
      <c r="B145" s="110"/>
      <c r="C145" s="110"/>
      <c r="D145" s="109">
        <f t="shared" si="1"/>
        <v>9261</v>
      </c>
    </row>
    <row r="146" spans="1:4" x14ac:dyDescent="0.2">
      <c r="A146" s="106">
        <v>44108</v>
      </c>
      <c r="B146" s="110"/>
      <c r="C146" s="110"/>
      <c r="D146" s="109">
        <f t="shared" si="1"/>
        <v>9261</v>
      </c>
    </row>
    <row r="147" spans="1:4" x14ac:dyDescent="0.2">
      <c r="A147" s="106">
        <v>44109</v>
      </c>
      <c r="B147" s="110">
        <v>601</v>
      </c>
      <c r="C147" s="110">
        <v>1864</v>
      </c>
      <c r="D147" s="109">
        <f t="shared" si="1"/>
        <v>9862</v>
      </c>
    </row>
    <row r="148" spans="1:4" x14ac:dyDescent="0.2">
      <c r="A148" s="106">
        <v>44110</v>
      </c>
      <c r="B148" s="110">
        <v>112</v>
      </c>
      <c r="C148" s="110">
        <v>1902</v>
      </c>
      <c r="D148" s="109">
        <f t="shared" si="1"/>
        <v>9974</v>
      </c>
    </row>
    <row r="149" spans="1:4" x14ac:dyDescent="0.2">
      <c r="A149" s="106">
        <v>44111</v>
      </c>
      <c r="B149" s="110">
        <v>91</v>
      </c>
      <c r="C149" s="110">
        <v>1848</v>
      </c>
      <c r="D149" s="109">
        <f t="shared" si="1"/>
        <v>10065</v>
      </c>
    </row>
    <row r="150" spans="1:4" x14ac:dyDescent="0.2">
      <c r="A150" s="106">
        <v>44112</v>
      </c>
      <c r="B150" s="110">
        <v>123</v>
      </c>
      <c r="C150" s="110">
        <v>1817</v>
      </c>
      <c r="D150" s="109">
        <f t="shared" si="1"/>
        <v>10188</v>
      </c>
    </row>
    <row r="151" spans="1:4" x14ac:dyDescent="0.2">
      <c r="A151" s="106">
        <v>44113</v>
      </c>
      <c r="B151" s="110">
        <v>55</v>
      </c>
      <c r="C151" s="110">
        <v>1845</v>
      </c>
      <c r="D151" s="109">
        <f t="shared" si="1"/>
        <v>10243</v>
      </c>
    </row>
    <row r="152" spans="1:4" x14ac:dyDescent="0.2">
      <c r="A152" s="106">
        <v>44114</v>
      </c>
      <c r="B152" s="110"/>
      <c r="C152" s="110"/>
      <c r="D152" s="109">
        <f t="shared" si="1"/>
        <v>10243</v>
      </c>
    </row>
    <row r="153" spans="1:4" x14ac:dyDescent="0.2">
      <c r="A153" s="106">
        <v>44115</v>
      </c>
      <c r="B153" s="110"/>
      <c r="C153" s="110"/>
      <c r="D153" s="109">
        <f t="shared" si="1"/>
        <v>10243</v>
      </c>
    </row>
    <row r="154" spans="1:4" x14ac:dyDescent="0.2">
      <c r="A154" s="106">
        <v>44116</v>
      </c>
      <c r="B154" s="110">
        <v>591</v>
      </c>
      <c r="C154" s="110">
        <v>2025</v>
      </c>
      <c r="D154" s="109">
        <f t="shared" si="1"/>
        <v>10834</v>
      </c>
    </row>
    <row r="155" spans="1:4" x14ac:dyDescent="0.2">
      <c r="A155" s="106">
        <v>44117</v>
      </c>
      <c r="B155" s="110">
        <v>169</v>
      </c>
      <c r="C155" s="110">
        <v>2037</v>
      </c>
      <c r="D155" s="109">
        <f t="shared" si="1"/>
        <v>11003</v>
      </c>
    </row>
    <row r="156" spans="1:4" x14ac:dyDescent="0.2">
      <c r="A156" s="106">
        <v>44118</v>
      </c>
      <c r="B156" s="110">
        <v>144</v>
      </c>
      <c r="C156" s="110">
        <v>1975</v>
      </c>
      <c r="D156" s="109">
        <f t="shared" si="1"/>
        <v>11147</v>
      </c>
    </row>
    <row r="157" spans="1:4" x14ac:dyDescent="0.2">
      <c r="A157" s="106">
        <v>44119</v>
      </c>
      <c r="B157" s="110">
        <v>94</v>
      </c>
      <c r="C157" s="110">
        <v>1820</v>
      </c>
      <c r="D157" s="109">
        <f t="shared" si="1"/>
        <v>11241</v>
      </c>
    </row>
    <row r="158" spans="1:4" x14ac:dyDescent="0.2">
      <c r="A158" s="106">
        <v>44120</v>
      </c>
      <c r="B158" s="110">
        <v>107</v>
      </c>
      <c r="C158" s="110">
        <v>1828</v>
      </c>
      <c r="D158" s="109">
        <f t="shared" si="1"/>
        <v>11348</v>
      </c>
    </row>
    <row r="159" spans="1:4" x14ac:dyDescent="0.2">
      <c r="A159" s="106">
        <v>44121</v>
      </c>
      <c r="B159" s="110"/>
      <c r="C159" s="110"/>
      <c r="D159" s="109">
        <f t="shared" ref="D159:D160" si="2">SUM(D158,B159)</f>
        <v>11348</v>
      </c>
    </row>
    <row r="160" spans="1:4" x14ac:dyDescent="0.2">
      <c r="A160" s="106">
        <v>44122</v>
      </c>
      <c r="B160" s="110"/>
      <c r="C160" s="110"/>
      <c r="D160" s="109">
        <f t="shared" si="2"/>
        <v>11348</v>
      </c>
    </row>
    <row r="161" spans="1:4" x14ac:dyDescent="0.2">
      <c r="A161" s="106">
        <v>44123</v>
      </c>
      <c r="B161" s="110">
        <v>403</v>
      </c>
      <c r="C161" s="111">
        <v>1891</v>
      </c>
      <c r="D161" s="109">
        <f t="shared" ref="D161:D184" si="3">SUM(D160,B161)</f>
        <v>11751</v>
      </c>
    </row>
    <row r="162" spans="1:4" x14ac:dyDescent="0.2">
      <c r="A162" s="106">
        <v>44124</v>
      </c>
      <c r="B162" s="110">
        <v>73</v>
      </c>
      <c r="C162" s="111">
        <v>1766</v>
      </c>
      <c r="D162" s="109">
        <f t="shared" si="3"/>
        <v>11824</v>
      </c>
    </row>
    <row r="163" spans="1:4" x14ac:dyDescent="0.2">
      <c r="A163" s="106">
        <v>44125</v>
      </c>
      <c r="B163" s="110">
        <v>87</v>
      </c>
      <c r="C163" s="110">
        <v>1547</v>
      </c>
      <c r="D163" s="109">
        <f t="shared" si="3"/>
        <v>11911</v>
      </c>
    </row>
    <row r="164" spans="1:4" x14ac:dyDescent="0.2">
      <c r="A164" s="106">
        <v>44126</v>
      </c>
      <c r="B164" s="112">
        <v>52</v>
      </c>
      <c r="C164" s="112">
        <v>1481</v>
      </c>
      <c r="D164" s="109">
        <f t="shared" si="3"/>
        <v>11963</v>
      </c>
    </row>
    <row r="165" spans="1:4" x14ac:dyDescent="0.2">
      <c r="A165" s="106">
        <v>44127</v>
      </c>
      <c r="B165" s="112">
        <v>77</v>
      </c>
      <c r="C165" s="112">
        <v>1429</v>
      </c>
      <c r="D165" s="109">
        <f t="shared" si="3"/>
        <v>12040</v>
      </c>
    </row>
    <row r="166" spans="1:4" x14ac:dyDescent="0.2">
      <c r="A166" s="106">
        <v>44128</v>
      </c>
      <c r="B166" s="112"/>
      <c r="C166" s="112"/>
      <c r="D166" s="109">
        <f t="shared" si="3"/>
        <v>12040</v>
      </c>
    </row>
    <row r="167" spans="1:4" x14ac:dyDescent="0.2">
      <c r="A167" s="106">
        <v>44129</v>
      </c>
      <c r="B167" s="112"/>
      <c r="C167" s="112"/>
      <c r="D167" s="109">
        <f t="shared" si="3"/>
        <v>12040</v>
      </c>
    </row>
    <row r="168" spans="1:4" x14ac:dyDescent="0.2">
      <c r="A168" s="106">
        <v>44130</v>
      </c>
      <c r="B168" s="112">
        <v>361</v>
      </c>
      <c r="C168" s="112">
        <v>1671</v>
      </c>
      <c r="D168" s="109">
        <f t="shared" si="3"/>
        <v>12401</v>
      </c>
    </row>
    <row r="169" spans="1:4" x14ac:dyDescent="0.2">
      <c r="A169" s="106">
        <v>44131</v>
      </c>
      <c r="B169" s="112">
        <v>81</v>
      </c>
      <c r="C169" s="112">
        <v>1308</v>
      </c>
      <c r="D169" s="109">
        <f t="shared" si="3"/>
        <v>12482</v>
      </c>
    </row>
    <row r="170" spans="1:4" x14ac:dyDescent="0.2">
      <c r="A170" s="106">
        <v>44132</v>
      </c>
      <c r="B170" s="112">
        <v>46</v>
      </c>
      <c r="C170" s="112">
        <v>1276</v>
      </c>
      <c r="D170" s="109">
        <f t="shared" si="3"/>
        <v>12528</v>
      </c>
    </row>
    <row r="171" spans="1:4" x14ac:dyDescent="0.2">
      <c r="A171" s="106">
        <v>44133</v>
      </c>
      <c r="B171" s="112">
        <v>28</v>
      </c>
      <c r="C171" s="112">
        <v>1168</v>
      </c>
      <c r="D171" s="109">
        <f t="shared" si="3"/>
        <v>12556</v>
      </c>
    </row>
    <row r="172" spans="1:4" x14ac:dyDescent="0.2">
      <c r="A172" s="106">
        <v>44134</v>
      </c>
      <c r="B172" s="112">
        <v>8</v>
      </c>
      <c r="C172" s="112">
        <v>1124</v>
      </c>
      <c r="D172" s="109">
        <f t="shared" si="3"/>
        <v>12564</v>
      </c>
    </row>
    <row r="173" spans="1:4" x14ac:dyDescent="0.2">
      <c r="A173" s="106">
        <v>44135</v>
      </c>
      <c r="B173" s="112"/>
      <c r="C173" s="112"/>
      <c r="D173" s="109">
        <f t="shared" si="3"/>
        <v>12564</v>
      </c>
    </row>
    <row r="174" spans="1:4" x14ac:dyDescent="0.2">
      <c r="A174" s="106">
        <v>44136</v>
      </c>
      <c r="B174" s="112"/>
      <c r="C174" s="112"/>
      <c r="D174" s="109">
        <f t="shared" si="3"/>
        <v>12564</v>
      </c>
    </row>
    <row r="175" spans="1:4" x14ac:dyDescent="0.2">
      <c r="A175" s="106">
        <v>44137</v>
      </c>
      <c r="B175" s="112">
        <v>15</v>
      </c>
      <c r="C175" s="112">
        <v>1139</v>
      </c>
      <c r="D175" s="109">
        <f t="shared" si="3"/>
        <v>12579</v>
      </c>
    </row>
    <row r="176" spans="1:4" x14ac:dyDescent="0.2">
      <c r="A176" s="106">
        <v>44138</v>
      </c>
      <c r="B176" s="112">
        <v>3</v>
      </c>
      <c r="C176" s="112">
        <v>1042</v>
      </c>
      <c r="D176" s="109">
        <f t="shared" si="3"/>
        <v>12582</v>
      </c>
    </row>
    <row r="177" spans="1:4" x14ac:dyDescent="0.2">
      <c r="A177" s="106">
        <v>44139</v>
      </c>
      <c r="B177" s="112">
        <v>1</v>
      </c>
      <c r="C177" s="112">
        <v>898</v>
      </c>
      <c r="D177" s="109">
        <f t="shared" si="3"/>
        <v>12583</v>
      </c>
    </row>
    <row r="178" spans="1:4" x14ac:dyDescent="0.2">
      <c r="A178" s="106">
        <v>44140</v>
      </c>
      <c r="B178" s="112">
        <v>0</v>
      </c>
      <c r="C178" s="112">
        <v>827</v>
      </c>
      <c r="D178" s="109">
        <f t="shared" si="3"/>
        <v>12583</v>
      </c>
    </row>
    <row r="179" spans="1:4" x14ac:dyDescent="0.2">
      <c r="A179" s="106">
        <v>44141</v>
      </c>
      <c r="B179" s="112">
        <v>2</v>
      </c>
      <c r="C179" s="112">
        <v>805</v>
      </c>
      <c r="D179" s="109">
        <f t="shared" si="3"/>
        <v>12585</v>
      </c>
    </row>
    <row r="180" spans="1:4" x14ac:dyDescent="0.2">
      <c r="A180" s="106">
        <v>44142</v>
      </c>
      <c r="B180" s="112"/>
      <c r="C180" s="112"/>
      <c r="D180" s="109">
        <f t="shared" si="3"/>
        <v>12585</v>
      </c>
    </row>
    <row r="181" spans="1:4" x14ac:dyDescent="0.2">
      <c r="A181" s="106">
        <v>44143</v>
      </c>
      <c r="B181" s="112"/>
      <c r="C181" s="112"/>
      <c r="D181" s="109">
        <f t="shared" si="3"/>
        <v>12585</v>
      </c>
    </row>
    <row r="182" spans="1:4" x14ac:dyDescent="0.2">
      <c r="A182" s="106">
        <v>44144</v>
      </c>
      <c r="B182" s="112">
        <v>8</v>
      </c>
      <c r="C182" s="112">
        <v>763</v>
      </c>
      <c r="D182" s="109">
        <f t="shared" si="3"/>
        <v>12593</v>
      </c>
    </row>
    <row r="183" spans="1:4" x14ac:dyDescent="0.2">
      <c r="A183" s="106">
        <v>44145</v>
      </c>
      <c r="B183" s="112">
        <v>0</v>
      </c>
      <c r="C183" s="112">
        <v>747</v>
      </c>
      <c r="D183" s="109">
        <f t="shared" si="3"/>
        <v>12593</v>
      </c>
    </row>
    <row r="184" spans="1:4" x14ac:dyDescent="0.2">
      <c r="A184" s="106">
        <v>44146</v>
      </c>
      <c r="B184" s="112">
        <v>0</v>
      </c>
      <c r="C184" s="112">
        <v>732</v>
      </c>
      <c r="D184" s="109">
        <f t="shared" si="3"/>
        <v>12593</v>
      </c>
    </row>
    <row r="185" spans="1:4" x14ac:dyDescent="0.2">
      <c r="A185" s="106">
        <v>44147</v>
      </c>
      <c r="B185" s="112"/>
      <c r="C185" s="112"/>
      <c r="D185" s="113"/>
    </row>
    <row r="186" spans="1:4" x14ac:dyDescent="0.2">
      <c r="A186" s="106">
        <v>44148</v>
      </c>
      <c r="B186" s="112"/>
      <c r="C186" s="112"/>
      <c r="D186" s="113"/>
    </row>
    <row r="187" spans="1:4" x14ac:dyDescent="0.2">
      <c r="A187" s="106">
        <v>44149</v>
      </c>
      <c r="B187" s="112"/>
      <c r="C187" s="112"/>
      <c r="D187" s="113"/>
    </row>
    <row r="188" spans="1:4" x14ac:dyDescent="0.2">
      <c r="A188" s="106">
        <v>44150</v>
      </c>
      <c r="B188" s="112"/>
      <c r="C188" s="112"/>
      <c r="D188" s="113"/>
    </row>
    <row r="189" spans="1:4" x14ac:dyDescent="0.2">
      <c r="A189" s="142"/>
      <c r="B189" s="112"/>
      <c r="C189" s="112"/>
      <c r="D189" s="113"/>
    </row>
    <row r="190" spans="1:4" ht="15" thickBot="1" x14ac:dyDescent="0.25">
      <c r="A190" s="114" t="s">
        <v>87</v>
      </c>
      <c r="B190" s="115"/>
      <c r="C190" s="115"/>
      <c r="D190" s="116">
        <f>MAX(D4:D189)</f>
        <v>12593</v>
      </c>
    </row>
    <row r="191" spans="1:4" ht="15" thickTop="1" x14ac:dyDescent="0.2">
      <c r="B191" s="47"/>
      <c r="C191" s="47"/>
      <c r="D191" s="47"/>
    </row>
    <row r="192" spans="1:4" x14ac:dyDescent="0.2">
      <c r="B192" s="47"/>
      <c r="C192" s="47"/>
      <c r="D192" s="47"/>
    </row>
    <row r="193" spans="2:4" x14ac:dyDescent="0.2">
      <c r="B193" s="47"/>
      <c r="C193" s="47"/>
      <c r="D193" s="47"/>
    </row>
    <row r="194" spans="2:4" x14ac:dyDescent="0.2">
      <c r="B194" s="47"/>
      <c r="C194" s="47"/>
      <c r="D194" s="47"/>
    </row>
    <row r="195" spans="2:4" x14ac:dyDescent="0.2">
      <c r="B195" s="47"/>
      <c r="C195" s="47"/>
      <c r="D195" s="47"/>
    </row>
    <row r="196" spans="2:4" x14ac:dyDescent="0.2">
      <c r="B196" s="47"/>
      <c r="C196" s="47"/>
      <c r="D196" s="47"/>
    </row>
    <row r="197" spans="2:4" x14ac:dyDescent="0.2">
      <c r="B197" s="47"/>
      <c r="C197" s="47"/>
      <c r="D197" s="47"/>
    </row>
    <row r="198" spans="2:4" x14ac:dyDescent="0.2">
      <c r="B198" s="47"/>
      <c r="C198" s="47"/>
      <c r="D198" s="47"/>
    </row>
    <row r="199" spans="2:4" x14ac:dyDescent="0.2">
      <c r="B199" s="47"/>
      <c r="C199" s="47"/>
      <c r="D199" s="47"/>
    </row>
    <row r="200" spans="2:4" x14ac:dyDescent="0.2">
      <c r="B200" s="47"/>
      <c r="C200" s="47"/>
      <c r="D200" s="47"/>
    </row>
    <row r="201" spans="2:4" x14ac:dyDescent="0.2">
      <c r="B201" s="47"/>
      <c r="C201" s="47"/>
      <c r="D201" s="47"/>
    </row>
    <row r="202" spans="2:4" x14ac:dyDescent="0.2">
      <c r="B202" s="47"/>
      <c r="C202" s="47"/>
      <c r="D202" s="47"/>
    </row>
    <row r="203" spans="2:4" x14ac:dyDescent="0.2">
      <c r="B203" s="47"/>
      <c r="C203" s="47"/>
      <c r="D203" s="47"/>
    </row>
    <row r="204" spans="2:4" x14ac:dyDescent="0.2">
      <c r="B204" s="47"/>
      <c r="C204" s="47"/>
      <c r="D204" s="47"/>
    </row>
    <row r="205" spans="2:4" x14ac:dyDescent="0.2">
      <c r="B205" s="47"/>
      <c r="C205" s="47"/>
      <c r="D205" s="47"/>
    </row>
    <row r="206" spans="2:4" x14ac:dyDescent="0.2">
      <c r="B206" s="47"/>
      <c r="C206" s="47"/>
      <c r="D206" s="47"/>
    </row>
    <row r="207" spans="2:4" x14ac:dyDescent="0.2">
      <c r="B207" s="47"/>
      <c r="C207" s="47"/>
      <c r="D207" s="47"/>
    </row>
    <row r="208" spans="2:4" x14ac:dyDescent="0.2">
      <c r="B208" s="47"/>
      <c r="C208" s="47"/>
      <c r="D208" s="47"/>
    </row>
    <row r="209" spans="2:4" x14ac:dyDescent="0.2">
      <c r="B209" s="47"/>
      <c r="C209" s="47"/>
      <c r="D209" s="47"/>
    </row>
    <row r="210" spans="2:4" x14ac:dyDescent="0.2">
      <c r="B210" s="47"/>
      <c r="C210" s="47"/>
      <c r="D210" s="47"/>
    </row>
    <row r="211" spans="2:4" x14ac:dyDescent="0.2">
      <c r="B211" s="47"/>
      <c r="C211" s="47"/>
      <c r="D211" s="47"/>
    </row>
    <row r="212" spans="2:4" x14ac:dyDescent="0.2">
      <c r="B212" s="47"/>
      <c r="C212" s="47"/>
      <c r="D212" s="47"/>
    </row>
    <row r="213" spans="2:4" x14ac:dyDescent="0.2">
      <c r="B213" s="47"/>
      <c r="C213" s="47"/>
      <c r="D213" s="47"/>
    </row>
    <row r="214" spans="2:4" x14ac:dyDescent="0.2">
      <c r="B214" s="47"/>
      <c r="C214" s="47"/>
      <c r="D214" s="47"/>
    </row>
    <row r="215" spans="2:4" x14ac:dyDescent="0.2">
      <c r="B215" s="47"/>
      <c r="C215" s="47"/>
      <c r="D215" s="47"/>
    </row>
    <row r="216" spans="2:4" x14ac:dyDescent="0.2">
      <c r="B216" s="47"/>
      <c r="C216" s="47"/>
      <c r="D216" s="47"/>
    </row>
    <row r="217" spans="2:4" x14ac:dyDescent="0.2">
      <c r="B217" s="47"/>
      <c r="C217" s="47"/>
      <c r="D217" s="47"/>
    </row>
    <row r="218" spans="2:4" x14ac:dyDescent="0.2">
      <c r="B218" s="47"/>
      <c r="C218" s="47"/>
      <c r="D218" s="47"/>
    </row>
    <row r="219" spans="2:4" x14ac:dyDescent="0.2">
      <c r="B219" s="47"/>
      <c r="C219" s="47"/>
      <c r="D219" s="47"/>
    </row>
    <row r="220" spans="2:4" x14ac:dyDescent="0.2">
      <c r="B220" s="47"/>
      <c r="C220" s="47"/>
      <c r="D220" s="47"/>
    </row>
    <row r="221" spans="2:4" x14ac:dyDescent="0.2">
      <c r="B221" s="47"/>
      <c r="C221" s="47"/>
      <c r="D221" s="47"/>
    </row>
    <row r="222" spans="2:4" x14ac:dyDescent="0.2">
      <c r="B222" s="47"/>
      <c r="C222" s="47"/>
      <c r="D222" s="47"/>
    </row>
    <row r="223" spans="2:4" x14ac:dyDescent="0.2">
      <c r="B223" s="47"/>
      <c r="C223" s="47"/>
      <c r="D223" s="47"/>
    </row>
    <row r="224" spans="2:4" x14ac:dyDescent="0.2">
      <c r="B224" s="47"/>
      <c r="C224" s="47"/>
      <c r="D224" s="47"/>
    </row>
    <row r="225" spans="2:4" x14ac:dyDescent="0.2">
      <c r="B225" s="47"/>
      <c r="C225" s="47"/>
      <c r="D225" s="47"/>
    </row>
    <row r="226" spans="2:4" x14ac:dyDescent="0.2">
      <c r="B226" s="47"/>
      <c r="C226" s="47"/>
      <c r="D226" s="47"/>
    </row>
    <row r="227" spans="2:4" x14ac:dyDescent="0.2">
      <c r="B227" s="47"/>
      <c r="C227" s="47"/>
      <c r="D227" s="47"/>
    </row>
    <row r="228" spans="2:4" x14ac:dyDescent="0.2">
      <c r="B228" s="47"/>
      <c r="C228" s="47"/>
      <c r="D228" s="47"/>
    </row>
    <row r="229" spans="2:4" x14ac:dyDescent="0.2">
      <c r="B229" s="47"/>
      <c r="C229" s="47"/>
      <c r="D229" s="47"/>
    </row>
    <row r="230" spans="2:4" x14ac:dyDescent="0.2">
      <c r="B230" s="47"/>
      <c r="C230" s="47"/>
      <c r="D230" s="47"/>
    </row>
    <row r="231" spans="2:4" x14ac:dyDescent="0.2">
      <c r="B231" s="47"/>
      <c r="C231" s="47"/>
      <c r="D231" s="47"/>
    </row>
    <row r="232" spans="2:4" x14ac:dyDescent="0.2">
      <c r="B232" s="47"/>
      <c r="C232" s="47"/>
      <c r="D232" s="47"/>
    </row>
    <row r="233" spans="2:4" x14ac:dyDescent="0.2">
      <c r="B233" s="47"/>
      <c r="C233" s="47"/>
      <c r="D233" s="47"/>
    </row>
    <row r="234" spans="2:4" x14ac:dyDescent="0.2">
      <c r="B234" s="47"/>
      <c r="C234" s="47"/>
      <c r="D234" s="47"/>
    </row>
    <row r="235" spans="2:4" x14ac:dyDescent="0.2">
      <c r="B235" s="47"/>
      <c r="C235" s="47"/>
      <c r="D235" s="47"/>
    </row>
    <row r="236" spans="2:4" x14ac:dyDescent="0.2">
      <c r="B236" s="47"/>
      <c r="C236" s="47"/>
      <c r="D236" s="47"/>
    </row>
    <row r="237" spans="2:4" x14ac:dyDescent="0.2">
      <c r="B237" s="47"/>
      <c r="C237" s="47"/>
      <c r="D237" s="47"/>
    </row>
    <row r="238" spans="2:4" x14ac:dyDescent="0.2">
      <c r="B238" s="47"/>
      <c r="C238" s="47"/>
      <c r="D238" s="47"/>
    </row>
    <row r="239" spans="2:4" x14ac:dyDescent="0.2">
      <c r="B239" s="47"/>
      <c r="C239" s="47"/>
      <c r="D239" s="47"/>
    </row>
    <row r="240" spans="2:4" x14ac:dyDescent="0.2">
      <c r="B240" s="47"/>
      <c r="C240" s="47"/>
      <c r="D240" s="47"/>
    </row>
    <row r="241" spans="2:4" x14ac:dyDescent="0.2">
      <c r="B241" s="47"/>
      <c r="C241" s="47"/>
      <c r="D241" s="47"/>
    </row>
    <row r="242" spans="2:4" x14ac:dyDescent="0.2">
      <c r="B242" s="47"/>
      <c r="C242" s="47"/>
      <c r="D242" s="47"/>
    </row>
    <row r="243" spans="2:4" x14ac:dyDescent="0.2">
      <c r="B243" s="47"/>
      <c r="C243" s="47"/>
      <c r="D243" s="47"/>
    </row>
    <row r="244" spans="2:4" x14ac:dyDescent="0.2">
      <c r="B244" s="47"/>
      <c r="C244" s="47"/>
      <c r="D244" s="47"/>
    </row>
    <row r="245" spans="2:4" x14ac:dyDescent="0.2">
      <c r="B245" s="47"/>
      <c r="C245" s="47"/>
      <c r="D245" s="47"/>
    </row>
    <row r="246" spans="2:4" x14ac:dyDescent="0.2">
      <c r="B246" s="47"/>
      <c r="C246" s="47"/>
      <c r="D246" s="47"/>
    </row>
    <row r="247" spans="2:4" x14ac:dyDescent="0.2">
      <c r="B247" s="47"/>
      <c r="C247" s="47"/>
      <c r="D247" s="47"/>
    </row>
    <row r="248" spans="2:4" x14ac:dyDescent="0.2">
      <c r="B248" s="47"/>
      <c r="C248" s="47"/>
      <c r="D248" s="47"/>
    </row>
    <row r="249" spans="2:4" x14ac:dyDescent="0.2">
      <c r="B249" s="47"/>
      <c r="C249" s="47"/>
      <c r="D249" s="47"/>
    </row>
    <row r="250" spans="2:4" x14ac:dyDescent="0.2">
      <c r="B250" s="47"/>
      <c r="C250" s="47"/>
      <c r="D250" s="47"/>
    </row>
    <row r="251" spans="2:4" x14ac:dyDescent="0.2">
      <c r="B251" s="47"/>
      <c r="C251" s="47"/>
      <c r="D251" s="47"/>
    </row>
    <row r="252" spans="2:4" x14ac:dyDescent="0.2">
      <c r="B252" s="47"/>
      <c r="C252" s="47"/>
      <c r="D252" s="47"/>
    </row>
    <row r="253" spans="2:4" x14ac:dyDescent="0.2">
      <c r="B253" s="47"/>
      <c r="C253" s="47"/>
      <c r="D253" s="47"/>
    </row>
    <row r="254" spans="2:4" x14ac:dyDescent="0.2">
      <c r="B254" s="47"/>
      <c r="C254" s="47"/>
      <c r="D254" s="47"/>
    </row>
    <row r="255" spans="2:4" x14ac:dyDescent="0.2">
      <c r="B255" s="47"/>
      <c r="C255" s="47"/>
      <c r="D255" s="47"/>
    </row>
    <row r="256" spans="2:4" x14ac:dyDescent="0.2">
      <c r="B256" s="47"/>
      <c r="C256" s="47"/>
      <c r="D256" s="47"/>
    </row>
    <row r="257" spans="2:4" x14ac:dyDescent="0.2">
      <c r="B257" s="47"/>
      <c r="C257" s="47"/>
      <c r="D257" s="47"/>
    </row>
    <row r="258" spans="2:4" x14ac:dyDescent="0.2">
      <c r="B258" s="47"/>
      <c r="C258" s="47"/>
      <c r="D258" s="47"/>
    </row>
    <row r="259" spans="2:4" x14ac:dyDescent="0.2">
      <c r="B259" s="47"/>
      <c r="C259" s="47"/>
      <c r="D259" s="47"/>
    </row>
    <row r="260" spans="2:4" x14ac:dyDescent="0.2">
      <c r="B260" s="47"/>
      <c r="C260" s="47"/>
      <c r="D260" s="47"/>
    </row>
    <row r="261" spans="2:4" x14ac:dyDescent="0.2">
      <c r="B261" s="47"/>
      <c r="C261" s="47"/>
      <c r="D261" s="47"/>
    </row>
    <row r="262" spans="2:4" x14ac:dyDescent="0.2">
      <c r="B262" s="47"/>
      <c r="C262" s="47"/>
      <c r="D262" s="47"/>
    </row>
    <row r="263" spans="2:4" x14ac:dyDescent="0.2">
      <c r="B263" s="47"/>
      <c r="C263" s="47"/>
      <c r="D263" s="47"/>
    </row>
    <row r="264" spans="2:4" x14ac:dyDescent="0.2">
      <c r="B264" s="47"/>
      <c r="C264" s="47"/>
      <c r="D264" s="47"/>
    </row>
    <row r="265" spans="2:4" x14ac:dyDescent="0.2">
      <c r="B265" s="47"/>
      <c r="C265" s="47"/>
      <c r="D265" s="47"/>
    </row>
    <row r="266" spans="2:4" x14ac:dyDescent="0.2">
      <c r="B266" s="47"/>
      <c r="C266" s="47"/>
      <c r="D266" s="47"/>
    </row>
    <row r="267" spans="2:4" x14ac:dyDescent="0.2">
      <c r="B267" s="47"/>
      <c r="C267" s="47"/>
      <c r="D267" s="47"/>
    </row>
    <row r="268" spans="2:4" x14ac:dyDescent="0.2">
      <c r="B268" s="47"/>
      <c r="C268" s="47"/>
      <c r="D268" s="47"/>
    </row>
    <row r="269" spans="2:4" x14ac:dyDescent="0.2">
      <c r="B269" s="47"/>
      <c r="C269" s="47"/>
      <c r="D269" s="47"/>
    </row>
    <row r="270" spans="2:4" x14ac:dyDescent="0.2">
      <c r="B270" s="47"/>
      <c r="C270" s="47"/>
      <c r="D270" s="47"/>
    </row>
    <row r="271" spans="2:4" x14ac:dyDescent="0.2">
      <c r="B271" s="47"/>
      <c r="C271" s="47"/>
      <c r="D271" s="47"/>
    </row>
    <row r="272" spans="2:4" x14ac:dyDescent="0.2">
      <c r="B272" s="47"/>
      <c r="C272" s="47"/>
      <c r="D272" s="47"/>
    </row>
    <row r="273" spans="2:4" x14ac:dyDescent="0.2">
      <c r="B273" s="47"/>
      <c r="C273" s="47"/>
      <c r="D273" s="47"/>
    </row>
    <row r="274" spans="2:4" x14ac:dyDescent="0.2">
      <c r="B274" s="47"/>
      <c r="C274" s="47"/>
      <c r="D274" s="47"/>
    </row>
    <row r="275" spans="2:4" x14ac:dyDescent="0.2">
      <c r="B275" s="47"/>
      <c r="C275" s="47"/>
      <c r="D275" s="47"/>
    </row>
    <row r="276" spans="2:4" x14ac:dyDescent="0.2">
      <c r="B276" s="47"/>
      <c r="C276" s="47"/>
      <c r="D276" s="47"/>
    </row>
    <row r="277" spans="2:4" x14ac:dyDescent="0.2">
      <c r="B277" s="47"/>
      <c r="C277" s="47"/>
      <c r="D277" s="47"/>
    </row>
    <row r="278" spans="2:4" x14ac:dyDescent="0.2">
      <c r="B278" s="47"/>
      <c r="C278" s="47"/>
      <c r="D278" s="47"/>
    </row>
    <row r="279" spans="2:4" x14ac:dyDescent="0.2">
      <c r="B279" s="47"/>
      <c r="C279" s="47"/>
      <c r="D279" s="47"/>
    </row>
    <row r="280" spans="2:4" x14ac:dyDescent="0.2">
      <c r="B280" s="47"/>
      <c r="C280" s="47"/>
      <c r="D280" s="47"/>
    </row>
    <row r="281" spans="2:4" x14ac:dyDescent="0.2">
      <c r="B281" s="47"/>
      <c r="C281" s="47"/>
      <c r="D281" s="47"/>
    </row>
    <row r="282" spans="2:4" x14ac:dyDescent="0.2">
      <c r="B282" s="47"/>
      <c r="C282" s="47"/>
      <c r="D282" s="47"/>
    </row>
    <row r="283" spans="2:4" x14ac:dyDescent="0.2">
      <c r="B283" s="47"/>
      <c r="C283" s="47"/>
      <c r="D283" s="47"/>
    </row>
    <row r="284" spans="2:4" x14ac:dyDescent="0.2">
      <c r="B284" s="47"/>
      <c r="C284" s="47"/>
      <c r="D284" s="47"/>
    </row>
    <row r="285" spans="2:4" x14ac:dyDescent="0.2">
      <c r="B285" s="47"/>
      <c r="C285" s="47"/>
      <c r="D285" s="47"/>
    </row>
    <row r="286" spans="2:4" x14ac:dyDescent="0.2">
      <c r="B286" s="47"/>
      <c r="C286" s="47"/>
      <c r="D286" s="47"/>
    </row>
    <row r="287" spans="2:4" x14ac:dyDescent="0.2">
      <c r="B287" s="47"/>
      <c r="C287" s="47"/>
      <c r="D287" s="47"/>
    </row>
    <row r="288" spans="2:4" x14ac:dyDescent="0.2">
      <c r="B288" s="47"/>
      <c r="C288" s="47"/>
      <c r="D288" s="47"/>
    </row>
    <row r="289" spans="2:4" x14ac:dyDescent="0.2">
      <c r="B289" s="47"/>
      <c r="C289" s="47"/>
      <c r="D289" s="47"/>
    </row>
    <row r="290" spans="2:4" x14ac:dyDescent="0.2">
      <c r="B290" s="47"/>
      <c r="C290" s="47"/>
      <c r="D290" s="47"/>
    </row>
    <row r="291" spans="2:4" x14ac:dyDescent="0.2">
      <c r="B291" s="47"/>
      <c r="C291" s="47"/>
      <c r="D291" s="47"/>
    </row>
    <row r="292" spans="2:4" x14ac:dyDescent="0.2">
      <c r="B292" s="47"/>
      <c r="C292" s="47"/>
      <c r="D292" s="47"/>
    </row>
    <row r="293" spans="2:4" x14ac:dyDescent="0.2">
      <c r="B293" s="47"/>
      <c r="C293" s="47"/>
      <c r="D293" s="47"/>
    </row>
    <row r="294" spans="2:4" x14ac:dyDescent="0.2">
      <c r="B294" s="47"/>
      <c r="C294" s="47"/>
      <c r="D294" s="47"/>
    </row>
    <row r="295" spans="2:4" x14ac:dyDescent="0.2">
      <c r="B295" s="47"/>
      <c r="C295" s="47"/>
      <c r="D295" s="47"/>
    </row>
    <row r="296" spans="2:4" x14ac:dyDescent="0.2">
      <c r="B296" s="47"/>
      <c r="C296" s="47"/>
      <c r="D296" s="47"/>
    </row>
    <row r="297" spans="2:4" x14ac:dyDescent="0.2">
      <c r="B297" s="47"/>
      <c r="C297" s="47"/>
      <c r="D297" s="47"/>
    </row>
    <row r="298" spans="2:4" x14ac:dyDescent="0.2">
      <c r="B298" s="47"/>
      <c r="C298" s="47"/>
      <c r="D298" s="47"/>
    </row>
    <row r="299" spans="2:4" x14ac:dyDescent="0.2">
      <c r="B299" s="47"/>
      <c r="C299" s="47"/>
      <c r="D299" s="47"/>
    </row>
    <row r="300" spans="2:4" x14ac:dyDescent="0.2">
      <c r="B300" s="47"/>
      <c r="C300" s="47"/>
      <c r="D300" s="47"/>
    </row>
    <row r="301" spans="2:4" x14ac:dyDescent="0.2">
      <c r="B301" s="47"/>
      <c r="C301" s="47"/>
      <c r="D301" s="47"/>
    </row>
    <row r="302" spans="2:4" x14ac:dyDescent="0.2">
      <c r="B302" s="47"/>
      <c r="C302" s="47"/>
      <c r="D302" s="47"/>
    </row>
    <row r="303" spans="2:4" x14ac:dyDescent="0.2">
      <c r="B303" s="47"/>
      <c r="C303" s="47"/>
      <c r="D303" s="47"/>
    </row>
    <row r="304" spans="2:4" x14ac:dyDescent="0.2">
      <c r="B304" s="47"/>
      <c r="C304" s="47"/>
      <c r="D304" s="47"/>
    </row>
    <row r="305" spans="2:4" x14ac:dyDescent="0.2">
      <c r="B305" s="47"/>
      <c r="C305" s="47"/>
      <c r="D305" s="47"/>
    </row>
    <row r="306" spans="2:4" x14ac:dyDescent="0.2">
      <c r="B306" s="47"/>
      <c r="C306" s="47"/>
      <c r="D306" s="47"/>
    </row>
    <row r="307" spans="2:4" x14ac:dyDescent="0.2">
      <c r="B307" s="47"/>
      <c r="C307" s="47"/>
      <c r="D307" s="47"/>
    </row>
    <row r="308" spans="2:4" x14ac:dyDescent="0.2">
      <c r="B308" s="47"/>
      <c r="C308" s="47"/>
      <c r="D308" s="47"/>
    </row>
    <row r="309" spans="2:4" x14ac:dyDescent="0.2">
      <c r="B309" s="47"/>
      <c r="C309" s="47"/>
      <c r="D309" s="47"/>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92"/>
  <sheetViews>
    <sheetView zoomScaleNormal="100" workbookViewId="0">
      <pane xSplit="1" ySplit="2" topLeftCell="B180" activePane="bottomRight" state="frozen"/>
      <selection pane="topRight" activeCell="B1" sqref="B1"/>
      <selection pane="bottomLeft" activeCell="A3" sqref="A3"/>
      <selection pane="bottomRight" activeCell="N203" sqref="N203"/>
    </sheetView>
  </sheetViews>
  <sheetFormatPr baseColWidth="10" defaultColWidth="11" defaultRowHeight="14.25" x14ac:dyDescent="0.2"/>
  <cols>
    <col min="1" max="1" width="26" style="39" customWidth="1"/>
    <col min="2" max="16384" width="11" style="51"/>
  </cols>
  <sheetData>
    <row r="1" spans="1:189" ht="15" thickTop="1" x14ac:dyDescent="0.2">
      <c r="A1" s="117"/>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1"/>
      <c r="AD1" s="151"/>
      <c r="AE1" s="151"/>
    </row>
    <row r="2" spans="1:189" s="119" customFormat="1" ht="29.25" customHeight="1" x14ac:dyDescent="0.2">
      <c r="A2" s="118"/>
      <c r="B2" s="218" t="s">
        <v>58</v>
      </c>
      <c r="C2" s="218"/>
      <c r="D2" s="218" t="s">
        <v>32</v>
      </c>
      <c r="E2" s="218"/>
      <c r="F2" s="218" t="s">
        <v>107</v>
      </c>
      <c r="G2" s="218"/>
      <c r="H2" s="218" t="s">
        <v>79</v>
      </c>
      <c r="I2" s="218"/>
      <c r="J2" s="218" t="s">
        <v>73</v>
      </c>
      <c r="K2" s="218"/>
      <c r="L2" s="218" t="s">
        <v>11</v>
      </c>
      <c r="M2" s="222"/>
      <c r="N2" s="217" t="s">
        <v>57</v>
      </c>
      <c r="O2" s="218"/>
      <c r="P2" s="218" t="s">
        <v>150</v>
      </c>
      <c r="Q2" s="218"/>
      <c r="R2" s="218" t="s">
        <v>44</v>
      </c>
      <c r="S2" s="218"/>
      <c r="T2" s="218" t="s">
        <v>134</v>
      </c>
      <c r="U2" s="218"/>
      <c r="V2" s="218" t="s">
        <v>56</v>
      </c>
      <c r="W2" s="218"/>
      <c r="X2" s="218" t="s">
        <v>33</v>
      </c>
      <c r="Y2" s="218"/>
      <c r="Z2" s="216" t="s">
        <v>155</v>
      </c>
      <c r="AA2" s="217"/>
      <c r="AB2" s="218" t="s">
        <v>63</v>
      </c>
      <c r="AC2" s="218"/>
      <c r="AD2" s="218" t="s">
        <v>34</v>
      </c>
      <c r="AE2" s="218"/>
      <c r="AF2" s="218" t="s">
        <v>45</v>
      </c>
      <c r="AG2" s="218"/>
      <c r="AH2" s="218" t="s">
        <v>27</v>
      </c>
      <c r="AI2" s="218"/>
      <c r="AJ2" s="218" t="s">
        <v>46</v>
      </c>
      <c r="AK2" s="218"/>
      <c r="AL2" s="218" t="s">
        <v>135</v>
      </c>
      <c r="AM2" s="218"/>
      <c r="AN2" s="218" t="s">
        <v>51</v>
      </c>
      <c r="AO2" s="218"/>
      <c r="AP2" s="218" t="s">
        <v>47</v>
      </c>
      <c r="AQ2" s="218"/>
      <c r="AR2" s="218" t="s">
        <v>40</v>
      </c>
      <c r="AS2" s="218"/>
      <c r="AT2" s="216" t="s">
        <v>108</v>
      </c>
      <c r="AU2" s="217"/>
      <c r="AV2" s="216" t="s">
        <v>125</v>
      </c>
      <c r="AW2" s="217"/>
      <c r="AX2" s="218" t="s">
        <v>41</v>
      </c>
      <c r="AY2" s="218"/>
      <c r="AZ2" s="216" t="s">
        <v>110</v>
      </c>
      <c r="BA2" s="217"/>
      <c r="BB2" s="216" t="s">
        <v>144</v>
      </c>
      <c r="BC2" s="217"/>
      <c r="BD2" s="216" t="s">
        <v>145</v>
      </c>
      <c r="BE2" s="217"/>
      <c r="BF2" s="216" t="s">
        <v>141</v>
      </c>
      <c r="BG2" s="217"/>
      <c r="BH2" s="216" t="s">
        <v>126</v>
      </c>
      <c r="BI2" s="217"/>
      <c r="BJ2" s="216" t="s">
        <v>140</v>
      </c>
      <c r="BK2" s="217"/>
      <c r="BL2" s="216" t="s">
        <v>136</v>
      </c>
      <c r="BM2" s="217"/>
      <c r="BN2" s="216" t="s">
        <v>142</v>
      </c>
      <c r="BO2" s="217"/>
      <c r="BP2" s="218" t="s">
        <v>70</v>
      </c>
      <c r="BQ2" s="218"/>
      <c r="BR2" s="218" t="s">
        <v>42</v>
      </c>
      <c r="BS2" s="218"/>
      <c r="BT2" s="218" t="s">
        <v>62</v>
      </c>
      <c r="BU2" s="218"/>
      <c r="BV2" s="218" t="s">
        <v>35</v>
      </c>
      <c r="BW2" s="218"/>
      <c r="BX2" s="216" t="s">
        <v>127</v>
      </c>
      <c r="BY2" s="217"/>
      <c r="BZ2" s="216" t="s">
        <v>111</v>
      </c>
      <c r="CA2" s="217"/>
      <c r="CB2" s="216" t="s">
        <v>112</v>
      </c>
      <c r="CC2" s="217"/>
      <c r="CD2" s="218" t="s">
        <v>36</v>
      </c>
      <c r="CE2" s="218"/>
      <c r="CF2" s="216" t="s">
        <v>109</v>
      </c>
      <c r="CG2" s="217"/>
      <c r="CH2" s="216" t="s">
        <v>113</v>
      </c>
      <c r="CI2" s="217"/>
      <c r="CJ2" s="216" t="s">
        <v>128</v>
      </c>
      <c r="CK2" s="217"/>
      <c r="CL2" s="216" t="s">
        <v>129</v>
      </c>
      <c r="CM2" s="217"/>
      <c r="CN2" s="216" t="s">
        <v>146</v>
      </c>
      <c r="CO2" s="217"/>
      <c r="CP2" s="218" t="s">
        <v>37</v>
      </c>
      <c r="CQ2" s="218"/>
      <c r="CR2" s="216" t="s">
        <v>147</v>
      </c>
      <c r="CS2" s="217"/>
      <c r="CT2" s="218" t="s">
        <v>48</v>
      </c>
      <c r="CU2" s="218"/>
      <c r="CV2" s="216" t="s">
        <v>28</v>
      </c>
      <c r="CW2" s="217"/>
      <c r="CX2" s="218" t="s">
        <v>64</v>
      </c>
      <c r="CY2" s="218"/>
      <c r="CZ2" s="218" t="s">
        <v>38</v>
      </c>
      <c r="DA2" s="218"/>
      <c r="DB2" s="218" t="s">
        <v>68</v>
      </c>
      <c r="DC2" s="218"/>
      <c r="DD2" s="218" t="s">
        <v>67</v>
      </c>
      <c r="DE2" s="218"/>
      <c r="DF2" s="216" t="s">
        <v>114</v>
      </c>
      <c r="DG2" s="217"/>
      <c r="DH2" s="218" t="s">
        <v>39</v>
      </c>
      <c r="DI2" s="218"/>
      <c r="DJ2" s="218" t="s">
        <v>59</v>
      </c>
      <c r="DK2" s="218"/>
      <c r="DL2" s="216" t="s">
        <v>115</v>
      </c>
      <c r="DM2" s="217"/>
      <c r="DN2" s="216" t="s">
        <v>148</v>
      </c>
      <c r="DO2" s="217"/>
      <c r="DP2" s="218" t="s">
        <v>31</v>
      </c>
      <c r="DQ2" s="218"/>
      <c r="DR2" s="218" t="s">
        <v>60</v>
      </c>
      <c r="DS2" s="218"/>
      <c r="DT2" s="218" t="s">
        <v>29</v>
      </c>
      <c r="DU2" s="218"/>
      <c r="DV2" s="218" t="s">
        <v>61</v>
      </c>
      <c r="DW2" s="218"/>
      <c r="DX2" s="216" t="s">
        <v>116</v>
      </c>
      <c r="DY2" s="217"/>
      <c r="DZ2" s="216" t="s">
        <v>117</v>
      </c>
      <c r="EA2" s="217"/>
      <c r="EB2" s="218" t="s">
        <v>30</v>
      </c>
      <c r="EC2" s="218"/>
      <c r="ED2" s="216" t="s">
        <v>118</v>
      </c>
      <c r="EE2" s="217"/>
      <c r="EF2" s="218" t="s">
        <v>80</v>
      </c>
      <c r="EG2" s="218"/>
      <c r="EH2" s="218" t="s">
        <v>43</v>
      </c>
      <c r="EI2" s="218"/>
      <c r="EJ2" s="218" t="s">
        <v>71</v>
      </c>
      <c r="EK2" s="218"/>
      <c r="EL2" s="218" t="s">
        <v>49</v>
      </c>
      <c r="EM2" s="218"/>
      <c r="EN2" s="216" t="s">
        <v>119</v>
      </c>
      <c r="EO2" s="217"/>
      <c r="EP2" s="218" t="s">
        <v>54</v>
      </c>
      <c r="EQ2" s="218"/>
      <c r="ER2" s="216" t="s">
        <v>154</v>
      </c>
      <c r="ES2" s="217"/>
      <c r="ET2" s="216" t="s">
        <v>65</v>
      </c>
      <c r="EU2" s="217"/>
      <c r="EV2" s="216" t="s">
        <v>151</v>
      </c>
      <c r="EW2" s="217"/>
      <c r="EX2" s="216" t="s">
        <v>152</v>
      </c>
      <c r="EY2" s="217"/>
      <c r="EZ2" s="216" t="s">
        <v>156</v>
      </c>
      <c r="FA2" s="217"/>
      <c r="FB2" s="216" t="s">
        <v>149</v>
      </c>
      <c r="FC2" s="217"/>
      <c r="FD2" s="216" t="s">
        <v>153</v>
      </c>
      <c r="FE2" s="217"/>
      <c r="FF2" s="216" t="s">
        <v>139</v>
      </c>
      <c r="FG2" s="217"/>
      <c r="FH2" s="216" t="s">
        <v>130</v>
      </c>
      <c r="FI2" s="217"/>
      <c r="FJ2" s="216" t="s">
        <v>120</v>
      </c>
      <c r="FK2" s="217"/>
      <c r="FL2" s="218" t="s">
        <v>55</v>
      </c>
      <c r="FM2" s="218"/>
      <c r="FN2" s="216" t="s">
        <v>143</v>
      </c>
      <c r="FO2" s="217"/>
      <c r="FP2" s="218" t="s">
        <v>50</v>
      </c>
      <c r="FQ2" s="218"/>
      <c r="FR2" s="218" t="s">
        <v>72</v>
      </c>
      <c r="FS2" s="218"/>
      <c r="FT2" s="216" t="s">
        <v>131</v>
      </c>
      <c r="FU2" s="217"/>
      <c r="FV2" s="216" t="s">
        <v>138</v>
      </c>
      <c r="FW2" s="217"/>
      <c r="FX2" s="218" t="s">
        <v>66</v>
      </c>
      <c r="FY2" s="218"/>
      <c r="FZ2" s="216" t="s">
        <v>121</v>
      </c>
      <c r="GA2" s="217"/>
      <c r="GB2" s="218" t="s">
        <v>69</v>
      </c>
      <c r="GC2" s="218"/>
      <c r="GD2" s="216" t="s">
        <v>122</v>
      </c>
      <c r="GE2" s="217"/>
      <c r="GF2" s="218" t="s">
        <v>137</v>
      </c>
      <c r="GG2" s="218"/>
    </row>
    <row r="3" spans="1:189" x14ac:dyDescent="0.2">
      <c r="A3" s="120"/>
      <c r="B3" s="9" t="s">
        <v>3</v>
      </c>
      <c r="C3" s="9" t="s">
        <v>2</v>
      </c>
      <c r="D3" s="9" t="s">
        <v>3</v>
      </c>
      <c r="E3" s="9" t="s">
        <v>2</v>
      </c>
      <c r="F3" s="9" t="s">
        <v>3</v>
      </c>
      <c r="G3" s="9" t="s">
        <v>2</v>
      </c>
      <c r="H3" s="9" t="s">
        <v>3</v>
      </c>
      <c r="I3" s="9" t="s">
        <v>2</v>
      </c>
      <c r="J3" s="9" t="s">
        <v>3</v>
      </c>
      <c r="K3" s="9" t="s">
        <v>2</v>
      </c>
      <c r="L3" s="9" t="s">
        <v>3</v>
      </c>
      <c r="M3" s="121"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2">
      <c r="A4" s="122">
        <v>43952.333333333336</v>
      </c>
      <c r="B4" s="10"/>
      <c r="C4" s="10"/>
      <c r="D4" s="10"/>
      <c r="E4" s="10"/>
      <c r="F4" s="10"/>
      <c r="G4" s="10"/>
      <c r="H4" s="10"/>
      <c r="I4" s="10"/>
      <c r="J4" s="10"/>
      <c r="K4" s="10"/>
      <c r="L4" s="10"/>
      <c r="M4" s="123"/>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22">
        <v>43953.333333333336</v>
      </c>
      <c r="B5" s="10"/>
      <c r="C5" s="10"/>
      <c r="D5" s="10"/>
      <c r="E5" s="10"/>
      <c r="F5" s="10"/>
      <c r="G5" s="10"/>
      <c r="H5" s="10"/>
      <c r="I5" s="10"/>
      <c r="J5" s="10"/>
      <c r="K5" s="10"/>
      <c r="L5" s="10"/>
      <c r="M5" s="123"/>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22">
        <v>43954.333333333336</v>
      </c>
      <c r="B6" s="10"/>
      <c r="C6" s="10"/>
      <c r="D6" s="10"/>
      <c r="E6" s="10"/>
      <c r="F6" s="10"/>
      <c r="G6" s="10"/>
      <c r="H6" s="10"/>
      <c r="I6" s="10"/>
      <c r="J6" s="10"/>
      <c r="K6" s="10"/>
      <c r="L6" s="10"/>
      <c r="M6" s="123"/>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22">
        <v>43955.333333333336</v>
      </c>
      <c r="B7" s="10"/>
      <c r="C7" s="10"/>
      <c r="D7" s="10"/>
      <c r="E7" s="10"/>
      <c r="F7" s="10"/>
      <c r="G7" s="10"/>
      <c r="H7" s="10"/>
      <c r="I7" s="10"/>
      <c r="J7" s="10"/>
      <c r="K7" s="10"/>
      <c r="L7" s="10"/>
      <c r="M7" s="123"/>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22">
        <v>43956.333333333336</v>
      </c>
      <c r="B8" s="10"/>
      <c r="C8" s="10"/>
      <c r="D8" s="10"/>
      <c r="E8" s="10"/>
      <c r="F8" s="10"/>
      <c r="G8" s="10"/>
      <c r="H8" s="10"/>
      <c r="I8" s="10"/>
      <c r="J8" s="10"/>
      <c r="K8" s="10"/>
      <c r="L8" s="10"/>
      <c r="M8" s="123"/>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22">
        <v>43957.333333333336</v>
      </c>
      <c r="B9" s="10"/>
      <c r="C9" s="10"/>
      <c r="D9" s="10"/>
      <c r="E9" s="10"/>
      <c r="F9" s="10"/>
      <c r="G9" s="10"/>
      <c r="H9" s="10"/>
      <c r="I9" s="10"/>
      <c r="J9" s="10"/>
      <c r="K9" s="10"/>
      <c r="L9" s="10"/>
      <c r="M9" s="123"/>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22">
        <v>43958.333333333336</v>
      </c>
      <c r="B10" s="10"/>
      <c r="C10" s="10"/>
      <c r="D10" s="10"/>
      <c r="E10" s="10"/>
      <c r="F10" s="10"/>
      <c r="G10" s="10"/>
      <c r="H10" s="10"/>
      <c r="I10" s="10"/>
      <c r="J10" s="10"/>
      <c r="K10" s="10"/>
      <c r="L10" s="10"/>
      <c r="M10" s="123"/>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22">
        <v>43959.333333333336</v>
      </c>
      <c r="B11" s="10"/>
      <c r="C11" s="10"/>
      <c r="D11" s="10"/>
      <c r="E11" s="10"/>
      <c r="F11" s="10"/>
      <c r="G11" s="10"/>
      <c r="H11" s="10"/>
      <c r="I11" s="10"/>
      <c r="J11" s="10"/>
      <c r="K11" s="10"/>
      <c r="L11" s="10"/>
      <c r="M11" s="123"/>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22">
        <v>43960.333333333336</v>
      </c>
      <c r="B12" s="10"/>
      <c r="C12" s="10"/>
      <c r="D12" s="10"/>
      <c r="E12" s="10"/>
      <c r="F12" s="10"/>
      <c r="G12" s="10"/>
      <c r="H12" s="10"/>
      <c r="I12" s="10"/>
      <c r="J12" s="10"/>
      <c r="K12" s="10"/>
      <c r="L12" s="10"/>
      <c r="M12" s="123"/>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22">
        <v>43961.333333333336</v>
      </c>
      <c r="B13" s="10"/>
      <c r="C13" s="10"/>
      <c r="D13" s="10"/>
      <c r="E13" s="10"/>
      <c r="F13" s="10"/>
      <c r="G13" s="10"/>
      <c r="H13" s="10"/>
      <c r="I13" s="10"/>
      <c r="J13" s="10"/>
      <c r="K13" s="10"/>
      <c r="L13" s="10"/>
      <c r="M13" s="123"/>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22">
        <v>43962.333333333336</v>
      </c>
      <c r="B14" s="10"/>
      <c r="C14" s="10"/>
      <c r="D14" s="10"/>
      <c r="E14" s="10"/>
      <c r="F14" s="10"/>
      <c r="G14" s="10"/>
      <c r="H14" s="10"/>
      <c r="I14" s="10"/>
      <c r="J14" s="10"/>
      <c r="K14" s="10"/>
      <c r="L14" s="10"/>
      <c r="M14" s="123"/>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22">
        <v>43963.333333333336</v>
      </c>
      <c r="B15" s="10"/>
      <c r="C15" s="10"/>
      <c r="D15" s="10"/>
      <c r="E15" s="10"/>
      <c r="F15" s="10"/>
      <c r="G15" s="10"/>
      <c r="H15" s="10"/>
      <c r="I15" s="10"/>
      <c r="J15" s="10"/>
      <c r="K15" s="10"/>
      <c r="L15" s="10"/>
      <c r="M15" s="123"/>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22">
        <v>43964.333333333336</v>
      </c>
      <c r="B16" s="10"/>
      <c r="C16" s="10"/>
      <c r="D16" s="10"/>
      <c r="E16" s="10"/>
      <c r="F16" s="10"/>
      <c r="G16" s="10"/>
      <c r="H16" s="10"/>
      <c r="I16" s="10"/>
      <c r="J16" s="10"/>
      <c r="K16" s="10"/>
      <c r="L16" s="10"/>
      <c r="M16" s="123"/>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22">
        <v>43965.333333333336</v>
      </c>
      <c r="B17" s="10"/>
      <c r="C17" s="10"/>
      <c r="D17" s="10"/>
      <c r="E17" s="10"/>
      <c r="F17" s="10"/>
      <c r="G17" s="10"/>
      <c r="H17" s="10"/>
      <c r="I17" s="10"/>
      <c r="J17" s="10"/>
      <c r="K17" s="10"/>
      <c r="L17" s="10"/>
      <c r="M17" s="123"/>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22">
        <v>43966.333333333336</v>
      </c>
      <c r="B18" s="10"/>
      <c r="C18" s="10"/>
      <c r="D18" s="10"/>
      <c r="E18" s="10"/>
      <c r="F18" s="10"/>
      <c r="G18" s="10"/>
      <c r="H18" s="10"/>
      <c r="I18" s="10"/>
      <c r="J18" s="10"/>
      <c r="K18" s="10"/>
      <c r="L18" s="10"/>
      <c r="M18" s="123"/>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22">
        <v>43967.333333333336</v>
      </c>
      <c r="B19" s="10"/>
      <c r="C19" s="10"/>
      <c r="D19" s="10"/>
      <c r="E19" s="10"/>
      <c r="F19" s="10"/>
      <c r="G19" s="10"/>
      <c r="H19" s="10"/>
      <c r="I19" s="10"/>
      <c r="J19" s="10"/>
      <c r="K19" s="10"/>
      <c r="L19" s="10"/>
      <c r="M19" s="123"/>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22">
        <v>43968.333333333336</v>
      </c>
      <c r="B20" s="10"/>
      <c r="C20" s="10"/>
      <c r="D20" s="10"/>
      <c r="E20" s="10"/>
      <c r="F20" s="10"/>
      <c r="G20" s="10"/>
      <c r="H20" s="10"/>
      <c r="I20" s="10"/>
      <c r="J20" s="10"/>
      <c r="K20" s="10"/>
      <c r="L20" s="10"/>
      <c r="M20" s="123"/>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22">
        <v>43969.333333333336</v>
      </c>
      <c r="B21" s="10"/>
      <c r="C21" s="10"/>
      <c r="D21" s="10"/>
      <c r="E21" s="10"/>
      <c r="F21" s="10"/>
      <c r="G21" s="10"/>
      <c r="H21" s="10"/>
      <c r="I21" s="10"/>
      <c r="J21" s="10"/>
      <c r="K21" s="10"/>
      <c r="L21" s="10"/>
      <c r="M21" s="123"/>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22">
        <v>43970.333333333336</v>
      </c>
      <c r="B22" s="10"/>
      <c r="C22" s="10"/>
      <c r="D22" s="10"/>
      <c r="E22" s="10"/>
      <c r="F22" s="10"/>
      <c r="G22" s="10"/>
      <c r="H22" s="10"/>
      <c r="I22" s="10"/>
      <c r="J22" s="10"/>
      <c r="K22" s="10"/>
      <c r="L22" s="10"/>
      <c r="M22" s="123"/>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22">
        <v>43971.333333333336</v>
      </c>
      <c r="B23" s="10"/>
      <c r="C23" s="10"/>
      <c r="D23" s="10"/>
      <c r="E23" s="10"/>
      <c r="F23" s="10"/>
      <c r="G23" s="10"/>
      <c r="H23" s="10"/>
      <c r="I23" s="10"/>
      <c r="J23" s="10"/>
      <c r="K23" s="10"/>
      <c r="L23" s="10"/>
      <c r="M23" s="123"/>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22">
        <v>43972.333333333336</v>
      </c>
      <c r="B24" s="10"/>
      <c r="C24" s="10"/>
      <c r="D24" s="10"/>
      <c r="E24" s="10"/>
      <c r="F24" s="10"/>
      <c r="G24" s="10"/>
      <c r="H24" s="10"/>
      <c r="I24" s="10"/>
      <c r="J24" s="10"/>
      <c r="K24" s="10"/>
      <c r="L24" s="10"/>
      <c r="M24" s="123"/>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22">
        <v>43973.333333333336</v>
      </c>
      <c r="B25" s="10"/>
      <c r="C25" s="10"/>
      <c r="D25" s="10"/>
      <c r="E25" s="10"/>
      <c r="F25" s="10"/>
      <c r="G25" s="10"/>
      <c r="H25" s="10"/>
      <c r="I25" s="10"/>
      <c r="J25" s="10"/>
      <c r="K25" s="10"/>
      <c r="L25" s="10"/>
      <c r="M25" s="123"/>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22">
        <v>43974.333333333336</v>
      </c>
      <c r="B26" s="10"/>
      <c r="C26" s="10"/>
      <c r="D26" s="10"/>
      <c r="E26" s="10"/>
      <c r="F26" s="10"/>
      <c r="G26" s="10"/>
      <c r="H26" s="10"/>
      <c r="I26" s="10"/>
      <c r="J26" s="10"/>
      <c r="K26" s="10"/>
      <c r="L26" s="10"/>
      <c r="M26" s="123"/>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22">
        <v>43975.333333333336</v>
      </c>
      <c r="B27" s="10"/>
      <c r="C27" s="10"/>
      <c r="D27" s="10"/>
      <c r="E27" s="10"/>
      <c r="F27" s="10"/>
      <c r="G27" s="10"/>
      <c r="H27" s="10"/>
      <c r="I27" s="10"/>
      <c r="J27" s="10"/>
      <c r="K27" s="10"/>
      <c r="L27" s="10"/>
      <c r="M27" s="123"/>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22">
        <v>43976.333333333336</v>
      </c>
      <c r="B28" s="10"/>
      <c r="C28" s="10"/>
      <c r="D28" s="10"/>
      <c r="E28" s="10"/>
      <c r="F28" s="10"/>
      <c r="G28" s="10"/>
      <c r="H28" s="10"/>
      <c r="I28" s="10"/>
      <c r="J28" s="10"/>
      <c r="K28" s="10"/>
      <c r="L28" s="10"/>
      <c r="M28" s="123"/>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22">
        <v>43977.333333333336</v>
      </c>
      <c r="B29" s="10"/>
      <c r="C29" s="10"/>
      <c r="D29" s="10"/>
      <c r="E29" s="10"/>
      <c r="F29" s="10"/>
      <c r="G29" s="10"/>
      <c r="H29" s="10"/>
      <c r="I29" s="10"/>
      <c r="J29" s="10"/>
      <c r="K29" s="10"/>
      <c r="L29" s="10"/>
      <c r="M29" s="123"/>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22">
        <v>43978.333333333336</v>
      </c>
      <c r="B30" s="10"/>
      <c r="C30" s="10"/>
      <c r="D30" s="10"/>
      <c r="E30" s="10"/>
      <c r="F30" s="10"/>
      <c r="G30" s="10"/>
      <c r="H30" s="10"/>
      <c r="I30" s="10"/>
      <c r="J30" s="10"/>
      <c r="K30" s="10"/>
      <c r="L30" s="10"/>
      <c r="M30" s="123"/>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22">
        <v>43979.333333333336</v>
      </c>
      <c r="B31" s="10"/>
      <c r="C31" s="10"/>
      <c r="D31" s="10"/>
      <c r="E31" s="10"/>
      <c r="F31" s="10"/>
      <c r="G31" s="10"/>
      <c r="H31" s="10"/>
      <c r="I31" s="10"/>
      <c r="J31" s="10"/>
      <c r="K31" s="10"/>
      <c r="L31" s="10"/>
      <c r="M31" s="123"/>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22">
        <v>43980.333333333336</v>
      </c>
      <c r="B32" s="10"/>
      <c r="C32" s="10"/>
      <c r="D32" s="10"/>
      <c r="E32" s="10"/>
      <c r="F32" s="10"/>
      <c r="G32" s="10"/>
      <c r="H32" s="10"/>
      <c r="I32" s="10"/>
      <c r="J32" s="10"/>
      <c r="K32" s="10"/>
      <c r="L32" s="10"/>
      <c r="M32" s="123"/>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22">
        <v>43981.333333333336</v>
      </c>
      <c r="B33" s="10"/>
      <c r="C33" s="10"/>
      <c r="D33" s="10"/>
      <c r="E33" s="10"/>
      <c r="F33" s="10"/>
      <c r="G33" s="10"/>
      <c r="H33" s="10"/>
      <c r="I33" s="10"/>
      <c r="J33" s="10"/>
      <c r="K33" s="10"/>
      <c r="L33" s="10"/>
      <c r="M33" s="123"/>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22">
        <v>43982.333333333336</v>
      </c>
      <c r="B34" s="10"/>
      <c r="C34" s="10"/>
      <c r="D34" s="10"/>
      <c r="E34" s="10"/>
      <c r="F34" s="10"/>
      <c r="G34" s="10"/>
      <c r="H34" s="10"/>
      <c r="I34" s="10"/>
      <c r="J34" s="10"/>
      <c r="K34" s="10"/>
      <c r="L34" s="10"/>
      <c r="M34" s="123"/>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22">
        <v>43983.333333333336</v>
      </c>
      <c r="B35" s="10"/>
      <c r="C35" s="10"/>
      <c r="D35" s="10"/>
      <c r="E35" s="10"/>
      <c r="F35" s="10"/>
      <c r="G35" s="10"/>
      <c r="H35" s="10"/>
      <c r="I35" s="10"/>
      <c r="J35" s="10"/>
      <c r="K35" s="10"/>
      <c r="L35" s="10"/>
      <c r="M35" s="123"/>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22">
        <v>43984.333333333336</v>
      </c>
      <c r="B36" s="10"/>
      <c r="C36" s="10"/>
      <c r="D36" s="10"/>
      <c r="E36" s="10"/>
      <c r="F36" s="10"/>
      <c r="G36" s="10"/>
      <c r="H36" s="10"/>
      <c r="I36" s="10"/>
      <c r="J36" s="10"/>
      <c r="K36" s="10"/>
      <c r="L36" s="10"/>
      <c r="M36" s="123"/>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22">
        <v>43985.333333333336</v>
      </c>
      <c r="B37" s="10"/>
      <c r="C37" s="10"/>
      <c r="D37" s="10"/>
      <c r="E37" s="10"/>
      <c r="F37" s="10"/>
      <c r="G37" s="10"/>
      <c r="H37" s="10"/>
      <c r="I37" s="10"/>
      <c r="J37" s="10"/>
      <c r="K37" s="10"/>
      <c r="L37" s="10"/>
      <c r="M37" s="123"/>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22">
        <v>43986.333333333336</v>
      </c>
      <c r="B38" s="10"/>
      <c r="C38" s="10"/>
      <c r="D38" s="10"/>
      <c r="E38" s="10"/>
      <c r="F38" s="10"/>
      <c r="G38" s="10"/>
      <c r="H38" s="10"/>
      <c r="I38" s="10"/>
      <c r="J38" s="10"/>
      <c r="K38" s="10"/>
      <c r="L38" s="10"/>
      <c r="M38" s="123"/>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22">
        <v>43987.333333333336</v>
      </c>
      <c r="B39" s="10"/>
      <c r="C39" s="10"/>
      <c r="D39" s="10"/>
      <c r="E39" s="10"/>
      <c r="F39" s="10"/>
      <c r="G39" s="10"/>
      <c r="H39" s="10"/>
      <c r="I39" s="10"/>
      <c r="J39" s="10"/>
      <c r="K39" s="10"/>
      <c r="L39" s="10"/>
      <c r="M39" s="123"/>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22">
        <v>43988.333333333336</v>
      </c>
      <c r="B40" s="10"/>
      <c r="C40" s="10"/>
      <c r="D40" s="10"/>
      <c r="E40" s="10"/>
      <c r="F40" s="10"/>
      <c r="G40" s="10"/>
      <c r="H40" s="10"/>
      <c r="I40" s="10"/>
      <c r="J40" s="10"/>
      <c r="K40" s="10"/>
      <c r="L40" s="10"/>
      <c r="M40" s="123"/>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22">
        <v>43989.333333333336</v>
      </c>
      <c r="B41" s="10"/>
      <c r="C41" s="10"/>
      <c r="D41" s="10"/>
      <c r="E41" s="10"/>
      <c r="F41" s="10"/>
      <c r="G41" s="10"/>
      <c r="H41" s="10"/>
      <c r="I41" s="10"/>
      <c r="J41" s="10"/>
      <c r="K41" s="10"/>
      <c r="L41" s="10"/>
      <c r="M41" s="123"/>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22">
        <v>43990.333333333336</v>
      </c>
      <c r="B42" s="10"/>
      <c r="C42" s="10"/>
      <c r="D42" s="10"/>
      <c r="E42" s="10"/>
      <c r="F42" s="10"/>
      <c r="G42" s="10"/>
      <c r="H42" s="10"/>
      <c r="I42" s="10"/>
      <c r="J42" s="10"/>
      <c r="K42" s="10"/>
      <c r="L42" s="10"/>
      <c r="M42" s="123"/>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22">
        <v>43991.333333333336</v>
      </c>
      <c r="B43" s="10"/>
      <c r="C43" s="10"/>
      <c r="D43" s="10"/>
      <c r="E43" s="10"/>
      <c r="F43" s="10"/>
      <c r="G43" s="10"/>
      <c r="H43" s="10"/>
      <c r="I43" s="10"/>
      <c r="J43" s="10"/>
      <c r="K43" s="10"/>
      <c r="L43" s="10"/>
      <c r="M43" s="123"/>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22">
        <v>43992.333333333336</v>
      </c>
      <c r="B44" s="10"/>
      <c r="C44" s="10"/>
      <c r="D44" s="10"/>
      <c r="E44" s="10"/>
      <c r="F44" s="10"/>
      <c r="G44" s="10"/>
      <c r="H44" s="10"/>
      <c r="I44" s="10"/>
      <c r="J44" s="10"/>
      <c r="K44" s="10"/>
      <c r="L44" s="10"/>
      <c r="M44" s="123"/>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22">
        <v>43993.333333333336</v>
      </c>
      <c r="B45" s="10"/>
      <c r="C45" s="10"/>
      <c r="D45" s="10"/>
      <c r="E45" s="10"/>
      <c r="F45" s="10"/>
      <c r="G45" s="10"/>
      <c r="H45" s="10"/>
      <c r="I45" s="10"/>
      <c r="J45" s="10"/>
      <c r="K45" s="10"/>
      <c r="L45" s="10"/>
      <c r="M45" s="123"/>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22">
        <v>43994.333333333336</v>
      </c>
      <c r="B46" s="10"/>
      <c r="C46" s="10"/>
      <c r="D46" s="10"/>
      <c r="E46" s="10"/>
      <c r="F46" s="10"/>
      <c r="G46" s="10"/>
      <c r="H46" s="10"/>
      <c r="I46" s="10"/>
      <c r="J46" s="10"/>
      <c r="K46" s="10"/>
      <c r="L46" s="10"/>
      <c r="M46" s="123"/>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24">
        <v>43997.333333333336</v>
      </c>
      <c r="B47" s="10"/>
      <c r="C47" s="10"/>
      <c r="D47" s="10"/>
      <c r="E47" s="10"/>
      <c r="F47" s="10"/>
      <c r="G47" s="10"/>
      <c r="H47" s="10"/>
      <c r="I47" s="10"/>
      <c r="J47" s="10"/>
      <c r="K47" s="10"/>
      <c r="L47" s="10"/>
      <c r="M47" s="123"/>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24">
        <v>43998.333333333336</v>
      </c>
      <c r="B48" s="10"/>
      <c r="C48" s="10"/>
      <c r="D48" s="10"/>
      <c r="E48" s="10"/>
      <c r="F48" s="10"/>
      <c r="G48" s="10"/>
      <c r="H48" s="10"/>
      <c r="I48" s="10"/>
      <c r="J48" s="10"/>
      <c r="K48" s="10"/>
      <c r="L48" s="10"/>
      <c r="M48" s="123"/>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24">
        <v>43999.333333333336</v>
      </c>
      <c r="B49" s="10"/>
      <c r="C49" s="10"/>
      <c r="D49" s="10"/>
      <c r="E49" s="10"/>
      <c r="F49" s="10"/>
      <c r="G49" s="10"/>
      <c r="H49" s="10"/>
      <c r="I49" s="10"/>
      <c r="J49" s="10"/>
      <c r="K49" s="10"/>
      <c r="L49" s="10"/>
      <c r="M49" s="123"/>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24">
        <v>44000</v>
      </c>
      <c r="B50" s="10"/>
      <c r="C50" s="10"/>
      <c r="D50" s="10"/>
      <c r="E50" s="10"/>
      <c r="F50" s="10"/>
      <c r="G50" s="10"/>
      <c r="H50" s="10"/>
      <c r="I50" s="10"/>
      <c r="J50" s="10"/>
      <c r="K50" s="10"/>
      <c r="L50" s="10"/>
      <c r="M50" s="123"/>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24">
        <v>44001</v>
      </c>
      <c r="B51" s="10"/>
      <c r="C51" s="10"/>
      <c r="D51" s="10"/>
      <c r="E51" s="10"/>
      <c r="F51" s="10"/>
      <c r="G51" s="10"/>
      <c r="H51" s="10"/>
      <c r="I51" s="10"/>
      <c r="J51" s="10"/>
      <c r="K51" s="10"/>
      <c r="L51" s="10"/>
      <c r="M51" s="123"/>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24">
        <v>44004</v>
      </c>
      <c r="B52" s="10"/>
      <c r="C52" s="10"/>
      <c r="D52" s="10"/>
      <c r="E52" s="10"/>
      <c r="F52" s="10"/>
      <c r="G52" s="10"/>
      <c r="H52" s="10"/>
      <c r="I52" s="10"/>
      <c r="J52" s="10"/>
      <c r="K52" s="10"/>
      <c r="L52" s="10"/>
      <c r="M52" s="123"/>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24">
        <v>44005</v>
      </c>
      <c r="B53" s="10"/>
      <c r="C53" s="10"/>
      <c r="D53" s="10"/>
      <c r="E53" s="10"/>
      <c r="F53" s="10"/>
      <c r="G53" s="10"/>
      <c r="H53" s="10"/>
      <c r="I53" s="10"/>
      <c r="J53" s="10"/>
      <c r="K53" s="10"/>
      <c r="L53" s="10"/>
      <c r="M53" s="123"/>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24">
        <v>44006</v>
      </c>
      <c r="B54" s="10"/>
      <c r="C54" s="10"/>
      <c r="D54" s="10"/>
      <c r="E54" s="10"/>
      <c r="F54" s="10"/>
      <c r="G54" s="10"/>
      <c r="H54" s="10"/>
      <c r="I54" s="10"/>
      <c r="J54" s="10"/>
      <c r="K54" s="10"/>
      <c r="L54" s="10"/>
      <c r="M54" s="123"/>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24">
        <v>44007</v>
      </c>
      <c r="B55" s="10"/>
      <c r="C55" s="10"/>
      <c r="D55" s="10"/>
      <c r="E55" s="10"/>
      <c r="F55" s="10"/>
      <c r="G55" s="10"/>
      <c r="H55" s="10"/>
      <c r="I55" s="10"/>
      <c r="J55" s="10"/>
      <c r="K55" s="10"/>
      <c r="L55" s="10"/>
      <c r="M55" s="123"/>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24">
        <v>44008</v>
      </c>
      <c r="B56" s="10"/>
      <c r="C56" s="10"/>
      <c r="D56" s="10"/>
      <c r="E56" s="10"/>
      <c r="F56" s="10"/>
      <c r="G56" s="10"/>
      <c r="H56" s="10"/>
      <c r="I56" s="10"/>
      <c r="J56" s="10"/>
      <c r="K56" s="10"/>
      <c r="L56" s="10"/>
      <c r="M56" s="123"/>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24">
        <v>44011</v>
      </c>
      <c r="B57" s="10"/>
      <c r="C57" s="10"/>
      <c r="D57" s="10"/>
      <c r="E57" s="10"/>
      <c r="F57" s="10"/>
      <c r="G57" s="10"/>
      <c r="H57" s="10"/>
      <c r="I57" s="10"/>
      <c r="J57" s="10"/>
      <c r="K57" s="10"/>
      <c r="L57" s="10"/>
      <c r="M57" s="123"/>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24">
        <v>44012</v>
      </c>
      <c r="B58" s="10"/>
      <c r="C58" s="10"/>
      <c r="D58" s="10"/>
      <c r="E58" s="10"/>
      <c r="F58" s="10"/>
      <c r="G58" s="10"/>
      <c r="H58" s="10"/>
      <c r="I58" s="10"/>
      <c r="J58" s="10"/>
      <c r="K58" s="10"/>
      <c r="L58" s="10"/>
      <c r="M58" s="123"/>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24">
        <v>44013</v>
      </c>
      <c r="B59" s="10"/>
      <c r="C59" s="10"/>
      <c r="D59" s="10"/>
      <c r="E59" s="10"/>
      <c r="F59" s="10"/>
      <c r="G59" s="10"/>
      <c r="H59" s="10"/>
      <c r="I59" s="10"/>
      <c r="J59" s="10"/>
      <c r="K59" s="10"/>
      <c r="L59" s="10"/>
      <c r="M59" s="123"/>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24">
        <v>44014</v>
      </c>
      <c r="B60" s="10"/>
      <c r="C60" s="10"/>
      <c r="D60" s="10"/>
      <c r="E60" s="10"/>
      <c r="F60" s="10"/>
      <c r="G60" s="10"/>
      <c r="H60" s="10"/>
      <c r="I60" s="10"/>
      <c r="J60" s="10"/>
      <c r="K60" s="10"/>
      <c r="L60" s="10"/>
      <c r="M60" s="123"/>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24">
        <v>44015</v>
      </c>
      <c r="B61" s="10"/>
      <c r="C61" s="10"/>
      <c r="D61" s="10"/>
      <c r="E61" s="10"/>
      <c r="F61" s="10"/>
      <c r="G61" s="10"/>
      <c r="H61" s="10"/>
      <c r="I61" s="10"/>
      <c r="J61" s="10"/>
      <c r="K61" s="10"/>
      <c r="L61" s="10"/>
      <c r="M61" s="123"/>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24">
        <v>44018</v>
      </c>
      <c r="B62" s="10"/>
      <c r="C62" s="10"/>
      <c r="D62" s="10"/>
      <c r="E62" s="10"/>
      <c r="F62" s="10"/>
      <c r="G62" s="10"/>
      <c r="H62" s="10"/>
      <c r="I62" s="10"/>
      <c r="J62" s="10"/>
      <c r="K62" s="10"/>
      <c r="L62" s="10"/>
      <c r="M62" s="123"/>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24">
        <v>44019</v>
      </c>
      <c r="B63" s="10"/>
      <c r="C63" s="10"/>
      <c r="D63" s="10"/>
      <c r="E63" s="10"/>
      <c r="F63" s="10"/>
      <c r="G63" s="10"/>
      <c r="H63" s="10"/>
      <c r="I63" s="10"/>
      <c r="J63" s="10"/>
      <c r="K63" s="10"/>
      <c r="L63" s="10"/>
      <c r="M63" s="123"/>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24">
        <v>44020</v>
      </c>
      <c r="B64" s="10"/>
      <c r="C64" s="10"/>
      <c r="D64" s="10"/>
      <c r="E64" s="10"/>
      <c r="F64" s="10"/>
      <c r="G64" s="10"/>
      <c r="H64" s="10"/>
      <c r="I64" s="10"/>
      <c r="J64" s="10"/>
      <c r="K64" s="10"/>
      <c r="L64" s="10"/>
      <c r="M64" s="123"/>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24">
        <v>44021</v>
      </c>
      <c r="B65" s="10"/>
      <c r="C65" s="10"/>
      <c r="D65" s="10"/>
      <c r="E65" s="10"/>
      <c r="F65" s="10"/>
      <c r="G65" s="10"/>
      <c r="H65" s="10"/>
      <c r="I65" s="10"/>
      <c r="J65" s="10"/>
      <c r="K65" s="10"/>
      <c r="L65" s="10"/>
      <c r="M65" s="123"/>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24">
        <v>44022</v>
      </c>
      <c r="B66" s="10"/>
      <c r="C66" s="10"/>
      <c r="D66" s="10"/>
      <c r="E66" s="10"/>
      <c r="F66" s="10"/>
      <c r="G66" s="10"/>
      <c r="H66" s="10"/>
      <c r="I66" s="10"/>
      <c r="J66" s="10"/>
      <c r="K66" s="10"/>
      <c r="L66" s="10"/>
      <c r="M66" s="123"/>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2">
      <c r="A67" s="124">
        <v>44025</v>
      </c>
      <c r="B67" s="10"/>
      <c r="C67" s="10"/>
      <c r="D67" s="10"/>
      <c r="E67" s="10"/>
      <c r="F67" s="10"/>
      <c r="G67" s="10"/>
      <c r="H67" s="10"/>
      <c r="I67" s="10"/>
      <c r="J67" s="10"/>
      <c r="K67" s="10"/>
      <c r="L67" s="10"/>
      <c r="M67" s="123"/>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2">
      <c r="A68" s="124">
        <v>44026</v>
      </c>
      <c r="B68" s="10"/>
      <c r="C68" s="10"/>
      <c r="D68" s="10"/>
      <c r="E68" s="10"/>
      <c r="F68" s="10"/>
      <c r="G68" s="10"/>
      <c r="H68" s="10"/>
      <c r="I68" s="10"/>
      <c r="J68" s="10"/>
      <c r="K68" s="10"/>
      <c r="L68" s="10"/>
      <c r="M68" s="123"/>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2">
      <c r="A69" s="124">
        <v>44027</v>
      </c>
      <c r="B69" s="10"/>
      <c r="C69" s="10"/>
      <c r="D69" s="10"/>
      <c r="E69" s="10"/>
      <c r="F69" s="10"/>
      <c r="G69" s="10"/>
      <c r="H69" s="10"/>
      <c r="I69" s="10"/>
      <c r="J69" s="10"/>
      <c r="K69" s="10"/>
      <c r="L69" s="10"/>
      <c r="M69" s="123"/>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2">
      <c r="A70" s="124">
        <v>44028</v>
      </c>
      <c r="B70" s="10"/>
      <c r="C70" s="10"/>
      <c r="D70" s="10"/>
      <c r="E70" s="10"/>
      <c r="F70" s="10"/>
      <c r="G70" s="10"/>
      <c r="H70" s="10"/>
      <c r="I70" s="10"/>
      <c r="J70" s="10"/>
      <c r="K70" s="10"/>
      <c r="L70" s="10"/>
      <c r="M70" s="123"/>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2">
      <c r="A71" s="124">
        <v>44029</v>
      </c>
      <c r="B71" s="10"/>
      <c r="C71" s="10"/>
      <c r="D71" s="10"/>
      <c r="E71" s="10"/>
      <c r="F71" s="10"/>
      <c r="G71" s="10"/>
      <c r="H71" s="10"/>
      <c r="I71" s="10"/>
      <c r="J71" s="10"/>
      <c r="K71" s="10"/>
      <c r="L71" s="10"/>
      <c r="M71" s="123"/>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2">
      <c r="A72" s="124">
        <v>44032</v>
      </c>
      <c r="B72" s="10"/>
      <c r="C72" s="10"/>
      <c r="D72" s="10"/>
      <c r="E72" s="10"/>
      <c r="F72" s="10"/>
      <c r="G72" s="10"/>
      <c r="H72" s="10"/>
      <c r="I72" s="10"/>
      <c r="J72" s="10"/>
      <c r="K72" s="10"/>
      <c r="L72" s="10"/>
      <c r="M72" s="123"/>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2">
      <c r="A73" s="124">
        <v>44033</v>
      </c>
      <c r="B73" s="10"/>
      <c r="C73" s="10"/>
      <c r="D73" s="10"/>
      <c r="E73" s="10"/>
      <c r="F73" s="10"/>
      <c r="G73" s="10"/>
      <c r="H73" s="10"/>
      <c r="I73" s="10"/>
      <c r="J73" s="10"/>
      <c r="K73" s="10"/>
      <c r="L73" s="10">
        <v>1</v>
      </c>
      <c r="M73" s="123">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2">
      <c r="A74" s="124">
        <v>44034</v>
      </c>
      <c r="B74" s="10"/>
      <c r="C74" s="10"/>
      <c r="D74" s="10"/>
      <c r="E74" s="10"/>
      <c r="F74" s="10"/>
      <c r="G74" s="10"/>
      <c r="H74" s="10"/>
      <c r="I74" s="10"/>
      <c r="J74" s="10"/>
      <c r="K74" s="10"/>
      <c r="L74" s="10">
        <v>0</v>
      </c>
      <c r="M74" s="123">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2">
      <c r="A75" s="124">
        <v>44035</v>
      </c>
      <c r="B75" s="10"/>
      <c r="C75" s="10"/>
      <c r="D75" s="10">
        <v>0</v>
      </c>
      <c r="E75" s="10">
        <f>SUM(D75)</f>
        <v>0</v>
      </c>
      <c r="F75" s="10"/>
      <c r="G75" s="10"/>
      <c r="H75" s="10"/>
      <c r="I75" s="10"/>
      <c r="J75" s="10"/>
      <c r="K75" s="10"/>
      <c r="L75" s="10">
        <v>0</v>
      </c>
      <c r="M75" s="123">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2">
      <c r="A76" s="124">
        <v>44036</v>
      </c>
      <c r="B76" s="10"/>
      <c r="C76" s="10"/>
      <c r="D76" s="10">
        <v>0</v>
      </c>
      <c r="E76" s="10">
        <f>SUM(E75+D76)</f>
        <v>0</v>
      </c>
      <c r="F76" s="10"/>
      <c r="G76" s="10"/>
      <c r="H76" s="10"/>
      <c r="I76" s="10"/>
      <c r="J76" s="10"/>
      <c r="K76" s="10"/>
      <c r="L76" s="10">
        <v>2</v>
      </c>
      <c r="M76" s="123">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2">
      <c r="A77" s="124">
        <v>44039</v>
      </c>
      <c r="B77" s="10"/>
      <c r="C77" s="10"/>
      <c r="D77" s="10">
        <v>0</v>
      </c>
      <c r="E77" s="10">
        <f t="shared" ref="E77:E83" si="12">SUM(E76+D77)</f>
        <v>0</v>
      </c>
      <c r="F77" s="10"/>
      <c r="G77" s="10"/>
      <c r="H77" s="10"/>
      <c r="I77" s="10"/>
      <c r="J77" s="10"/>
      <c r="K77" s="10"/>
      <c r="L77" s="10">
        <v>0</v>
      </c>
      <c r="M77" s="123">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2">
      <c r="A78" s="124">
        <v>44040</v>
      </c>
      <c r="B78" s="10"/>
      <c r="C78" s="10"/>
      <c r="D78" s="10">
        <v>0</v>
      </c>
      <c r="E78" s="10">
        <f t="shared" si="12"/>
        <v>0</v>
      </c>
      <c r="F78" s="10"/>
      <c r="G78" s="10"/>
      <c r="H78" s="10"/>
      <c r="I78" s="10"/>
      <c r="J78" s="10"/>
      <c r="K78" s="10"/>
      <c r="L78" s="10">
        <v>0</v>
      </c>
      <c r="M78" s="123">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2">
      <c r="A79" s="124">
        <v>44041</v>
      </c>
      <c r="B79" s="10"/>
      <c r="C79" s="10"/>
      <c r="D79" s="10">
        <v>0</v>
      </c>
      <c r="E79" s="10">
        <f t="shared" si="12"/>
        <v>0</v>
      </c>
      <c r="F79" s="10"/>
      <c r="G79" s="10"/>
      <c r="H79" s="10"/>
      <c r="I79" s="10"/>
      <c r="J79" s="10"/>
      <c r="K79" s="10"/>
      <c r="L79" s="10">
        <v>0</v>
      </c>
      <c r="M79" s="123">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2">
      <c r="A80" s="124">
        <v>44042</v>
      </c>
      <c r="B80" s="10"/>
      <c r="C80" s="10"/>
      <c r="D80" s="10">
        <v>0</v>
      </c>
      <c r="E80" s="10">
        <f t="shared" si="12"/>
        <v>0</v>
      </c>
      <c r="F80" s="10"/>
      <c r="G80" s="10"/>
      <c r="H80" s="10"/>
      <c r="I80" s="10"/>
      <c r="J80" s="10"/>
      <c r="K80" s="10"/>
      <c r="L80" s="10">
        <v>3</v>
      </c>
      <c r="M80" s="123">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2">
      <c r="A81" s="124">
        <v>44043</v>
      </c>
      <c r="B81" s="10"/>
      <c r="C81" s="10"/>
      <c r="D81" s="10">
        <v>0</v>
      </c>
      <c r="E81" s="10">
        <f t="shared" si="12"/>
        <v>0</v>
      </c>
      <c r="F81" s="10"/>
      <c r="G81" s="10"/>
      <c r="H81" s="10"/>
      <c r="I81" s="10"/>
      <c r="J81" s="10"/>
      <c r="K81" s="10"/>
      <c r="L81" s="10">
        <v>0</v>
      </c>
      <c r="M81" s="123">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2">
      <c r="A82" s="124">
        <v>44044</v>
      </c>
      <c r="B82" s="10"/>
      <c r="C82" s="10"/>
      <c r="D82" s="10"/>
      <c r="E82" s="10">
        <f t="shared" si="12"/>
        <v>0</v>
      </c>
      <c r="F82" s="10"/>
      <c r="G82" s="10"/>
      <c r="H82" s="10"/>
      <c r="I82" s="10"/>
      <c r="J82" s="10"/>
      <c r="K82" s="10"/>
      <c r="L82" s="10"/>
      <c r="M82" s="123"/>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24">
        <v>44045</v>
      </c>
      <c r="B83" s="10"/>
      <c r="C83" s="10"/>
      <c r="D83" s="10"/>
      <c r="E83" s="10">
        <f t="shared" si="12"/>
        <v>0</v>
      </c>
      <c r="F83" s="10"/>
      <c r="G83" s="10"/>
      <c r="H83" s="10"/>
      <c r="I83" s="10"/>
      <c r="J83" s="10"/>
      <c r="K83" s="10"/>
      <c r="L83" s="10"/>
      <c r="M83" s="123"/>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2">
      <c r="A84" s="124">
        <v>44046</v>
      </c>
      <c r="B84" s="10"/>
      <c r="C84" s="10"/>
      <c r="D84" s="10">
        <v>0</v>
      </c>
      <c r="E84" s="10">
        <f>E83+D84</f>
        <v>0</v>
      </c>
      <c r="F84" s="10"/>
      <c r="G84" s="10"/>
      <c r="H84" s="10"/>
      <c r="I84" s="10"/>
      <c r="J84" s="10"/>
      <c r="K84" s="10"/>
      <c r="L84" s="10">
        <v>0</v>
      </c>
      <c r="M84" s="123">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2">
      <c r="A85" s="124">
        <v>44047</v>
      </c>
      <c r="B85" s="10"/>
      <c r="C85" s="10"/>
      <c r="D85" s="10">
        <v>0</v>
      </c>
      <c r="E85" s="10">
        <f t="shared" ref="E85:E152" si="25">E84+D85</f>
        <v>0</v>
      </c>
      <c r="F85" s="10"/>
      <c r="G85" s="10"/>
      <c r="H85" s="10"/>
      <c r="I85" s="10"/>
      <c r="J85" s="10"/>
      <c r="K85" s="10"/>
      <c r="L85" s="10">
        <v>0</v>
      </c>
      <c r="M85" s="123">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2">
      <c r="A86" s="124">
        <v>44048</v>
      </c>
      <c r="B86" s="10"/>
      <c r="C86" s="10"/>
      <c r="D86" s="10">
        <v>0</v>
      </c>
      <c r="E86" s="10">
        <f t="shared" si="25"/>
        <v>0</v>
      </c>
      <c r="F86" s="10"/>
      <c r="G86" s="10"/>
      <c r="H86" s="10"/>
      <c r="I86" s="10"/>
      <c r="J86" s="10"/>
      <c r="K86" s="10"/>
      <c r="L86" s="10">
        <v>0</v>
      </c>
      <c r="M86" s="123">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2">
      <c r="A87" s="124">
        <v>44049</v>
      </c>
      <c r="B87" s="10"/>
      <c r="C87" s="10"/>
      <c r="D87" s="10">
        <v>1</v>
      </c>
      <c r="E87" s="10">
        <f t="shared" si="25"/>
        <v>1</v>
      </c>
      <c r="F87" s="10"/>
      <c r="G87" s="10"/>
      <c r="H87" s="10"/>
      <c r="I87" s="10"/>
      <c r="J87" s="10"/>
      <c r="K87" s="10"/>
      <c r="L87" s="10">
        <v>0</v>
      </c>
      <c r="M87" s="123">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2">
      <c r="A88" s="124">
        <v>44050</v>
      </c>
      <c r="B88" s="10"/>
      <c r="C88" s="10"/>
      <c r="D88" s="10">
        <v>0</v>
      </c>
      <c r="E88" s="10">
        <f t="shared" si="25"/>
        <v>1</v>
      </c>
      <c r="F88" s="10"/>
      <c r="G88" s="10"/>
      <c r="H88" s="10"/>
      <c r="I88" s="10"/>
      <c r="J88" s="10"/>
      <c r="K88" s="10"/>
      <c r="L88" s="10">
        <v>0</v>
      </c>
      <c r="M88" s="123">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2">
      <c r="A89" s="124">
        <v>44051</v>
      </c>
      <c r="B89" s="10"/>
      <c r="C89" s="10"/>
      <c r="D89" s="10"/>
      <c r="E89" s="10">
        <f t="shared" si="25"/>
        <v>1</v>
      </c>
      <c r="F89" s="10"/>
      <c r="G89" s="10"/>
      <c r="H89" s="10"/>
      <c r="I89" s="10"/>
      <c r="J89" s="10"/>
      <c r="K89" s="10"/>
      <c r="L89" s="10"/>
      <c r="M89" s="123">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24">
        <v>44052</v>
      </c>
      <c r="B90" s="10"/>
      <c r="C90" s="10"/>
      <c r="D90" s="10"/>
      <c r="E90" s="10">
        <f t="shared" si="25"/>
        <v>1</v>
      </c>
      <c r="F90" s="10"/>
      <c r="G90" s="10"/>
      <c r="H90" s="10"/>
      <c r="I90" s="10"/>
      <c r="J90" s="10"/>
      <c r="K90" s="10"/>
      <c r="L90" s="10"/>
      <c r="M90" s="123">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2">
      <c r="A91" s="124">
        <v>44053</v>
      </c>
      <c r="B91" s="10"/>
      <c r="C91" s="10"/>
      <c r="D91" s="10">
        <v>0</v>
      </c>
      <c r="E91" s="10">
        <f t="shared" si="25"/>
        <v>1</v>
      </c>
      <c r="F91" s="10"/>
      <c r="G91" s="10"/>
      <c r="H91" s="10"/>
      <c r="I91" s="10"/>
      <c r="J91" s="10"/>
      <c r="K91" s="10"/>
      <c r="L91" s="10">
        <v>1</v>
      </c>
      <c r="M91" s="123">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2">
      <c r="A92" s="124">
        <v>44054</v>
      </c>
      <c r="B92" s="10"/>
      <c r="C92" s="10"/>
      <c r="D92" s="10">
        <v>0</v>
      </c>
      <c r="E92" s="10">
        <f t="shared" si="25"/>
        <v>1</v>
      </c>
      <c r="F92" s="10"/>
      <c r="G92" s="10"/>
      <c r="H92" s="10"/>
      <c r="I92" s="10"/>
      <c r="J92" s="10"/>
      <c r="K92" s="10"/>
      <c r="L92" s="10">
        <v>0</v>
      </c>
      <c r="M92" s="123">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2">
      <c r="A93" s="124">
        <v>44055</v>
      </c>
      <c r="B93" s="10"/>
      <c r="C93" s="10"/>
      <c r="D93" s="10">
        <v>0</v>
      </c>
      <c r="E93" s="10">
        <f t="shared" si="25"/>
        <v>1</v>
      </c>
      <c r="F93" s="10"/>
      <c r="G93" s="10"/>
      <c r="H93" s="10"/>
      <c r="I93" s="10"/>
      <c r="J93" s="10"/>
      <c r="K93" s="10"/>
      <c r="L93" s="10">
        <v>0</v>
      </c>
      <c r="M93" s="123">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2">
      <c r="A94" s="124">
        <v>44056</v>
      </c>
      <c r="B94" s="10"/>
      <c r="C94" s="10"/>
      <c r="D94" s="10">
        <v>0</v>
      </c>
      <c r="E94" s="10">
        <f t="shared" si="25"/>
        <v>1</v>
      </c>
      <c r="F94" s="10"/>
      <c r="G94" s="10"/>
      <c r="H94" s="10"/>
      <c r="I94" s="10"/>
      <c r="J94" s="10"/>
      <c r="K94" s="10"/>
      <c r="L94" s="10">
        <v>0</v>
      </c>
      <c r="M94" s="123">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2">
      <c r="A95" s="124">
        <v>44057</v>
      </c>
      <c r="B95" s="10"/>
      <c r="C95" s="10"/>
      <c r="D95" s="10">
        <v>0</v>
      </c>
      <c r="E95" s="10">
        <f t="shared" si="25"/>
        <v>1</v>
      </c>
      <c r="F95" s="10"/>
      <c r="G95" s="10"/>
      <c r="H95" s="10"/>
      <c r="I95" s="10"/>
      <c r="J95" s="10"/>
      <c r="K95" s="10"/>
      <c r="L95" s="10">
        <v>0</v>
      </c>
      <c r="M95" s="123">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2">
      <c r="A96" s="124">
        <v>44058</v>
      </c>
      <c r="B96" s="10"/>
      <c r="C96" s="10"/>
      <c r="D96" s="10"/>
      <c r="E96" s="10">
        <f t="shared" si="25"/>
        <v>1</v>
      </c>
      <c r="F96" s="10"/>
      <c r="G96" s="10"/>
      <c r="H96" s="10"/>
      <c r="I96" s="10"/>
      <c r="J96" s="10"/>
      <c r="K96" s="10"/>
      <c r="L96" s="10"/>
      <c r="M96" s="123">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24">
        <v>44059</v>
      </c>
      <c r="B97" s="10"/>
      <c r="C97" s="10"/>
      <c r="D97" s="10"/>
      <c r="E97" s="10">
        <f t="shared" si="25"/>
        <v>1</v>
      </c>
      <c r="F97" s="10"/>
      <c r="G97" s="10"/>
      <c r="H97" s="10"/>
      <c r="I97" s="10"/>
      <c r="J97" s="10"/>
      <c r="K97" s="10"/>
      <c r="L97" s="10"/>
      <c r="M97" s="123">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2">
      <c r="A98" s="124">
        <v>44060</v>
      </c>
      <c r="B98" s="10"/>
      <c r="C98" s="10"/>
      <c r="D98" s="10">
        <v>0</v>
      </c>
      <c r="E98" s="10">
        <f t="shared" si="25"/>
        <v>1</v>
      </c>
      <c r="F98" s="10"/>
      <c r="G98" s="10"/>
      <c r="H98" s="10"/>
      <c r="I98" s="10"/>
      <c r="J98" s="10"/>
      <c r="K98" s="10"/>
      <c r="L98" s="10">
        <v>0</v>
      </c>
      <c r="M98" s="123">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2">
      <c r="A99" s="124">
        <v>44061</v>
      </c>
      <c r="B99" s="10">
        <v>0</v>
      </c>
      <c r="C99" s="10">
        <f>SUM(C98,B99)</f>
        <v>0</v>
      </c>
      <c r="D99" s="10">
        <v>0</v>
      </c>
      <c r="E99" s="10">
        <f t="shared" si="25"/>
        <v>1</v>
      </c>
      <c r="F99" s="10">
        <v>0</v>
      </c>
      <c r="G99" s="10">
        <v>0</v>
      </c>
      <c r="H99" s="10"/>
      <c r="I99" s="10"/>
      <c r="J99" s="10"/>
      <c r="K99" s="10"/>
      <c r="L99" s="10">
        <v>0</v>
      </c>
      <c r="M99" s="123">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2">
      <c r="A100" s="124">
        <v>44062</v>
      </c>
      <c r="B100" s="10">
        <v>0</v>
      </c>
      <c r="C100" s="10">
        <f>SUM(C99,B100)</f>
        <v>0</v>
      </c>
      <c r="D100" s="10">
        <v>0</v>
      </c>
      <c r="E100" s="10">
        <f t="shared" si="25"/>
        <v>1</v>
      </c>
      <c r="F100" s="10">
        <v>0</v>
      </c>
      <c r="G100" s="10">
        <f>SUM(G99,F100)</f>
        <v>0</v>
      </c>
      <c r="H100" s="10"/>
      <c r="I100" s="10"/>
      <c r="J100" s="10"/>
      <c r="K100" s="10"/>
      <c r="L100" s="10">
        <v>0</v>
      </c>
      <c r="M100" s="123">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2">
      <c r="A101" s="124">
        <v>44063</v>
      </c>
      <c r="B101" s="10">
        <v>0</v>
      </c>
      <c r="C101" s="10">
        <f>SUM(C100,B101)</f>
        <v>0</v>
      </c>
      <c r="D101" s="10">
        <v>0</v>
      </c>
      <c r="E101" s="10">
        <f t="shared" si="25"/>
        <v>1</v>
      </c>
      <c r="F101" s="10">
        <v>0</v>
      </c>
      <c r="G101" s="10">
        <f t="shared" ref="G101:G165" si="52">SUM(G100,F101)</f>
        <v>0</v>
      </c>
      <c r="H101" s="10"/>
      <c r="I101" s="10"/>
      <c r="J101" s="10"/>
      <c r="K101" s="10"/>
      <c r="L101" s="10">
        <v>0</v>
      </c>
      <c r="M101" s="123">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2">
      <c r="A102" s="124">
        <v>44064</v>
      </c>
      <c r="B102" s="10">
        <v>0</v>
      </c>
      <c r="C102" s="10">
        <f>SUM(C101,B102)</f>
        <v>0</v>
      </c>
      <c r="D102" s="10">
        <v>0</v>
      </c>
      <c r="E102" s="10">
        <f t="shared" si="25"/>
        <v>1</v>
      </c>
      <c r="F102" s="10">
        <v>0</v>
      </c>
      <c r="G102" s="10">
        <f t="shared" si="52"/>
        <v>0</v>
      </c>
      <c r="H102" s="10"/>
      <c r="I102" s="10"/>
      <c r="J102" s="10"/>
      <c r="K102" s="10"/>
      <c r="L102" s="10">
        <v>0</v>
      </c>
      <c r="M102" s="123">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2">
      <c r="A103" s="124">
        <v>44065</v>
      </c>
      <c r="B103" s="10"/>
      <c r="C103" s="10">
        <f t="shared" ref="C103:C166" si="53">SUM(C102,B103)</f>
        <v>0</v>
      </c>
      <c r="D103" s="10"/>
      <c r="E103" s="10">
        <f t="shared" si="25"/>
        <v>1</v>
      </c>
      <c r="F103" s="10"/>
      <c r="G103" s="10">
        <f t="shared" si="52"/>
        <v>0</v>
      </c>
      <c r="H103" s="10"/>
      <c r="I103" s="10"/>
      <c r="J103" s="10"/>
      <c r="K103" s="10"/>
      <c r="L103" s="10"/>
      <c r="M103" s="123">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24">
        <v>44066</v>
      </c>
      <c r="B104" s="10"/>
      <c r="C104" s="10">
        <f t="shared" si="53"/>
        <v>0</v>
      </c>
      <c r="D104" s="10"/>
      <c r="E104" s="10">
        <f t="shared" si="25"/>
        <v>1</v>
      </c>
      <c r="F104" s="10"/>
      <c r="G104" s="10">
        <f t="shared" si="52"/>
        <v>0</v>
      </c>
      <c r="H104" s="10"/>
      <c r="I104" s="10"/>
      <c r="J104" s="10"/>
      <c r="K104" s="10"/>
      <c r="L104" s="10"/>
      <c r="M104" s="123">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2">
      <c r="A105" s="124">
        <v>44067</v>
      </c>
      <c r="B105" s="10">
        <v>0</v>
      </c>
      <c r="C105" s="10">
        <f t="shared" si="53"/>
        <v>0</v>
      </c>
      <c r="D105" s="10">
        <v>0</v>
      </c>
      <c r="E105" s="10">
        <f t="shared" si="25"/>
        <v>1</v>
      </c>
      <c r="F105" s="10">
        <v>3</v>
      </c>
      <c r="G105" s="10">
        <f t="shared" si="52"/>
        <v>3</v>
      </c>
      <c r="H105" s="10"/>
      <c r="I105" s="10"/>
      <c r="J105" s="10"/>
      <c r="K105" s="10"/>
      <c r="L105" s="10">
        <v>0</v>
      </c>
      <c r="M105" s="123">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2">
      <c r="A106" s="124">
        <v>44068</v>
      </c>
      <c r="B106" s="10">
        <v>0</v>
      </c>
      <c r="C106" s="10">
        <f t="shared" si="53"/>
        <v>0</v>
      </c>
      <c r="D106" s="10">
        <v>0</v>
      </c>
      <c r="E106" s="10">
        <f t="shared" si="25"/>
        <v>1</v>
      </c>
      <c r="F106" s="10">
        <v>0</v>
      </c>
      <c r="G106" s="10">
        <f t="shared" si="52"/>
        <v>3</v>
      </c>
      <c r="H106" s="10"/>
      <c r="I106" s="10"/>
      <c r="J106" s="10"/>
      <c r="K106" s="10"/>
      <c r="L106" s="10">
        <v>0</v>
      </c>
      <c r="M106" s="123">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2">
      <c r="A107" s="124">
        <v>44069</v>
      </c>
      <c r="B107" s="10">
        <v>0</v>
      </c>
      <c r="C107" s="10">
        <f t="shared" si="53"/>
        <v>0</v>
      </c>
      <c r="D107" s="10">
        <v>0</v>
      </c>
      <c r="E107" s="10">
        <f t="shared" si="25"/>
        <v>1</v>
      </c>
      <c r="F107" s="10">
        <v>0</v>
      </c>
      <c r="G107" s="10">
        <f t="shared" si="52"/>
        <v>3</v>
      </c>
      <c r="H107" s="10"/>
      <c r="I107" s="10"/>
      <c r="J107" s="10"/>
      <c r="K107" s="10"/>
      <c r="L107" s="10">
        <v>0</v>
      </c>
      <c r="M107" s="123">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2">
      <c r="A108" s="124">
        <v>44070</v>
      </c>
      <c r="B108" s="10">
        <v>0</v>
      </c>
      <c r="C108" s="10">
        <f t="shared" si="53"/>
        <v>0</v>
      </c>
      <c r="D108" s="10">
        <v>0</v>
      </c>
      <c r="E108" s="10">
        <f t="shared" si="25"/>
        <v>1</v>
      </c>
      <c r="F108" s="10">
        <v>2</v>
      </c>
      <c r="G108" s="10">
        <f t="shared" si="52"/>
        <v>5</v>
      </c>
      <c r="H108" s="10"/>
      <c r="I108" s="10"/>
      <c r="J108" s="10"/>
      <c r="K108" s="10"/>
      <c r="L108" s="10">
        <v>0</v>
      </c>
      <c r="M108" s="123">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2">
      <c r="A109" s="124">
        <v>44071</v>
      </c>
      <c r="B109" s="10">
        <v>0</v>
      </c>
      <c r="C109" s="10">
        <f t="shared" si="53"/>
        <v>0</v>
      </c>
      <c r="D109" s="10">
        <v>0</v>
      </c>
      <c r="E109" s="10">
        <f t="shared" si="25"/>
        <v>1</v>
      </c>
      <c r="F109" s="10">
        <v>1</v>
      </c>
      <c r="G109" s="10">
        <f t="shared" si="52"/>
        <v>6</v>
      </c>
      <c r="H109" s="10"/>
      <c r="I109" s="10"/>
      <c r="J109" s="10"/>
      <c r="K109" s="10"/>
      <c r="L109" s="10">
        <v>0</v>
      </c>
      <c r="M109" s="123">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2">
      <c r="A110" s="124">
        <v>44072</v>
      </c>
      <c r="B110" s="10"/>
      <c r="C110" s="10">
        <f t="shared" si="53"/>
        <v>0</v>
      </c>
      <c r="D110" s="10"/>
      <c r="E110" s="10">
        <f t="shared" si="25"/>
        <v>1</v>
      </c>
      <c r="F110" s="10"/>
      <c r="G110" s="10">
        <f t="shared" si="52"/>
        <v>6</v>
      </c>
      <c r="H110" s="10"/>
      <c r="I110" s="10"/>
      <c r="J110" s="10"/>
      <c r="K110" s="10"/>
      <c r="L110" s="10"/>
      <c r="M110" s="123">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24">
        <v>44073</v>
      </c>
      <c r="B111" s="10"/>
      <c r="C111" s="10">
        <f t="shared" si="53"/>
        <v>0</v>
      </c>
      <c r="D111" s="10"/>
      <c r="E111" s="10">
        <f t="shared" si="25"/>
        <v>1</v>
      </c>
      <c r="F111" s="10"/>
      <c r="G111" s="10">
        <f t="shared" si="52"/>
        <v>6</v>
      </c>
      <c r="H111" s="10"/>
      <c r="I111" s="10"/>
      <c r="J111" s="10"/>
      <c r="K111" s="10"/>
      <c r="L111" s="10"/>
      <c r="M111" s="123">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2">
      <c r="A112" s="124">
        <v>44074</v>
      </c>
      <c r="B112" s="10">
        <v>0</v>
      </c>
      <c r="C112" s="10">
        <f t="shared" si="53"/>
        <v>0</v>
      </c>
      <c r="D112" s="10">
        <v>0</v>
      </c>
      <c r="E112" s="10">
        <f t="shared" si="25"/>
        <v>1</v>
      </c>
      <c r="F112" s="10">
        <v>5</v>
      </c>
      <c r="G112" s="10">
        <f t="shared" si="52"/>
        <v>11</v>
      </c>
      <c r="H112" s="10"/>
      <c r="I112" s="10"/>
      <c r="J112" s="10"/>
      <c r="K112" s="10"/>
      <c r="L112" s="10">
        <v>0</v>
      </c>
      <c r="M112" s="123">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2">
      <c r="A113" s="124">
        <v>44075</v>
      </c>
      <c r="B113" s="10">
        <v>0</v>
      </c>
      <c r="C113" s="10">
        <f t="shared" si="53"/>
        <v>0</v>
      </c>
      <c r="D113" s="10">
        <v>0</v>
      </c>
      <c r="E113" s="10">
        <f t="shared" si="25"/>
        <v>1</v>
      </c>
      <c r="F113" s="10">
        <v>2</v>
      </c>
      <c r="G113" s="10">
        <f t="shared" si="52"/>
        <v>13</v>
      </c>
      <c r="H113" s="10"/>
      <c r="I113" s="10"/>
      <c r="J113" s="10"/>
      <c r="K113" s="10"/>
      <c r="L113" s="10">
        <v>0</v>
      </c>
      <c r="M113" s="123">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2">
      <c r="A114" s="124">
        <v>44076</v>
      </c>
      <c r="B114" s="10">
        <v>0</v>
      </c>
      <c r="C114" s="10">
        <f t="shared" si="53"/>
        <v>0</v>
      </c>
      <c r="D114" s="10">
        <v>0</v>
      </c>
      <c r="E114" s="10">
        <f t="shared" si="25"/>
        <v>1</v>
      </c>
      <c r="F114" s="10">
        <v>0</v>
      </c>
      <c r="G114" s="10">
        <f t="shared" si="52"/>
        <v>13</v>
      </c>
      <c r="H114" s="10"/>
      <c r="I114" s="10"/>
      <c r="J114" s="10"/>
      <c r="K114" s="10"/>
      <c r="L114" s="10">
        <v>0</v>
      </c>
      <c r="M114" s="123">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2">
      <c r="A115" s="124">
        <v>44077</v>
      </c>
      <c r="B115" s="10">
        <v>0</v>
      </c>
      <c r="C115" s="10">
        <f t="shared" si="53"/>
        <v>0</v>
      </c>
      <c r="D115" s="10">
        <v>0</v>
      </c>
      <c r="E115" s="10">
        <f t="shared" si="25"/>
        <v>1</v>
      </c>
      <c r="F115" s="10">
        <v>0</v>
      </c>
      <c r="G115" s="10">
        <f t="shared" si="52"/>
        <v>13</v>
      </c>
      <c r="H115" s="10"/>
      <c r="I115" s="10"/>
      <c r="J115" s="10"/>
      <c r="K115" s="10"/>
      <c r="L115" s="10">
        <v>0</v>
      </c>
      <c r="M115" s="123">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2">
      <c r="A116" s="124">
        <v>44078</v>
      </c>
      <c r="B116" s="10">
        <v>0</v>
      </c>
      <c r="C116" s="10">
        <f t="shared" si="53"/>
        <v>0</v>
      </c>
      <c r="D116" s="10">
        <v>0</v>
      </c>
      <c r="E116" s="10">
        <f t="shared" si="25"/>
        <v>1</v>
      </c>
      <c r="F116" s="10"/>
      <c r="G116" s="10">
        <f t="shared" si="52"/>
        <v>13</v>
      </c>
      <c r="H116" s="10"/>
      <c r="I116" s="10"/>
      <c r="J116" s="10"/>
      <c r="K116" s="10"/>
      <c r="L116" s="10">
        <v>0</v>
      </c>
      <c r="M116" s="123">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2">
      <c r="A117" s="124">
        <v>44079</v>
      </c>
      <c r="B117" s="10"/>
      <c r="C117" s="10">
        <f t="shared" si="53"/>
        <v>0</v>
      </c>
      <c r="D117" s="10"/>
      <c r="E117" s="10">
        <f t="shared" si="25"/>
        <v>1</v>
      </c>
      <c r="F117" s="10"/>
      <c r="G117" s="10">
        <f t="shared" si="52"/>
        <v>13</v>
      </c>
      <c r="H117" s="10"/>
      <c r="I117" s="10"/>
      <c r="J117" s="10"/>
      <c r="K117" s="10"/>
      <c r="L117" s="10"/>
      <c r="M117" s="123">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2">
      <c r="A118" s="124">
        <v>44080</v>
      </c>
      <c r="B118" s="10"/>
      <c r="C118" s="10">
        <f t="shared" si="53"/>
        <v>0</v>
      </c>
      <c r="D118" s="10"/>
      <c r="E118" s="10">
        <f t="shared" si="25"/>
        <v>1</v>
      </c>
      <c r="F118" s="10"/>
      <c r="G118" s="10">
        <f t="shared" si="52"/>
        <v>13</v>
      </c>
      <c r="H118" s="10"/>
      <c r="I118" s="10"/>
      <c r="J118" s="10"/>
      <c r="K118" s="10"/>
      <c r="L118" s="10"/>
      <c r="M118" s="123">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2">
      <c r="A119" s="124">
        <v>44081</v>
      </c>
      <c r="B119" s="10">
        <v>0</v>
      </c>
      <c r="C119" s="10">
        <f t="shared" si="53"/>
        <v>0</v>
      </c>
      <c r="D119" s="10">
        <v>0</v>
      </c>
      <c r="E119" s="10">
        <f t="shared" si="25"/>
        <v>1</v>
      </c>
      <c r="F119" s="10"/>
      <c r="G119" s="10">
        <f t="shared" si="52"/>
        <v>13</v>
      </c>
      <c r="H119" s="10"/>
      <c r="I119" s="10"/>
      <c r="J119" s="10"/>
      <c r="K119" s="10"/>
      <c r="L119" s="10">
        <v>0</v>
      </c>
      <c r="M119" s="123">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2">
      <c r="A120" s="124">
        <v>44082</v>
      </c>
      <c r="B120" s="10">
        <v>0</v>
      </c>
      <c r="C120" s="10">
        <f t="shared" si="53"/>
        <v>0</v>
      </c>
      <c r="D120" s="10">
        <v>0</v>
      </c>
      <c r="E120" s="10">
        <f t="shared" si="25"/>
        <v>1</v>
      </c>
      <c r="F120" s="10"/>
      <c r="G120" s="10">
        <f t="shared" si="52"/>
        <v>13</v>
      </c>
      <c r="H120" s="10"/>
      <c r="I120" s="10"/>
      <c r="J120" s="10"/>
      <c r="K120" s="10"/>
      <c r="L120" s="10">
        <v>0</v>
      </c>
      <c r="M120" s="123">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2">
      <c r="A121" s="124">
        <v>44083</v>
      </c>
      <c r="B121" s="10">
        <v>0</v>
      </c>
      <c r="C121" s="10">
        <f t="shared" si="53"/>
        <v>0</v>
      </c>
      <c r="D121" s="10">
        <v>0</v>
      </c>
      <c r="E121" s="10">
        <f t="shared" si="25"/>
        <v>1</v>
      </c>
      <c r="F121" s="10"/>
      <c r="G121" s="10">
        <f t="shared" si="52"/>
        <v>13</v>
      </c>
      <c r="H121" s="10"/>
      <c r="I121" s="10"/>
      <c r="J121" s="10"/>
      <c r="K121" s="10"/>
      <c r="L121" s="10">
        <v>0</v>
      </c>
      <c r="M121" s="123">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2">
      <c r="A122" s="124">
        <v>44084</v>
      </c>
      <c r="B122" s="10">
        <v>0</v>
      </c>
      <c r="C122" s="10">
        <f t="shared" si="53"/>
        <v>0</v>
      </c>
      <c r="D122" s="10">
        <v>0</v>
      </c>
      <c r="E122" s="10">
        <f t="shared" si="25"/>
        <v>1</v>
      </c>
      <c r="F122" s="10"/>
      <c r="G122" s="10">
        <f t="shared" si="52"/>
        <v>13</v>
      </c>
      <c r="H122" s="10"/>
      <c r="I122" s="10"/>
      <c r="J122" s="10"/>
      <c r="K122" s="10"/>
      <c r="L122" s="10">
        <v>0</v>
      </c>
      <c r="M122" s="123">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2">
      <c r="A123" s="124">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3">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2">
      <c r="A124" s="124">
        <v>44086</v>
      </c>
      <c r="B124" s="10"/>
      <c r="C124" s="10">
        <f t="shared" si="53"/>
        <v>0</v>
      </c>
      <c r="D124" s="10"/>
      <c r="E124" s="10">
        <f t="shared" si="25"/>
        <v>1</v>
      </c>
      <c r="F124" s="10"/>
      <c r="G124" s="10">
        <f t="shared" si="52"/>
        <v>13</v>
      </c>
      <c r="H124" s="10"/>
      <c r="I124" s="10">
        <f t="shared" ref="I124:I184" si="75">SUM(I123,H124)</f>
        <v>0</v>
      </c>
      <c r="J124" s="10"/>
      <c r="K124" s="10">
        <f t="shared" ref="K124:K184" si="76">SUM(K123,J124)</f>
        <v>0</v>
      </c>
      <c r="L124" s="10"/>
      <c r="M124" s="123">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24">
        <v>44087</v>
      </c>
      <c r="B125" s="10"/>
      <c r="C125" s="10">
        <f t="shared" si="53"/>
        <v>0</v>
      </c>
      <c r="D125" s="10"/>
      <c r="E125" s="10">
        <f t="shared" si="25"/>
        <v>1</v>
      </c>
      <c r="F125" s="10"/>
      <c r="G125" s="10">
        <f t="shared" si="52"/>
        <v>13</v>
      </c>
      <c r="H125" s="10"/>
      <c r="I125" s="10">
        <f t="shared" si="75"/>
        <v>0</v>
      </c>
      <c r="J125" s="10"/>
      <c r="K125" s="10">
        <f t="shared" si="76"/>
        <v>0</v>
      </c>
      <c r="L125" s="10"/>
      <c r="M125" s="123">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2">
      <c r="A126" s="124">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3">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2">
      <c r="A127" s="124">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3">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2">
      <c r="A128" s="124">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3">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2">
      <c r="A129" s="124">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3">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2">
      <c r="A130" s="124">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3">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2">
      <c r="A131" s="124">
        <v>44093</v>
      </c>
      <c r="B131" s="10"/>
      <c r="C131" s="10">
        <f t="shared" si="53"/>
        <v>0</v>
      </c>
      <c r="D131" s="10"/>
      <c r="E131" s="10">
        <f t="shared" si="25"/>
        <v>1</v>
      </c>
      <c r="F131" s="10"/>
      <c r="G131" s="10">
        <f t="shared" si="52"/>
        <v>13</v>
      </c>
      <c r="H131" s="10"/>
      <c r="I131" s="10">
        <f t="shared" si="75"/>
        <v>32</v>
      </c>
      <c r="J131" s="10"/>
      <c r="K131" s="10">
        <f t="shared" si="76"/>
        <v>10</v>
      </c>
      <c r="L131" s="10"/>
      <c r="M131" s="123">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24">
        <v>44094</v>
      </c>
      <c r="B132" s="10"/>
      <c r="C132" s="10">
        <f t="shared" si="53"/>
        <v>0</v>
      </c>
      <c r="D132" s="10"/>
      <c r="E132" s="10">
        <f t="shared" si="25"/>
        <v>1</v>
      </c>
      <c r="F132" s="10"/>
      <c r="G132" s="10">
        <f t="shared" si="52"/>
        <v>13</v>
      </c>
      <c r="H132" s="10"/>
      <c r="I132" s="10">
        <f t="shared" si="75"/>
        <v>32</v>
      </c>
      <c r="J132" s="10"/>
      <c r="K132" s="10">
        <f t="shared" si="76"/>
        <v>10</v>
      </c>
      <c r="L132" s="10"/>
      <c r="M132" s="123">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2">
      <c r="A133" s="124">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3">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2">
      <c r="A134" s="124">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3">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2">
      <c r="A135" s="124">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3">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2">
      <c r="A136" s="124">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3">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2">
      <c r="A137" s="124">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3">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2">
      <c r="A138" s="124">
        <v>44100</v>
      </c>
      <c r="B138" s="10"/>
      <c r="C138" s="10">
        <f t="shared" si="53"/>
        <v>0</v>
      </c>
      <c r="D138" s="10"/>
      <c r="E138" s="10">
        <f t="shared" si="25"/>
        <v>1</v>
      </c>
      <c r="F138" s="10"/>
      <c r="G138" s="10">
        <f t="shared" si="52"/>
        <v>13</v>
      </c>
      <c r="H138" s="10"/>
      <c r="I138" s="10">
        <f t="shared" si="75"/>
        <v>122</v>
      </c>
      <c r="J138" s="10"/>
      <c r="K138" s="10">
        <f t="shared" si="76"/>
        <v>52</v>
      </c>
      <c r="L138" s="10"/>
      <c r="M138" s="123">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24">
        <v>44101</v>
      </c>
      <c r="B139" s="10"/>
      <c r="C139" s="10">
        <f t="shared" si="53"/>
        <v>0</v>
      </c>
      <c r="D139" s="10"/>
      <c r="E139" s="10">
        <f t="shared" si="25"/>
        <v>1</v>
      </c>
      <c r="F139" s="10"/>
      <c r="G139" s="10">
        <f t="shared" si="52"/>
        <v>13</v>
      </c>
      <c r="H139" s="10"/>
      <c r="I139" s="10">
        <f t="shared" si="75"/>
        <v>122</v>
      </c>
      <c r="J139" s="10"/>
      <c r="K139" s="10">
        <f t="shared" si="76"/>
        <v>52</v>
      </c>
      <c r="L139" s="10"/>
      <c r="M139" s="123">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2">
      <c r="A140" s="124">
        <v>44102</v>
      </c>
      <c r="B140" s="10">
        <v>0</v>
      </c>
      <c r="C140" s="10">
        <f t="shared" si="53"/>
        <v>0</v>
      </c>
      <c r="D140" s="10">
        <v>0</v>
      </c>
      <c r="E140" s="10">
        <f t="shared" si="25"/>
        <v>1</v>
      </c>
      <c r="F140" s="125">
        <v>5</v>
      </c>
      <c r="G140" s="10">
        <f t="shared" si="52"/>
        <v>18</v>
      </c>
      <c r="H140" s="10">
        <v>35</v>
      </c>
      <c r="I140" s="10">
        <f t="shared" si="75"/>
        <v>157</v>
      </c>
      <c r="J140" s="10">
        <v>14</v>
      </c>
      <c r="K140" s="10">
        <f t="shared" si="76"/>
        <v>66</v>
      </c>
      <c r="L140" s="10">
        <v>0</v>
      </c>
      <c r="M140" s="123">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5">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2">
      <c r="A141" s="124">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3">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2">
      <c r="A142" s="124">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3">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2">
      <c r="A143" s="124">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3">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2">
      <c r="A144" s="124">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3">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2">
      <c r="A145" s="124">
        <v>44107</v>
      </c>
      <c r="B145" s="10"/>
      <c r="C145" s="10">
        <f t="shared" si="53"/>
        <v>0</v>
      </c>
      <c r="D145" s="10"/>
      <c r="E145" s="10">
        <f t="shared" si="25"/>
        <v>1</v>
      </c>
      <c r="F145" s="10"/>
      <c r="G145" s="10">
        <f t="shared" si="52"/>
        <v>26</v>
      </c>
      <c r="H145" s="10"/>
      <c r="I145" s="10">
        <f t="shared" si="75"/>
        <v>189</v>
      </c>
      <c r="J145" s="10"/>
      <c r="K145" s="10">
        <f t="shared" si="76"/>
        <v>89</v>
      </c>
      <c r="L145" s="10"/>
      <c r="M145" s="123">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2">
      <c r="A146" s="124">
        <v>44108</v>
      </c>
      <c r="B146" s="10"/>
      <c r="C146" s="10">
        <f t="shared" si="53"/>
        <v>0</v>
      </c>
      <c r="D146" s="10"/>
      <c r="E146" s="10">
        <f t="shared" si="25"/>
        <v>1</v>
      </c>
      <c r="F146" s="10"/>
      <c r="G146" s="10">
        <f t="shared" si="52"/>
        <v>26</v>
      </c>
      <c r="H146" s="10"/>
      <c r="I146" s="10">
        <f t="shared" si="75"/>
        <v>189</v>
      </c>
      <c r="J146" s="10"/>
      <c r="K146" s="10">
        <f t="shared" si="76"/>
        <v>89</v>
      </c>
      <c r="L146" s="10"/>
      <c r="M146" s="123">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2">
      <c r="A147" s="124">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3">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2">
      <c r="A148" s="124">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3">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2">
      <c r="A149" s="124">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3">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2">
      <c r="A150" s="124">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3">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2">
      <c r="A151" s="124">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3">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2">
      <c r="A152" s="124">
        <v>44114</v>
      </c>
      <c r="B152" s="10"/>
      <c r="C152" s="10">
        <f t="shared" si="53"/>
        <v>0</v>
      </c>
      <c r="D152" s="10"/>
      <c r="E152" s="10">
        <f t="shared" si="25"/>
        <v>1</v>
      </c>
      <c r="F152" s="10"/>
      <c r="G152" s="10">
        <f t="shared" si="52"/>
        <v>28</v>
      </c>
      <c r="H152" s="10"/>
      <c r="I152" s="10">
        <f t="shared" si="75"/>
        <v>255</v>
      </c>
      <c r="J152" s="10"/>
      <c r="K152" s="10">
        <f t="shared" si="76"/>
        <v>109</v>
      </c>
      <c r="L152" s="10"/>
      <c r="M152" s="123">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24">
        <v>44115</v>
      </c>
      <c r="B153" s="10"/>
      <c r="C153" s="10">
        <f t="shared" si="53"/>
        <v>0</v>
      </c>
      <c r="D153" s="10"/>
      <c r="E153" s="10">
        <f t="shared" ref="E153:E184" si="111">E152+D153</f>
        <v>1</v>
      </c>
      <c r="F153" s="10"/>
      <c r="G153" s="10">
        <f t="shared" si="52"/>
        <v>28</v>
      </c>
      <c r="H153" s="10"/>
      <c r="I153" s="10">
        <f t="shared" si="75"/>
        <v>255</v>
      </c>
      <c r="J153" s="10"/>
      <c r="K153" s="10">
        <f t="shared" si="76"/>
        <v>109</v>
      </c>
      <c r="L153" s="10"/>
      <c r="M153" s="123">
        <f t="shared" ref="M153:M184"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2">
      <c r="A154" s="124">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3">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2">
      <c r="A155" s="124">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3">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2">
      <c r="A156" s="124">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3">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2">
      <c r="A157" s="124">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3">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2">
      <c r="A158" s="124">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3">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2">
      <c r="A159" s="124">
        <v>44121</v>
      </c>
      <c r="B159" s="10"/>
      <c r="C159" s="10">
        <f t="shared" si="53"/>
        <v>0</v>
      </c>
      <c r="D159" s="10"/>
      <c r="E159" s="10">
        <f t="shared" si="111"/>
        <v>1</v>
      </c>
      <c r="F159" s="10"/>
      <c r="G159" s="10">
        <f t="shared" si="52"/>
        <v>38</v>
      </c>
      <c r="H159" s="10"/>
      <c r="I159" s="10">
        <f t="shared" si="75"/>
        <v>334</v>
      </c>
      <c r="J159" s="10"/>
      <c r="K159" s="10">
        <f t="shared" si="76"/>
        <v>127</v>
      </c>
      <c r="L159" s="10"/>
      <c r="M159" s="123">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24">
        <v>44122</v>
      </c>
      <c r="B160" s="10"/>
      <c r="C160" s="10">
        <f t="shared" si="53"/>
        <v>0</v>
      </c>
      <c r="D160" s="10"/>
      <c r="E160" s="10">
        <f t="shared" si="111"/>
        <v>1</v>
      </c>
      <c r="F160" s="10"/>
      <c r="G160" s="10">
        <f t="shared" si="52"/>
        <v>38</v>
      </c>
      <c r="H160" s="10"/>
      <c r="I160" s="10">
        <f t="shared" si="75"/>
        <v>334</v>
      </c>
      <c r="J160" s="10"/>
      <c r="K160" s="10">
        <f t="shared" si="76"/>
        <v>127</v>
      </c>
      <c r="L160" s="10"/>
      <c r="M160" s="123">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2">
      <c r="A161" s="124">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3">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2">
      <c r="A162" s="124">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3">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2">
      <c r="A163" s="124">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3">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2">
      <c r="A164" s="124">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3">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2">
      <c r="A165" s="124">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3">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4">
        <v>6</v>
      </c>
      <c r="GA165" s="10">
        <f t="shared" si="102"/>
        <v>66</v>
      </c>
      <c r="GB165" s="144">
        <v>0</v>
      </c>
      <c r="GC165" s="10">
        <f t="shared" si="73"/>
        <v>44</v>
      </c>
      <c r="GD165" s="10">
        <v>6</v>
      </c>
      <c r="GE165" s="10">
        <f t="shared" si="103"/>
        <v>77</v>
      </c>
      <c r="GF165" s="10">
        <v>5</v>
      </c>
      <c r="GG165" s="10">
        <f t="shared" si="82"/>
        <v>291</v>
      </c>
    </row>
    <row r="166" spans="1:189" ht="14.25" customHeight="1" x14ac:dyDescent="0.2">
      <c r="A166" s="124">
        <v>44128</v>
      </c>
      <c r="B166" s="10"/>
      <c r="C166" s="10">
        <f t="shared" si="53"/>
        <v>0</v>
      </c>
      <c r="D166" s="10"/>
      <c r="E166" s="10">
        <f t="shared" si="111"/>
        <v>3</v>
      </c>
      <c r="F166" s="10"/>
      <c r="G166" s="10">
        <f t="shared" ref="G166:G184" si="132">SUM(G165,F166)</f>
        <v>43</v>
      </c>
      <c r="H166" s="10"/>
      <c r="I166" s="10">
        <f t="shared" si="75"/>
        <v>360</v>
      </c>
      <c r="J166" s="10"/>
      <c r="K166" s="10">
        <f t="shared" si="76"/>
        <v>145</v>
      </c>
      <c r="L166" s="10"/>
      <c r="M166" s="123">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24">
        <v>44129</v>
      </c>
      <c r="B167" s="10"/>
      <c r="C167" s="10">
        <f t="shared" ref="C167:C184" si="135">SUM(C166,B167)</f>
        <v>0</v>
      </c>
      <c r="D167" s="10"/>
      <c r="E167" s="10">
        <f t="shared" si="111"/>
        <v>3</v>
      </c>
      <c r="F167" s="10"/>
      <c r="G167" s="10">
        <f t="shared" si="132"/>
        <v>43</v>
      </c>
      <c r="H167" s="10"/>
      <c r="I167" s="10">
        <f t="shared" si="75"/>
        <v>360</v>
      </c>
      <c r="J167" s="10"/>
      <c r="K167" s="10">
        <f t="shared" si="76"/>
        <v>145</v>
      </c>
      <c r="L167" s="10"/>
      <c r="M167" s="123">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2">
      <c r="A168" s="124">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3">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2">
      <c r="A169" s="124">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3">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2">
      <c r="A170" s="124">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3">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2">
      <c r="A171" s="124">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3">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2">
      <c r="A172" s="124">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3">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24">
        <v>44135</v>
      </c>
      <c r="B173" s="10"/>
      <c r="C173" s="10">
        <f t="shared" si="135"/>
        <v>0</v>
      </c>
      <c r="D173" s="10"/>
      <c r="E173" s="10">
        <f t="shared" si="111"/>
        <v>3</v>
      </c>
      <c r="F173" s="10"/>
      <c r="G173" s="10">
        <f t="shared" si="132"/>
        <v>49</v>
      </c>
      <c r="H173" s="10"/>
      <c r="I173" s="10">
        <f t="shared" si="75"/>
        <v>389</v>
      </c>
      <c r="J173" s="10"/>
      <c r="K173" s="10">
        <f t="shared" si="76"/>
        <v>153</v>
      </c>
      <c r="L173" s="10"/>
      <c r="M173" s="123">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24">
        <v>44136</v>
      </c>
      <c r="B174" s="10"/>
      <c r="C174" s="10">
        <f t="shared" si="135"/>
        <v>0</v>
      </c>
      <c r="D174" s="10"/>
      <c r="E174" s="10">
        <f t="shared" si="111"/>
        <v>3</v>
      </c>
      <c r="F174" s="10"/>
      <c r="G174" s="10">
        <f t="shared" si="132"/>
        <v>49</v>
      </c>
      <c r="H174" s="10"/>
      <c r="I174" s="10">
        <f t="shared" si="75"/>
        <v>389</v>
      </c>
      <c r="J174" s="10"/>
      <c r="K174" s="10">
        <f t="shared" si="76"/>
        <v>153</v>
      </c>
      <c r="L174" s="10"/>
      <c r="M174" s="123">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2">
      <c r="A175" s="124">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3">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2">
      <c r="A176" s="124">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3">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24">
        <v>44139</v>
      </c>
      <c r="B177" s="10">
        <v>0</v>
      </c>
      <c r="C177" s="10">
        <f t="shared" si="135"/>
        <v>0</v>
      </c>
      <c r="D177" s="10">
        <v>0</v>
      </c>
      <c r="E177" s="10">
        <f t="shared" si="111"/>
        <v>3</v>
      </c>
      <c r="F177" s="10">
        <v>0</v>
      </c>
      <c r="G177" s="10">
        <f t="shared" si="132"/>
        <v>52</v>
      </c>
      <c r="H177" s="10">
        <v>1</v>
      </c>
      <c r="I177" s="10">
        <f t="shared" si="75"/>
        <v>399</v>
      </c>
      <c r="J177" s="10">
        <v>0</v>
      </c>
      <c r="K177" s="10">
        <f t="shared" si="76"/>
        <v>156</v>
      </c>
      <c r="L177" s="10">
        <v>0</v>
      </c>
      <c r="M177" s="123">
        <f t="shared" si="112"/>
        <v>7</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24">
        <v>44140</v>
      </c>
      <c r="B178" s="10">
        <v>0</v>
      </c>
      <c r="C178" s="10">
        <f t="shared" si="135"/>
        <v>0</v>
      </c>
      <c r="D178" s="10">
        <v>0</v>
      </c>
      <c r="E178" s="10">
        <f t="shared" si="111"/>
        <v>3</v>
      </c>
      <c r="F178" s="10">
        <v>0</v>
      </c>
      <c r="G178" s="10">
        <f t="shared" si="132"/>
        <v>52</v>
      </c>
      <c r="H178" s="10">
        <v>0</v>
      </c>
      <c r="I178" s="10">
        <f t="shared" si="75"/>
        <v>399</v>
      </c>
      <c r="J178" s="10">
        <v>0</v>
      </c>
      <c r="K178" s="10">
        <f t="shared" si="76"/>
        <v>156</v>
      </c>
      <c r="L178" s="10">
        <v>0</v>
      </c>
      <c r="M178" s="123">
        <f t="shared" si="112"/>
        <v>7</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24">
        <v>44141</v>
      </c>
      <c r="B179" s="10">
        <v>0</v>
      </c>
      <c r="C179" s="10">
        <f t="shared" si="135"/>
        <v>0</v>
      </c>
      <c r="D179" s="10">
        <v>0</v>
      </c>
      <c r="E179" s="10">
        <f t="shared" si="111"/>
        <v>3</v>
      </c>
      <c r="F179" s="10">
        <v>0</v>
      </c>
      <c r="G179" s="10">
        <f t="shared" si="132"/>
        <v>52</v>
      </c>
      <c r="H179" s="10">
        <v>0</v>
      </c>
      <c r="I179" s="10">
        <f t="shared" si="75"/>
        <v>399</v>
      </c>
      <c r="J179" s="10">
        <v>2</v>
      </c>
      <c r="K179" s="10">
        <f t="shared" si="76"/>
        <v>158</v>
      </c>
      <c r="L179" s="10">
        <v>0</v>
      </c>
      <c r="M179" s="123">
        <f t="shared" si="112"/>
        <v>7</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24">
        <v>44142</v>
      </c>
      <c r="B180" s="10"/>
      <c r="C180" s="10">
        <f t="shared" si="135"/>
        <v>0</v>
      </c>
      <c r="D180" s="10"/>
      <c r="E180" s="10">
        <f t="shared" si="111"/>
        <v>3</v>
      </c>
      <c r="F180" s="10"/>
      <c r="G180" s="10">
        <f t="shared" si="132"/>
        <v>52</v>
      </c>
      <c r="H180" s="10"/>
      <c r="I180" s="10">
        <f t="shared" si="75"/>
        <v>399</v>
      </c>
      <c r="J180" s="10"/>
      <c r="K180" s="10">
        <f t="shared" si="76"/>
        <v>158</v>
      </c>
      <c r="L180" s="10"/>
      <c r="M180" s="123">
        <f t="shared" si="112"/>
        <v>7</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24">
        <v>44143</v>
      </c>
      <c r="B181" s="10"/>
      <c r="C181" s="10">
        <f t="shared" si="135"/>
        <v>0</v>
      </c>
      <c r="D181" s="10"/>
      <c r="E181" s="10">
        <f t="shared" si="111"/>
        <v>3</v>
      </c>
      <c r="F181" s="10"/>
      <c r="G181" s="10">
        <f t="shared" si="132"/>
        <v>52</v>
      </c>
      <c r="H181" s="10"/>
      <c r="I181" s="10">
        <f t="shared" si="75"/>
        <v>399</v>
      </c>
      <c r="J181" s="10"/>
      <c r="K181" s="10">
        <f t="shared" si="76"/>
        <v>158</v>
      </c>
      <c r="L181" s="10"/>
      <c r="M181" s="123">
        <f t="shared" si="112"/>
        <v>7</v>
      </c>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24">
        <v>44144</v>
      </c>
      <c r="B182" s="10">
        <v>0</v>
      </c>
      <c r="C182" s="10">
        <f t="shared" si="135"/>
        <v>0</v>
      </c>
      <c r="D182" s="10">
        <v>0</v>
      </c>
      <c r="E182" s="10">
        <f t="shared" si="111"/>
        <v>3</v>
      </c>
      <c r="F182" s="10">
        <v>4</v>
      </c>
      <c r="G182" s="10">
        <f t="shared" si="132"/>
        <v>56</v>
      </c>
      <c r="H182" s="10">
        <v>0</v>
      </c>
      <c r="I182" s="10">
        <f t="shared" si="75"/>
        <v>399</v>
      </c>
      <c r="J182" s="10">
        <v>4</v>
      </c>
      <c r="K182" s="10">
        <f t="shared" si="76"/>
        <v>162</v>
      </c>
      <c r="L182" s="10">
        <v>0</v>
      </c>
      <c r="M182" s="123">
        <f t="shared" si="112"/>
        <v>7</v>
      </c>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24">
        <v>44145</v>
      </c>
      <c r="B183" s="10">
        <v>0</v>
      </c>
      <c r="C183" s="10">
        <f t="shared" si="135"/>
        <v>0</v>
      </c>
      <c r="D183" s="10">
        <v>0</v>
      </c>
      <c r="E183" s="10">
        <f t="shared" si="111"/>
        <v>3</v>
      </c>
      <c r="F183" s="10">
        <v>0</v>
      </c>
      <c r="G183" s="10">
        <f t="shared" si="132"/>
        <v>56</v>
      </c>
      <c r="H183" s="10">
        <v>0</v>
      </c>
      <c r="I183" s="10">
        <f t="shared" si="75"/>
        <v>399</v>
      </c>
      <c r="J183" s="10">
        <v>0</v>
      </c>
      <c r="K183" s="10">
        <f t="shared" si="76"/>
        <v>162</v>
      </c>
      <c r="L183" s="10">
        <v>0</v>
      </c>
      <c r="M183" s="123">
        <f t="shared" si="112"/>
        <v>7</v>
      </c>
      <c r="N183" s="16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24">
        <v>44146</v>
      </c>
      <c r="B184" s="10">
        <v>0</v>
      </c>
      <c r="C184" s="10">
        <f t="shared" si="135"/>
        <v>0</v>
      </c>
      <c r="D184" s="10">
        <v>0</v>
      </c>
      <c r="E184" s="10">
        <f t="shared" si="111"/>
        <v>3</v>
      </c>
      <c r="F184" s="10">
        <v>0</v>
      </c>
      <c r="G184" s="10">
        <f t="shared" si="132"/>
        <v>56</v>
      </c>
      <c r="H184" s="10">
        <v>0</v>
      </c>
      <c r="I184" s="10">
        <f t="shared" si="75"/>
        <v>399</v>
      </c>
      <c r="J184" s="10">
        <v>0</v>
      </c>
      <c r="K184" s="10">
        <f t="shared" si="76"/>
        <v>162</v>
      </c>
      <c r="L184" s="10">
        <v>0</v>
      </c>
      <c r="M184" s="123">
        <f t="shared" si="112"/>
        <v>7</v>
      </c>
      <c r="N184" s="16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24">
        <v>44147</v>
      </c>
      <c r="B185" s="10"/>
      <c r="C185" s="10"/>
      <c r="D185" s="10"/>
      <c r="E185" s="10"/>
      <c r="F185" s="10"/>
      <c r="G185" s="10"/>
      <c r="H185" s="10"/>
      <c r="I185" s="10"/>
      <c r="J185" s="10"/>
      <c r="K185" s="10"/>
      <c r="L185" s="10"/>
      <c r="M185" s="123"/>
      <c r="N185" s="16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24">
        <v>44148</v>
      </c>
      <c r="B186" s="10"/>
      <c r="C186" s="10"/>
      <c r="D186" s="10"/>
      <c r="E186" s="10"/>
      <c r="F186" s="10"/>
      <c r="G186" s="10"/>
      <c r="H186" s="10"/>
      <c r="I186" s="10"/>
      <c r="J186" s="10"/>
      <c r="K186" s="10"/>
      <c r="L186" s="10"/>
      <c r="M186" s="123"/>
      <c r="N186" s="16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24">
        <v>44149</v>
      </c>
      <c r="B187" s="10"/>
      <c r="C187" s="10"/>
      <c r="D187" s="10"/>
      <c r="E187" s="10"/>
      <c r="F187" s="10"/>
      <c r="G187" s="10"/>
      <c r="H187" s="10"/>
      <c r="I187" s="10"/>
      <c r="J187" s="10"/>
      <c r="K187" s="10"/>
      <c r="L187" s="10"/>
      <c r="M187" s="123"/>
      <c r="N187" s="16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24">
        <v>44150</v>
      </c>
      <c r="B188" s="10"/>
      <c r="C188" s="10"/>
      <c r="D188" s="10"/>
      <c r="E188" s="10"/>
      <c r="F188" s="10"/>
      <c r="G188" s="10"/>
      <c r="H188" s="10"/>
      <c r="I188" s="10"/>
      <c r="J188" s="10"/>
      <c r="K188" s="10"/>
      <c r="L188" s="10"/>
      <c r="M188" s="123"/>
      <c r="N188" s="16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24"/>
      <c r="B189" s="10"/>
      <c r="C189" s="10"/>
      <c r="D189" s="10"/>
      <c r="E189" s="10"/>
      <c r="F189" s="10"/>
      <c r="G189" s="10"/>
      <c r="H189" s="10"/>
      <c r="I189" s="10"/>
      <c r="J189" s="10"/>
      <c r="K189" s="10"/>
      <c r="L189" s="10"/>
      <c r="M189" s="123"/>
      <c r="N189" s="16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s="127" customFormat="1" ht="15" thickBot="1" x14ac:dyDescent="0.25">
      <c r="A190" s="126" t="s">
        <v>87</v>
      </c>
      <c r="B190" s="214">
        <f t="shared" ref="B190" si="142">MAX(C4:C189)</f>
        <v>0</v>
      </c>
      <c r="C190" s="215"/>
      <c r="D190" s="214">
        <f t="shared" ref="D190" si="143">MAX(E4:E189)</f>
        <v>3</v>
      </c>
      <c r="E190" s="215"/>
      <c r="F190" s="214">
        <f t="shared" ref="F190" si="144">MAX(G4:G189)</f>
        <v>56</v>
      </c>
      <c r="G190" s="215"/>
      <c r="H190" s="214">
        <f t="shared" ref="H190" si="145">MAX(I4:I189)</f>
        <v>399</v>
      </c>
      <c r="I190" s="215"/>
      <c r="J190" s="214">
        <f t="shared" ref="J190" si="146">MAX(K4:K189)</f>
        <v>162</v>
      </c>
      <c r="K190" s="215"/>
      <c r="L190" s="214">
        <f t="shared" ref="L190" si="147">MAX(M4:M189)</f>
        <v>7</v>
      </c>
      <c r="M190" s="219"/>
      <c r="N190" s="223">
        <f>MAX(O4:O189)</f>
        <v>68</v>
      </c>
      <c r="O190" s="215"/>
      <c r="P190" s="214">
        <f>MAX(Q4:Q189)</f>
        <v>1</v>
      </c>
      <c r="Q190" s="215"/>
      <c r="R190" s="214">
        <f t="shared" ref="R190" si="148">MAX(S4:S189)</f>
        <v>11</v>
      </c>
      <c r="S190" s="215"/>
      <c r="T190" s="214">
        <f t="shared" ref="T190" si="149">MAX(U4:U189)</f>
        <v>4</v>
      </c>
      <c r="U190" s="215"/>
      <c r="V190" s="214">
        <f t="shared" ref="V190" si="150">MAX(W4:W189)</f>
        <v>4</v>
      </c>
      <c r="W190" s="215"/>
      <c r="X190" s="214">
        <f t="shared" ref="X190" si="151">MAX(Y4:Y189)</f>
        <v>3</v>
      </c>
      <c r="Y190" s="215"/>
      <c r="Z190" s="214">
        <f t="shared" ref="Z190" si="152">MAX(AA4:AA166)</f>
        <v>3</v>
      </c>
      <c r="AA190" s="215"/>
      <c r="AB190" s="214">
        <f t="shared" ref="AB190" si="153">MAX(AC4:AC189)</f>
        <v>0</v>
      </c>
      <c r="AC190" s="215"/>
      <c r="AD190" s="214">
        <f t="shared" ref="AD190" si="154">MAX(AE4:AE189)</f>
        <v>3</v>
      </c>
      <c r="AE190" s="215"/>
      <c r="AF190" s="214">
        <f t="shared" ref="AF190" si="155">MAX(AG4:AG166)</f>
        <v>10</v>
      </c>
      <c r="AG190" s="215"/>
      <c r="AH190" s="214">
        <f t="shared" ref="AH190" si="156">MAX(AI4:AI189)</f>
        <v>1689</v>
      </c>
      <c r="AI190" s="215"/>
      <c r="AJ190" s="214">
        <f t="shared" ref="AJ190" si="157">MAX(AK4:AK189)</f>
        <v>173</v>
      </c>
      <c r="AK190" s="215"/>
      <c r="AL190" s="214">
        <f t="shared" ref="AL190" si="158">MAX(AM4:AM189)</f>
        <v>3</v>
      </c>
      <c r="AM190" s="215"/>
      <c r="AN190" s="214">
        <f t="shared" ref="AN190" si="159">MAX(AO4:AO189)</f>
        <v>3</v>
      </c>
      <c r="AO190" s="215"/>
      <c r="AP190" s="214">
        <f t="shared" ref="AP190" si="160">MAX(AQ4:AQ189)</f>
        <v>24</v>
      </c>
      <c r="AQ190" s="215"/>
      <c r="AR190" s="214">
        <f t="shared" ref="AR190" si="161">MAX(AS4:AS189)</f>
        <v>15</v>
      </c>
      <c r="AS190" s="215"/>
      <c r="AT190" s="214">
        <f t="shared" ref="AT190" si="162">MAX(AU4:AU189)</f>
        <v>35</v>
      </c>
      <c r="AU190" s="215"/>
      <c r="AV190" s="214">
        <f t="shared" ref="AV190" si="163">MAX(AW4:AW189)</f>
        <v>88</v>
      </c>
      <c r="AW190" s="215"/>
      <c r="AX190" s="214">
        <f t="shared" ref="AX190" si="164">MAX(AY4:AY166)</f>
        <v>72</v>
      </c>
      <c r="AY190" s="215"/>
      <c r="AZ190" s="214">
        <f t="shared" ref="AZ190" si="165">MAX(BA4:BA189)</f>
        <v>11</v>
      </c>
      <c r="BA190" s="215"/>
      <c r="BB190" s="214">
        <f t="shared" ref="BB190" si="166">MAX(BC4:BC166)</f>
        <v>1</v>
      </c>
      <c r="BC190" s="215"/>
      <c r="BD190" s="214">
        <f t="shared" ref="BD190" si="167">MAX(BE4:BE166)</f>
        <v>0</v>
      </c>
      <c r="BE190" s="215"/>
      <c r="BF190" s="214">
        <f t="shared" ref="BF190" si="168">MAX(BG4:BG166)</f>
        <v>0</v>
      </c>
      <c r="BG190" s="215"/>
      <c r="BH190" s="214">
        <f t="shared" ref="BH190" si="169">MAX(BI4:BI189)</f>
        <v>2</v>
      </c>
      <c r="BI190" s="215"/>
      <c r="BJ190" s="214">
        <f t="shared" ref="BJ190" si="170">MAX(BK4:BK189)</f>
        <v>0</v>
      </c>
      <c r="BK190" s="215"/>
      <c r="BL190" s="214">
        <f t="shared" ref="BL190" si="171">MAX(BM4:BM189)</f>
        <v>0</v>
      </c>
      <c r="BM190" s="215"/>
      <c r="BN190" s="214">
        <f t="shared" ref="BN190" si="172">MAX(BO4:BO166)</f>
        <v>1</v>
      </c>
      <c r="BO190" s="215"/>
      <c r="BP190" s="214">
        <f t="shared" ref="BP190" si="173">MAX(BQ4:BQ189)</f>
        <v>0</v>
      </c>
      <c r="BQ190" s="215"/>
      <c r="BR190" s="214">
        <f t="shared" ref="BR190" si="174">MAX(BS4:BS189)</f>
        <v>2</v>
      </c>
      <c r="BS190" s="215"/>
      <c r="BT190" s="214">
        <f t="shared" ref="BT190" si="175">MAX(BU4:BU189)</f>
        <v>18</v>
      </c>
      <c r="BU190" s="215"/>
      <c r="BV190" s="214">
        <f t="shared" ref="BV190" si="176">MAX(BW4:BW189)</f>
        <v>3</v>
      </c>
      <c r="BW190" s="215"/>
      <c r="BX190" s="214">
        <f t="shared" ref="BX190" si="177">MAX(BY4:BY189)</f>
        <v>10</v>
      </c>
      <c r="BY190" s="215"/>
      <c r="BZ190" s="214">
        <f t="shared" ref="BZ190" si="178">MAX(CA4:CA189)</f>
        <v>30</v>
      </c>
      <c r="CA190" s="215"/>
      <c r="CB190" s="214">
        <f t="shared" ref="CB190" si="179">MAX(CC4:CC189)</f>
        <v>5</v>
      </c>
      <c r="CC190" s="215"/>
      <c r="CD190" s="214">
        <f t="shared" ref="CD190" si="180">MAX(CE4:CE189)</f>
        <v>21</v>
      </c>
      <c r="CE190" s="215"/>
      <c r="CF190" s="214">
        <f t="shared" ref="CF190" si="181">MAX(CG4:CG189)</f>
        <v>226</v>
      </c>
      <c r="CG190" s="215"/>
      <c r="CH190" s="214">
        <f t="shared" ref="CH190" si="182">MAX(CI4:CI189)</f>
        <v>0</v>
      </c>
      <c r="CI190" s="215"/>
      <c r="CJ190" s="214">
        <f t="shared" ref="CJ190" si="183">MAX(CK4:CK189)</f>
        <v>0</v>
      </c>
      <c r="CK190" s="215"/>
      <c r="CL190" s="214">
        <f t="shared" ref="CL190" si="184">MAX(CM4:CM189)</f>
        <v>12</v>
      </c>
      <c r="CM190" s="215"/>
      <c r="CN190" s="214">
        <f t="shared" ref="CN190" si="185">MAX(CO4:CO166)</f>
        <v>1</v>
      </c>
      <c r="CO190" s="215"/>
      <c r="CP190" s="214">
        <f t="shared" ref="CP190" si="186">MAX(CQ4:CQ189)</f>
        <v>14</v>
      </c>
      <c r="CQ190" s="215"/>
      <c r="CR190" s="214">
        <f t="shared" ref="CR190" si="187">MAX(CS4:CS166)</f>
        <v>5</v>
      </c>
      <c r="CS190" s="215"/>
      <c r="CT190" s="214">
        <f t="shared" ref="CT190" si="188">MAX(CU4:CU189)</f>
        <v>21</v>
      </c>
      <c r="CU190" s="215"/>
      <c r="CV190" s="214">
        <f t="shared" ref="CV190" si="189">MAX(CW4:CW166)</f>
        <v>2556</v>
      </c>
      <c r="CW190" s="215"/>
      <c r="CX190" s="214">
        <f t="shared" ref="CX190" si="190">MAX(CY4:CY189)</f>
        <v>416</v>
      </c>
      <c r="CY190" s="215"/>
      <c r="CZ190" s="214">
        <f t="shared" ref="CZ190" si="191">MAX(DA4:DA189)</f>
        <v>6</v>
      </c>
      <c r="DA190" s="215"/>
      <c r="DB190" s="214">
        <f t="shared" ref="DB190" si="192">MAX(DC4:DC189)</f>
        <v>16</v>
      </c>
      <c r="DC190" s="215"/>
      <c r="DD190" s="214">
        <f t="shared" ref="DD190" si="193">MAX(DE4:DE189)</f>
        <v>1</v>
      </c>
      <c r="DE190" s="215"/>
      <c r="DF190" s="214">
        <f t="shared" ref="DF190" si="194">MAX(DG4:DG189)</f>
        <v>24</v>
      </c>
      <c r="DG190" s="215"/>
      <c r="DH190" s="214">
        <f t="shared" ref="DH190" si="195">MAX(DI4:DI189)</f>
        <v>31</v>
      </c>
      <c r="DI190" s="215"/>
      <c r="DJ190" s="214">
        <f t="shared" ref="DJ190" si="196">MAX(DK4:DK189)</f>
        <v>45</v>
      </c>
      <c r="DK190" s="215"/>
      <c r="DL190" s="214">
        <f t="shared" ref="DL190" si="197">MAX(DM4:DM189)</f>
        <v>10</v>
      </c>
      <c r="DM190" s="215"/>
      <c r="DN190" s="214">
        <f t="shared" ref="DN190" si="198">MAX(DO4:DO166)</f>
        <v>50</v>
      </c>
      <c r="DO190" s="215"/>
      <c r="DP190" s="214">
        <f t="shared" ref="DP190" si="199">MAX(DQ4:DQ189)</f>
        <v>22</v>
      </c>
      <c r="DQ190" s="215"/>
      <c r="DR190" s="214">
        <f t="shared" ref="DR190" si="200">MAX(DS4:DS189)</f>
        <v>2</v>
      </c>
      <c r="DS190" s="215"/>
      <c r="DT190" s="214">
        <f t="shared" ref="DT190" si="201">MAX(DU4:DU189)</f>
        <v>197</v>
      </c>
      <c r="DU190" s="215"/>
      <c r="DV190" s="214">
        <f t="shared" ref="DV190" si="202">MAX(DW4:DW166)</f>
        <v>1</v>
      </c>
      <c r="DW190" s="215"/>
      <c r="DX190" s="214">
        <f t="shared" ref="DX190" si="203">MAX(DY4:DY189)</f>
        <v>2</v>
      </c>
      <c r="DY190" s="215"/>
      <c r="DZ190" s="214">
        <f t="shared" ref="DZ190" si="204">MAX(EA4:EA189)</f>
        <v>139</v>
      </c>
      <c r="EA190" s="215"/>
      <c r="EB190" s="214">
        <f t="shared" ref="EB190" si="205">MAX(EC4:EC189)</f>
        <v>1536</v>
      </c>
      <c r="EC190" s="215"/>
      <c r="ED190" s="214">
        <f t="shared" ref="ED190" si="206">MAX(EE4:EE189)</f>
        <v>0</v>
      </c>
      <c r="EE190" s="215"/>
      <c r="EF190" s="214">
        <f t="shared" ref="EF190" si="207">MAX(EG4:EG189)</f>
        <v>117</v>
      </c>
      <c r="EG190" s="215"/>
      <c r="EH190" s="214">
        <f t="shared" ref="EH190" si="208">MAX(EI4:EI189)</f>
        <v>10</v>
      </c>
      <c r="EI190" s="215"/>
      <c r="EJ190" s="214">
        <f t="shared" ref="EJ190" si="209">MAX(EK4:EK189)</f>
        <v>1</v>
      </c>
      <c r="EK190" s="215"/>
      <c r="EL190" s="214">
        <f t="shared" ref="EL190" si="210">MAX(EM4:EM189)</f>
        <v>8</v>
      </c>
      <c r="EM190" s="215"/>
      <c r="EN190" s="214">
        <f t="shared" ref="EN190" si="211">MAX(EO4:EO189)</f>
        <v>578</v>
      </c>
      <c r="EO190" s="215"/>
      <c r="EP190" s="214">
        <f t="shared" ref="EP190" si="212">MAX(EQ4:EQ189)</f>
        <v>337</v>
      </c>
      <c r="EQ190" s="215"/>
      <c r="ER190" s="214">
        <f t="shared" ref="ER190" si="213">MAX(ES4:ES189)</f>
        <v>40</v>
      </c>
      <c r="ES190" s="215"/>
      <c r="ET190" s="214">
        <f t="shared" ref="ET190" si="214">MAX(EU4:EU166)</f>
        <v>0</v>
      </c>
      <c r="EU190" s="215"/>
      <c r="EV190" s="214">
        <f t="shared" ref="EV190" si="215">MAX(EW4:EW166)</f>
        <v>0</v>
      </c>
      <c r="EW190" s="215"/>
      <c r="EX190" s="214">
        <f t="shared" ref="EX190" si="216">MAX(EY4:EY166)</f>
        <v>3</v>
      </c>
      <c r="EY190" s="215"/>
      <c r="EZ190" s="214">
        <f t="shared" ref="EZ190" si="217">MAX(FA4:FA166)</f>
        <v>62</v>
      </c>
      <c r="FA190" s="215"/>
      <c r="FB190" s="214">
        <f t="shared" ref="FB190" si="218">MAX(FC4:FC166)</f>
        <v>970</v>
      </c>
      <c r="FC190" s="215"/>
      <c r="FD190" s="214">
        <f t="shared" ref="FD190" si="219">MAX(FE4:FE166)</f>
        <v>1</v>
      </c>
      <c r="FE190" s="215"/>
      <c r="FF190" s="214">
        <f t="shared" ref="FF190" si="220">MAX(FG4:FG189)</f>
        <v>0</v>
      </c>
      <c r="FG190" s="215"/>
      <c r="FH190" s="214">
        <f t="shared" ref="FH190" si="221">MAX(FI4:FI189)</f>
        <v>76</v>
      </c>
      <c r="FI190" s="215"/>
      <c r="FJ190" s="214">
        <f t="shared" ref="FJ190" si="222">MAX(FK4:FK189)</f>
        <v>61</v>
      </c>
      <c r="FK190" s="215"/>
      <c r="FL190" s="214">
        <f t="shared" ref="FL190" si="223">MAX(FM4:FM189)</f>
        <v>1468</v>
      </c>
      <c r="FM190" s="215"/>
      <c r="FN190" s="214">
        <f t="shared" ref="FN190" si="224">MAX(FO4:FO166)</f>
        <v>8</v>
      </c>
      <c r="FO190" s="215"/>
      <c r="FP190" s="214">
        <f t="shared" ref="FP190" si="225">MAX(FQ4:FQ166)</f>
        <v>0</v>
      </c>
      <c r="FQ190" s="215"/>
      <c r="FR190" s="214">
        <f t="shared" ref="FR190" si="226">MAX(FS4:FS166)</f>
        <v>2</v>
      </c>
      <c r="FS190" s="215"/>
      <c r="FT190" s="214">
        <f t="shared" ref="FT190" si="227">MAX(FU4:FU189)</f>
        <v>8</v>
      </c>
      <c r="FU190" s="215"/>
      <c r="FV190" s="214">
        <f t="shared" ref="FV190" si="228">MAX(FW4:FW189)</f>
        <v>1</v>
      </c>
      <c r="FW190" s="215"/>
      <c r="FX190" s="214">
        <f t="shared" ref="FX190" si="229">MAX(FY4:FY189)</f>
        <v>46</v>
      </c>
      <c r="FY190" s="215"/>
      <c r="FZ190" s="214">
        <f t="shared" ref="FZ190" si="230">MAX(GA4:GA189)</f>
        <v>75</v>
      </c>
      <c r="GA190" s="215"/>
      <c r="GB190" s="214">
        <f t="shared" ref="GB190" si="231">MAX(GC4:GC189)</f>
        <v>46</v>
      </c>
      <c r="GC190" s="215"/>
      <c r="GD190" s="214">
        <f t="shared" ref="GD190" si="232">MAX(GE4:GE189)</f>
        <v>102</v>
      </c>
      <c r="GE190" s="215"/>
      <c r="GF190" s="214">
        <f t="shared" ref="GF190" si="233">MAX(GG4:GG189)</f>
        <v>300</v>
      </c>
      <c r="GG190" s="215"/>
    </row>
    <row r="191" spans="1:189" s="39" customFormat="1" ht="12.75" thickTop="1" x14ac:dyDescent="0.2">
      <c r="M191" s="161"/>
      <c r="N191" s="161"/>
    </row>
    <row r="192" spans="1:189" s="39" customFormat="1" ht="12" x14ac:dyDescent="0.2">
      <c r="GF192" s="39" t="s">
        <v>157</v>
      </c>
      <c r="GG192" s="47">
        <f>SUM(B190:GG190)</f>
        <v>12593</v>
      </c>
    </row>
  </sheetData>
  <mergeCells count="189">
    <mergeCell ref="FH190:FI190"/>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90:CY190"/>
    <mergeCell ref="EB190:EC190"/>
    <mergeCell ref="DH190:DI190"/>
    <mergeCell ref="DJ190:DK190"/>
    <mergeCell ref="DL190:DM190"/>
    <mergeCell ref="B1:AC1"/>
    <mergeCell ref="L2:M2"/>
    <mergeCell ref="R2:S2"/>
    <mergeCell ref="BP2:BQ2"/>
    <mergeCell ref="CT2:CU2"/>
    <mergeCell ref="T2:U2"/>
    <mergeCell ref="V2:W2"/>
    <mergeCell ref="AB2:AC2"/>
    <mergeCell ref="N190:O190"/>
    <mergeCell ref="B190:C190"/>
    <mergeCell ref="R190:S190"/>
    <mergeCell ref="D190:E190"/>
    <mergeCell ref="T190:U190"/>
    <mergeCell ref="BR2:BS2"/>
    <mergeCell ref="F2:G2"/>
    <mergeCell ref="V190:W190"/>
    <mergeCell ref="X190:Y190"/>
    <mergeCell ref="F190:G190"/>
    <mergeCell ref="AB190:AC190"/>
    <mergeCell ref="AD190:AE190"/>
    <mergeCell ref="BT190:BU190"/>
    <mergeCell ref="AR190:AS190"/>
    <mergeCell ref="AT190:AU190"/>
    <mergeCell ref="AV190:AW190"/>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H190:I190"/>
    <mergeCell ref="BP190:BQ190"/>
    <mergeCell ref="BR190:BS190"/>
    <mergeCell ref="AZ190:BA190"/>
    <mergeCell ref="BL190:BM190"/>
    <mergeCell ref="BX190:BY190"/>
    <mergeCell ref="BH190:BI190"/>
    <mergeCell ref="L190:M190"/>
    <mergeCell ref="GB2:GC2"/>
    <mergeCell ref="FT2:FU2"/>
    <mergeCell ref="DZ2:EA2"/>
    <mergeCell ref="CX2:CY2"/>
    <mergeCell ref="DJ2:DK2"/>
    <mergeCell ref="DT2:DU2"/>
    <mergeCell ref="CP2:CQ2"/>
    <mergeCell ref="ED2:EE2"/>
    <mergeCell ref="EN2:EO2"/>
    <mergeCell ref="FJ2:FK2"/>
    <mergeCell ref="FZ2:GA2"/>
    <mergeCell ref="FN2:FO2"/>
    <mergeCell ref="CZ190:DA190"/>
    <mergeCell ref="DB190:DC190"/>
    <mergeCell ref="DD190:DE190"/>
    <mergeCell ref="ER190:ES190"/>
    <mergeCell ref="DP190:DQ190"/>
    <mergeCell ref="DR190:DS190"/>
    <mergeCell ref="EH190:EI190"/>
    <mergeCell ref="EJ190:EK190"/>
    <mergeCell ref="BV190:BW190"/>
    <mergeCell ref="BZ190:CA190"/>
    <mergeCell ref="CB190:CC190"/>
    <mergeCell ref="CD190:CE190"/>
    <mergeCell ref="AH2:AI2"/>
    <mergeCell ref="AJ2:AK2"/>
    <mergeCell ref="AL2:AM2"/>
    <mergeCell ref="AN2:AO2"/>
    <mergeCell ref="AP2:AQ2"/>
    <mergeCell ref="AR2:AS2"/>
    <mergeCell ref="AT2:AU2"/>
    <mergeCell ref="AV2:AW2"/>
    <mergeCell ref="AH190:AI190"/>
    <mergeCell ref="AJ190:AK190"/>
    <mergeCell ref="AL190:AM190"/>
    <mergeCell ref="AN190:AO190"/>
    <mergeCell ref="AP190:AQ190"/>
    <mergeCell ref="GB190:GC190"/>
    <mergeCell ref="GD190:GE190"/>
    <mergeCell ref="GF190:GG190"/>
    <mergeCell ref="FL190:FM190"/>
    <mergeCell ref="J190:K190"/>
    <mergeCell ref="FV190:FW190"/>
    <mergeCell ref="FT190:FU190"/>
    <mergeCell ref="P2:Q2"/>
    <mergeCell ref="P190:Q190"/>
    <mergeCell ref="FP2:FQ2"/>
    <mergeCell ref="FR2:FS2"/>
    <mergeCell ref="AF190:AG190"/>
    <mergeCell ref="AX190:AY190"/>
    <mergeCell ref="DV190:DW190"/>
    <mergeCell ref="FP190:FQ190"/>
    <mergeCell ref="FR190:FS190"/>
    <mergeCell ref="CV2:CW2"/>
    <mergeCell ref="ET2:EU2"/>
    <mergeCell ref="CV190:CW190"/>
    <mergeCell ref="ET190:EU190"/>
    <mergeCell ref="BF2:BG2"/>
    <mergeCell ref="BF190:BG190"/>
    <mergeCell ref="BN2:BO2"/>
    <mergeCell ref="BN190:BO190"/>
    <mergeCell ref="Z2:AA2"/>
    <mergeCell ref="Z190:AA190"/>
    <mergeCell ref="EZ2:FA2"/>
    <mergeCell ref="EZ190:FA190"/>
    <mergeCell ref="FB2:FC2"/>
    <mergeCell ref="FB190:FC190"/>
    <mergeCell ref="EV2:EW2"/>
    <mergeCell ref="EV190:EW190"/>
    <mergeCell ref="EX2:EY2"/>
    <mergeCell ref="EX190:EY190"/>
    <mergeCell ref="BJ2:BK2"/>
    <mergeCell ref="EN190:EO190"/>
    <mergeCell ref="EP190:EQ190"/>
    <mergeCell ref="ED190:EE190"/>
    <mergeCell ref="EF190:EG190"/>
    <mergeCell ref="AF2:AG2"/>
    <mergeCell ref="AX2:AY2"/>
    <mergeCell ref="DV2:DW2"/>
    <mergeCell ref="BD2:BE2"/>
    <mergeCell ref="CN2:CO2"/>
    <mergeCell ref="CN190:CO190"/>
    <mergeCell ref="CR2:CS2"/>
    <mergeCell ref="CR190:CS190"/>
    <mergeCell ref="DN2:DO2"/>
    <mergeCell ref="FX190:FY190"/>
    <mergeCell ref="FZ190:GA190"/>
    <mergeCell ref="FN190:FO190"/>
    <mergeCell ref="BB2:BC2"/>
    <mergeCell ref="BB190:BC190"/>
    <mergeCell ref="FD2:FE2"/>
    <mergeCell ref="FD190:FE190"/>
    <mergeCell ref="FF190:FG190"/>
    <mergeCell ref="BJ190:BK190"/>
    <mergeCell ref="FF2:FG2"/>
    <mergeCell ref="FJ190:FK190"/>
    <mergeCell ref="DN190:DO190"/>
    <mergeCell ref="BD190:BE190"/>
    <mergeCell ref="DF190:DG190"/>
    <mergeCell ref="CF190:CG190"/>
    <mergeCell ref="CH190:CI190"/>
    <mergeCell ref="CP190:CQ190"/>
    <mergeCell ref="CT190:CU190"/>
    <mergeCell ref="CJ190:CK190"/>
    <mergeCell ref="CL190:CM190"/>
    <mergeCell ref="EL190:EM190"/>
    <mergeCell ref="DT190:DU190"/>
    <mergeCell ref="DX190:DY190"/>
    <mergeCell ref="DZ190:EA190"/>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9"/>
  <sheetViews>
    <sheetView zoomScale="110" zoomScaleNormal="110" workbookViewId="0">
      <pane xSplit="1" ySplit="2" topLeftCell="B169" activePane="bottomRight" state="frozen"/>
      <selection pane="topRight" activeCell="B1" sqref="B1"/>
      <selection pane="bottomLeft" activeCell="A3" sqref="A3"/>
      <selection pane="bottomRight" activeCell="K185" sqref="K185"/>
    </sheetView>
  </sheetViews>
  <sheetFormatPr baseColWidth="10" defaultColWidth="11" defaultRowHeight="14.25" x14ac:dyDescent="0.2"/>
  <cols>
    <col min="1" max="1" width="26" style="39" customWidth="1"/>
    <col min="2" max="11" width="11" style="39"/>
    <col min="12" max="16384" width="11" style="51"/>
  </cols>
  <sheetData>
    <row r="1" spans="1:11" ht="15" thickTop="1" x14ac:dyDescent="0.2">
      <c r="A1" s="129"/>
      <c r="B1" s="224" t="s">
        <v>91</v>
      </c>
      <c r="C1" s="224"/>
      <c r="D1" s="224"/>
      <c r="E1" s="224"/>
      <c r="F1" s="224"/>
      <c r="G1" s="224"/>
      <c r="H1" s="224"/>
      <c r="I1" s="224"/>
      <c r="J1" s="224"/>
      <c r="K1" s="225"/>
    </row>
    <row r="2" spans="1:11" x14ac:dyDescent="0.2">
      <c r="A2" s="130"/>
      <c r="B2" s="226" t="s">
        <v>22</v>
      </c>
      <c r="C2" s="226"/>
      <c r="D2" s="226" t="s">
        <v>23</v>
      </c>
      <c r="E2" s="226"/>
      <c r="F2" s="226" t="s">
        <v>24</v>
      </c>
      <c r="G2" s="226"/>
      <c r="H2" s="226" t="s">
        <v>25</v>
      </c>
      <c r="I2" s="226"/>
      <c r="J2" s="226" t="s">
        <v>26</v>
      </c>
      <c r="K2" s="227"/>
    </row>
    <row r="3" spans="1:11" x14ac:dyDescent="0.2">
      <c r="A3" s="130"/>
      <c r="B3" s="131" t="s">
        <v>3</v>
      </c>
      <c r="C3" s="131" t="s">
        <v>2</v>
      </c>
      <c r="D3" s="131" t="s">
        <v>3</v>
      </c>
      <c r="E3" s="131" t="s">
        <v>2</v>
      </c>
      <c r="F3" s="131" t="s">
        <v>3</v>
      </c>
      <c r="G3" s="131" t="s">
        <v>2</v>
      </c>
      <c r="H3" s="131" t="s">
        <v>3</v>
      </c>
      <c r="I3" s="131" t="s">
        <v>2</v>
      </c>
      <c r="J3" s="131" t="s">
        <v>3</v>
      </c>
      <c r="K3" s="132" t="s">
        <v>2</v>
      </c>
    </row>
    <row r="4" spans="1:11" x14ac:dyDescent="0.2">
      <c r="A4" s="133">
        <v>43952.333333333336</v>
      </c>
      <c r="B4" s="131"/>
      <c r="C4" s="131"/>
      <c r="D4" s="131"/>
      <c r="E4" s="131"/>
      <c r="F4" s="131"/>
      <c r="G4" s="131"/>
      <c r="H4" s="131"/>
      <c r="I4" s="131"/>
      <c r="J4" s="131"/>
      <c r="K4" s="132"/>
    </row>
    <row r="5" spans="1:11" x14ac:dyDescent="0.2">
      <c r="A5" s="133">
        <v>43953.333333333336</v>
      </c>
      <c r="B5" s="131"/>
      <c r="C5" s="131"/>
      <c r="D5" s="131"/>
      <c r="E5" s="131"/>
      <c r="F5" s="131"/>
      <c r="G5" s="131"/>
      <c r="H5" s="131"/>
      <c r="I5" s="131"/>
      <c r="J5" s="131"/>
      <c r="K5" s="132"/>
    </row>
    <row r="6" spans="1:11" x14ac:dyDescent="0.2">
      <c r="A6" s="133">
        <v>43954.333333333336</v>
      </c>
      <c r="B6" s="131"/>
      <c r="C6" s="131"/>
      <c r="D6" s="131"/>
      <c r="E6" s="131"/>
      <c r="F6" s="131"/>
      <c r="G6" s="131"/>
      <c r="H6" s="131"/>
      <c r="I6" s="131"/>
      <c r="J6" s="131"/>
      <c r="K6" s="132"/>
    </row>
    <row r="7" spans="1:11" x14ac:dyDescent="0.2">
      <c r="A7" s="133">
        <v>43955.333333333336</v>
      </c>
      <c r="B7" s="131"/>
      <c r="C7" s="131"/>
      <c r="D7" s="131"/>
      <c r="E7" s="131"/>
      <c r="F7" s="131"/>
      <c r="G7" s="131"/>
      <c r="H7" s="131"/>
      <c r="I7" s="131"/>
      <c r="J7" s="131"/>
      <c r="K7" s="132"/>
    </row>
    <row r="8" spans="1:11" x14ac:dyDescent="0.2">
      <c r="A8" s="133">
        <v>43956.333333333336</v>
      </c>
      <c r="B8" s="131"/>
      <c r="C8" s="131"/>
      <c r="D8" s="131"/>
      <c r="E8" s="131"/>
      <c r="F8" s="131"/>
      <c r="G8" s="131"/>
      <c r="H8" s="131"/>
      <c r="I8" s="131"/>
      <c r="J8" s="131"/>
      <c r="K8" s="132"/>
    </row>
    <row r="9" spans="1:11" x14ac:dyDescent="0.2">
      <c r="A9" s="133">
        <v>43957.333333333336</v>
      </c>
      <c r="B9" s="131"/>
      <c r="C9" s="131"/>
      <c r="D9" s="131"/>
      <c r="E9" s="131"/>
      <c r="F9" s="131"/>
      <c r="G9" s="131"/>
      <c r="H9" s="131"/>
      <c r="I9" s="131"/>
      <c r="J9" s="131"/>
      <c r="K9" s="132"/>
    </row>
    <row r="10" spans="1:11" x14ac:dyDescent="0.2">
      <c r="A10" s="133">
        <v>43958.333333333336</v>
      </c>
      <c r="B10" s="131"/>
      <c r="C10" s="131"/>
      <c r="D10" s="131"/>
      <c r="E10" s="131"/>
      <c r="F10" s="131"/>
      <c r="G10" s="131"/>
      <c r="H10" s="131"/>
      <c r="I10" s="131"/>
      <c r="J10" s="131"/>
      <c r="K10" s="132"/>
    </row>
    <row r="11" spans="1:11" x14ac:dyDescent="0.2">
      <c r="A11" s="133">
        <v>43959.333333333336</v>
      </c>
      <c r="B11" s="131"/>
      <c r="C11" s="131"/>
      <c r="D11" s="131"/>
      <c r="E11" s="131"/>
      <c r="F11" s="131"/>
      <c r="G11" s="131"/>
      <c r="H11" s="131"/>
      <c r="I11" s="131"/>
      <c r="J11" s="131"/>
      <c r="K11" s="132"/>
    </row>
    <row r="12" spans="1:11" x14ac:dyDescent="0.2">
      <c r="A12" s="133">
        <v>43960.333333333336</v>
      </c>
      <c r="B12" s="131"/>
      <c r="C12" s="131"/>
      <c r="D12" s="131"/>
      <c r="E12" s="131"/>
      <c r="F12" s="131"/>
      <c r="G12" s="131"/>
      <c r="H12" s="131"/>
      <c r="I12" s="131"/>
      <c r="J12" s="131"/>
      <c r="K12" s="132"/>
    </row>
    <row r="13" spans="1:11" x14ac:dyDescent="0.2">
      <c r="A13" s="133">
        <v>43961.333333333336</v>
      </c>
      <c r="B13" s="131"/>
      <c r="C13" s="131"/>
      <c r="D13" s="131"/>
      <c r="E13" s="131"/>
      <c r="F13" s="131"/>
      <c r="G13" s="131"/>
      <c r="H13" s="131"/>
      <c r="I13" s="131"/>
      <c r="J13" s="131"/>
      <c r="K13" s="132"/>
    </row>
    <row r="14" spans="1:11" x14ac:dyDescent="0.2">
      <c r="A14" s="133">
        <v>43962.333333333336</v>
      </c>
      <c r="B14" s="131"/>
      <c r="C14" s="131"/>
      <c r="D14" s="131"/>
      <c r="E14" s="131"/>
      <c r="F14" s="131"/>
      <c r="G14" s="131"/>
      <c r="H14" s="131"/>
      <c r="I14" s="131"/>
      <c r="J14" s="131"/>
      <c r="K14" s="132"/>
    </row>
    <row r="15" spans="1:11" x14ac:dyDescent="0.2">
      <c r="A15" s="133">
        <v>43963.333333333336</v>
      </c>
      <c r="B15" s="131"/>
      <c r="C15" s="131"/>
      <c r="D15" s="131"/>
      <c r="E15" s="131"/>
      <c r="F15" s="131"/>
      <c r="G15" s="131"/>
      <c r="H15" s="131"/>
      <c r="I15" s="131"/>
      <c r="J15" s="131"/>
      <c r="K15" s="132"/>
    </row>
    <row r="16" spans="1:11" x14ac:dyDescent="0.2">
      <c r="A16" s="133">
        <v>43964.333333333336</v>
      </c>
      <c r="B16" s="131"/>
      <c r="C16" s="131"/>
      <c r="D16" s="131"/>
      <c r="E16" s="131"/>
      <c r="F16" s="131"/>
      <c r="G16" s="131"/>
      <c r="H16" s="131"/>
      <c r="I16" s="131"/>
      <c r="J16" s="131"/>
      <c r="K16" s="132"/>
    </row>
    <row r="17" spans="1:11" x14ac:dyDescent="0.2">
      <c r="A17" s="133">
        <v>43965.333333333336</v>
      </c>
      <c r="B17" s="131"/>
      <c r="C17" s="131"/>
      <c r="D17" s="131"/>
      <c r="E17" s="131"/>
      <c r="F17" s="131"/>
      <c r="G17" s="131"/>
      <c r="H17" s="131"/>
      <c r="I17" s="131"/>
      <c r="J17" s="131"/>
      <c r="K17" s="132"/>
    </row>
    <row r="18" spans="1:11" x14ac:dyDescent="0.2">
      <c r="A18" s="133">
        <v>43966.333333333336</v>
      </c>
      <c r="B18" s="131"/>
      <c r="C18" s="131"/>
      <c r="D18" s="131"/>
      <c r="E18" s="131"/>
      <c r="F18" s="131"/>
      <c r="G18" s="131"/>
      <c r="H18" s="131"/>
      <c r="I18" s="131"/>
      <c r="J18" s="131"/>
      <c r="K18" s="132"/>
    </row>
    <row r="19" spans="1:11" x14ac:dyDescent="0.2">
      <c r="A19" s="133">
        <v>43967.333333333336</v>
      </c>
      <c r="B19" s="131"/>
      <c r="C19" s="131"/>
      <c r="D19" s="131"/>
      <c r="E19" s="131"/>
      <c r="F19" s="131"/>
      <c r="G19" s="131"/>
      <c r="H19" s="131"/>
      <c r="I19" s="131"/>
      <c r="J19" s="131"/>
      <c r="K19" s="132"/>
    </row>
    <row r="20" spans="1:11" x14ac:dyDescent="0.2">
      <c r="A20" s="133">
        <v>43968.333333333336</v>
      </c>
      <c r="B20" s="131"/>
      <c r="C20" s="131"/>
      <c r="D20" s="131"/>
      <c r="E20" s="131"/>
      <c r="F20" s="131"/>
      <c r="G20" s="131"/>
      <c r="H20" s="131"/>
      <c r="I20" s="131"/>
      <c r="J20" s="131"/>
      <c r="K20" s="132"/>
    </row>
    <row r="21" spans="1:11" x14ac:dyDescent="0.2">
      <c r="A21" s="133">
        <v>43969.333333333336</v>
      </c>
      <c r="B21" s="131"/>
      <c r="C21" s="131"/>
      <c r="D21" s="131"/>
      <c r="E21" s="131"/>
      <c r="F21" s="131"/>
      <c r="G21" s="131"/>
      <c r="H21" s="131"/>
      <c r="I21" s="131"/>
      <c r="J21" s="131"/>
      <c r="K21" s="132"/>
    </row>
    <row r="22" spans="1:11" x14ac:dyDescent="0.2">
      <c r="A22" s="133">
        <v>43970.333333333336</v>
      </c>
      <c r="B22" s="131"/>
      <c r="C22" s="131"/>
      <c r="D22" s="131"/>
      <c r="E22" s="131"/>
      <c r="F22" s="131"/>
      <c r="G22" s="131"/>
      <c r="H22" s="131"/>
      <c r="I22" s="131"/>
      <c r="J22" s="131"/>
      <c r="K22" s="132"/>
    </row>
    <row r="23" spans="1:11" x14ac:dyDescent="0.2">
      <c r="A23" s="133">
        <v>43971.333333333336</v>
      </c>
      <c r="B23" s="131"/>
      <c r="C23" s="131"/>
      <c r="D23" s="131"/>
      <c r="E23" s="131"/>
      <c r="F23" s="131"/>
      <c r="G23" s="131"/>
      <c r="H23" s="131"/>
      <c r="I23" s="131"/>
      <c r="J23" s="131"/>
      <c r="K23" s="132"/>
    </row>
    <row r="24" spans="1:11" x14ac:dyDescent="0.2">
      <c r="A24" s="133">
        <v>43972.333333333336</v>
      </c>
      <c r="B24" s="131"/>
      <c r="C24" s="131"/>
      <c r="D24" s="131"/>
      <c r="E24" s="131"/>
      <c r="F24" s="131"/>
      <c r="G24" s="131"/>
      <c r="H24" s="131"/>
      <c r="I24" s="131"/>
      <c r="J24" s="131"/>
      <c r="K24" s="132"/>
    </row>
    <row r="25" spans="1:11" x14ac:dyDescent="0.2">
      <c r="A25" s="133">
        <v>43973.333333333336</v>
      </c>
      <c r="B25" s="131"/>
      <c r="C25" s="131"/>
      <c r="D25" s="131"/>
      <c r="E25" s="131"/>
      <c r="F25" s="131"/>
      <c r="G25" s="131"/>
      <c r="H25" s="131"/>
      <c r="I25" s="131"/>
      <c r="J25" s="131"/>
      <c r="K25" s="132"/>
    </row>
    <row r="26" spans="1:11" x14ac:dyDescent="0.2">
      <c r="A26" s="133">
        <v>43974.333333333336</v>
      </c>
      <c r="B26" s="131"/>
      <c r="C26" s="131"/>
      <c r="D26" s="131"/>
      <c r="E26" s="131"/>
      <c r="F26" s="131"/>
      <c r="G26" s="131"/>
      <c r="H26" s="131"/>
      <c r="I26" s="131"/>
      <c r="J26" s="131"/>
      <c r="K26" s="132"/>
    </row>
    <row r="27" spans="1:11" x14ac:dyDescent="0.2">
      <c r="A27" s="133">
        <v>43975.333333333336</v>
      </c>
      <c r="B27" s="131"/>
      <c r="C27" s="131"/>
      <c r="D27" s="131"/>
      <c r="E27" s="131"/>
      <c r="F27" s="131"/>
      <c r="G27" s="131"/>
      <c r="H27" s="131"/>
      <c r="I27" s="131"/>
      <c r="J27" s="131"/>
      <c r="K27" s="132"/>
    </row>
    <row r="28" spans="1:11" x14ac:dyDescent="0.2">
      <c r="A28" s="133">
        <v>43976.333333333336</v>
      </c>
      <c r="B28" s="131"/>
      <c r="C28" s="131"/>
      <c r="D28" s="131"/>
      <c r="E28" s="131"/>
      <c r="F28" s="131"/>
      <c r="G28" s="131"/>
      <c r="H28" s="131"/>
      <c r="I28" s="131"/>
      <c r="J28" s="131"/>
      <c r="K28" s="132"/>
    </row>
    <row r="29" spans="1:11" x14ac:dyDescent="0.2">
      <c r="A29" s="133">
        <v>43977.333333333336</v>
      </c>
      <c r="B29" s="131"/>
      <c r="C29" s="131"/>
      <c r="D29" s="131"/>
      <c r="E29" s="131"/>
      <c r="F29" s="131"/>
      <c r="G29" s="131"/>
      <c r="H29" s="131"/>
      <c r="I29" s="131"/>
      <c r="J29" s="131"/>
      <c r="K29" s="132"/>
    </row>
    <row r="30" spans="1:11" x14ac:dyDescent="0.2">
      <c r="A30" s="133">
        <v>43978.333333333336</v>
      </c>
      <c r="B30" s="131"/>
      <c r="C30" s="131"/>
      <c r="D30" s="131"/>
      <c r="E30" s="131"/>
      <c r="F30" s="131"/>
      <c r="G30" s="131"/>
      <c r="H30" s="131"/>
      <c r="I30" s="131"/>
      <c r="J30" s="131"/>
      <c r="K30" s="132"/>
    </row>
    <row r="31" spans="1:11" x14ac:dyDescent="0.2">
      <c r="A31" s="133">
        <v>43979.333333333336</v>
      </c>
      <c r="B31" s="131"/>
      <c r="C31" s="131"/>
      <c r="D31" s="131"/>
      <c r="E31" s="131"/>
      <c r="F31" s="131"/>
      <c r="G31" s="131"/>
      <c r="H31" s="131"/>
      <c r="I31" s="131"/>
      <c r="J31" s="131"/>
      <c r="K31" s="132"/>
    </row>
    <row r="32" spans="1:11" x14ac:dyDescent="0.2">
      <c r="A32" s="133">
        <v>43980.333333333336</v>
      </c>
      <c r="B32" s="131"/>
      <c r="C32" s="131"/>
      <c r="D32" s="131"/>
      <c r="E32" s="131"/>
      <c r="F32" s="131"/>
      <c r="G32" s="131"/>
      <c r="H32" s="131"/>
      <c r="I32" s="131"/>
      <c r="J32" s="131"/>
      <c r="K32" s="132"/>
    </row>
    <row r="33" spans="1:11" x14ac:dyDescent="0.2">
      <c r="A33" s="133">
        <v>43981.333333333336</v>
      </c>
      <c r="B33" s="131"/>
      <c r="C33" s="131"/>
      <c r="D33" s="131"/>
      <c r="E33" s="131"/>
      <c r="F33" s="131"/>
      <c r="G33" s="131"/>
      <c r="H33" s="131"/>
      <c r="I33" s="131"/>
      <c r="J33" s="131"/>
      <c r="K33" s="132"/>
    </row>
    <row r="34" spans="1:11" x14ac:dyDescent="0.2">
      <c r="A34" s="133">
        <v>43982.333333333336</v>
      </c>
      <c r="B34" s="131"/>
      <c r="C34" s="131"/>
      <c r="D34" s="131"/>
      <c r="E34" s="131"/>
      <c r="F34" s="131"/>
      <c r="G34" s="131"/>
      <c r="H34" s="131"/>
      <c r="I34" s="131"/>
      <c r="J34" s="131"/>
      <c r="K34" s="132"/>
    </row>
    <row r="35" spans="1:11" x14ac:dyDescent="0.2">
      <c r="A35" s="133">
        <v>43983.333333333336</v>
      </c>
      <c r="B35" s="131"/>
      <c r="C35" s="131"/>
      <c r="D35" s="131"/>
      <c r="E35" s="131"/>
      <c r="F35" s="131"/>
      <c r="G35" s="131"/>
      <c r="H35" s="131"/>
      <c r="I35" s="131"/>
      <c r="J35" s="131"/>
      <c r="K35" s="132"/>
    </row>
    <row r="36" spans="1:11" x14ac:dyDescent="0.2">
      <c r="A36" s="133">
        <v>43984.333333333336</v>
      </c>
      <c r="B36" s="131"/>
      <c r="C36" s="131"/>
      <c r="D36" s="131"/>
      <c r="E36" s="131"/>
      <c r="F36" s="131"/>
      <c r="G36" s="131"/>
      <c r="H36" s="131"/>
      <c r="I36" s="131"/>
      <c r="J36" s="131"/>
      <c r="K36" s="132"/>
    </row>
    <row r="37" spans="1:11" x14ac:dyDescent="0.2">
      <c r="A37" s="133">
        <v>43985.333333333336</v>
      </c>
      <c r="B37" s="131"/>
      <c r="C37" s="131"/>
      <c r="D37" s="131"/>
      <c r="E37" s="131"/>
      <c r="F37" s="131"/>
      <c r="G37" s="131"/>
      <c r="H37" s="131"/>
      <c r="I37" s="131"/>
      <c r="J37" s="131"/>
      <c r="K37" s="132"/>
    </row>
    <row r="38" spans="1:11" x14ac:dyDescent="0.2">
      <c r="A38" s="133">
        <v>43986.333333333336</v>
      </c>
      <c r="B38" s="131"/>
      <c r="C38" s="131"/>
      <c r="D38" s="131"/>
      <c r="E38" s="131"/>
      <c r="F38" s="131"/>
      <c r="G38" s="131"/>
      <c r="H38" s="131"/>
      <c r="I38" s="131"/>
      <c r="J38" s="131"/>
      <c r="K38" s="132"/>
    </row>
    <row r="39" spans="1:11" x14ac:dyDescent="0.2">
      <c r="A39" s="133">
        <v>43987.333333333336</v>
      </c>
      <c r="B39" s="131"/>
      <c r="C39" s="131"/>
      <c r="D39" s="131"/>
      <c r="E39" s="131"/>
      <c r="F39" s="131"/>
      <c r="G39" s="131"/>
      <c r="H39" s="131"/>
      <c r="I39" s="131"/>
      <c r="J39" s="131"/>
      <c r="K39" s="132"/>
    </row>
    <row r="40" spans="1:11" x14ac:dyDescent="0.2">
      <c r="A40" s="133">
        <v>43988.333333333336</v>
      </c>
      <c r="B40" s="131"/>
      <c r="C40" s="131"/>
      <c r="D40" s="131"/>
      <c r="E40" s="131"/>
      <c r="F40" s="131"/>
      <c r="G40" s="131"/>
      <c r="H40" s="131"/>
      <c r="I40" s="131"/>
      <c r="J40" s="131"/>
      <c r="K40" s="132"/>
    </row>
    <row r="41" spans="1:11" x14ac:dyDescent="0.2">
      <c r="A41" s="133">
        <v>43989.333333333336</v>
      </c>
      <c r="B41" s="131"/>
      <c r="C41" s="131"/>
      <c r="D41" s="131"/>
      <c r="E41" s="131"/>
      <c r="F41" s="131"/>
      <c r="G41" s="131"/>
      <c r="H41" s="131"/>
      <c r="I41" s="131"/>
      <c r="J41" s="131"/>
      <c r="K41" s="132"/>
    </row>
    <row r="42" spans="1:11" x14ac:dyDescent="0.2">
      <c r="A42" s="133">
        <v>43990.333333333336</v>
      </c>
      <c r="B42" s="131"/>
      <c r="C42" s="131"/>
      <c r="D42" s="131"/>
      <c r="E42" s="131"/>
      <c r="F42" s="131"/>
      <c r="G42" s="131"/>
      <c r="H42" s="131"/>
      <c r="I42" s="131"/>
      <c r="J42" s="131"/>
      <c r="K42" s="132"/>
    </row>
    <row r="43" spans="1:11" x14ac:dyDescent="0.2">
      <c r="A43" s="133">
        <v>43991.333333333336</v>
      </c>
      <c r="B43" s="131"/>
      <c r="C43" s="131"/>
      <c r="D43" s="131"/>
      <c r="E43" s="131"/>
      <c r="F43" s="131"/>
      <c r="G43" s="131"/>
      <c r="H43" s="131"/>
      <c r="I43" s="131"/>
      <c r="J43" s="131"/>
      <c r="K43" s="132"/>
    </row>
    <row r="44" spans="1:11" x14ac:dyDescent="0.2">
      <c r="A44" s="133">
        <v>43992.333333333336</v>
      </c>
      <c r="B44" s="131"/>
      <c r="C44" s="131"/>
      <c r="D44" s="131"/>
      <c r="E44" s="131"/>
      <c r="F44" s="131"/>
      <c r="G44" s="131"/>
      <c r="H44" s="131"/>
      <c r="I44" s="131"/>
      <c r="J44" s="131"/>
      <c r="K44" s="132"/>
    </row>
    <row r="45" spans="1:11" x14ac:dyDescent="0.2">
      <c r="A45" s="133">
        <v>43993.333333333336</v>
      </c>
      <c r="B45" s="131"/>
      <c r="C45" s="131"/>
      <c r="D45" s="131"/>
      <c r="E45" s="131"/>
      <c r="F45" s="131"/>
      <c r="G45" s="131"/>
      <c r="H45" s="131"/>
      <c r="I45" s="131"/>
      <c r="J45" s="131"/>
      <c r="K45" s="132"/>
    </row>
    <row r="46" spans="1:11" x14ac:dyDescent="0.2">
      <c r="A46" s="133">
        <v>43994.333333333336</v>
      </c>
      <c r="B46" s="131"/>
      <c r="C46" s="131"/>
      <c r="D46" s="131"/>
      <c r="E46" s="131"/>
      <c r="F46" s="131"/>
      <c r="G46" s="131"/>
      <c r="H46" s="131"/>
      <c r="I46" s="131"/>
      <c r="J46" s="131"/>
      <c r="K46" s="132"/>
    </row>
    <row r="47" spans="1:11" x14ac:dyDescent="0.2">
      <c r="A47" s="134">
        <v>43997.333333333336</v>
      </c>
      <c r="B47" s="135"/>
      <c r="C47" s="135"/>
      <c r="D47" s="135"/>
      <c r="E47" s="135"/>
      <c r="F47" s="135"/>
      <c r="G47" s="135"/>
      <c r="H47" s="135"/>
      <c r="I47" s="135"/>
      <c r="J47" s="135"/>
      <c r="K47" s="136"/>
    </row>
    <row r="48" spans="1:11" x14ac:dyDescent="0.2">
      <c r="A48" s="134">
        <v>43998.333333333336</v>
      </c>
      <c r="B48" s="135"/>
      <c r="C48" s="135"/>
      <c r="D48" s="135"/>
      <c r="E48" s="135"/>
      <c r="F48" s="135"/>
      <c r="G48" s="135"/>
      <c r="H48" s="135"/>
      <c r="I48" s="135"/>
      <c r="J48" s="135"/>
      <c r="K48" s="136"/>
    </row>
    <row r="49" spans="1:11" x14ac:dyDescent="0.2">
      <c r="A49" s="134">
        <v>43999.333333333336</v>
      </c>
      <c r="B49" s="135"/>
      <c r="C49" s="135"/>
      <c r="D49" s="135"/>
      <c r="E49" s="135"/>
      <c r="F49" s="135"/>
      <c r="G49" s="135"/>
      <c r="H49" s="135"/>
      <c r="I49" s="135"/>
      <c r="J49" s="135"/>
      <c r="K49" s="136"/>
    </row>
    <row r="50" spans="1:11" x14ac:dyDescent="0.2">
      <c r="A50" s="134">
        <v>44000</v>
      </c>
      <c r="B50" s="135"/>
      <c r="C50" s="135"/>
      <c r="D50" s="135"/>
      <c r="E50" s="135"/>
      <c r="F50" s="135"/>
      <c r="G50" s="135"/>
      <c r="H50" s="135"/>
      <c r="I50" s="135"/>
      <c r="J50" s="135"/>
      <c r="K50" s="136"/>
    </row>
    <row r="51" spans="1:11" x14ac:dyDescent="0.2">
      <c r="A51" s="134">
        <v>44001</v>
      </c>
      <c r="B51" s="135"/>
      <c r="C51" s="135"/>
      <c r="D51" s="135"/>
      <c r="E51" s="135"/>
      <c r="F51" s="135"/>
      <c r="G51" s="135"/>
      <c r="H51" s="135"/>
      <c r="I51" s="135"/>
      <c r="J51" s="135"/>
      <c r="K51" s="136"/>
    </row>
    <row r="52" spans="1:11" x14ac:dyDescent="0.2">
      <c r="A52" s="134">
        <v>44004</v>
      </c>
      <c r="B52" s="135"/>
      <c r="C52" s="135"/>
      <c r="D52" s="135"/>
      <c r="E52" s="135"/>
      <c r="F52" s="135"/>
      <c r="G52" s="135"/>
      <c r="H52" s="135"/>
      <c r="I52" s="135"/>
      <c r="J52" s="135"/>
      <c r="K52" s="136"/>
    </row>
    <row r="53" spans="1:11" x14ac:dyDescent="0.2">
      <c r="A53" s="134">
        <v>44005</v>
      </c>
      <c r="B53" s="135"/>
      <c r="C53" s="135"/>
      <c r="D53" s="135"/>
      <c r="E53" s="135"/>
      <c r="F53" s="135"/>
      <c r="G53" s="135"/>
      <c r="H53" s="135"/>
      <c r="I53" s="135"/>
      <c r="J53" s="135"/>
      <c r="K53" s="136"/>
    </row>
    <row r="54" spans="1:11" x14ac:dyDescent="0.2">
      <c r="A54" s="134">
        <v>44006</v>
      </c>
      <c r="B54" s="135"/>
      <c r="C54" s="135"/>
      <c r="D54" s="135"/>
      <c r="E54" s="135"/>
      <c r="F54" s="135"/>
      <c r="G54" s="135"/>
      <c r="H54" s="135"/>
      <c r="I54" s="135"/>
      <c r="J54" s="135"/>
      <c r="K54" s="136"/>
    </row>
    <row r="55" spans="1:11" x14ac:dyDescent="0.2">
      <c r="A55" s="134">
        <v>44007</v>
      </c>
      <c r="B55" s="135"/>
      <c r="C55" s="135"/>
      <c r="D55" s="135"/>
      <c r="E55" s="135"/>
      <c r="F55" s="135"/>
      <c r="G55" s="135"/>
      <c r="H55" s="135"/>
      <c r="I55" s="135"/>
      <c r="J55" s="135"/>
      <c r="K55" s="136"/>
    </row>
    <row r="56" spans="1:11" x14ac:dyDescent="0.2">
      <c r="A56" s="134">
        <v>44008</v>
      </c>
      <c r="B56" s="135"/>
      <c r="C56" s="135"/>
      <c r="D56" s="135"/>
      <c r="E56" s="135"/>
      <c r="F56" s="135"/>
      <c r="G56" s="135"/>
      <c r="H56" s="135"/>
      <c r="I56" s="135"/>
      <c r="J56" s="135"/>
      <c r="K56" s="136"/>
    </row>
    <row r="57" spans="1:11" x14ac:dyDescent="0.2">
      <c r="A57" s="134">
        <v>44011</v>
      </c>
      <c r="B57" s="135"/>
      <c r="C57" s="135"/>
      <c r="D57" s="135"/>
      <c r="E57" s="135"/>
      <c r="F57" s="135"/>
      <c r="G57" s="135"/>
      <c r="H57" s="135"/>
      <c r="I57" s="135"/>
      <c r="J57" s="135"/>
      <c r="K57" s="136"/>
    </row>
    <row r="58" spans="1:11" x14ac:dyDescent="0.2">
      <c r="A58" s="134">
        <v>44012</v>
      </c>
      <c r="B58" s="135"/>
      <c r="C58" s="135"/>
      <c r="D58" s="135"/>
      <c r="E58" s="135"/>
      <c r="F58" s="135"/>
      <c r="G58" s="135"/>
      <c r="H58" s="135"/>
      <c r="I58" s="135"/>
      <c r="J58" s="135"/>
      <c r="K58" s="136"/>
    </row>
    <row r="59" spans="1:11" x14ac:dyDescent="0.2">
      <c r="A59" s="134">
        <v>44013</v>
      </c>
      <c r="B59" s="135"/>
      <c r="C59" s="135"/>
      <c r="D59" s="135"/>
      <c r="E59" s="135"/>
      <c r="F59" s="135"/>
      <c r="G59" s="135"/>
      <c r="H59" s="135"/>
      <c r="I59" s="135"/>
      <c r="J59" s="135"/>
      <c r="K59" s="136"/>
    </row>
    <row r="60" spans="1:11" x14ac:dyDescent="0.2">
      <c r="A60" s="134">
        <v>44014</v>
      </c>
      <c r="B60" s="135"/>
      <c r="C60" s="135"/>
      <c r="D60" s="135"/>
      <c r="E60" s="135"/>
      <c r="F60" s="135"/>
      <c r="G60" s="135"/>
      <c r="H60" s="135"/>
      <c r="I60" s="135"/>
      <c r="J60" s="135"/>
      <c r="K60" s="136"/>
    </row>
    <row r="61" spans="1:11" x14ac:dyDescent="0.2">
      <c r="A61" s="134">
        <v>44015</v>
      </c>
      <c r="B61" s="135"/>
      <c r="C61" s="135"/>
      <c r="D61" s="135"/>
      <c r="E61" s="135"/>
      <c r="F61" s="135"/>
      <c r="G61" s="135"/>
      <c r="H61" s="135"/>
      <c r="I61" s="135"/>
      <c r="J61" s="135"/>
      <c r="K61" s="136"/>
    </row>
    <row r="62" spans="1:11" x14ac:dyDescent="0.2">
      <c r="A62" s="134">
        <v>44018</v>
      </c>
      <c r="B62" s="135"/>
      <c r="C62" s="135"/>
      <c r="D62" s="135"/>
      <c r="E62" s="135"/>
      <c r="F62" s="135"/>
      <c r="G62" s="135"/>
      <c r="H62" s="135"/>
      <c r="I62" s="135"/>
      <c r="J62" s="135"/>
      <c r="K62" s="136"/>
    </row>
    <row r="63" spans="1:11" x14ac:dyDescent="0.2">
      <c r="A63" s="134">
        <v>44019</v>
      </c>
      <c r="B63" s="135"/>
      <c r="C63" s="135"/>
      <c r="D63" s="135"/>
      <c r="E63" s="135"/>
      <c r="F63" s="135"/>
      <c r="G63" s="135"/>
      <c r="H63" s="135"/>
      <c r="I63" s="135"/>
      <c r="J63" s="135"/>
      <c r="K63" s="136"/>
    </row>
    <row r="64" spans="1:11" x14ac:dyDescent="0.2">
      <c r="A64" s="134">
        <v>44020</v>
      </c>
      <c r="B64" s="135"/>
      <c r="C64" s="135"/>
      <c r="D64" s="135"/>
      <c r="E64" s="135"/>
      <c r="F64" s="135"/>
      <c r="G64" s="135"/>
      <c r="H64" s="135"/>
      <c r="I64" s="135"/>
      <c r="J64" s="135"/>
      <c r="K64" s="136"/>
    </row>
    <row r="65" spans="1:11" x14ac:dyDescent="0.2">
      <c r="A65" s="134">
        <v>44021</v>
      </c>
      <c r="B65" s="135"/>
      <c r="C65" s="135"/>
      <c r="D65" s="135"/>
      <c r="E65" s="135"/>
      <c r="F65" s="135"/>
      <c r="G65" s="135"/>
      <c r="H65" s="135"/>
      <c r="I65" s="135"/>
      <c r="J65" s="135"/>
      <c r="K65" s="136"/>
    </row>
    <row r="66" spans="1:11" x14ac:dyDescent="0.2">
      <c r="A66" s="134">
        <v>44022</v>
      </c>
      <c r="B66" s="135"/>
      <c r="C66" s="135"/>
      <c r="D66" s="135"/>
      <c r="E66" s="135"/>
      <c r="F66" s="135"/>
      <c r="G66" s="135"/>
      <c r="H66" s="135"/>
      <c r="I66" s="135"/>
      <c r="J66" s="135"/>
      <c r="K66" s="136"/>
    </row>
    <row r="67" spans="1:11" x14ac:dyDescent="0.2">
      <c r="A67" s="134">
        <v>44025</v>
      </c>
      <c r="B67" s="135">
        <v>170</v>
      </c>
      <c r="C67" s="135">
        <v>170</v>
      </c>
      <c r="D67" s="135">
        <v>48</v>
      </c>
      <c r="E67" s="135">
        <v>48</v>
      </c>
      <c r="F67" s="135">
        <v>5</v>
      </c>
      <c r="G67" s="135">
        <v>5</v>
      </c>
      <c r="H67" s="135">
        <v>0</v>
      </c>
      <c r="I67" s="135">
        <v>0</v>
      </c>
      <c r="J67" s="135">
        <v>0</v>
      </c>
      <c r="K67" s="136">
        <v>0</v>
      </c>
    </row>
    <row r="68" spans="1:11" x14ac:dyDescent="0.2">
      <c r="A68" s="134">
        <v>44026</v>
      </c>
      <c r="B68" s="135">
        <v>74</v>
      </c>
      <c r="C68" s="135">
        <f>SUM(C67,B68)</f>
        <v>244</v>
      </c>
      <c r="D68" s="135">
        <v>14</v>
      </c>
      <c r="E68" s="135">
        <f>SUM(E67,D68)</f>
        <v>62</v>
      </c>
      <c r="F68" s="135">
        <v>3</v>
      </c>
      <c r="G68" s="135">
        <f>SUM(G67,F68)</f>
        <v>8</v>
      </c>
      <c r="H68" s="135">
        <v>0</v>
      </c>
      <c r="I68" s="135">
        <f>SUM(I67,H68)</f>
        <v>0</v>
      </c>
      <c r="J68" s="135">
        <v>0</v>
      </c>
      <c r="K68" s="136">
        <f>SUM(K67,J68)</f>
        <v>0</v>
      </c>
    </row>
    <row r="69" spans="1:11" x14ac:dyDescent="0.2">
      <c r="A69" s="134">
        <v>44027</v>
      </c>
      <c r="B69" s="135">
        <v>17</v>
      </c>
      <c r="C69" s="135">
        <f t="shared" ref="C69:C132" si="0">SUM(C68,B69)</f>
        <v>261</v>
      </c>
      <c r="D69" s="135">
        <v>24</v>
      </c>
      <c r="E69" s="135">
        <f t="shared" ref="E69:E132" si="1">SUM(E68,D69)</f>
        <v>86</v>
      </c>
      <c r="F69" s="135">
        <v>2</v>
      </c>
      <c r="G69" s="135">
        <f t="shared" ref="G69:G132" si="2">SUM(G68,F69)</f>
        <v>10</v>
      </c>
      <c r="H69" s="135">
        <v>0</v>
      </c>
      <c r="I69" s="135">
        <f t="shared" ref="I69:I97" si="3">SUM(I68,H69)</f>
        <v>0</v>
      </c>
      <c r="J69" s="135">
        <v>0</v>
      </c>
      <c r="K69" s="136">
        <f t="shared" ref="K69:K132" si="4">SUM(K68,J69)</f>
        <v>0</v>
      </c>
    </row>
    <row r="70" spans="1:11" x14ac:dyDescent="0.2">
      <c r="A70" s="134">
        <v>44028</v>
      </c>
      <c r="B70" s="135">
        <v>61</v>
      </c>
      <c r="C70" s="135">
        <f t="shared" si="0"/>
        <v>322</v>
      </c>
      <c r="D70" s="135">
        <v>38</v>
      </c>
      <c r="E70" s="135">
        <f t="shared" si="1"/>
        <v>124</v>
      </c>
      <c r="F70" s="135">
        <v>5</v>
      </c>
      <c r="G70" s="135">
        <f t="shared" si="2"/>
        <v>15</v>
      </c>
      <c r="H70" s="135">
        <v>0</v>
      </c>
      <c r="I70" s="135">
        <f t="shared" si="3"/>
        <v>0</v>
      </c>
      <c r="J70" s="135">
        <v>0</v>
      </c>
      <c r="K70" s="136">
        <f t="shared" si="4"/>
        <v>0</v>
      </c>
    </row>
    <row r="71" spans="1:11" x14ac:dyDescent="0.2">
      <c r="A71" s="134">
        <v>44029</v>
      </c>
      <c r="B71" s="135">
        <v>52</v>
      </c>
      <c r="C71" s="135">
        <f t="shared" si="0"/>
        <v>374</v>
      </c>
      <c r="D71" s="135">
        <v>24</v>
      </c>
      <c r="E71" s="135">
        <f t="shared" si="1"/>
        <v>148</v>
      </c>
      <c r="F71" s="135">
        <v>4</v>
      </c>
      <c r="G71" s="135">
        <f t="shared" si="2"/>
        <v>19</v>
      </c>
      <c r="H71" s="135">
        <v>0</v>
      </c>
      <c r="I71" s="135">
        <f t="shared" si="3"/>
        <v>0</v>
      </c>
      <c r="J71" s="135">
        <v>2</v>
      </c>
      <c r="K71" s="136">
        <f t="shared" si="4"/>
        <v>2</v>
      </c>
    </row>
    <row r="72" spans="1:11" x14ac:dyDescent="0.2">
      <c r="A72" s="134">
        <v>44032</v>
      </c>
      <c r="B72" s="135">
        <v>306</v>
      </c>
      <c r="C72" s="135">
        <f t="shared" si="0"/>
        <v>680</v>
      </c>
      <c r="D72" s="135">
        <v>101</v>
      </c>
      <c r="E72" s="135">
        <f t="shared" si="1"/>
        <v>249</v>
      </c>
      <c r="F72" s="135">
        <v>25</v>
      </c>
      <c r="G72" s="135">
        <f t="shared" si="2"/>
        <v>44</v>
      </c>
      <c r="H72" s="135">
        <v>0</v>
      </c>
      <c r="I72" s="135">
        <f t="shared" si="3"/>
        <v>0</v>
      </c>
      <c r="J72" s="135">
        <v>2</v>
      </c>
      <c r="K72" s="136">
        <f t="shared" si="4"/>
        <v>4</v>
      </c>
    </row>
    <row r="73" spans="1:11" x14ac:dyDescent="0.2">
      <c r="A73" s="134">
        <v>44033</v>
      </c>
      <c r="B73" s="135">
        <v>75</v>
      </c>
      <c r="C73" s="135">
        <f t="shared" si="0"/>
        <v>755</v>
      </c>
      <c r="D73" s="135">
        <v>15</v>
      </c>
      <c r="E73" s="135">
        <f t="shared" si="1"/>
        <v>264</v>
      </c>
      <c r="F73" s="135">
        <v>5</v>
      </c>
      <c r="G73" s="135">
        <f t="shared" si="2"/>
        <v>49</v>
      </c>
      <c r="H73" s="135">
        <v>0</v>
      </c>
      <c r="I73" s="135">
        <f t="shared" si="3"/>
        <v>0</v>
      </c>
      <c r="J73" s="135">
        <v>1</v>
      </c>
      <c r="K73" s="136">
        <f t="shared" si="4"/>
        <v>5</v>
      </c>
    </row>
    <row r="74" spans="1:11" x14ac:dyDescent="0.2">
      <c r="A74" s="134">
        <v>44034</v>
      </c>
      <c r="B74" s="135">
        <v>49</v>
      </c>
      <c r="C74" s="135">
        <f t="shared" si="0"/>
        <v>804</v>
      </c>
      <c r="D74" s="135">
        <v>20</v>
      </c>
      <c r="E74" s="135">
        <f t="shared" si="1"/>
        <v>284</v>
      </c>
      <c r="F74" s="135">
        <v>7</v>
      </c>
      <c r="G74" s="135">
        <f t="shared" si="2"/>
        <v>56</v>
      </c>
      <c r="H74" s="135">
        <v>0</v>
      </c>
      <c r="I74" s="135">
        <f t="shared" si="3"/>
        <v>0</v>
      </c>
      <c r="J74" s="135">
        <v>0</v>
      </c>
      <c r="K74" s="136">
        <f t="shared" si="4"/>
        <v>5</v>
      </c>
    </row>
    <row r="75" spans="1:11" x14ac:dyDescent="0.2">
      <c r="A75" s="134">
        <v>44035</v>
      </c>
      <c r="B75" s="135">
        <v>82</v>
      </c>
      <c r="C75" s="135">
        <f t="shared" si="0"/>
        <v>886</v>
      </c>
      <c r="D75" s="135">
        <v>84</v>
      </c>
      <c r="E75" s="135">
        <f t="shared" si="1"/>
        <v>368</v>
      </c>
      <c r="F75" s="135">
        <v>16</v>
      </c>
      <c r="G75" s="135">
        <f t="shared" si="2"/>
        <v>72</v>
      </c>
      <c r="H75" s="135">
        <v>1</v>
      </c>
      <c r="I75" s="135">
        <f t="shared" si="3"/>
        <v>1</v>
      </c>
      <c r="J75" s="135">
        <v>1</v>
      </c>
      <c r="K75" s="136">
        <f t="shared" si="4"/>
        <v>6</v>
      </c>
    </row>
    <row r="76" spans="1:11" x14ac:dyDescent="0.2">
      <c r="A76" s="134">
        <v>44036</v>
      </c>
      <c r="B76" s="135">
        <v>123</v>
      </c>
      <c r="C76" s="135">
        <f t="shared" si="0"/>
        <v>1009</v>
      </c>
      <c r="D76" s="135">
        <v>164</v>
      </c>
      <c r="E76" s="135">
        <f t="shared" si="1"/>
        <v>532</v>
      </c>
      <c r="F76" s="135">
        <v>27</v>
      </c>
      <c r="G76" s="135">
        <f t="shared" si="2"/>
        <v>99</v>
      </c>
      <c r="H76" s="135">
        <v>0</v>
      </c>
      <c r="I76" s="135">
        <f t="shared" si="3"/>
        <v>1</v>
      </c>
      <c r="J76" s="135">
        <v>2</v>
      </c>
      <c r="K76" s="136">
        <f t="shared" si="4"/>
        <v>8</v>
      </c>
    </row>
    <row r="77" spans="1:11" x14ac:dyDescent="0.2">
      <c r="A77" s="134">
        <v>44039</v>
      </c>
      <c r="B77" s="135">
        <v>397</v>
      </c>
      <c r="C77" s="135">
        <f t="shared" si="0"/>
        <v>1406</v>
      </c>
      <c r="D77" s="135">
        <v>277</v>
      </c>
      <c r="E77" s="135">
        <f t="shared" si="1"/>
        <v>809</v>
      </c>
      <c r="F77" s="135">
        <v>42</v>
      </c>
      <c r="G77" s="135">
        <f t="shared" si="2"/>
        <v>141</v>
      </c>
      <c r="H77" s="135">
        <v>0</v>
      </c>
      <c r="I77" s="135">
        <f t="shared" si="3"/>
        <v>1</v>
      </c>
      <c r="J77" s="135">
        <v>5</v>
      </c>
      <c r="K77" s="136">
        <f t="shared" si="4"/>
        <v>13</v>
      </c>
    </row>
    <row r="78" spans="1:11" x14ac:dyDescent="0.2">
      <c r="A78" s="134">
        <v>44040</v>
      </c>
      <c r="B78" s="135">
        <v>114</v>
      </c>
      <c r="C78" s="135">
        <f t="shared" si="0"/>
        <v>1520</v>
      </c>
      <c r="D78" s="135">
        <v>110</v>
      </c>
      <c r="E78" s="135">
        <f t="shared" si="1"/>
        <v>919</v>
      </c>
      <c r="F78" s="135">
        <v>34</v>
      </c>
      <c r="G78" s="135">
        <f t="shared" si="2"/>
        <v>175</v>
      </c>
      <c r="H78" s="135">
        <v>0</v>
      </c>
      <c r="I78" s="135">
        <f t="shared" si="3"/>
        <v>1</v>
      </c>
      <c r="J78" s="135">
        <v>0</v>
      </c>
      <c r="K78" s="136">
        <f t="shared" si="4"/>
        <v>13</v>
      </c>
    </row>
    <row r="79" spans="1:11" x14ac:dyDescent="0.2">
      <c r="A79" s="134">
        <v>44041</v>
      </c>
      <c r="B79" s="135">
        <v>96</v>
      </c>
      <c r="C79" s="135">
        <f t="shared" si="0"/>
        <v>1616</v>
      </c>
      <c r="D79" s="135">
        <v>106</v>
      </c>
      <c r="E79" s="135">
        <f t="shared" si="1"/>
        <v>1025</v>
      </c>
      <c r="F79" s="135">
        <v>9</v>
      </c>
      <c r="G79" s="135">
        <f t="shared" si="2"/>
        <v>184</v>
      </c>
      <c r="H79" s="135">
        <v>0</v>
      </c>
      <c r="I79" s="135">
        <f t="shared" si="3"/>
        <v>1</v>
      </c>
      <c r="J79" s="135">
        <v>1</v>
      </c>
      <c r="K79" s="136">
        <f t="shared" si="4"/>
        <v>14</v>
      </c>
    </row>
    <row r="80" spans="1:11" x14ac:dyDescent="0.2">
      <c r="A80" s="134">
        <v>44042</v>
      </c>
      <c r="B80" s="135">
        <v>130</v>
      </c>
      <c r="C80" s="135">
        <f t="shared" si="0"/>
        <v>1746</v>
      </c>
      <c r="D80" s="135">
        <v>141</v>
      </c>
      <c r="E80" s="135">
        <f t="shared" si="1"/>
        <v>1166</v>
      </c>
      <c r="F80" s="135">
        <v>13</v>
      </c>
      <c r="G80" s="135">
        <f t="shared" si="2"/>
        <v>197</v>
      </c>
      <c r="H80" s="135">
        <v>0</v>
      </c>
      <c r="I80" s="135">
        <f t="shared" si="3"/>
        <v>1</v>
      </c>
      <c r="J80" s="135">
        <v>3</v>
      </c>
      <c r="K80" s="136">
        <f t="shared" si="4"/>
        <v>17</v>
      </c>
    </row>
    <row r="81" spans="1:11" x14ac:dyDescent="0.2">
      <c r="A81" s="134">
        <v>44043</v>
      </c>
      <c r="B81" s="135">
        <v>139</v>
      </c>
      <c r="C81" s="135">
        <f t="shared" si="0"/>
        <v>1885</v>
      </c>
      <c r="D81" s="135">
        <v>120</v>
      </c>
      <c r="E81" s="135">
        <f t="shared" si="1"/>
        <v>1286</v>
      </c>
      <c r="F81" s="135">
        <v>2</v>
      </c>
      <c r="G81" s="135">
        <f t="shared" si="2"/>
        <v>199</v>
      </c>
      <c r="H81" s="135">
        <v>2</v>
      </c>
      <c r="I81" s="135">
        <f t="shared" si="3"/>
        <v>3</v>
      </c>
      <c r="J81" s="135">
        <v>0</v>
      </c>
      <c r="K81" s="136">
        <f t="shared" si="4"/>
        <v>17</v>
      </c>
    </row>
    <row r="82" spans="1:11" x14ac:dyDescent="0.2">
      <c r="A82" s="134">
        <v>44044</v>
      </c>
      <c r="B82" s="135"/>
      <c r="C82" s="135">
        <f t="shared" si="0"/>
        <v>1885</v>
      </c>
      <c r="D82" s="135"/>
      <c r="E82" s="135">
        <f t="shared" si="1"/>
        <v>1286</v>
      </c>
      <c r="F82" s="135"/>
      <c r="G82" s="135">
        <f t="shared" si="2"/>
        <v>199</v>
      </c>
      <c r="H82" s="135"/>
      <c r="I82" s="135">
        <f t="shared" si="3"/>
        <v>3</v>
      </c>
      <c r="J82" s="135"/>
      <c r="K82" s="136">
        <f t="shared" si="4"/>
        <v>17</v>
      </c>
    </row>
    <row r="83" spans="1:11" x14ac:dyDescent="0.2">
      <c r="A83" s="134">
        <v>44045</v>
      </c>
      <c r="B83" s="135"/>
      <c r="C83" s="135">
        <f t="shared" si="0"/>
        <v>1885</v>
      </c>
      <c r="D83" s="135"/>
      <c r="E83" s="135">
        <f t="shared" si="1"/>
        <v>1286</v>
      </c>
      <c r="F83" s="135"/>
      <c r="G83" s="135">
        <f t="shared" si="2"/>
        <v>199</v>
      </c>
      <c r="H83" s="135"/>
      <c r="I83" s="135">
        <f t="shared" si="3"/>
        <v>3</v>
      </c>
      <c r="J83" s="135"/>
      <c r="K83" s="136">
        <f t="shared" si="4"/>
        <v>17</v>
      </c>
    </row>
    <row r="84" spans="1:11" x14ac:dyDescent="0.2">
      <c r="A84" s="134">
        <v>44046</v>
      </c>
      <c r="B84" s="135">
        <v>355</v>
      </c>
      <c r="C84" s="135">
        <f t="shared" si="0"/>
        <v>2240</v>
      </c>
      <c r="D84" s="135">
        <v>219</v>
      </c>
      <c r="E84" s="135">
        <f t="shared" si="1"/>
        <v>1505</v>
      </c>
      <c r="F84" s="135">
        <v>18</v>
      </c>
      <c r="G84" s="135">
        <f t="shared" si="2"/>
        <v>217</v>
      </c>
      <c r="H84" s="135">
        <v>0</v>
      </c>
      <c r="I84" s="135">
        <f t="shared" si="3"/>
        <v>3</v>
      </c>
      <c r="J84" s="135">
        <v>0</v>
      </c>
      <c r="K84" s="136">
        <f t="shared" si="4"/>
        <v>17</v>
      </c>
    </row>
    <row r="85" spans="1:11" x14ac:dyDescent="0.2">
      <c r="A85" s="134">
        <v>44047</v>
      </c>
      <c r="B85" s="135">
        <v>113</v>
      </c>
      <c r="C85" s="135">
        <f t="shared" si="0"/>
        <v>2353</v>
      </c>
      <c r="D85" s="135">
        <v>31</v>
      </c>
      <c r="E85" s="135">
        <f t="shared" si="1"/>
        <v>1536</v>
      </c>
      <c r="F85" s="135">
        <v>17</v>
      </c>
      <c r="G85" s="135">
        <f t="shared" si="2"/>
        <v>234</v>
      </c>
      <c r="H85" s="135">
        <v>1</v>
      </c>
      <c r="I85" s="135">
        <f t="shared" si="3"/>
        <v>4</v>
      </c>
      <c r="J85" s="135">
        <v>5</v>
      </c>
      <c r="K85" s="136">
        <f t="shared" si="4"/>
        <v>22</v>
      </c>
    </row>
    <row r="86" spans="1:11" x14ac:dyDescent="0.2">
      <c r="A86" s="134">
        <v>44048</v>
      </c>
      <c r="B86" s="135">
        <v>40</v>
      </c>
      <c r="C86" s="135">
        <f t="shared" si="0"/>
        <v>2393</v>
      </c>
      <c r="D86" s="135">
        <v>46</v>
      </c>
      <c r="E86" s="135">
        <f t="shared" si="1"/>
        <v>1582</v>
      </c>
      <c r="F86" s="135">
        <v>1</v>
      </c>
      <c r="G86" s="135">
        <f t="shared" si="2"/>
        <v>235</v>
      </c>
      <c r="H86" s="135">
        <v>2</v>
      </c>
      <c r="I86" s="135">
        <f t="shared" si="3"/>
        <v>6</v>
      </c>
      <c r="J86" s="135">
        <v>0</v>
      </c>
      <c r="K86" s="136">
        <f t="shared" si="4"/>
        <v>22</v>
      </c>
    </row>
    <row r="87" spans="1:11" x14ac:dyDescent="0.2">
      <c r="A87" s="134">
        <v>44049</v>
      </c>
      <c r="B87" s="135">
        <v>61</v>
      </c>
      <c r="C87" s="135">
        <f t="shared" si="0"/>
        <v>2454</v>
      </c>
      <c r="D87" s="135">
        <v>41</v>
      </c>
      <c r="E87" s="135">
        <f t="shared" si="1"/>
        <v>1623</v>
      </c>
      <c r="F87" s="135">
        <v>3</v>
      </c>
      <c r="G87" s="135">
        <f t="shared" si="2"/>
        <v>238</v>
      </c>
      <c r="H87" s="135">
        <v>0</v>
      </c>
      <c r="I87" s="135">
        <f t="shared" si="3"/>
        <v>6</v>
      </c>
      <c r="J87" s="135">
        <v>0</v>
      </c>
      <c r="K87" s="136">
        <f t="shared" si="4"/>
        <v>22</v>
      </c>
    </row>
    <row r="88" spans="1:11" x14ac:dyDescent="0.2">
      <c r="A88" s="134">
        <v>44050</v>
      </c>
      <c r="B88" s="135">
        <v>82</v>
      </c>
      <c r="C88" s="135">
        <f t="shared" si="0"/>
        <v>2536</v>
      </c>
      <c r="D88" s="135">
        <v>19</v>
      </c>
      <c r="E88" s="135">
        <f t="shared" si="1"/>
        <v>1642</v>
      </c>
      <c r="F88" s="135">
        <v>5</v>
      </c>
      <c r="G88" s="135">
        <f t="shared" si="2"/>
        <v>243</v>
      </c>
      <c r="H88" s="135">
        <v>0</v>
      </c>
      <c r="I88" s="135">
        <f t="shared" si="3"/>
        <v>6</v>
      </c>
      <c r="J88" s="135">
        <v>0</v>
      </c>
      <c r="K88" s="136">
        <f t="shared" si="4"/>
        <v>22</v>
      </c>
    </row>
    <row r="89" spans="1:11" x14ac:dyDescent="0.2">
      <c r="A89" s="134">
        <v>44051</v>
      </c>
      <c r="B89" s="135"/>
      <c r="C89" s="135">
        <f t="shared" si="0"/>
        <v>2536</v>
      </c>
      <c r="D89" s="135"/>
      <c r="E89" s="135">
        <f t="shared" si="1"/>
        <v>1642</v>
      </c>
      <c r="F89" s="135"/>
      <c r="G89" s="135">
        <f t="shared" si="2"/>
        <v>243</v>
      </c>
      <c r="H89" s="135"/>
      <c r="I89" s="135">
        <f t="shared" si="3"/>
        <v>6</v>
      </c>
      <c r="J89" s="135"/>
      <c r="K89" s="136">
        <f t="shared" si="4"/>
        <v>22</v>
      </c>
    </row>
    <row r="90" spans="1:11" x14ac:dyDescent="0.2">
      <c r="A90" s="134">
        <v>44052</v>
      </c>
      <c r="B90" s="135"/>
      <c r="C90" s="135">
        <f t="shared" si="0"/>
        <v>2536</v>
      </c>
      <c r="D90" s="135"/>
      <c r="E90" s="135">
        <f t="shared" si="1"/>
        <v>1642</v>
      </c>
      <c r="F90" s="135"/>
      <c r="G90" s="135">
        <f t="shared" si="2"/>
        <v>243</v>
      </c>
      <c r="H90" s="135"/>
      <c r="I90" s="135">
        <f t="shared" si="3"/>
        <v>6</v>
      </c>
      <c r="J90" s="135"/>
      <c r="K90" s="136">
        <f t="shared" si="4"/>
        <v>22</v>
      </c>
    </row>
    <row r="91" spans="1:11" x14ac:dyDescent="0.2">
      <c r="A91" s="134">
        <v>44053</v>
      </c>
      <c r="B91" s="135">
        <v>320</v>
      </c>
      <c r="C91" s="135">
        <f t="shared" si="0"/>
        <v>2856</v>
      </c>
      <c r="D91" s="135">
        <v>85</v>
      </c>
      <c r="E91" s="135">
        <f t="shared" si="1"/>
        <v>1727</v>
      </c>
      <c r="F91" s="135">
        <v>40</v>
      </c>
      <c r="G91" s="135">
        <f t="shared" si="2"/>
        <v>283</v>
      </c>
      <c r="H91" s="135">
        <v>0</v>
      </c>
      <c r="I91" s="135">
        <f t="shared" si="3"/>
        <v>6</v>
      </c>
      <c r="J91" s="135">
        <v>0</v>
      </c>
      <c r="K91" s="136">
        <f t="shared" si="4"/>
        <v>22</v>
      </c>
    </row>
    <row r="92" spans="1:11" x14ac:dyDescent="0.2">
      <c r="A92" s="134">
        <v>44054</v>
      </c>
      <c r="B92" s="135">
        <v>88</v>
      </c>
      <c r="C92" s="135">
        <f t="shared" si="0"/>
        <v>2944</v>
      </c>
      <c r="D92" s="135">
        <v>17</v>
      </c>
      <c r="E92" s="135">
        <f t="shared" si="1"/>
        <v>1744</v>
      </c>
      <c r="F92" s="135">
        <v>12</v>
      </c>
      <c r="G92" s="135">
        <f t="shared" si="2"/>
        <v>295</v>
      </c>
      <c r="H92" s="135">
        <v>0</v>
      </c>
      <c r="I92" s="135">
        <f t="shared" si="3"/>
        <v>6</v>
      </c>
      <c r="J92" s="135">
        <v>1</v>
      </c>
      <c r="K92" s="136">
        <f t="shared" si="4"/>
        <v>23</v>
      </c>
    </row>
    <row r="93" spans="1:11" x14ac:dyDescent="0.2">
      <c r="A93" s="134">
        <v>44055</v>
      </c>
      <c r="B93" s="135">
        <v>16</v>
      </c>
      <c r="C93" s="135">
        <f t="shared" si="0"/>
        <v>2960</v>
      </c>
      <c r="D93" s="135">
        <v>11</v>
      </c>
      <c r="E93" s="135">
        <f t="shared" si="1"/>
        <v>1755</v>
      </c>
      <c r="F93" s="135">
        <v>2</v>
      </c>
      <c r="G93" s="135">
        <f t="shared" si="2"/>
        <v>297</v>
      </c>
      <c r="H93" s="135">
        <v>0</v>
      </c>
      <c r="I93" s="135">
        <f t="shared" si="3"/>
        <v>6</v>
      </c>
      <c r="J93" s="135">
        <v>2</v>
      </c>
      <c r="K93" s="136">
        <f t="shared" si="4"/>
        <v>25</v>
      </c>
    </row>
    <row r="94" spans="1:11" x14ac:dyDescent="0.2">
      <c r="A94" s="134">
        <v>44056</v>
      </c>
      <c r="B94" s="135">
        <v>77</v>
      </c>
      <c r="C94" s="135">
        <f t="shared" si="0"/>
        <v>3037</v>
      </c>
      <c r="D94" s="135">
        <v>9</v>
      </c>
      <c r="E94" s="135">
        <f t="shared" si="1"/>
        <v>1764</v>
      </c>
      <c r="F94" s="135">
        <v>4</v>
      </c>
      <c r="G94" s="135">
        <f t="shared" si="2"/>
        <v>301</v>
      </c>
      <c r="H94" s="135">
        <v>0</v>
      </c>
      <c r="I94" s="135">
        <f t="shared" si="3"/>
        <v>6</v>
      </c>
      <c r="J94" s="135">
        <v>0</v>
      </c>
      <c r="K94" s="136">
        <f t="shared" si="4"/>
        <v>25</v>
      </c>
    </row>
    <row r="95" spans="1:11" x14ac:dyDescent="0.2">
      <c r="A95" s="134">
        <v>44057</v>
      </c>
      <c r="B95" s="135">
        <v>69</v>
      </c>
      <c r="C95" s="135">
        <f t="shared" si="0"/>
        <v>3106</v>
      </c>
      <c r="D95" s="135">
        <v>32</v>
      </c>
      <c r="E95" s="135">
        <f t="shared" si="1"/>
        <v>1796</v>
      </c>
      <c r="F95" s="135">
        <v>2</v>
      </c>
      <c r="G95" s="135">
        <f t="shared" si="2"/>
        <v>303</v>
      </c>
      <c r="H95" s="135">
        <v>0</v>
      </c>
      <c r="I95" s="135">
        <f t="shared" si="3"/>
        <v>6</v>
      </c>
      <c r="J95" s="135">
        <v>2</v>
      </c>
      <c r="K95" s="136">
        <f t="shared" si="4"/>
        <v>27</v>
      </c>
    </row>
    <row r="96" spans="1:11" x14ac:dyDescent="0.2">
      <c r="A96" s="134">
        <v>44058</v>
      </c>
      <c r="B96" s="135"/>
      <c r="C96" s="135">
        <f t="shared" si="0"/>
        <v>3106</v>
      </c>
      <c r="D96" s="135"/>
      <c r="E96" s="135">
        <f t="shared" si="1"/>
        <v>1796</v>
      </c>
      <c r="F96" s="135"/>
      <c r="G96" s="135">
        <f t="shared" si="2"/>
        <v>303</v>
      </c>
      <c r="H96" s="135"/>
      <c r="I96" s="135">
        <f t="shared" si="3"/>
        <v>6</v>
      </c>
      <c r="J96" s="135"/>
      <c r="K96" s="136">
        <f t="shared" si="4"/>
        <v>27</v>
      </c>
    </row>
    <row r="97" spans="1:11" x14ac:dyDescent="0.2">
      <c r="A97" s="134">
        <v>44059</v>
      </c>
      <c r="B97" s="135"/>
      <c r="C97" s="135">
        <f t="shared" si="0"/>
        <v>3106</v>
      </c>
      <c r="D97" s="135"/>
      <c r="E97" s="135">
        <f t="shared" si="1"/>
        <v>1796</v>
      </c>
      <c r="F97" s="135"/>
      <c r="G97" s="135">
        <f t="shared" si="2"/>
        <v>303</v>
      </c>
      <c r="H97" s="135"/>
      <c r="I97" s="135">
        <f t="shared" si="3"/>
        <v>6</v>
      </c>
      <c r="J97" s="135"/>
      <c r="K97" s="136">
        <f t="shared" si="4"/>
        <v>27</v>
      </c>
    </row>
    <row r="98" spans="1:11" x14ac:dyDescent="0.2">
      <c r="A98" s="134">
        <v>44060</v>
      </c>
      <c r="B98" s="135">
        <v>252</v>
      </c>
      <c r="C98" s="135">
        <f t="shared" si="0"/>
        <v>3358</v>
      </c>
      <c r="D98" s="135">
        <v>84</v>
      </c>
      <c r="E98" s="135">
        <f t="shared" si="1"/>
        <v>1880</v>
      </c>
      <c r="F98" s="135">
        <v>31</v>
      </c>
      <c r="G98" s="135">
        <f t="shared" si="2"/>
        <v>334</v>
      </c>
      <c r="H98" s="135">
        <v>1</v>
      </c>
      <c r="I98" s="135">
        <f>I97+H98</f>
        <v>7</v>
      </c>
      <c r="J98" s="135">
        <v>0</v>
      </c>
      <c r="K98" s="136">
        <f t="shared" si="4"/>
        <v>27</v>
      </c>
    </row>
    <row r="99" spans="1:11" x14ac:dyDescent="0.2">
      <c r="A99" s="134">
        <v>44061</v>
      </c>
      <c r="B99" s="135">
        <v>89</v>
      </c>
      <c r="C99" s="135">
        <f t="shared" si="0"/>
        <v>3447</v>
      </c>
      <c r="D99" s="135">
        <v>22</v>
      </c>
      <c r="E99" s="135">
        <f t="shared" si="1"/>
        <v>1902</v>
      </c>
      <c r="F99" s="135">
        <v>7</v>
      </c>
      <c r="G99" s="135">
        <f t="shared" si="2"/>
        <v>341</v>
      </c>
      <c r="H99" s="135">
        <v>0</v>
      </c>
      <c r="I99" s="135">
        <f>I98+H99</f>
        <v>7</v>
      </c>
      <c r="J99" s="135">
        <v>0</v>
      </c>
      <c r="K99" s="136">
        <f t="shared" si="4"/>
        <v>27</v>
      </c>
    </row>
    <row r="100" spans="1:11" x14ac:dyDescent="0.2">
      <c r="A100" s="134">
        <v>44062</v>
      </c>
      <c r="B100" s="135">
        <v>50</v>
      </c>
      <c r="C100" s="135">
        <f t="shared" si="0"/>
        <v>3497</v>
      </c>
      <c r="D100" s="135">
        <v>25</v>
      </c>
      <c r="E100" s="135">
        <f t="shared" si="1"/>
        <v>1927</v>
      </c>
      <c r="F100" s="135">
        <v>2</v>
      </c>
      <c r="G100" s="135">
        <f t="shared" si="2"/>
        <v>343</v>
      </c>
      <c r="H100" s="135">
        <v>0</v>
      </c>
      <c r="I100" s="135">
        <f>I99+H100</f>
        <v>7</v>
      </c>
      <c r="J100" s="135">
        <v>0</v>
      </c>
      <c r="K100" s="136">
        <f t="shared" si="4"/>
        <v>27</v>
      </c>
    </row>
    <row r="101" spans="1:11" x14ac:dyDescent="0.2">
      <c r="A101" s="134">
        <v>44063</v>
      </c>
      <c r="B101" s="135">
        <v>29</v>
      </c>
      <c r="C101" s="135">
        <f t="shared" si="0"/>
        <v>3526</v>
      </c>
      <c r="D101" s="135">
        <v>16</v>
      </c>
      <c r="E101" s="135">
        <f t="shared" si="1"/>
        <v>1943</v>
      </c>
      <c r="F101" s="135">
        <v>5</v>
      </c>
      <c r="G101" s="135">
        <f t="shared" si="2"/>
        <v>348</v>
      </c>
      <c r="H101" s="135">
        <v>0</v>
      </c>
      <c r="I101" s="135">
        <f>I100+H101</f>
        <v>7</v>
      </c>
      <c r="J101" s="135">
        <v>0</v>
      </c>
      <c r="K101" s="136">
        <f t="shared" si="4"/>
        <v>27</v>
      </c>
    </row>
    <row r="102" spans="1:11" x14ac:dyDescent="0.2">
      <c r="A102" s="134">
        <v>44064</v>
      </c>
      <c r="B102" s="135">
        <v>72</v>
      </c>
      <c r="C102" s="135">
        <f t="shared" si="0"/>
        <v>3598</v>
      </c>
      <c r="D102" s="135">
        <v>15</v>
      </c>
      <c r="E102" s="135">
        <f t="shared" si="1"/>
        <v>1958</v>
      </c>
      <c r="F102" s="135">
        <v>4</v>
      </c>
      <c r="G102" s="135">
        <f t="shared" si="2"/>
        <v>352</v>
      </c>
      <c r="H102" s="135">
        <v>0</v>
      </c>
      <c r="I102" s="135">
        <f>I101+H102</f>
        <v>7</v>
      </c>
      <c r="J102" s="135">
        <v>0</v>
      </c>
      <c r="K102" s="136">
        <f t="shared" si="4"/>
        <v>27</v>
      </c>
    </row>
    <row r="103" spans="1:11" x14ac:dyDescent="0.2">
      <c r="A103" s="134">
        <v>44065</v>
      </c>
      <c r="B103" s="135"/>
      <c r="C103" s="135">
        <f t="shared" si="0"/>
        <v>3598</v>
      </c>
      <c r="D103" s="135"/>
      <c r="E103" s="135">
        <f t="shared" si="1"/>
        <v>1958</v>
      </c>
      <c r="F103" s="135"/>
      <c r="G103" s="135">
        <f t="shared" si="2"/>
        <v>352</v>
      </c>
      <c r="H103" s="135"/>
      <c r="I103" s="135">
        <f t="shared" ref="I103:I158" si="5">I102+H103</f>
        <v>7</v>
      </c>
      <c r="J103" s="135"/>
      <c r="K103" s="136">
        <f t="shared" si="4"/>
        <v>27</v>
      </c>
    </row>
    <row r="104" spans="1:11" x14ac:dyDescent="0.2">
      <c r="A104" s="134">
        <v>44066</v>
      </c>
      <c r="B104" s="135"/>
      <c r="C104" s="135">
        <f t="shared" si="0"/>
        <v>3598</v>
      </c>
      <c r="D104" s="135"/>
      <c r="E104" s="135">
        <f t="shared" si="1"/>
        <v>1958</v>
      </c>
      <c r="F104" s="135"/>
      <c r="G104" s="135">
        <f t="shared" si="2"/>
        <v>352</v>
      </c>
      <c r="H104" s="135"/>
      <c r="I104" s="135">
        <f t="shared" si="5"/>
        <v>7</v>
      </c>
      <c r="J104" s="135"/>
      <c r="K104" s="136">
        <f t="shared" si="4"/>
        <v>27</v>
      </c>
    </row>
    <row r="105" spans="1:11" x14ac:dyDescent="0.2">
      <c r="A105" s="134">
        <v>44067</v>
      </c>
      <c r="B105" s="135">
        <v>216</v>
      </c>
      <c r="C105" s="135">
        <f t="shared" si="0"/>
        <v>3814</v>
      </c>
      <c r="D105" s="135">
        <v>78</v>
      </c>
      <c r="E105" s="135">
        <f t="shared" si="1"/>
        <v>2036</v>
      </c>
      <c r="F105" s="135">
        <v>14</v>
      </c>
      <c r="G105" s="135">
        <f t="shared" si="2"/>
        <v>366</v>
      </c>
      <c r="H105" s="135">
        <v>0</v>
      </c>
      <c r="I105" s="135">
        <f t="shared" si="5"/>
        <v>7</v>
      </c>
      <c r="J105" s="135">
        <v>1</v>
      </c>
      <c r="K105" s="136">
        <f t="shared" si="4"/>
        <v>28</v>
      </c>
    </row>
    <row r="106" spans="1:11" x14ac:dyDescent="0.2">
      <c r="A106" s="134">
        <v>44068</v>
      </c>
      <c r="B106" s="135">
        <v>54</v>
      </c>
      <c r="C106" s="135">
        <f t="shared" si="0"/>
        <v>3868</v>
      </c>
      <c r="D106" s="135">
        <v>16</v>
      </c>
      <c r="E106" s="135">
        <f t="shared" si="1"/>
        <v>2052</v>
      </c>
      <c r="F106" s="135">
        <v>0</v>
      </c>
      <c r="G106" s="135">
        <f t="shared" si="2"/>
        <v>366</v>
      </c>
      <c r="H106" s="135">
        <v>0</v>
      </c>
      <c r="I106" s="135">
        <f t="shared" si="5"/>
        <v>7</v>
      </c>
      <c r="J106" s="135">
        <v>0</v>
      </c>
      <c r="K106" s="136">
        <f t="shared" si="4"/>
        <v>28</v>
      </c>
    </row>
    <row r="107" spans="1:11" x14ac:dyDescent="0.2">
      <c r="A107" s="134">
        <v>44069</v>
      </c>
      <c r="B107" s="135">
        <v>38</v>
      </c>
      <c r="C107" s="135">
        <f t="shared" si="0"/>
        <v>3906</v>
      </c>
      <c r="D107" s="135">
        <v>14</v>
      </c>
      <c r="E107" s="135">
        <f t="shared" si="1"/>
        <v>2066</v>
      </c>
      <c r="F107" s="135">
        <v>0</v>
      </c>
      <c r="G107" s="135">
        <f t="shared" si="2"/>
        <v>366</v>
      </c>
      <c r="H107" s="135">
        <v>0</v>
      </c>
      <c r="I107" s="135">
        <f t="shared" si="5"/>
        <v>7</v>
      </c>
      <c r="J107" s="135">
        <v>0</v>
      </c>
      <c r="K107" s="136">
        <f t="shared" si="4"/>
        <v>28</v>
      </c>
    </row>
    <row r="108" spans="1:11" x14ac:dyDescent="0.2">
      <c r="A108" s="134">
        <v>44070</v>
      </c>
      <c r="B108" s="135">
        <v>37</v>
      </c>
      <c r="C108" s="135">
        <f t="shared" si="0"/>
        <v>3943</v>
      </c>
      <c r="D108" s="135">
        <v>11</v>
      </c>
      <c r="E108" s="135">
        <f t="shared" si="1"/>
        <v>2077</v>
      </c>
      <c r="F108" s="135">
        <v>1</v>
      </c>
      <c r="G108" s="135">
        <f t="shared" si="2"/>
        <v>367</v>
      </c>
      <c r="H108" s="135">
        <v>1</v>
      </c>
      <c r="I108" s="135">
        <f t="shared" si="5"/>
        <v>8</v>
      </c>
      <c r="J108" s="135">
        <v>0</v>
      </c>
      <c r="K108" s="136">
        <f t="shared" si="4"/>
        <v>28</v>
      </c>
    </row>
    <row r="109" spans="1:11" x14ac:dyDescent="0.2">
      <c r="A109" s="134">
        <v>44071</v>
      </c>
      <c r="B109" s="135">
        <v>60</v>
      </c>
      <c r="C109" s="135">
        <f t="shared" si="0"/>
        <v>4003</v>
      </c>
      <c r="D109" s="135">
        <v>15</v>
      </c>
      <c r="E109" s="135">
        <f t="shared" si="1"/>
        <v>2092</v>
      </c>
      <c r="F109" s="135">
        <v>3</v>
      </c>
      <c r="G109" s="135">
        <f t="shared" si="2"/>
        <v>370</v>
      </c>
      <c r="H109" s="135">
        <v>0</v>
      </c>
      <c r="I109" s="135">
        <f t="shared" si="5"/>
        <v>8</v>
      </c>
      <c r="J109" s="135">
        <v>0</v>
      </c>
      <c r="K109" s="136">
        <f t="shared" si="4"/>
        <v>28</v>
      </c>
    </row>
    <row r="110" spans="1:11" x14ac:dyDescent="0.2">
      <c r="A110" s="134">
        <v>44072</v>
      </c>
      <c r="B110" s="135"/>
      <c r="C110" s="135">
        <f t="shared" si="0"/>
        <v>4003</v>
      </c>
      <c r="D110" s="135"/>
      <c r="E110" s="135">
        <f t="shared" si="1"/>
        <v>2092</v>
      </c>
      <c r="F110" s="135"/>
      <c r="G110" s="135">
        <f t="shared" si="2"/>
        <v>370</v>
      </c>
      <c r="H110" s="135"/>
      <c r="I110" s="135">
        <f t="shared" si="5"/>
        <v>8</v>
      </c>
      <c r="J110" s="135"/>
      <c r="K110" s="136">
        <f t="shared" si="4"/>
        <v>28</v>
      </c>
    </row>
    <row r="111" spans="1:11" x14ac:dyDescent="0.2">
      <c r="A111" s="134">
        <v>44073</v>
      </c>
      <c r="B111" s="135"/>
      <c r="C111" s="135">
        <f t="shared" si="0"/>
        <v>4003</v>
      </c>
      <c r="D111" s="135"/>
      <c r="E111" s="135">
        <f t="shared" si="1"/>
        <v>2092</v>
      </c>
      <c r="F111" s="135"/>
      <c r="G111" s="135">
        <f t="shared" si="2"/>
        <v>370</v>
      </c>
      <c r="H111" s="135"/>
      <c r="I111" s="135">
        <f t="shared" si="5"/>
        <v>8</v>
      </c>
      <c r="J111" s="135"/>
      <c r="K111" s="136">
        <f t="shared" si="4"/>
        <v>28</v>
      </c>
    </row>
    <row r="112" spans="1:11" x14ac:dyDescent="0.2">
      <c r="A112" s="134">
        <v>44074</v>
      </c>
      <c r="B112" s="135">
        <v>169</v>
      </c>
      <c r="C112" s="135">
        <f t="shared" si="0"/>
        <v>4172</v>
      </c>
      <c r="D112" s="135">
        <v>44</v>
      </c>
      <c r="E112" s="135">
        <f t="shared" si="1"/>
        <v>2136</v>
      </c>
      <c r="F112" s="135">
        <v>12</v>
      </c>
      <c r="G112" s="135">
        <f t="shared" si="2"/>
        <v>382</v>
      </c>
      <c r="H112" s="135">
        <v>2</v>
      </c>
      <c r="I112" s="135">
        <f t="shared" si="5"/>
        <v>10</v>
      </c>
      <c r="J112" s="135">
        <v>1</v>
      </c>
      <c r="K112" s="136">
        <f t="shared" si="4"/>
        <v>29</v>
      </c>
    </row>
    <row r="113" spans="1:11" x14ac:dyDescent="0.2">
      <c r="A113" s="134">
        <v>44075</v>
      </c>
      <c r="B113" s="135">
        <v>37</v>
      </c>
      <c r="C113" s="135">
        <f t="shared" si="0"/>
        <v>4209</v>
      </c>
      <c r="D113" s="135">
        <v>13</v>
      </c>
      <c r="E113" s="135">
        <f t="shared" si="1"/>
        <v>2149</v>
      </c>
      <c r="F113" s="135">
        <v>4</v>
      </c>
      <c r="G113" s="135">
        <f t="shared" si="2"/>
        <v>386</v>
      </c>
      <c r="H113" s="135">
        <v>0</v>
      </c>
      <c r="I113" s="135">
        <f t="shared" si="5"/>
        <v>10</v>
      </c>
      <c r="J113" s="135">
        <v>0</v>
      </c>
      <c r="K113" s="136">
        <f t="shared" si="4"/>
        <v>29</v>
      </c>
    </row>
    <row r="114" spans="1:11" x14ac:dyDescent="0.2">
      <c r="A114" s="134">
        <v>44076</v>
      </c>
      <c r="B114" s="135">
        <v>36</v>
      </c>
      <c r="C114" s="135">
        <f t="shared" si="0"/>
        <v>4245</v>
      </c>
      <c r="D114" s="135">
        <v>10</v>
      </c>
      <c r="E114" s="135">
        <f t="shared" si="1"/>
        <v>2159</v>
      </c>
      <c r="F114" s="135">
        <v>3</v>
      </c>
      <c r="G114" s="135">
        <f t="shared" si="2"/>
        <v>389</v>
      </c>
      <c r="H114" s="135">
        <v>1</v>
      </c>
      <c r="I114" s="135">
        <f t="shared" si="5"/>
        <v>11</v>
      </c>
      <c r="J114" s="135">
        <v>0</v>
      </c>
      <c r="K114" s="136">
        <f t="shared" si="4"/>
        <v>29</v>
      </c>
    </row>
    <row r="115" spans="1:11" x14ac:dyDescent="0.2">
      <c r="A115" s="134">
        <v>44077</v>
      </c>
      <c r="B115" s="135">
        <v>41</v>
      </c>
      <c r="C115" s="135">
        <f t="shared" si="0"/>
        <v>4286</v>
      </c>
      <c r="D115" s="135">
        <v>11</v>
      </c>
      <c r="E115" s="135">
        <f t="shared" si="1"/>
        <v>2170</v>
      </c>
      <c r="F115" s="135">
        <v>0</v>
      </c>
      <c r="G115" s="135">
        <f t="shared" si="2"/>
        <v>389</v>
      </c>
      <c r="H115" s="135">
        <v>0</v>
      </c>
      <c r="I115" s="135">
        <f t="shared" si="5"/>
        <v>11</v>
      </c>
      <c r="J115" s="135">
        <v>0</v>
      </c>
      <c r="K115" s="136">
        <f t="shared" si="4"/>
        <v>29</v>
      </c>
    </row>
    <row r="116" spans="1:11" x14ac:dyDescent="0.2">
      <c r="A116" s="134">
        <v>44078</v>
      </c>
      <c r="B116" s="135">
        <v>43</v>
      </c>
      <c r="C116" s="135">
        <f t="shared" si="0"/>
        <v>4329</v>
      </c>
      <c r="D116" s="135">
        <v>4</v>
      </c>
      <c r="E116" s="135">
        <f t="shared" si="1"/>
        <v>2174</v>
      </c>
      <c r="F116" s="135">
        <v>1</v>
      </c>
      <c r="G116" s="135">
        <f t="shared" si="2"/>
        <v>390</v>
      </c>
      <c r="H116" s="135">
        <v>0</v>
      </c>
      <c r="I116" s="135">
        <f t="shared" si="5"/>
        <v>11</v>
      </c>
      <c r="J116" s="135">
        <v>0</v>
      </c>
      <c r="K116" s="136">
        <f t="shared" si="4"/>
        <v>29</v>
      </c>
    </row>
    <row r="117" spans="1:11" x14ac:dyDescent="0.2">
      <c r="A117" s="134">
        <v>44079</v>
      </c>
      <c r="B117" s="135"/>
      <c r="C117" s="135">
        <f t="shared" si="0"/>
        <v>4329</v>
      </c>
      <c r="D117" s="135"/>
      <c r="E117" s="135">
        <f t="shared" si="1"/>
        <v>2174</v>
      </c>
      <c r="F117" s="135"/>
      <c r="G117" s="135">
        <f t="shared" si="2"/>
        <v>390</v>
      </c>
      <c r="H117" s="135"/>
      <c r="I117" s="135">
        <f t="shared" si="5"/>
        <v>11</v>
      </c>
      <c r="J117" s="135"/>
      <c r="K117" s="136">
        <f t="shared" si="4"/>
        <v>29</v>
      </c>
    </row>
    <row r="118" spans="1:11" x14ac:dyDescent="0.2">
      <c r="A118" s="134">
        <v>44080</v>
      </c>
      <c r="B118" s="135"/>
      <c r="C118" s="135">
        <f t="shared" si="0"/>
        <v>4329</v>
      </c>
      <c r="D118" s="135"/>
      <c r="E118" s="135">
        <f t="shared" si="1"/>
        <v>2174</v>
      </c>
      <c r="F118" s="135"/>
      <c r="G118" s="135">
        <f t="shared" si="2"/>
        <v>390</v>
      </c>
      <c r="H118" s="135"/>
      <c r="I118" s="135">
        <f t="shared" si="5"/>
        <v>11</v>
      </c>
      <c r="J118" s="135"/>
      <c r="K118" s="136">
        <f t="shared" si="4"/>
        <v>29</v>
      </c>
    </row>
    <row r="119" spans="1:11" x14ac:dyDescent="0.2">
      <c r="A119" s="134">
        <v>44081</v>
      </c>
      <c r="B119" s="135">
        <v>132</v>
      </c>
      <c r="C119" s="135">
        <f t="shared" si="0"/>
        <v>4461</v>
      </c>
      <c r="D119" s="135">
        <v>33</v>
      </c>
      <c r="E119" s="135">
        <f t="shared" si="1"/>
        <v>2207</v>
      </c>
      <c r="F119" s="135">
        <v>4</v>
      </c>
      <c r="G119" s="135">
        <f t="shared" si="2"/>
        <v>394</v>
      </c>
      <c r="H119" s="135">
        <v>0</v>
      </c>
      <c r="I119" s="135">
        <f t="shared" si="5"/>
        <v>11</v>
      </c>
      <c r="J119" s="135">
        <v>0</v>
      </c>
      <c r="K119" s="136">
        <f t="shared" si="4"/>
        <v>29</v>
      </c>
    </row>
    <row r="120" spans="1:11" x14ac:dyDescent="0.2">
      <c r="A120" s="134">
        <v>44082</v>
      </c>
      <c r="B120" s="135">
        <v>41</v>
      </c>
      <c r="C120" s="135">
        <f t="shared" si="0"/>
        <v>4502</v>
      </c>
      <c r="D120" s="135">
        <v>7</v>
      </c>
      <c r="E120" s="135">
        <f t="shared" si="1"/>
        <v>2214</v>
      </c>
      <c r="F120" s="135">
        <v>7</v>
      </c>
      <c r="G120" s="135">
        <f t="shared" si="2"/>
        <v>401</v>
      </c>
      <c r="H120" s="135">
        <v>0</v>
      </c>
      <c r="I120" s="135">
        <f t="shared" si="5"/>
        <v>11</v>
      </c>
      <c r="J120" s="135">
        <v>0</v>
      </c>
      <c r="K120" s="136">
        <f t="shared" si="4"/>
        <v>29</v>
      </c>
    </row>
    <row r="121" spans="1:11" x14ac:dyDescent="0.2">
      <c r="A121" s="134">
        <v>44083</v>
      </c>
      <c r="B121" s="135">
        <v>44</v>
      </c>
      <c r="C121" s="135">
        <f t="shared" si="0"/>
        <v>4546</v>
      </c>
      <c r="D121" s="135">
        <v>6</v>
      </c>
      <c r="E121" s="135">
        <f t="shared" si="1"/>
        <v>2220</v>
      </c>
      <c r="F121" s="135">
        <v>3</v>
      </c>
      <c r="G121" s="135">
        <f t="shared" si="2"/>
        <v>404</v>
      </c>
      <c r="H121" s="135">
        <v>0</v>
      </c>
      <c r="I121" s="135">
        <f t="shared" si="5"/>
        <v>11</v>
      </c>
      <c r="J121" s="135">
        <v>0</v>
      </c>
      <c r="K121" s="136">
        <f t="shared" si="4"/>
        <v>29</v>
      </c>
    </row>
    <row r="122" spans="1:11" x14ac:dyDescent="0.2">
      <c r="A122" s="134">
        <v>44084</v>
      </c>
      <c r="B122" s="135">
        <v>24</v>
      </c>
      <c r="C122" s="135">
        <f t="shared" si="0"/>
        <v>4570</v>
      </c>
      <c r="D122" s="135">
        <v>12</v>
      </c>
      <c r="E122" s="135">
        <f t="shared" si="1"/>
        <v>2232</v>
      </c>
      <c r="F122" s="135">
        <v>0</v>
      </c>
      <c r="G122" s="135">
        <f t="shared" si="2"/>
        <v>404</v>
      </c>
      <c r="H122" s="135">
        <v>0</v>
      </c>
      <c r="I122" s="135">
        <f t="shared" si="5"/>
        <v>11</v>
      </c>
      <c r="J122" s="135">
        <v>0</v>
      </c>
      <c r="K122" s="136">
        <f t="shared" si="4"/>
        <v>29</v>
      </c>
    </row>
    <row r="123" spans="1:11" x14ac:dyDescent="0.2">
      <c r="A123" s="134">
        <v>44085</v>
      </c>
      <c r="B123" s="135">
        <v>41</v>
      </c>
      <c r="C123" s="135">
        <f t="shared" si="0"/>
        <v>4611</v>
      </c>
      <c r="D123" s="135">
        <v>9</v>
      </c>
      <c r="E123" s="135">
        <f t="shared" si="1"/>
        <v>2241</v>
      </c>
      <c r="F123" s="135">
        <v>1</v>
      </c>
      <c r="G123" s="135">
        <f t="shared" si="2"/>
        <v>405</v>
      </c>
      <c r="H123" s="135">
        <v>2</v>
      </c>
      <c r="I123" s="135">
        <f t="shared" si="5"/>
        <v>13</v>
      </c>
      <c r="J123" s="135">
        <v>0</v>
      </c>
      <c r="K123" s="136">
        <f t="shared" si="4"/>
        <v>29</v>
      </c>
    </row>
    <row r="124" spans="1:11" x14ac:dyDescent="0.2">
      <c r="A124" s="134">
        <v>44086</v>
      </c>
      <c r="B124" s="135"/>
      <c r="C124" s="135">
        <f t="shared" si="0"/>
        <v>4611</v>
      </c>
      <c r="D124" s="135"/>
      <c r="E124" s="135">
        <f t="shared" si="1"/>
        <v>2241</v>
      </c>
      <c r="F124" s="135"/>
      <c r="G124" s="135">
        <f t="shared" si="2"/>
        <v>405</v>
      </c>
      <c r="H124" s="135"/>
      <c r="I124" s="135">
        <f t="shared" si="5"/>
        <v>13</v>
      </c>
      <c r="J124" s="135"/>
      <c r="K124" s="136">
        <f t="shared" si="4"/>
        <v>29</v>
      </c>
    </row>
    <row r="125" spans="1:11" x14ac:dyDescent="0.2">
      <c r="A125" s="134">
        <v>44087</v>
      </c>
      <c r="B125" s="135"/>
      <c r="C125" s="135">
        <f t="shared" si="0"/>
        <v>4611</v>
      </c>
      <c r="D125" s="135"/>
      <c r="E125" s="135">
        <f t="shared" si="1"/>
        <v>2241</v>
      </c>
      <c r="F125" s="135"/>
      <c r="G125" s="135">
        <f t="shared" si="2"/>
        <v>405</v>
      </c>
      <c r="H125" s="135"/>
      <c r="I125" s="135">
        <f t="shared" si="5"/>
        <v>13</v>
      </c>
      <c r="J125" s="135"/>
      <c r="K125" s="136">
        <f t="shared" si="4"/>
        <v>29</v>
      </c>
    </row>
    <row r="126" spans="1:11" x14ac:dyDescent="0.2">
      <c r="A126" s="134">
        <v>44088</v>
      </c>
      <c r="B126" s="135">
        <v>187</v>
      </c>
      <c r="C126" s="135">
        <f t="shared" si="0"/>
        <v>4798</v>
      </c>
      <c r="D126" s="135">
        <v>51</v>
      </c>
      <c r="E126" s="135">
        <f t="shared" si="1"/>
        <v>2292</v>
      </c>
      <c r="F126" s="135">
        <v>10</v>
      </c>
      <c r="G126" s="135">
        <f t="shared" si="2"/>
        <v>415</v>
      </c>
      <c r="H126" s="135">
        <v>3</v>
      </c>
      <c r="I126" s="135">
        <f t="shared" si="5"/>
        <v>16</v>
      </c>
      <c r="J126" s="135">
        <v>0</v>
      </c>
      <c r="K126" s="136">
        <f t="shared" si="4"/>
        <v>29</v>
      </c>
    </row>
    <row r="127" spans="1:11" x14ac:dyDescent="0.2">
      <c r="A127" s="134">
        <v>44089</v>
      </c>
      <c r="B127" s="135">
        <v>40</v>
      </c>
      <c r="C127" s="135">
        <f t="shared" si="0"/>
        <v>4838</v>
      </c>
      <c r="D127" s="135">
        <v>20</v>
      </c>
      <c r="E127" s="135">
        <f t="shared" si="1"/>
        <v>2312</v>
      </c>
      <c r="F127" s="135">
        <v>6</v>
      </c>
      <c r="G127" s="135">
        <f t="shared" si="2"/>
        <v>421</v>
      </c>
      <c r="H127" s="135">
        <v>0</v>
      </c>
      <c r="I127" s="135">
        <f t="shared" si="5"/>
        <v>16</v>
      </c>
      <c r="J127" s="135">
        <v>0</v>
      </c>
      <c r="K127" s="136">
        <f t="shared" si="4"/>
        <v>29</v>
      </c>
    </row>
    <row r="128" spans="1:11" x14ac:dyDescent="0.2">
      <c r="A128" s="134">
        <v>44090</v>
      </c>
      <c r="B128" s="135">
        <v>50</v>
      </c>
      <c r="C128" s="135">
        <f t="shared" si="0"/>
        <v>4888</v>
      </c>
      <c r="D128" s="135">
        <v>9</v>
      </c>
      <c r="E128" s="135">
        <f t="shared" si="1"/>
        <v>2321</v>
      </c>
      <c r="F128" s="135">
        <v>4</v>
      </c>
      <c r="G128" s="135">
        <f t="shared" si="2"/>
        <v>425</v>
      </c>
      <c r="H128" s="135">
        <v>0</v>
      </c>
      <c r="I128" s="135">
        <f t="shared" si="5"/>
        <v>16</v>
      </c>
      <c r="J128" s="135">
        <v>0</v>
      </c>
      <c r="K128" s="136">
        <f t="shared" si="4"/>
        <v>29</v>
      </c>
    </row>
    <row r="129" spans="1:11" x14ac:dyDescent="0.2">
      <c r="A129" s="134">
        <v>44091</v>
      </c>
      <c r="B129" s="135">
        <v>33</v>
      </c>
      <c r="C129" s="135">
        <f t="shared" si="0"/>
        <v>4921</v>
      </c>
      <c r="D129" s="135">
        <v>22</v>
      </c>
      <c r="E129" s="135">
        <f t="shared" si="1"/>
        <v>2343</v>
      </c>
      <c r="F129" s="135">
        <v>2</v>
      </c>
      <c r="G129" s="135">
        <f t="shared" si="2"/>
        <v>427</v>
      </c>
      <c r="H129" s="135">
        <v>5</v>
      </c>
      <c r="I129" s="135">
        <f t="shared" si="5"/>
        <v>21</v>
      </c>
      <c r="J129" s="135">
        <v>0</v>
      </c>
      <c r="K129" s="136">
        <f t="shared" si="4"/>
        <v>29</v>
      </c>
    </row>
    <row r="130" spans="1:11" x14ac:dyDescent="0.2">
      <c r="A130" s="134">
        <v>44092</v>
      </c>
      <c r="B130" s="135">
        <v>57</v>
      </c>
      <c r="C130" s="135">
        <f t="shared" si="0"/>
        <v>4978</v>
      </c>
      <c r="D130" s="135">
        <v>22</v>
      </c>
      <c r="E130" s="135">
        <f t="shared" si="1"/>
        <v>2365</v>
      </c>
      <c r="F130" s="135">
        <v>4</v>
      </c>
      <c r="G130" s="135">
        <f t="shared" si="2"/>
        <v>431</v>
      </c>
      <c r="H130" s="135">
        <v>0</v>
      </c>
      <c r="I130" s="135">
        <f t="shared" si="5"/>
        <v>21</v>
      </c>
      <c r="J130" s="135">
        <v>0</v>
      </c>
      <c r="K130" s="136">
        <f t="shared" si="4"/>
        <v>29</v>
      </c>
    </row>
    <row r="131" spans="1:11" x14ac:dyDescent="0.2">
      <c r="A131" s="134">
        <v>44093</v>
      </c>
      <c r="B131" s="135"/>
      <c r="C131" s="135">
        <f t="shared" si="0"/>
        <v>4978</v>
      </c>
      <c r="D131" s="135"/>
      <c r="E131" s="135">
        <f t="shared" si="1"/>
        <v>2365</v>
      </c>
      <c r="F131" s="135"/>
      <c r="G131" s="135">
        <f t="shared" si="2"/>
        <v>431</v>
      </c>
      <c r="H131" s="135"/>
      <c r="I131" s="135">
        <f t="shared" si="5"/>
        <v>21</v>
      </c>
      <c r="J131" s="135"/>
      <c r="K131" s="136">
        <f t="shared" si="4"/>
        <v>29</v>
      </c>
    </row>
    <row r="132" spans="1:11" x14ac:dyDescent="0.2">
      <c r="A132" s="134">
        <v>44094</v>
      </c>
      <c r="B132" s="135"/>
      <c r="C132" s="135">
        <f t="shared" si="0"/>
        <v>4978</v>
      </c>
      <c r="D132" s="135"/>
      <c r="E132" s="135">
        <f t="shared" si="1"/>
        <v>2365</v>
      </c>
      <c r="F132" s="135"/>
      <c r="G132" s="135">
        <f t="shared" si="2"/>
        <v>431</v>
      </c>
      <c r="H132" s="135"/>
      <c r="I132" s="135">
        <f t="shared" si="5"/>
        <v>21</v>
      </c>
      <c r="J132" s="135"/>
      <c r="K132" s="136">
        <f t="shared" si="4"/>
        <v>29</v>
      </c>
    </row>
    <row r="133" spans="1:11" x14ac:dyDescent="0.2">
      <c r="A133" s="134">
        <v>44095</v>
      </c>
      <c r="B133" s="135">
        <v>219</v>
      </c>
      <c r="C133" s="135">
        <f>SUM(C132,B133)</f>
        <v>5197</v>
      </c>
      <c r="D133" s="135">
        <v>148</v>
      </c>
      <c r="E133" s="135">
        <f t="shared" ref="E133:E158" si="6">SUM(E132,D133)</f>
        <v>2513</v>
      </c>
      <c r="F133" s="135">
        <v>28</v>
      </c>
      <c r="G133" s="135">
        <f t="shared" ref="G133:G158" si="7">SUM(G132,F133)</f>
        <v>459</v>
      </c>
      <c r="H133" s="135">
        <v>3</v>
      </c>
      <c r="I133" s="135">
        <f t="shared" si="5"/>
        <v>24</v>
      </c>
      <c r="J133" s="135">
        <v>0</v>
      </c>
      <c r="K133" s="136">
        <f t="shared" ref="K133:K158" si="8">SUM(K132,J133)</f>
        <v>29</v>
      </c>
    </row>
    <row r="134" spans="1:11" x14ac:dyDescent="0.2">
      <c r="A134" s="134">
        <v>44096</v>
      </c>
      <c r="B134" s="135">
        <v>43</v>
      </c>
      <c r="C134" s="135">
        <f>SUM(C133,B134)</f>
        <v>5240</v>
      </c>
      <c r="D134" s="135">
        <v>9</v>
      </c>
      <c r="E134" s="135">
        <f t="shared" si="6"/>
        <v>2522</v>
      </c>
      <c r="F134" s="135">
        <v>4</v>
      </c>
      <c r="G134" s="135">
        <f t="shared" si="7"/>
        <v>463</v>
      </c>
      <c r="H134" s="135">
        <v>2</v>
      </c>
      <c r="I134" s="135">
        <f t="shared" si="5"/>
        <v>26</v>
      </c>
      <c r="J134" s="135">
        <v>0</v>
      </c>
      <c r="K134" s="136">
        <f t="shared" si="8"/>
        <v>29</v>
      </c>
    </row>
    <row r="135" spans="1:11" x14ac:dyDescent="0.2">
      <c r="A135" s="134">
        <v>44097</v>
      </c>
      <c r="B135" s="135">
        <v>23</v>
      </c>
      <c r="C135" s="135">
        <f>SUM(C134,B135)</f>
        <v>5263</v>
      </c>
      <c r="D135" s="135">
        <v>25</v>
      </c>
      <c r="E135" s="135">
        <f t="shared" si="6"/>
        <v>2547</v>
      </c>
      <c r="F135" s="135">
        <v>1</v>
      </c>
      <c r="G135" s="135">
        <f t="shared" si="7"/>
        <v>464</v>
      </c>
      <c r="H135" s="135">
        <v>4</v>
      </c>
      <c r="I135" s="135">
        <f t="shared" si="5"/>
        <v>30</v>
      </c>
      <c r="J135" s="135">
        <v>0</v>
      </c>
      <c r="K135" s="136">
        <f t="shared" si="8"/>
        <v>29</v>
      </c>
    </row>
    <row r="136" spans="1:11" x14ac:dyDescent="0.2">
      <c r="A136" s="134">
        <v>44098</v>
      </c>
      <c r="B136" s="137">
        <v>36</v>
      </c>
      <c r="C136" s="135">
        <f>SUM(C135,B136)</f>
        <v>5299</v>
      </c>
      <c r="D136" s="137">
        <v>24</v>
      </c>
      <c r="E136" s="135">
        <f t="shared" si="6"/>
        <v>2571</v>
      </c>
      <c r="F136" s="137">
        <v>0</v>
      </c>
      <c r="G136" s="135">
        <f t="shared" si="7"/>
        <v>464</v>
      </c>
      <c r="H136" s="137">
        <v>2</v>
      </c>
      <c r="I136" s="135">
        <f t="shared" si="5"/>
        <v>32</v>
      </c>
      <c r="J136" s="137">
        <v>0</v>
      </c>
      <c r="K136" s="136">
        <f t="shared" si="8"/>
        <v>29</v>
      </c>
    </row>
    <row r="137" spans="1:11" x14ac:dyDescent="0.2">
      <c r="A137" s="134">
        <v>44099</v>
      </c>
      <c r="B137" s="137">
        <v>44</v>
      </c>
      <c r="C137" s="135">
        <f>SUM(C136,B137)</f>
        <v>5343</v>
      </c>
      <c r="D137" s="137">
        <v>22</v>
      </c>
      <c r="E137" s="135">
        <f t="shared" si="6"/>
        <v>2593</v>
      </c>
      <c r="F137" s="137">
        <v>10</v>
      </c>
      <c r="G137" s="135">
        <f t="shared" si="7"/>
        <v>474</v>
      </c>
      <c r="H137" s="137">
        <v>2</v>
      </c>
      <c r="I137" s="135">
        <f t="shared" si="5"/>
        <v>34</v>
      </c>
      <c r="J137" s="137">
        <v>0</v>
      </c>
      <c r="K137" s="136">
        <f t="shared" si="8"/>
        <v>29</v>
      </c>
    </row>
    <row r="138" spans="1:11" x14ac:dyDescent="0.2">
      <c r="A138" s="134">
        <v>44100</v>
      </c>
      <c r="B138" s="137"/>
      <c r="C138" s="135">
        <f t="shared" ref="C138:C158" si="9">SUM(C137,B138)</f>
        <v>5343</v>
      </c>
      <c r="D138" s="137"/>
      <c r="E138" s="135">
        <f t="shared" si="6"/>
        <v>2593</v>
      </c>
      <c r="F138" s="137"/>
      <c r="G138" s="135">
        <f t="shared" si="7"/>
        <v>474</v>
      </c>
      <c r="H138" s="137"/>
      <c r="I138" s="135">
        <f t="shared" si="5"/>
        <v>34</v>
      </c>
      <c r="J138" s="137"/>
      <c r="K138" s="136">
        <f t="shared" si="8"/>
        <v>29</v>
      </c>
    </row>
    <row r="139" spans="1:11" x14ac:dyDescent="0.2">
      <c r="A139" s="134">
        <v>44101</v>
      </c>
      <c r="B139" s="137"/>
      <c r="C139" s="135">
        <f t="shared" si="9"/>
        <v>5343</v>
      </c>
      <c r="D139" s="137"/>
      <c r="E139" s="135">
        <f t="shared" si="6"/>
        <v>2593</v>
      </c>
      <c r="F139" s="137"/>
      <c r="G139" s="135">
        <f t="shared" si="7"/>
        <v>474</v>
      </c>
      <c r="H139" s="137"/>
      <c r="I139" s="135">
        <f t="shared" si="5"/>
        <v>34</v>
      </c>
      <c r="J139" s="137"/>
      <c r="K139" s="136">
        <f t="shared" si="8"/>
        <v>29</v>
      </c>
    </row>
    <row r="140" spans="1:11" x14ac:dyDescent="0.2">
      <c r="A140" s="134">
        <v>44102</v>
      </c>
      <c r="B140" s="137">
        <v>184</v>
      </c>
      <c r="C140" s="135">
        <f t="shared" si="9"/>
        <v>5527</v>
      </c>
      <c r="D140" s="137">
        <v>106</v>
      </c>
      <c r="E140" s="135">
        <f t="shared" si="6"/>
        <v>2699</v>
      </c>
      <c r="F140" s="137">
        <v>26</v>
      </c>
      <c r="G140" s="135">
        <f t="shared" si="7"/>
        <v>500</v>
      </c>
      <c r="H140" s="137">
        <v>5</v>
      </c>
      <c r="I140" s="135">
        <f t="shared" si="5"/>
        <v>39</v>
      </c>
      <c r="J140" s="137">
        <v>1</v>
      </c>
      <c r="K140" s="136">
        <f t="shared" si="8"/>
        <v>30</v>
      </c>
    </row>
    <row r="141" spans="1:11" x14ac:dyDescent="0.2">
      <c r="A141" s="134">
        <v>44103</v>
      </c>
      <c r="B141" s="137">
        <v>67</v>
      </c>
      <c r="C141" s="135">
        <f t="shared" si="9"/>
        <v>5594</v>
      </c>
      <c r="D141" s="137">
        <v>43</v>
      </c>
      <c r="E141" s="135">
        <f t="shared" si="6"/>
        <v>2742</v>
      </c>
      <c r="F141" s="137">
        <v>11</v>
      </c>
      <c r="G141" s="135">
        <f t="shared" si="7"/>
        <v>511</v>
      </c>
      <c r="H141" s="137">
        <v>6</v>
      </c>
      <c r="I141" s="135">
        <f t="shared" si="5"/>
        <v>45</v>
      </c>
      <c r="J141" s="137">
        <v>0</v>
      </c>
      <c r="K141" s="136">
        <f t="shared" si="8"/>
        <v>30</v>
      </c>
    </row>
    <row r="142" spans="1:11" x14ac:dyDescent="0.2">
      <c r="A142" s="134">
        <v>44104</v>
      </c>
      <c r="B142" s="137">
        <v>52</v>
      </c>
      <c r="C142" s="135">
        <f t="shared" si="9"/>
        <v>5646</v>
      </c>
      <c r="D142" s="137">
        <v>18</v>
      </c>
      <c r="E142" s="135">
        <f t="shared" si="6"/>
        <v>2760</v>
      </c>
      <c r="F142" s="137">
        <v>4</v>
      </c>
      <c r="G142" s="135">
        <f t="shared" si="7"/>
        <v>515</v>
      </c>
      <c r="H142" s="137">
        <v>5</v>
      </c>
      <c r="I142" s="135">
        <f t="shared" si="5"/>
        <v>50</v>
      </c>
      <c r="J142" s="137">
        <v>0</v>
      </c>
      <c r="K142" s="136">
        <f t="shared" si="8"/>
        <v>30</v>
      </c>
    </row>
    <row r="143" spans="1:11" x14ac:dyDescent="0.2">
      <c r="A143" s="134">
        <v>44105</v>
      </c>
      <c r="B143" s="137">
        <v>76</v>
      </c>
      <c r="C143" s="135">
        <f t="shared" si="9"/>
        <v>5722</v>
      </c>
      <c r="D143" s="137">
        <v>40</v>
      </c>
      <c r="E143" s="135">
        <f t="shared" si="6"/>
        <v>2800</v>
      </c>
      <c r="F143" s="137">
        <v>2</v>
      </c>
      <c r="G143" s="135">
        <f t="shared" si="7"/>
        <v>517</v>
      </c>
      <c r="H143" s="137">
        <v>6</v>
      </c>
      <c r="I143" s="135">
        <f t="shared" si="5"/>
        <v>56</v>
      </c>
      <c r="J143" s="137">
        <v>0</v>
      </c>
      <c r="K143" s="136">
        <f t="shared" si="8"/>
        <v>30</v>
      </c>
    </row>
    <row r="144" spans="1:11" x14ac:dyDescent="0.2">
      <c r="A144" s="134">
        <v>44106</v>
      </c>
      <c r="B144" s="137">
        <v>73</v>
      </c>
      <c r="C144" s="135">
        <f t="shared" si="9"/>
        <v>5795</v>
      </c>
      <c r="D144" s="137">
        <v>52</v>
      </c>
      <c r="E144" s="135">
        <f t="shared" si="6"/>
        <v>2852</v>
      </c>
      <c r="F144" s="137">
        <v>5</v>
      </c>
      <c r="G144" s="135">
        <f t="shared" si="7"/>
        <v>522</v>
      </c>
      <c r="H144" s="137">
        <v>5</v>
      </c>
      <c r="I144" s="135">
        <f t="shared" si="5"/>
        <v>61</v>
      </c>
      <c r="J144" s="137">
        <v>1</v>
      </c>
      <c r="K144" s="136">
        <f t="shared" si="8"/>
        <v>31</v>
      </c>
    </row>
    <row r="145" spans="1:11" x14ac:dyDescent="0.2">
      <c r="A145" s="134">
        <v>44107</v>
      </c>
      <c r="B145" s="137"/>
      <c r="C145" s="135">
        <f t="shared" si="9"/>
        <v>5795</v>
      </c>
      <c r="D145" s="137"/>
      <c r="E145" s="135">
        <f t="shared" si="6"/>
        <v>2852</v>
      </c>
      <c r="F145" s="137"/>
      <c r="G145" s="135">
        <f t="shared" si="7"/>
        <v>522</v>
      </c>
      <c r="H145" s="137"/>
      <c r="I145" s="135">
        <f t="shared" si="5"/>
        <v>61</v>
      </c>
      <c r="J145" s="137"/>
      <c r="K145" s="136">
        <f t="shared" si="8"/>
        <v>31</v>
      </c>
    </row>
    <row r="146" spans="1:11" x14ac:dyDescent="0.2">
      <c r="A146" s="134">
        <v>44108</v>
      </c>
      <c r="B146" s="137"/>
      <c r="C146" s="135">
        <f t="shared" si="9"/>
        <v>5795</v>
      </c>
      <c r="D146" s="137"/>
      <c r="E146" s="135">
        <f t="shared" si="6"/>
        <v>2852</v>
      </c>
      <c r="F146" s="137"/>
      <c r="G146" s="135">
        <f t="shared" si="7"/>
        <v>522</v>
      </c>
      <c r="H146" s="137"/>
      <c r="I146" s="135">
        <f t="shared" si="5"/>
        <v>61</v>
      </c>
      <c r="J146" s="137"/>
      <c r="K146" s="136">
        <f t="shared" si="8"/>
        <v>31</v>
      </c>
    </row>
    <row r="147" spans="1:11" x14ac:dyDescent="0.2">
      <c r="A147" s="134">
        <v>44109</v>
      </c>
      <c r="B147" s="137">
        <v>362</v>
      </c>
      <c r="C147" s="135">
        <f t="shared" si="9"/>
        <v>6157</v>
      </c>
      <c r="D147" s="137">
        <v>186</v>
      </c>
      <c r="E147" s="135">
        <f t="shared" si="6"/>
        <v>3038</v>
      </c>
      <c r="F147" s="137">
        <v>40</v>
      </c>
      <c r="G147" s="135">
        <f t="shared" si="7"/>
        <v>562</v>
      </c>
      <c r="H147" s="137">
        <v>11</v>
      </c>
      <c r="I147" s="135">
        <f t="shared" si="5"/>
        <v>72</v>
      </c>
      <c r="J147" s="137">
        <v>2</v>
      </c>
      <c r="K147" s="136">
        <f t="shared" si="8"/>
        <v>33</v>
      </c>
    </row>
    <row r="148" spans="1:11" x14ac:dyDescent="0.2">
      <c r="A148" s="134">
        <v>44110</v>
      </c>
      <c r="B148" s="137">
        <v>58</v>
      </c>
      <c r="C148" s="135">
        <f t="shared" si="9"/>
        <v>6215</v>
      </c>
      <c r="D148" s="137">
        <v>45</v>
      </c>
      <c r="E148" s="135">
        <f t="shared" si="6"/>
        <v>3083</v>
      </c>
      <c r="F148" s="137">
        <v>7</v>
      </c>
      <c r="G148" s="135">
        <f t="shared" si="7"/>
        <v>569</v>
      </c>
      <c r="H148" s="137">
        <v>2</v>
      </c>
      <c r="I148" s="135">
        <f t="shared" si="5"/>
        <v>74</v>
      </c>
      <c r="J148" s="137">
        <v>0</v>
      </c>
      <c r="K148" s="136">
        <f t="shared" si="8"/>
        <v>33</v>
      </c>
    </row>
    <row r="149" spans="1:11" x14ac:dyDescent="0.2">
      <c r="A149" s="134">
        <v>44111</v>
      </c>
      <c r="B149" s="137">
        <v>33</v>
      </c>
      <c r="C149" s="135">
        <f t="shared" si="9"/>
        <v>6248</v>
      </c>
      <c r="D149" s="137">
        <v>56</v>
      </c>
      <c r="E149" s="135">
        <f t="shared" si="6"/>
        <v>3139</v>
      </c>
      <c r="F149" s="137">
        <v>0</v>
      </c>
      <c r="G149" s="135">
        <f t="shared" si="7"/>
        <v>569</v>
      </c>
      <c r="H149" s="137">
        <v>2</v>
      </c>
      <c r="I149" s="135">
        <f t="shared" si="5"/>
        <v>76</v>
      </c>
      <c r="J149" s="137">
        <v>0</v>
      </c>
      <c r="K149" s="136">
        <f t="shared" si="8"/>
        <v>33</v>
      </c>
    </row>
    <row r="150" spans="1:11" x14ac:dyDescent="0.2">
      <c r="A150" s="134">
        <v>44112</v>
      </c>
      <c r="B150" s="137">
        <v>83</v>
      </c>
      <c r="C150" s="135">
        <f t="shared" si="9"/>
        <v>6331</v>
      </c>
      <c r="D150" s="137">
        <v>33</v>
      </c>
      <c r="E150" s="135">
        <f t="shared" si="6"/>
        <v>3172</v>
      </c>
      <c r="F150" s="137">
        <v>5</v>
      </c>
      <c r="G150" s="135">
        <f t="shared" si="7"/>
        <v>574</v>
      </c>
      <c r="H150" s="137">
        <v>2</v>
      </c>
      <c r="I150" s="135">
        <f t="shared" si="5"/>
        <v>78</v>
      </c>
      <c r="J150" s="137">
        <v>0</v>
      </c>
      <c r="K150" s="136">
        <f t="shared" si="8"/>
        <v>33</v>
      </c>
    </row>
    <row r="151" spans="1:11" x14ac:dyDescent="0.2">
      <c r="A151" s="134">
        <v>44113</v>
      </c>
      <c r="B151" s="137">
        <v>20</v>
      </c>
      <c r="C151" s="135">
        <f t="shared" si="9"/>
        <v>6351</v>
      </c>
      <c r="D151" s="137">
        <v>18</v>
      </c>
      <c r="E151" s="135">
        <f t="shared" si="6"/>
        <v>3190</v>
      </c>
      <c r="F151" s="137">
        <v>13</v>
      </c>
      <c r="G151" s="135">
        <f t="shared" si="7"/>
        <v>587</v>
      </c>
      <c r="H151" s="137">
        <v>4</v>
      </c>
      <c r="I151" s="135">
        <f t="shared" si="5"/>
        <v>82</v>
      </c>
      <c r="J151" s="137">
        <v>0</v>
      </c>
      <c r="K151" s="136">
        <f t="shared" si="8"/>
        <v>33</v>
      </c>
    </row>
    <row r="152" spans="1:11" x14ac:dyDescent="0.2">
      <c r="A152" s="134">
        <v>44114</v>
      </c>
      <c r="B152" s="137"/>
      <c r="C152" s="135">
        <f t="shared" si="9"/>
        <v>6351</v>
      </c>
      <c r="D152" s="137"/>
      <c r="E152" s="135">
        <f t="shared" si="6"/>
        <v>3190</v>
      </c>
      <c r="F152" s="137"/>
      <c r="G152" s="135">
        <f t="shared" si="7"/>
        <v>587</v>
      </c>
      <c r="H152" s="137"/>
      <c r="I152" s="135">
        <f t="shared" si="5"/>
        <v>82</v>
      </c>
      <c r="J152" s="137"/>
      <c r="K152" s="136">
        <f t="shared" si="8"/>
        <v>33</v>
      </c>
    </row>
    <row r="153" spans="1:11" x14ac:dyDescent="0.2">
      <c r="A153" s="134">
        <v>44115</v>
      </c>
      <c r="B153" s="137"/>
      <c r="C153" s="135">
        <f t="shared" si="9"/>
        <v>6351</v>
      </c>
      <c r="D153" s="137"/>
      <c r="E153" s="135">
        <f t="shared" si="6"/>
        <v>3190</v>
      </c>
      <c r="F153" s="137"/>
      <c r="G153" s="135">
        <f t="shared" si="7"/>
        <v>587</v>
      </c>
      <c r="H153" s="137"/>
      <c r="I153" s="135">
        <f t="shared" si="5"/>
        <v>82</v>
      </c>
      <c r="J153" s="137"/>
      <c r="K153" s="136">
        <f t="shared" si="8"/>
        <v>33</v>
      </c>
    </row>
    <row r="154" spans="1:11" x14ac:dyDescent="0.2">
      <c r="A154" s="134">
        <v>44116</v>
      </c>
      <c r="B154" s="137">
        <v>351</v>
      </c>
      <c r="C154" s="135">
        <f t="shared" si="9"/>
        <v>6702</v>
      </c>
      <c r="D154" s="137">
        <v>179</v>
      </c>
      <c r="E154" s="135">
        <f t="shared" si="6"/>
        <v>3369</v>
      </c>
      <c r="F154" s="137">
        <v>37</v>
      </c>
      <c r="G154" s="135">
        <f t="shared" si="7"/>
        <v>624</v>
      </c>
      <c r="H154" s="137">
        <v>15</v>
      </c>
      <c r="I154" s="135">
        <f t="shared" si="5"/>
        <v>97</v>
      </c>
      <c r="J154" s="137">
        <v>9</v>
      </c>
      <c r="K154" s="136">
        <f t="shared" si="8"/>
        <v>42</v>
      </c>
    </row>
    <row r="155" spans="1:11" x14ac:dyDescent="0.2">
      <c r="A155" s="134">
        <v>44117</v>
      </c>
      <c r="B155" s="137">
        <v>94</v>
      </c>
      <c r="C155" s="135">
        <f t="shared" si="9"/>
        <v>6796</v>
      </c>
      <c r="D155" s="137">
        <v>50</v>
      </c>
      <c r="E155" s="135">
        <f t="shared" si="6"/>
        <v>3419</v>
      </c>
      <c r="F155" s="137">
        <v>17</v>
      </c>
      <c r="G155" s="135">
        <f t="shared" si="7"/>
        <v>641</v>
      </c>
      <c r="H155" s="137">
        <v>8</v>
      </c>
      <c r="I155" s="135">
        <f t="shared" si="5"/>
        <v>105</v>
      </c>
      <c r="J155" s="137">
        <v>0</v>
      </c>
      <c r="K155" s="136">
        <f t="shared" si="8"/>
        <v>42</v>
      </c>
    </row>
    <row r="156" spans="1:11" x14ac:dyDescent="0.2">
      <c r="A156" s="134">
        <v>44118</v>
      </c>
      <c r="B156" s="137">
        <v>109</v>
      </c>
      <c r="C156" s="135">
        <f t="shared" si="9"/>
        <v>6905</v>
      </c>
      <c r="D156" s="137">
        <v>30</v>
      </c>
      <c r="E156" s="135">
        <f t="shared" si="6"/>
        <v>3449</v>
      </c>
      <c r="F156" s="137">
        <v>1</v>
      </c>
      <c r="G156" s="135">
        <f t="shared" si="7"/>
        <v>642</v>
      </c>
      <c r="H156" s="137">
        <v>4</v>
      </c>
      <c r="I156" s="135">
        <f t="shared" si="5"/>
        <v>109</v>
      </c>
      <c r="J156" s="137">
        <v>0</v>
      </c>
      <c r="K156" s="136">
        <f t="shared" si="8"/>
        <v>42</v>
      </c>
    </row>
    <row r="157" spans="1:11" x14ac:dyDescent="0.2">
      <c r="A157" s="134">
        <v>44119</v>
      </c>
      <c r="B157" s="137">
        <v>66</v>
      </c>
      <c r="C157" s="135">
        <f t="shared" si="9"/>
        <v>6971</v>
      </c>
      <c r="D157" s="137">
        <v>21</v>
      </c>
      <c r="E157" s="135">
        <f t="shared" si="6"/>
        <v>3470</v>
      </c>
      <c r="F157" s="137">
        <v>4</v>
      </c>
      <c r="G157" s="135">
        <f t="shared" si="7"/>
        <v>646</v>
      </c>
      <c r="H157" s="137">
        <v>3</v>
      </c>
      <c r="I157" s="135">
        <f t="shared" si="5"/>
        <v>112</v>
      </c>
      <c r="J157" s="137">
        <v>0</v>
      </c>
      <c r="K157" s="136">
        <f t="shared" si="8"/>
        <v>42</v>
      </c>
    </row>
    <row r="158" spans="1:11" x14ac:dyDescent="0.2">
      <c r="A158" s="134">
        <v>44120</v>
      </c>
      <c r="B158" s="137">
        <v>57</v>
      </c>
      <c r="C158" s="135">
        <f t="shared" si="9"/>
        <v>7028</v>
      </c>
      <c r="D158" s="137">
        <v>32</v>
      </c>
      <c r="E158" s="135">
        <f t="shared" si="6"/>
        <v>3502</v>
      </c>
      <c r="F158" s="137">
        <v>9</v>
      </c>
      <c r="G158" s="135">
        <f t="shared" si="7"/>
        <v>655</v>
      </c>
      <c r="H158" s="137">
        <v>9</v>
      </c>
      <c r="I158" s="135">
        <f t="shared" si="5"/>
        <v>121</v>
      </c>
      <c r="J158" s="137">
        <v>0</v>
      </c>
      <c r="K158" s="136">
        <f t="shared" si="8"/>
        <v>42</v>
      </c>
    </row>
    <row r="159" spans="1:11" x14ac:dyDescent="0.2">
      <c r="A159" s="134">
        <v>44121</v>
      </c>
      <c r="B159" s="137"/>
      <c r="C159" s="135">
        <f t="shared" ref="C159:C160" si="10">SUM(C158,B159)</f>
        <v>7028</v>
      </c>
      <c r="D159" s="137"/>
      <c r="E159" s="135">
        <f t="shared" ref="E159:E160" si="11">SUM(E158,D159)</f>
        <v>3502</v>
      </c>
      <c r="F159" s="137"/>
      <c r="G159" s="135">
        <f t="shared" ref="G159:G160" si="12">SUM(G158,F159)</f>
        <v>655</v>
      </c>
      <c r="H159" s="137"/>
      <c r="I159" s="135">
        <f t="shared" ref="I159:I160" si="13">I158+H159</f>
        <v>121</v>
      </c>
      <c r="J159" s="137"/>
      <c r="K159" s="136">
        <f t="shared" ref="K159:K160" si="14">SUM(K158,J159)</f>
        <v>42</v>
      </c>
    </row>
    <row r="160" spans="1:11" x14ac:dyDescent="0.2">
      <c r="A160" s="134">
        <v>44122</v>
      </c>
      <c r="B160" s="137"/>
      <c r="C160" s="135">
        <f t="shared" si="10"/>
        <v>7028</v>
      </c>
      <c r="D160" s="137"/>
      <c r="E160" s="135">
        <f t="shared" si="11"/>
        <v>3502</v>
      </c>
      <c r="F160" s="137"/>
      <c r="G160" s="135">
        <f t="shared" si="12"/>
        <v>655</v>
      </c>
      <c r="H160" s="137"/>
      <c r="I160" s="135">
        <f t="shared" si="13"/>
        <v>121</v>
      </c>
      <c r="J160" s="137"/>
      <c r="K160" s="136">
        <f t="shared" si="14"/>
        <v>42</v>
      </c>
    </row>
    <row r="161" spans="1:11" x14ac:dyDescent="0.2">
      <c r="A161" s="134">
        <v>44123</v>
      </c>
      <c r="B161" s="137">
        <v>207</v>
      </c>
      <c r="C161" s="135">
        <f t="shared" ref="C161:C184" si="15">SUM(C160,B161)</f>
        <v>7235</v>
      </c>
      <c r="D161" s="137">
        <v>136</v>
      </c>
      <c r="E161" s="135">
        <f t="shared" ref="E161:E184" si="16">SUM(E160,D161)</f>
        <v>3638</v>
      </c>
      <c r="F161" s="137">
        <v>40</v>
      </c>
      <c r="G161" s="135">
        <f t="shared" ref="G161:G184" si="17">SUM(G160,F161)</f>
        <v>695</v>
      </c>
      <c r="H161" s="137">
        <v>20</v>
      </c>
      <c r="I161" s="135">
        <f t="shared" ref="I161:I184" si="18">I160+H161</f>
        <v>141</v>
      </c>
      <c r="J161" s="137">
        <v>0</v>
      </c>
      <c r="K161" s="136">
        <f t="shared" ref="K161:K184" si="19">SUM(K160,J161)</f>
        <v>42</v>
      </c>
    </row>
    <row r="162" spans="1:11" x14ac:dyDescent="0.2">
      <c r="A162" s="134">
        <v>44124</v>
      </c>
      <c r="B162" s="137">
        <v>46</v>
      </c>
      <c r="C162" s="135">
        <f t="shared" si="15"/>
        <v>7281</v>
      </c>
      <c r="D162" s="137">
        <v>17</v>
      </c>
      <c r="E162" s="135">
        <f t="shared" si="16"/>
        <v>3655</v>
      </c>
      <c r="F162" s="137">
        <v>10</v>
      </c>
      <c r="G162" s="135">
        <f t="shared" si="17"/>
        <v>705</v>
      </c>
      <c r="H162" s="137">
        <v>0</v>
      </c>
      <c r="I162" s="135">
        <f t="shared" si="18"/>
        <v>141</v>
      </c>
      <c r="J162" s="137">
        <v>0</v>
      </c>
      <c r="K162" s="136">
        <f t="shared" si="19"/>
        <v>42</v>
      </c>
    </row>
    <row r="163" spans="1:11" x14ac:dyDescent="0.2">
      <c r="A163" s="134">
        <v>44125</v>
      </c>
      <c r="B163" s="137">
        <v>42</v>
      </c>
      <c r="C163" s="135">
        <f t="shared" si="15"/>
        <v>7323</v>
      </c>
      <c r="D163" s="137">
        <v>32</v>
      </c>
      <c r="E163" s="135">
        <f t="shared" si="16"/>
        <v>3687</v>
      </c>
      <c r="F163" s="137">
        <v>9</v>
      </c>
      <c r="G163" s="135">
        <f t="shared" si="17"/>
        <v>714</v>
      </c>
      <c r="H163" s="137">
        <v>4</v>
      </c>
      <c r="I163" s="135">
        <f t="shared" si="18"/>
        <v>145</v>
      </c>
      <c r="J163" s="137">
        <v>0</v>
      </c>
      <c r="K163" s="136">
        <f t="shared" si="19"/>
        <v>42</v>
      </c>
    </row>
    <row r="164" spans="1:11" x14ac:dyDescent="0.2">
      <c r="A164" s="134">
        <v>44126</v>
      </c>
      <c r="B164" s="137">
        <v>28</v>
      </c>
      <c r="C164" s="135">
        <f t="shared" si="15"/>
        <v>7351</v>
      </c>
      <c r="D164" s="137">
        <v>12</v>
      </c>
      <c r="E164" s="135">
        <f t="shared" si="16"/>
        <v>3699</v>
      </c>
      <c r="F164" s="137">
        <v>9</v>
      </c>
      <c r="G164" s="135">
        <f t="shared" si="17"/>
        <v>723</v>
      </c>
      <c r="H164" s="137">
        <v>3</v>
      </c>
      <c r="I164" s="135">
        <f t="shared" si="18"/>
        <v>148</v>
      </c>
      <c r="J164" s="137">
        <v>0</v>
      </c>
      <c r="K164" s="136">
        <f t="shared" si="19"/>
        <v>42</v>
      </c>
    </row>
    <row r="165" spans="1:11" x14ac:dyDescent="0.2">
      <c r="A165" s="134">
        <v>44127</v>
      </c>
      <c r="B165" s="137">
        <v>29</v>
      </c>
      <c r="C165" s="135">
        <f t="shared" si="15"/>
        <v>7380</v>
      </c>
      <c r="D165" s="137">
        <v>41</v>
      </c>
      <c r="E165" s="135">
        <f t="shared" si="16"/>
        <v>3740</v>
      </c>
      <c r="F165" s="137">
        <v>5</v>
      </c>
      <c r="G165" s="135">
        <f t="shared" si="17"/>
        <v>728</v>
      </c>
      <c r="H165" s="137">
        <v>2</v>
      </c>
      <c r="I165" s="135">
        <f t="shared" si="18"/>
        <v>150</v>
      </c>
      <c r="J165" s="137">
        <v>0</v>
      </c>
      <c r="K165" s="136">
        <f t="shared" si="19"/>
        <v>42</v>
      </c>
    </row>
    <row r="166" spans="1:11" x14ac:dyDescent="0.2">
      <c r="A166" s="134">
        <v>44128</v>
      </c>
      <c r="B166" s="137"/>
      <c r="C166" s="135">
        <f t="shared" si="15"/>
        <v>7380</v>
      </c>
      <c r="D166" s="137"/>
      <c r="E166" s="135">
        <f t="shared" si="16"/>
        <v>3740</v>
      </c>
      <c r="F166" s="137"/>
      <c r="G166" s="135">
        <f t="shared" si="17"/>
        <v>728</v>
      </c>
      <c r="H166" s="137"/>
      <c r="I166" s="135">
        <f t="shared" si="18"/>
        <v>150</v>
      </c>
      <c r="J166" s="137"/>
      <c r="K166" s="136">
        <f t="shared" si="19"/>
        <v>42</v>
      </c>
    </row>
    <row r="167" spans="1:11" x14ac:dyDescent="0.2">
      <c r="A167" s="134">
        <v>44129</v>
      </c>
      <c r="B167" s="137"/>
      <c r="C167" s="135">
        <f t="shared" si="15"/>
        <v>7380</v>
      </c>
      <c r="D167" s="137"/>
      <c r="E167" s="135">
        <f t="shared" si="16"/>
        <v>3740</v>
      </c>
      <c r="F167" s="137"/>
      <c r="G167" s="135">
        <f t="shared" si="17"/>
        <v>728</v>
      </c>
      <c r="H167" s="137"/>
      <c r="I167" s="135">
        <f t="shared" si="18"/>
        <v>150</v>
      </c>
      <c r="J167" s="137"/>
      <c r="K167" s="136">
        <f t="shared" si="19"/>
        <v>42</v>
      </c>
    </row>
    <row r="168" spans="1:11" x14ac:dyDescent="0.2">
      <c r="A168" s="134">
        <v>44130</v>
      </c>
      <c r="B168" s="137">
        <v>214</v>
      </c>
      <c r="C168" s="135">
        <f t="shared" si="15"/>
        <v>7594</v>
      </c>
      <c r="D168" s="137">
        <v>93</v>
      </c>
      <c r="E168" s="135">
        <f t="shared" si="16"/>
        <v>3833</v>
      </c>
      <c r="F168" s="137">
        <v>39</v>
      </c>
      <c r="G168" s="135">
        <f t="shared" si="17"/>
        <v>767</v>
      </c>
      <c r="H168" s="137">
        <v>15</v>
      </c>
      <c r="I168" s="135">
        <f t="shared" si="18"/>
        <v>165</v>
      </c>
      <c r="J168" s="137">
        <v>0</v>
      </c>
      <c r="K168" s="136">
        <f t="shared" si="19"/>
        <v>42</v>
      </c>
    </row>
    <row r="169" spans="1:11" x14ac:dyDescent="0.2">
      <c r="A169" s="134">
        <v>44131</v>
      </c>
      <c r="B169" s="137">
        <v>43</v>
      </c>
      <c r="C169" s="135">
        <f t="shared" si="15"/>
        <v>7637</v>
      </c>
      <c r="D169" s="137">
        <v>28</v>
      </c>
      <c r="E169" s="135">
        <f t="shared" si="16"/>
        <v>3861</v>
      </c>
      <c r="F169" s="137">
        <v>5</v>
      </c>
      <c r="G169" s="135">
        <f t="shared" si="17"/>
        <v>772</v>
      </c>
      <c r="H169" s="137">
        <v>5</v>
      </c>
      <c r="I169" s="135">
        <f t="shared" si="18"/>
        <v>170</v>
      </c>
      <c r="J169" s="137">
        <v>0</v>
      </c>
      <c r="K169" s="136">
        <f t="shared" si="19"/>
        <v>42</v>
      </c>
    </row>
    <row r="170" spans="1:11" x14ac:dyDescent="0.2">
      <c r="A170" s="134">
        <v>44132</v>
      </c>
      <c r="B170" s="137">
        <v>26</v>
      </c>
      <c r="C170" s="135">
        <f t="shared" si="15"/>
        <v>7663</v>
      </c>
      <c r="D170" s="137">
        <v>16</v>
      </c>
      <c r="E170" s="135">
        <f t="shared" si="16"/>
        <v>3877</v>
      </c>
      <c r="F170" s="137">
        <v>4</v>
      </c>
      <c r="G170" s="135">
        <f t="shared" si="17"/>
        <v>776</v>
      </c>
      <c r="H170" s="137">
        <v>0</v>
      </c>
      <c r="I170" s="135">
        <f t="shared" si="18"/>
        <v>170</v>
      </c>
      <c r="J170" s="137">
        <v>0</v>
      </c>
      <c r="K170" s="136">
        <f t="shared" si="19"/>
        <v>42</v>
      </c>
    </row>
    <row r="171" spans="1:11" x14ac:dyDescent="0.2">
      <c r="A171" s="134">
        <v>44133</v>
      </c>
      <c r="B171" s="137">
        <v>14</v>
      </c>
      <c r="C171" s="135">
        <f t="shared" si="15"/>
        <v>7677</v>
      </c>
      <c r="D171" s="137">
        <v>9</v>
      </c>
      <c r="E171" s="135">
        <f t="shared" si="16"/>
        <v>3886</v>
      </c>
      <c r="F171" s="137">
        <v>2</v>
      </c>
      <c r="G171" s="135">
        <f t="shared" si="17"/>
        <v>778</v>
      </c>
      <c r="H171" s="137">
        <v>3</v>
      </c>
      <c r="I171" s="135">
        <f t="shared" si="18"/>
        <v>173</v>
      </c>
      <c r="J171" s="137">
        <v>0</v>
      </c>
      <c r="K171" s="136">
        <f t="shared" si="19"/>
        <v>42</v>
      </c>
    </row>
    <row r="172" spans="1:11" x14ac:dyDescent="0.2">
      <c r="A172" s="134">
        <v>44134</v>
      </c>
      <c r="B172" s="137">
        <v>5</v>
      </c>
      <c r="C172" s="135">
        <f t="shared" si="15"/>
        <v>7682</v>
      </c>
      <c r="D172" s="137">
        <v>2</v>
      </c>
      <c r="E172" s="135">
        <f t="shared" si="16"/>
        <v>3888</v>
      </c>
      <c r="F172" s="137">
        <v>0</v>
      </c>
      <c r="G172" s="135">
        <f t="shared" si="17"/>
        <v>778</v>
      </c>
      <c r="H172" s="137">
        <v>1</v>
      </c>
      <c r="I172" s="135">
        <f t="shared" si="18"/>
        <v>174</v>
      </c>
      <c r="J172" s="137">
        <v>0</v>
      </c>
      <c r="K172" s="136">
        <f t="shared" si="19"/>
        <v>42</v>
      </c>
    </row>
    <row r="173" spans="1:11" x14ac:dyDescent="0.2">
      <c r="A173" s="134">
        <v>44135</v>
      </c>
      <c r="B173" s="137"/>
      <c r="C173" s="135">
        <f t="shared" si="15"/>
        <v>7682</v>
      </c>
      <c r="D173" s="137"/>
      <c r="E173" s="135">
        <f t="shared" si="16"/>
        <v>3888</v>
      </c>
      <c r="F173" s="137"/>
      <c r="G173" s="135">
        <f t="shared" si="17"/>
        <v>778</v>
      </c>
      <c r="H173" s="137"/>
      <c r="I173" s="135">
        <f t="shared" si="18"/>
        <v>174</v>
      </c>
      <c r="J173" s="137"/>
      <c r="K173" s="136">
        <f t="shared" si="19"/>
        <v>42</v>
      </c>
    </row>
    <row r="174" spans="1:11" x14ac:dyDescent="0.2">
      <c r="A174" s="134">
        <v>44136</v>
      </c>
      <c r="B174" s="137"/>
      <c r="C174" s="135">
        <f t="shared" si="15"/>
        <v>7682</v>
      </c>
      <c r="D174" s="137"/>
      <c r="E174" s="135">
        <f t="shared" si="16"/>
        <v>3888</v>
      </c>
      <c r="F174" s="137"/>
      <c r="G174" s="135">
        <f t="shared" si="17"/>
        <v>778</v>
      </c>
      <c r="H174" s="137"/>
      <c r="I174" s="135">
        <f t="shared" si="18"/>
        <v>174</v>
      </c>
      <c r="J174" s="137"/>
      <c r="K174" s="136">
        <f t="shared" si="19"/>
        <v>42</v>
      </c>
    </row>
    <row r="175" spans="1:11" x14ac:dyDescent="0.2">
      <c r="A175" s="134">
        <v>44137</v>
      </c>
      <c r="B175" s="137">
        <v>5</v>
      </c>
      <c r="C175" s="135">
        <f t="shared" si="15"/>
        <v>7687</v>
      </c>
      <c r="D175" s="137">
        <v>4</v>
      </c>
      <c r="E175" s="135">
        <f t="shared" si="16"/>
        <v>3892</v>
      </c>
      <c r="F175" s="137">
        <v>0</v>
      </c>
      <c r="G175" s="135">
        <f t="shared" si="17"/>
        <v>778</v>
      </c>
      <c r="H175" s="137">
        <v>6</v>
      </c>
      <c r="I175" s="135">
        <f t="shared" si="18"/>
        <v>180</v>
      </c>
      <c r="J175" s="137">
        <v>0</v>
      </c>
      <c r="K175" s="136">
        <f t="shared" si="19"/>
        <v>42</v>
      </c>
    </row>
    <row r="176" spans="1:11" x14ac:dyDescent="0.2">
      <c r="A176" s="134">
        <v>44138</v>
      </c>
      <c r="B176" s="137">
        <v>1</v>
      </c>
      <c r="C176" s="135">
        <f t="shared" si="15"/>
        <v>7688</v>
      </c>
      <c r="D176" s="137">
        <v>0</v>
      </c>
      <c r="E176" s="135">
        <f t="shared" si="16"/>
        <v>3892</v>
      </c>
      <c r="F176" s="137">
        <v>0</v>
      </c>
      <c r="G176" s="135">
        <f t="shared" si="17"/>
        <v>778</v>
      </c>
      <c r="H176" s="137">
        <v>2</v>
      </c>
      <c r="I176" s="135">
        <f t="shared" si="18"/>
        <v>182</v>
      </c>
      <c r="J176" s="137">
        <v>0</v>
      </c>
      <c r="K176" s="136">
        <f t="shared" si="19"/>
        <v>42</v>
      </c>
    </row>
    <row r="177" spans="1:12" x14ac:dyDescent="0.2">
      <c r="A177" s="134">
        <v>44139</v>
      </c>
      <c r="B177" s="137">
        <v>0</v>
      </c>
      <c r="C177" s="135">
        <f t="shared" si="15"/>
        <v>7688</v>
      </c>
      <c r="D177" s="137">
        <v>1</v>
      </c>
      <c r="E177" s="135">
        <f t="shared" si="16"/>
        <v>3893</v>
      </c>
      <c r="F177" s="137">
        <v>0</v>
      </c>
      <c r="G177" s="135">
        <f t="shared" si="17"/>
        <v>778</v>
      </c>
      <c r="H177" s="137">
        <v>0</v>
      </c>
      <c r="I177" s="135">
        <f t="shared" si="18"/>
        <v>182</v>
      </c>
      <c r="J177" s="137">
        <v>0</v>
      </c>
      <c r="K177" s="136">
        <f t="shared" si="19"/>
        <v>42</v>
      </c>
      <c r="L177" s="46"/>
    </row>
    <row r="178" spans="1:12" x14ac:dyDescent="0.2">
      <c r="A178" s="134">
        <v>44140</v>
      </c>
      <c r="B178" s="154">
        <v>0</v>
      </c>
      <c r="C178" s="135">
        <f t="shared" si="15"/>
        <v>7688</v>
      </c>
      <c r="D178" s="154">
        <v>0</v>
      </c>
      <c r="E178" s="135">
        <f t="shared" si="16"/>
        <v>3893</v>
      </c>
      <c r="F178" s="154">
        <v>0</v>
      </c>
      <c r="G178" s="135">
        <f t="shared" si="17"/>
        <v>778</v>
      </c>
      <c r="H178" s="154">
        <v>0</v>
      </c>
      <c r="I178" s="135">
        <f t="shared" si="18"/>
        <v>182</v>
      </c>
      <c r="J178" s="154">
        <v>0</v>
      </c>
      <c r="K178" s="136">
        <f t="shared" si="19"/>
        <v>42</v>
      </c>
      <c r="L178" s="46"/>
    </row>
    <row r="179" spans="1:12" x14ac:dyDescent="0.2">
      <c r="A179" s="134">
        <v>44141</v>
      </c>
      <c r="B179" s="154">
        <v>0</v>
      </c>
      <c r="C179" s="135">
        <f t="shared" si="15"/>
        <v>7688</v>
      </c>
      <c r="D179" s="154">
        <v>2</v>
      </c>
      <c r="E179" s="135">
        <f t="shared" si="16"/>
        <v>3895</v>
      </c>
      <c r="F179" s="154">
        <v>0</v>
      </c>
      <c r="G179" s="135">
        <f t="shared" si="17"/>
        <v>778</v>
      </c>
      <c r="H179" s="154">
        <v>0</v>
      </c>
      <c r="I179" s="135">
        <f t="shared" si="18"/>
        <v>182</v>
      </c>
      <c r="J179" s="154">
        <v>0</v>
      </c>
      <c r="K179" s="136">
        <f t="shared" si="19"/>
        <v>42</v>
      </c>
      <c r="L179" s="46"/>
    </row>
    <row r="180" spans="1:12" x14ac:dyDescent="0.2">
      <c r="A180" s="134">
        <v>44142</v>
      </c>
      <c r="B180" s="154"/>
      <c r="C180" s="135">
        <f t="shared" si="15"/>
        <v>7688</v>
      </c>
      <c r="D180" s="154"/>
      <c r="E180" s="135">
        <f t="shared" si="16"/>
        <v>3895</v>
      </c>
      <c r="F180" s="154"/>
      <c r="G180" s="135">
        <f t="shared" si="17"/>
        <v>778</v>
      </c>
      <c r="H180" s="154"/>
      <c r="I180" s="135">
        <f t="shared" si="18"/>
        <v>182</v>
      </c>
      <c r="J180" s="154"/>
      <c r="K180" s="136">
        <f t="shared" si="19"/>
        <v>42</v>
      </c>
      <c r="L180" s="46"/>
    </row>
    <row r="181" spans="1:12" x14ac:dyDescent="0.2">
      <c r="A181" s="134">
        <v>44143</v>
      </c>
      <c r="B181" s="154"/>
      <c r="C181" s="135">
        <f t="shared" si="15"/>
        <v>7688</v>
      </c>
      <c r="D181" s="154"/>
      <c r="E181" s="135">
        <f t="shared" si="16"/>
        <v>3895</v>
      </c>
      <c r="F181" s="154"/>
      <c r="G181" s="135">
        <f t="shared" si="17"/>
        <v>778</v>
      </c>
      <c r="H181" s="154"/>
      <c r="I181" s="135">
        <f t="shared" si="18"/>
        <v>182</v>
      </c>
      <c r="J181" s="154"/>
      <c r="K181" s="136">
        <f t="shared" si="19"/>
        <v>42</v>
      </c>
      <c r="L181" s="46"/>
    </row>
    <row r="182" spans="1:12" x14ac:dyDescent="0.2">
      <c r="A182" s="134">
        <v>44144</v>
      </c>
      <c r="B182" s="154">
        <v>2</v>
      </c>
      <c r="C182" s="135">
        <f t="shared" si="15"/>
        <v>7690</v>
      </c>
      <c r="D182" s="154">
        <v>2</v>
      </c>
      <c r="E182" s="135">
        <f t="shared" si="16"/>
        <v>3897</v>
      </c>
      <c r="F182" s="154">
        <v>2</v>
      </c>
      <c r="G182" s="135">
        <f t="shared" si="17"/>
        <v>780</v>
      </c>
      <c r="H182" s="154">
        <v>2</v>
      </c>
      <c r="I182" s="135">
        <f t="shared" si="18"/>
        <v>184</v>
      </c>
      <c r="J182" s="154">
        <v>0</v>
      </c>
      <c r="K182" s="136">
        <f t="shared" si="19"/>
        <v>42</v>
      </c>
      <c r="L182" s="46"/>
    </row>
    <row r="183" spans="1:12" x14ac:dyDescent="0.2">
      <c r="A183" s="134">
        <v>44145</v>
      </c>
      <c r="B183" s="154">
        <v>0</v>
      </c>
      <c r="C183" s="135">
        <f t="shared" si="15"/>
        <v>7690</v>
      </c>
      <c r="D183" s="154">
        <v>0</v>
      </c>
      <c r="E183" s="135">
        <f t="shared" si="16"/>
        <v>3897</v>
      </c>
      <c r="F183" s="154">
        <v>0</v>
      </c>
      <c r="G183" s="135">
        <f t="shared" si="17"/>
        <v>780</v>
      </c>
      <c r="H183" s="154">
        <v>0</v>
      </c>
      <c r="I183" s="135">
        <f t="shared" si="18"/>
        <v>184</v>
      </c>
      <c r="J183" s="154">
        <v>0</v>
      </c>
      <c r="K183" s="136">
        <f t="shared" si="19"/>
        <v>42</v>
      </c>
      <c r="L183" s="46"/>
    </row>
    <row r="184" spans="1:12" x14ac:dyDescent="0.2">
      <c r="A184" s="134">
        <v>44146</v>
      </c>
      <c r="B184" s="154">
        <v>0</v>
      </c>
      <c r="C184" s="135">
        <f t="shared" si="15"/>
        <v>7690</v>
      </c>
      <c r="D184" s="154">
        <v>0</v>
      </c>
      <c r="E184" s="135">
        <f t="shared" si="16"/>
        <v>3897</v>
      </c>
      <c r="F184" s="154">
        <v>0</v>
      </c>
      <c r="G184" s="135">
        <f t="shared" si="17"/>
        <v>780</v>
      </c>
      <c r="H184" s="154">
        <v>0</v>
      </c>
      <c r="I184" s="135">
        <f t="shared" si="18"/>
        <v>184</v>
      </c>
      <c r="J184" s="154">
        <v>0</v>
      </c>
      <c r="K184" s="136">
        <f t="shared" si="19"/>
        <v>42</v>
      </c>
      <c r="L184" s="46"/>
    </row>
    <row r="185" spans="1:12" x14ac:dyDescent="0.2">
      <c r="A185" s="134">
        <v>44147</v>
      </c>
      <c r="B185" s="154"/>
      <c r="C185" s="155"/>
      <c r="D185" s="154"/>
      <c r="E185" s="155"/>
      <c r="F185" s="154"/>
      <c r="G185" s="155"/>
      <c r="H185" s="154"/>
      <c r="I185" s="155"/>
      <c r="J185" s="154"/>
      <c r="K185" s="156"/>
      <c r="L185" s="46"/>
    </row>
    <row r="186" spans="1:12" x14ac:dyDescent="0.2">
      <c r="A186" s="134">
        <v>44148</v>
      </c>
      <c r="B186" s="154"/>
      <c r="C186" s="155"/>
      <c r="D186" s="154"/>
      <c r="E186" s="155"/>
      <c r="F186" s="154"/>
      <c r="G186" s="155"/>
      <c r="H186" s="154"/>
      <c r="I186" s="155"/>
      <c r="J186" s="154"/>
      <c r="K186" s="156"/>
      <c r="L186" s="46"/>
    </row>
    <row r="187" spans="1:12" x14ac:dyDescent="0.2">
      <c r="A187" s="134">
        <v>44149</v>
      </c>
      <c r="B187" s="154"/>
      <c r="C187" s="155"/>
      <c r="D187" s="154"/>
      <c r="E187" s="155"/>
      <c r="F187" s="154"/>
      <c r="G187" s="155"/>
      <c r="H187" s="154"/>
      <c r="I187" s="155"/>
      <c r="J187" s="154"/>
      <c r="K187" s="156"/>
      <c r="L187" s="46"/>
    </row>
    <row r="188" spans="1:12" x14ac:dyDescent="0.2">
      <c r="A188" s="134">
        <v>44150</v>
      </c>
      <c r="B188" s="154"/>
      <c r="C188" s="155"/>
      <c r="D188" s="154"/>
      <c r="E188" s="155"/>
      <c r="F188" s="154"/>
      <c r="G188" s="155"/>
      <c r="H188" s="154"/>
      <c r="I188" s="155"/>
      <c r="J188" s="154"/>
      <c r="K188" s="156"/>
      <c r="L188" s="46"/>
    </row>
    <row r="189" spans="1:12" x14ac:dyDescent="0.2">
      <c r="A189" s="153"/>
      <c r="B189" s="154"/>
      <c r="C189" s="155"/>
      <c r="D189" s="154"/>
      <c r="E189" s="155"/>
      <c r="F189" s="154"/>
      <c r="G189" s="155"/>
      <c r="H189" s="154"/>
      <c r="I189" s="155"/>
      <c r="J189" s="154"/>
      <c r="K189" s="156"/>
      <c r="L189" s="46"/>
    </row>
    <row r="190" spans="1:12" ht="15" thickBot="1" x14ac:dyDescent="0.25">
      <c r="A190" s="138" t="s">
        <v>87</v>
      </c>
      <c r="B190" s="139"/>
      <c r="C190" s="140">
        <f>MAX(C4:C189)</f>
        <v>7690</v>
      </c>
      <c r="D190" s="139"/>
      <c r="E190" s="140">
        <f>MAX(E4:E189)</f>
        <v>3897</v>
      </c>
      <c r="F190" s="139"/>
      <c r="G190" s="140">
        <f>MAX(G4:G189)</f>
        <v>780</v>
      </c>
      <c r="H190" s="139"/>
      <c r="I190" s="140">
        <f>MAX(I4:I189)</f>
        <v>184</v>
      </c>
      <c r="J190" s="139"/>
      <c r="K190" s="141">
        <f>MAX(K4:K189)</f>
        <v>42</v>
      </c>
    </row>
    <row r="191" spans="1:12" ht="15" thickTop="1" x14ac:dyDescent="0.2">
      <c r="B191" s="47"/>
      <c r="C191" s="47"/>
      <c r="D191" s="47"/>
      <c r="E191" s="47"/>
      <c r="F191" s="47"/>
      <c r="G191" s="47"/>
      <c r="H191" s="47"/>
      <c r="I191" s="47"/>
      <c r="J191" s="47"/>
      <c r="K191" s="47"/>
    </row>
    <row r="192" spans="1:12" x14ac:dyDescent="0.2">
      <c r="B192" s="47"/>
      <c r="C192" s="47"/>
      <c r="D192" s="47"/>
      <c r="E192" s="47"/>
      <c r="F192" s="47"/>
      <c r="G192" s="47"/>
      <c r="H192" s="47"/>
      <c r="I192" s="47"/>
      <c r="J192" s="46" t="s">
        <v>92</v>
      </c>
      <c r="K192" s="128">
        <f>SUM(B190:K190)</f>
        <v>12593</v>
      </c>
    </row>
    <row r="193" spans="2:11" x14ac:dyDescent="0.2">
      <c r="B193" s="47"/>
      <c r="C193" s="47"/>
      <c r="D193" s="47"/>
      <c r="E193" s="47"/>
      <c r="F193" s="47"/>
      <c r="G193" s="47"/>
      <c r="H193" s="47"/>
      <c r="I193" s="47"/>
      <c r="J193" s="47"/>
      <c r="K193" s="47"/>
    </row>
    <row r="194" spans="2:11" x14ac:dyDescent="0.2">
      <c r="B194" s="47"/>
      <c r="C194" s="47"/>
      <c r="D194" s="47"/>
      <c r="E194" s="47"/>
      <c r="F194" s="47"/>
      <c r="G194" s="47"/>
      <c r="H194" s="47"/>
      <c r="I194" s="47"/>
      <c r="J194" s="47"/>
      <c r="K194" s="47"/>
    </row>
    <row r="195" spans="2:11" x14ac:dyDescent="0.2">
      <c r="B195" s="47"/>
      <c r="C195" s="47"/>
      <c r="D195" s="47"/>
      <c r="E195" s="47"/>
      <c r="F195" s="47"/>
      <c r="G195" s="47"/>
      <c r="H195" s="47"/>
      <c r="I195" s="47"/>
      <c r="J195" s="47"/>
      <c r="K195" s="47"/>
    </row>
    <row r="196" spans="2:11" x14ac:dyDescent="0.2">
      <c r="B196" s="47"/>
      <c r="C196" s="47"/>
      <c r="D196" s="47"/>
      <c r="E196" s="47"/>
      <c r="F196" s="47"/>
      <c r="G196" s="47"/>
      <c r="H196" s="47"/>
      <c r="I196" s="47"/>
      <c r="J196" s="47"/>
      <c r="K196" s="47"/>
    </row>
    <row r="197" spans="2:11" x14ac:dyDescent="0.2">
      <c r="B197" s="47"/>
      <c r="C197" s="47"/>
      <c r="D197" s="47"/>
      <c r="E197" s="47"/>
      <c r="F197" s="47"/>
      <c r="G197" s="47"/>
      <c r="H197" s="47"/>
      <c r="I197" s="47"/>
      <c r="J197" s="47"/>
      <c r="K197" s="47"/>
    </row>
    <row r="198" spans="2:11" x14ac:dyDescent="0.2">
      <c r="B198" s="47"/>
      <c r="C198" s="47"/>
      <c r="D198" s="47"/>
      <c r="E198" s="47"/>
      <c r="F198" s="47"/>
      <c r="G198" s="47"/>
      <c r="H198" s="47"/>
      <c r="I198" s="47"/>
      <c r="J198" s="47"/>
      <c r="K198" s="47"/>
    </row>
    <row r="199" spans="2:11" x14ac:dyDescent="0.2">
      <c r="B199" s="47"/>
      <c r="C199" s="47"/>
      <c r="D199" s="47"/>
      <c r="E199" s="47"/>
      <c r="F199" s="47"/>
      <c r="G199" s="47"/>
      <c r="H199" s="47"/>
      <c r="I199" s="47"/>
      <c r="J199" s="47"/>
      <c r="K199" s="47"/>
    </row>
    <row r="200" spans="2:11" x14ac:dyDescent="0.2">
      <c r="B200" s="47"/>
      <c r="C200" s="47"/>
      <c r="D200" s="47"/>
      <c r="E200" s="47"/>
      <c r="F200" s="47"/>
      <c r="G200" s="47"/>
      <c r="H200" s="47"/>
      <c r="I200" s="47"/>
      <c r="J200" s="47"/>
      <c r="K200" s="47"/>
    </row>
    <row r="201" spans="2:11" x14ac:dyDescent="0.2">
      <c r="B201" s="47"/>
      <c r="C201" s="47"/>
      <c r="D201" s="47"/>
      <c r="E201" s="47"/>
      <c r="F201" s="47"/>
      <c r="G201" s="47"/>
      <c r="H201" s="47"/>
      <c r="I201" s="47"/>
      <c r="J201" s="47"/>
      <c r="K201" s="47"/>
    </row>
    <row r="202" spans="2:11" x14ac:dyDescent="0.2">
      <c r="B202" s="47"/>
      <c r="C202" s="47"/>
      <c r="D202" s="47"/>
      <c r="E202" s="47"/>
      <c r="F202" s="47"/>
      <c r="G202" s="47"/>
      <c r="H202" s="47"/>
      <c r="I202" s="47"/>
      <c r="J202" s="47"/>
      <c r="K202" s="47"/>
    </row>
    <row r="203" spans="2:11" x14ac:dyDescent="0.2">
      <c r="B203" s="47"/>
      <c r="C203" s="47"/>
      <c r="D203" s="47"/>
      <c r="E203" s="47"/>
      <c r="F203" s="47"/>
      <c r="G203" s="47"/>
      <c r="H203" s="47"/>
      <c r="I203" s="47"/>
      <c r="J203" s="47"/>
      <c r="K203" s="47"/>
    </row>
    <row r="204" spans="2:11" x14ac:dyDescent="0.2">
      <c r="B204" s="47"/>
      <c r="C204" s="47"/>
      <c r="D204" s="47"/>
      <c r="E204" s="47"/>
      <c r="F204" s="47"/>
      <c r="G204" s="47"/>
      <c r="H204" s="47"/>
      <c r="I204" s="47"/>
      <c r="J204" s="47"/>
      <c r="K204" s="47"/>
    </row>
    <row r="205" spans="2:11" x14ac:dyDescent="0.2">
      <c r="B205" s="47"/>
      <c r="C205" s="47"/>
      <c r="D205" s="47"/>
      <c r="E205" s="47"/>
      <c r="F205" s="47"/>
      <c r="G205" s="47"/>
      <c r="H205" s="47"/>
      <c r="I205" s="47"/>
      <c r="J205" s="47"/>
      <c r="K205" s="47"/>
    </row>
    <row r="206" spans="2:11" x14ac:dyDescent="0.2">
      <c r="B206" s="47"/>
      <c r="C206" s="47"/>
      <c r="D206" s="47"/>
      <c r="E206" s="47"/>
      <c r="F206" s="47"/>
      <c r="G206" s="47"/>
      <c r="H206" s="47"/>
      <c r="I206" s="47"/>
      <c r="J206" s="47"/>
      <c r="K206" s="47"/>
    </row>
    <row r="207" spans="2:11" x14ac:dyDescent="0.2">
      <c r="B207" s="47"/>
      <c r="C207" s="47"/>
      <c r="D207" s="47"/>
      <c r="E207" s="47"/>
      <c r="F207" s="47"/>
      <c r="G207" s="47"/>
      <c r="H207" s="47"/>
      <c r="I207" s="47"/>
      <c r="J207" s="47"/>
      <c r="K207" s="47"/>
    </row>
    <row r="208" spans="2:11" x14ac:dyDescent="0.2">
      <c r="B208" s="47"/>
      <c r="C208" s="47"/>
      <c r="D208" s="47"/>
      <c r="E208" s="47"/>
      <c r="F208" s="47"/>
      <c r="G208" s="47"/>
      <c r="H208" s="47"/>
      <c r="I208" s="47"/>
      <c r="J208" s="47"/>
      <c r="K208" s="47"/>
    </row>
    <row r="209" spans="2:11" x14ac:dyDescent="0.2">
      <c r="B209" s="47"/>
      <c r="C209" s="47"/>
      <c r="D209" s="47"/>
      <c r="E209" s="47"/>
      <c r="F209" s="47"/>
      <c r="G209" s="47"/>
      <c r="H209" s="47"/>
      <c r="I209" s="47"/>
      <c r="J209" s="47"/>
      <c r="K209" s="47"/>
    </row>
    <row r="210" spans="2:11" x14ac:dyDescent="0.2">
      <c r="B210" s="47"/>
      <c r="C210" s="47"/>
      <c r="D210" s="47"/>
      <c r="E210" s="47"/>
      <c r="F210" s="47"/>
      <c r="G210" s="47"/>
      <c r="H210" s="47"/>
      <c r="I210" s="47"/>
      <c r="J210" s="47"/>
      <c r="K210" s="47"/>
    </row>
    <row r="211" spans="2:11" x14ac:dyDescent="0.2">
      <c r="B211" s="47"/>
      <c r="C211" s="47"/>
      <c r="D211" s="47"/>
      <c r="E211" s="47"/>
      <c r="F211" s="47"/>
      <c r="G211" s="47"/>
      <c r="H211" s="47"/>
      <c r="I211" s="47"/>
      <c r="J211" s="47"/>
      <c r="K211" s="47"/>
    </row>
    <row r="212" spans="2:11" x14ac:dyDescent="0.2">
      <c r="B212" s="47"/>
      <c r="C212" s="47"/>
      <c r="D212" s="47"/>
      <c r="E212" s="47"/>
      <c r="F212" s="47"/>
      <c r="G212" s="47"/>
      <c r="H212" s="47"/>
      <c r="I212" s="47"/>
      <c r="J212" s="47"/>
      <c r="K212" s="47"/>
    </row>
    <row r="213" spans="2:11" x14ac:dyDescent="0.2">
      <c r="B213" s="47"/>
      <c r="C213" s="47"/>
      <c r="D213" s="47"/>
      <c r="E213" s="47"/>
      <c r="F213" s="47"/>
      <c r="G213" s="47"/>
      <c r="H213" s="47"/>
      <c r="I213" s="47"/>
      <c r="J213" s="47"/>
      <c r="K213" s="47"/>
    </row>
    <row r="214" spans="2:11" x14ac:dyDescent="0.2">
      <c r="B214" s="47"/>
      <c r="C214" s="47"/>
      <c r="D214" s="47"/>
      <c r="E214" s="47"/>
      <c r="F214" s="47"/>
      <c r="G214" s="47"/>
      <c r="H214" s="47"/>
      <c r="I214" s="47"/>
      <c r="J214" s="47"/>
      <c r="K214" s="47"/>
    </row>
    <row r="215" spans="2:11" x14ac:dyDescent="0.2">
      <c r="B215" s="47"/>
      <c r="C215" s="47"/>
      <c r="D215" s="47"/>
      <c r="E215" s="47"/>
      <c r="F215" s="47"/>
      <c r="G215" s="47"/>
      <c r="H215" s="47"/>
      <c r="I215" s="47"/>
      <c r="J215" s="47"/>
      <c r="K215" s="47"/>
    </row>
    <row r="216" spans="2:11" x14ac:dyDescent="0.2">
      <c r="B216" s="47"/>
      <c r="C216" s="47"/>
      <c r="D216" s="47"/>
      <c r="E216" s="47"/>
      <c r="F216" s="47"/>
      <c r="G216" s="47"/>
      <c r="H216" s="47"/>
      <c r="I216" s="47"/>
      <c r="J216" s="47"/>
      <c r="K216" s="47"/>
    </row>
    <row r="217" spans="2:11" x14ac:dyDescent="0.2">
      <c r="B217" s="47"/>
      <c r="C217" s="47"/>
      <c r="D217" s="47"/>
      <c r="E217" s="47"/>
      <c r="F217" s="47"/>
      <c r="G217" s="47"/>
      <c r="H217" s="47"/>
      <c r="I217" s="47"/>
      <c r="J217" s="47"/>
      <c r="K217" s="47"/>
    </row>
    <row r="218" spans="2:11" x14ac:dyDescent="0.2">
      <c r="B218" s="47"/>
      <c r="C218" s="47"/>
      <c r="D218" s="47"/>
      <c r="E218" s="47"/>
      <c r="F218" s="47"/>
      <c r="G218" s="47"/>
      <c r="H218" s="47"/>
      <c r="I218" s="47"/>
      <c r="J218" s="47"/>
      <c r="K218" s="47"/>
    </row>
    <row r="219" spans="2:11" x14ac:dyDescent="0.2">
      <c r="B219" s="47"/>
      <c r="C219" s="47"/>
      <c r="D219" s="47"/>
      <c r="E219" s="47"/>
      <c r="F219" s="47"/>
      <c r="G219" s="47"/>
      <c r="H219" s="47"/>
      <c r="I219" s="47"/>
      <c r="J219" s="47"/>
      <c r="K219" s="47"/>
    </row>
    <row r="220" spans="2:11" x14ac:dyDescent="0.2">
      <c r="B220" s="47"/>
      <c r="C220" s="47"/>
      <c r="D220" s="47"/>
      <c r="E220" s="47"/>
      <c r="F220" s="47"/>
      <c r="G220" s="47"/>
      <c r="H220" s="47"/>
      <c r="I220" s="47"/>
      <c r="J220" s="47"/>
      <c r="K220" s="47"/>
    </row>
    <row r="221" spans="2:11" x14ac:dyDescent="0.2">
      <c r="B221" s="47"/>
      <c r="C221" s="47"/>
      <c r="D221" s="47"/>
      <c r="E221" s="47"/>
      <c r="F221" s="47"/>
      <c r="G221" s="47"/>
      <c r="H221" s="47"/>
      <c r="I221" s="47"/>
      <c r="J221" s="47"/>
      <c r="K221" s="47"/>
    </row>
    <row r="222" spans="2:11" x14ac:dyDescent="0.2">
      <c r="B222" s="47"/>
      <c r="C222" s="47"/>
      <c r="D222" s="47"/>
      <c r="E222" s="47"/>
      <c r="F222" s="47"/>
      <c r="G222" s="47"/>
      <c r="H222" s="47"/>
      <c r="I222" s="47"/>
      <c r="J222" s="47"/>
      <c r="K222" s="47"/>
    </row>
    <row r="223" spans="2:11" x14ac:dyDescent="0.2">
      <c r="B223" s="47"/>
      <c r="C223" s="47"/>
      <c r="D223" s="47"/>
      <c r="E223" s="47"/>
      <c r="F223" s="47"/>
      <c r="G223" s="47"/>
      <c r="H223" s="47"/>
      <c r="I223" s="47"/>
      <c r="J223" s="47"/>
      <c r="K223" s="47"/>
    </row>
    <row r="224" spans="2:11" x14ac:dyDescent="0.2">
      <c r="B224" s="47"/>
      <c r="C224" s="47"/>
      <c r="D224" s="47"/>
      <c r="E224" s="47"/>
      <c r="F224" s="47"/>
      <c r="G224" s="47"/>
      <c r="H224" s="47"/>
      <c r="I224" s="47"/>
      <c r="J224" s="47"/>
      <c r="K224" s="47"/>
    </row>
    <row r="225" spans="2:11" x14ac:dyDescent="0.2">
      <c r="B225" s="47"/>
      <c r="C225" s="47"/>
      <c r="D225" s="47"/>
      <c r="E225" s="47"/>
      <c r="F225" s="47"/>
      <c r="G225" s="47"/>
      <c r="H225" s="47"/>
      <c r="I225" s="47"/>
      <c r="J225" s="47"/>
      <c r="K225" s="47"/>
    </row>
    <row r="226" spans="2:11" x14ac:dyDescent="0.2">
      <c r="B226" s="47"/>
      <c r="C226" s="47"/>
      <c r="D226" s="47"/>
      <c r="E226" s="47"/>
      <c r="F226" s="47"/>
      <c r="G226" s="47"/>
      <c r="H226" s="47"/>
      <c r="I226" s="47"/>
      <c r="J226" s="47"/>
      <c r="K226" s="47"/>
    </row>
    <row r="227" spans="2:11" x14ac:dyDescent="0.2">
      <c r="B227" s="47"/>
      <c r="C227" s="47"/>
      <c r="D227" s="47"/>
      <c r="E227" s="47"/>
      <c r="F227" s="47"/>
      <c r="G227" s="47"/>
      <c r="H227" s="47"/>
      <c r="I227" s="47"/>
      <c r="J227" s="47"/>
      <c r="K227" s="47"/>
    </row>
    <row r="228" spans="2:11" x14ac:dyDescent="0.2">
      <c r="B228" s="47"/>
      <c r="C228" s="47"/>
      <c r="D228" s="47"/>
      <c r="E228" s="47"/>
      <c r="F228" s="47"/>
      <c r="G228" s="47"/>
      <c r="H228" s="47"/>
      <c r="I228" s="47"/>
      <c r="J228" s="47"/>
      <c r="K228" s="47"/>
    </row>
    <row r="229" spans="2:11" x14ac:dyDescent="0.2">
      <c r="B229" s="47"/>
      <c r="C229" s="47"/>
      <c r="D229" s="47"/>
      <c r="E229" s="47"/>
      <c r="F229" s="47"/>
      <c r="G229" s="47"/>
      <c r="H229" s="47"/>
      <c r="I229" s="47"/>
      <c r="J229" s="47"/>
      <c r="K229" s="47"/>
    </row>
    <row r="230" spans="2:11" x14ac:dyDescent="0.2">
      <c r="B230" s="47"/>
      <c r="C230" s="47"/>
      <c r="D230" s="47"/>
      <c r="E230" s="47"/>
      <c r="F230" s="47"/>
      <c r="G230" s="47"/>
      <c r="H230" s="47"/>
      <c r="I230" s="47"/>
      <c r="J230" s="47"/>
      <c r="K230" s="47"/>
    </row>
    <row r="231" spans="2:11" x14ac:dyDescent="0.2">
      <c r="B231" s="47"/>
      <c r="C231" s="47"/>
      <c r="D231" s="47"/>
      <c r="E231" s="47"/>
      <c r="F231" s="47"/>
      <c r="G231" s="47"/>
      <c r="H231" s="47"/>
      <c r="I231" s="47"/>
      <c r="J231" s="47"/>
      <c r="K231" s="47"/>
    </row>
    <row r="232" spans="2:11" x14ac:dyDescent="0.2">
      <c r="B232" s="47"/>
      <c r="C232" s="47"/>
      <c r="D232" s="47"/>
      <c r="E232" s="47"/>
      <c r="F232" s="47"/>
      <c r="G232" s="47"/>
      <c r="H232" s="47"/>
      <c r="I232" s="47"/>
      <c r="J232" s="47"/>
      <c r="K232" s="47"/>
    </row>
    <row r="233" spans="2:11" x14ac:dyDescent="0.2">
      <c r="B233" s="47"/>
      <c r="C233" s="47"/>
      <c r="D233" s="47"/>
      <c r="E233" s="47"/>
      <c r="F233" s="47"/>
      <c r="G233" s="47"/>
      <c r="H233" s="47"/>
      <c r="I233" s="47"/>
      <c r="J233" s="47"/>
      <c r="K233" s="47"/>
    </row>
    <row r="234" spans="2:11" x14ac:dyDescent="0.2">
      <c r="B234" s="47"/>
      <c r="C234" s="47"/>
      <c r="D234" s="47"/>
      <c r="E234" s="47"/>
      <c r="F234" s="47"/>
      <c r="G234" s="47"/>
      <c r="H234" s="47"/>
      <c r="I234" s="47"/>
      <c r="J234" s="47"/>
      <c r="K234" s="47"/>
    </row>
    <row r="235" spans="2:11" x14ac:dyDescent="0.2">
      <c r="B235" s="47"/>
      <c r="C235" s="47"/>
      <c r="D235" s="47"/>
      <c r="E235" s="47"/>
      <c r="F235" s="47"/>
      <c r="G235" s="47"/>
      <c r="H235" s="47"/>
      <c r="I235" s="47"/>
      <c r="J235" s="47"/>
      <c r="K235" s="47"/>
    </row>
    <row r="236" spans="2:11" x14ac:dyDescent="0.2">
      <c r="B236" s="47"/>
      <c r="C236" s="47"/>
      <c r="D236" s="47"/>
      <c r="E236" s="47"/>
      <c r="F236" s="47"/>
      <c r="G236" s="47"/>
      <c r="H236" s="47"/>
      <c r="I236" s="47"/>
      <c r="J236" s="47"/>
      <c r="K236" s="47"/>
    </row>
    <row r="237" spans="2:11" x14ac:dyDescent="0.2">
      <c r="B237" s="47"/>
      <c r="C237" s="47"/>
      <c r="D237" s="47"/>
      <c r="E237" s="47"/>
      <c r="F237" s="47"/>
      <c r="G237" s="47"/>
      <c r="H237" s="47"/>
      <c r="I237" s="47"/>
      <c r="J237" s="47"/>
      <c r="K237" s="47"/>
    </row>
    <row r="238" spans="2:11" x14ac:dyDescent="0.2">
      <c r="B238" s="47"/>
      <c r="C238" s="47"/>
      <c r="D238" s="47"/>
      <c r="E238" s="47"/>
      <c r="F238" s="47"/>
      <c r="G238" s="47"/>
      <c r="H238" s="47"/>
      <c r="I238" s="47"/>
      <c r="J238" s="47"/>
      <c r="K238" s="47"/>
    </row>
    <row r="239" spans="2:11" x14ac:dyDescent="0.2">
      <c r="B239" s="47"/>
      <c r="C239" s="47"/>
      <c r="D239" s="47"/>
      <c r="E239" s="47"/>
      <c r="F239" s="47"/>
      <c r="G239" s="47"/>
      <c r="H239" s="47"/>
      <c r="I239" s="47"/>
      <c r="J239" s="47"/>
      <c r="K239" s="47"/>
    </row>
    <row r="240" spans="2:11" x14ac:dyDescent="0.2">
      <c r="B240" s="47"/>
      <c r="C240" s="47"/>
      <c r="D240" s="47"/>
      <c r="E240" s="47"/>
      <c r="F240" s="47"/>
      <c r="G240" s="47"/>
      <c r="H240" s="47"/>
      <c r="I240" s="47"/>
      <c r="J240" s="47"/>
      <c r="K240" s="47"/>
    </row>
    <row r="241" spans="2:11" x14ac:dyDescent="0.2">
      <c r="B241" s="47"/>
      <c r="C241" s="47"/>
      <c r="D241" s="47"/>
      <c r="E241" s="47"/>
      <c r="F241" s="47"/>
      <c r="G241" s="47"/>
      <c r="H241" s="47"/>
      <c r="I241" s="47"/>
      <c r="J241" s="47"/>
      <c r="K241" s="47"/>
    </row>
    <row r="242" spans="2:11" x14ac:dyDescent="0.2">
      <c r="B242" s="47"/>
      <c r="C242" s="47"/>
      <c r="D242" s="47"/>
      <c r="E242" s="47"/>
      <c r="F242" s="47"/>
      <c r="G242" s="47"/>
      <c r="H242" s="47"/>
      <c r="I242" s="47"/>
      <c r="J242" s="47"/>
      <c r="K242" s="47"/>
    </row>
    <row r="243" spans="2:11" x14ac:dyDescent="0.2">
      <c r="B243" s="47"/>
      <c r="C243" s="47"/>
      <c r="D243" s="47"/>
      <c r="E243" s="47"/>
      <c r="F243" s="47"/>
      <c r="G243" s="47"/>
      <c r="H243" s="47"/>
      <c r="I243" s="47"/>
      <c r="J243" s="47"/>
      <c r="K243" s="47"/>
    </row>
    <row r="244" spans="2:11" x14ac:dyDescent="0.2">
      <c r="B244" s="47"/>
      <c r="C244" s="47"/>
      <c r="D244" s="47"/>
      <c r="E244" s="47"/>
      <c r="F244" s="47"/>
      <c r="G244" s="47"/>
      <c r="H244" s="47"/>
      <c r="I244" s="47"/>
      <c r="J244" s="47"/>
      <c r="K244" s="47"/>
    </row>
    <row r="245" spans="2:11" x14ac:dyDescent="0.2">
      <c r="B245" s="47"/>
      <c r="C245" s="47"/>
      <c r="D245" s="47"/>
      <c r="E245" s="47"/>
      <c r="F245" s="47"/>
      <c r="G245" s="47"/>
      <c r="H245" s="47"/>
      <c r="I245" s="47"/>
      <c r="J245" s="47"/>
      <c r="K245" s="47"/>
    </row>
    <row r="246" spans="2:11" x14ac:dyDescent="0.2">
      <c r="B246" s="47"/>
      <c r="C246" s="47"/>
      <c r="D246" s="47"/>
      <c r="E246" s="47"/>
      <c r="F246" s="47"/>
      <c r="G246" s="47"/>
      <c r="H246" s="47"/>
      <c r="I246" s="47"/>
      <c r="J246" s="47"/>
      <c r="K246" s="47"/>
    </row>
    <row r="247" spans="2:11" x14ac:dyDescent="0.2">
      <c r="B247" s="47"/>
      <c r="C247" s="47"/>
      <c r="D247" s="47"/>
      <c r="E247" s="47"/>
      <c r="F247" s="47"/>
      <c r="G247" s="47"/>
      <c r="H247" s="47"/>
      <c r="I247" s="47"/>
      <c r="J247" s="47"/>
      <c r="K247" s="47"/>
    </row>
    <row r="248" spans="2:11" x14ac:dyDescent="0.2">
      <c r="B248" s="47"/>
      <c r="C248" s="47"/>
      <c r="D248" s="47"/>
      <c r="E248" s="47"/>
      <c r="F248" s="47"/>
      <c r="G248" s="47"/>
      <c r="H248" s="47"/>
      <c r="I248" s="47"/>
      <c r="J248" s="47"/>
      <c r="K248" s="47"/>
    </row>
    <row r="249" spans="2:11" x14ac:dyDescent="0.2">
      <c r="B249" s="47"/>
      <c r="C249" s="47"/>
      <c r="D249" s="47"/>
      <c r="E249" s="47"/>
      <c r="F249" s="47"/>
      <c r="G249" s="47"/>
      <c r="H249" s="47"/>
      <c r="I249" s="47"/>
      <c r="J249" s="47"/>
      <c r="K249" s="47"/>
    </row>
    <row r="250" spans="2:11" x14ac:dyDescent="0.2">
      <c r="B250" s="47"/>
      <c r="C250" s="47"/>
      <c r="D250" s="47"/>
      <c r="E250" s="47"/>
      <c r="F250" s="47"/>
      <c r="G250" s="47"/>
      <c r="H250" s="47"/>
      <c r="I250" s="47"/>
      <c r="J250" s="47"/>
      <c r="K250" s="47"/>
    </row>
    <row r="251" spans="2:11" x14ac:dyDescent="0.2">
      <c r="B251" s="47"/>
      <c r="C251" s="47"/>
      <c r="D251" s="47"/>
      <c r="E251" s="47"/>
      <c r="F251" s="47"/>
      <c r="G251" s="47"/>
      <c r="H251" s="47"/>
      <c r="I251" s="47"/>
      <c r="J251" s="47"/>
      <c r="K251" s="47"/>
    </row>
    <row r="252" spans="2:11" x14ac:dyDescent="0.2">
      <c r="B252" s="47"/>
      <c r="C252" s="47"/>
      <c r="D252" s="47"/>
      <c r="E252" s="47"/>
      <c r="F252" s="47"/>
      <c r="G252" s="47"/>
      <c r="H252" s="47"/>
      <c r="I252" s="47"/>
      <c r="J252" s="47"/>
      <c r="K252" s="47"/>
    </row>
    <row r="253" spans="2:11" x14ac:dyDescent="0.2">
      <c r="B253" s="47"/>
      <c r="C253" s="47"/>
      <c r="D253" s="47"/>
      <c r="E253" s="47"/>
      <c r="F253" s="47"/>
      <c r="G253" s="47"/>
      <c r="H253" s="47"/>
      <c r="I253" s="47"/>
      <c r="J253" s="47"/>
      <c r="K253" s="47"/>
    </row>
    <row r="254" spans="2:11" x14ac:dyDescent="0.2">
      <c r="B254" s="47"/>
      <c r="C254" s="47"/>
      <c r="D254" s="47"/>
      <c r="E254" s="47"/>
      <c r="F254" s="47"/>
      <c r="G254" s="47"/>
      <c r="H254" s="47"/>
      <c r="I254" s="47"/>
      <c r="J254" s="47"/>
      <c r="K254" s="47"/>
    </row>
    <row r="255" spans="2:11" x14ac:dyDescent="0.2">
      <c r="B255" s="47"/>
      <c r="C255" s="47"/>
      <c r="D255" s="47"/>
      <c r="E255" s="47"/>
      <c r="F255" s="47"/>
      <c r="G255" s="47"/>
      <c r="H255" s="47"/>
      <c r="I255" s="47"/>
      <c r="J255" s="47"/>
      <c r="K255" s="47"/>
    </row>
    <row r="256" spans="2:11" x14ac:dyDescent="0.2">
      <c r="B256" s="47"/>
      <c r="C256" s="47"/>
      <c r="D256" s="47"/>
      <c r="E256" s="47"/>
      <c r="F256" s="47"/>
      <c r="G256" s="47"/>
      <c r="H256" s="47"/>
      <c r="I256" s="47"/>
      <c r="J256" s="47"/>
      <c r="K256" s="47"/>
    </row>
    <row r="257" spans="2:11" x14ac:dyDescent="0.2">
      <c r="B257" s="47"/>
      <c r="C257" s="47"/>
      <c r="D257" s="47"/>
      <c r="E257" s="47"/>
      <c r="F257" s="47"/>
      <c r="G257" s="47"/>
      <c r="H257" s="47"/>
      <c r="I257" s="47"/>
      <c r="J257" s="47"/>
      <c r="K257" s="47"/>
    </row>
    <row r="258" spans="2:11" x14ac:dyDescent="0.2">
      <c r="B258" s="47"/>
      <c r="C258" s="47"/>
      <c r="D258" s="47"/>
      <c r="E258" s="47"/>
      <c r="F258" s="47"/>
      <c r="G258" s="47"/>
      <c r="H258" s="47"/>
      <c r="I258" s="47"/>
      <c r="J258" s="47"/>
      <c r="K258" s="47"/>
    </row>
    <row r="259" spans="2:11" x14ac:dyDescent="0.2">
      <c r="B259" s="47"/>
      <c r="C259" s="47"/>
      <c r="D259" s="47"/>
      <c r="E259" s="47"/>
      <c r="F259" s="47"/>
      <c r="G259" s="47"/>
      <c r="H259" s="47"/>
      <c r="I259" s="47"/>
      <c r="J259" s="47"/>
      <c r="K259" s="47"/>
    </row>
    <row r="260" spans="2:11" x14ac:dyDescent="0.2">
      <c r="B260" s="47"/>
      <c r="C260" s="47"/>
      <c r="D260" s="47"/>
      <c r="E260" s="47"/>
      <c r="F260" s="47"/>
      <c r="G260" s="47"/>
      <c r="H260" s="47"/>
      <c r="I260" s="47"/>
      <c r="J260" s="47"/>
      <c r="K260" s="47"/>
    </row>
    <row r="261" spans="2:11" x14ac:dyDescent="0.2">
      <c r="B261" s="47"/>
      <c r="C261" s="47"/>
      <c r="D261" s="47"/>
      <c r="E261" s="47"/>
      <c r="F261" s="47"/>
      <c r="G261" s="47"/>
      <c r="H261" s="47"/>
      <c r="I261" s="47"/>
      <c r="J261" s="47"/>
      <c r="K261" s="47"/>
    </row>
    <row r="262" spans="2:11" x14ac:dyDescent="0.2">
      <c r="B262" s="47"/>
      <c r="C262" s="47"/>
      <c r="D262" s="47"/>
      <c r="E262" s="47"/>
      <c r="F262" s="47"/>
      <c r="G262" s="47"/>
      <c r="H262" s="47"/>
      <c r="I262" s="47"/>
      <c r="J262" s="47"/>
      <c r="K262" s="47"/>
    </row>
    <row r="263" spans="2:11" x14ac:dyDescent="0.2">
      <c r="B263" s="47"/>
      <c r="C263" s="47"/>
      <c r="D263" s="47"/>
      <c r="E263" s="47"/>
      <c r="F263" s="47"/>
      <c r="G263" s="47"/>
      <c r="H263" s="47"/>
      <c r="I263" s="47"/>
      <c r="J263" s="47"/>
      <c r="K263" s="47"/>
    </row>
    <row r="264" spans="2:11" x14ac:dyDescent="0.2">
      <c r="B264" s="47"/>
      <c r="C264" s="47"/>
      <c r="D264" s="47"/>
      <c r="E264" s="47"/>
      <c r="F264" s="47"/>
      <c r="G264" s="47"/>
      <c r="H264" s="47"/>
      <c r="I264" s="47"/>
      <c r="J264" s="47"/>
      <c r="K264" s="47"/>
    </row>
    <row r="265" spans="2:11" x14ac:dyDescent="0.2">
      <c r="B265" s="47"/>
      <c r="C265" s="47"/>
      <c r="D265" s="47"/>
      <c r="E265" s="47"/>
      <c r="F265" s="47"/>
      <c r="G265" s="47"/>
      <c r="H265" s="47"/>
      <c r="I265" s="47"/>
      <c r="J265" s="47"/>
      <c r="K265" s="47"/>
    </row>
    <row r="266" spans="2:11" x14ac:dyDescent="0.2">
      <c r="B266" s="47"/>
      <c r="C266" s="47"/>
      <c r="D266" s="47"/>
      <c r="E266" s="47"/>
      <c r="F266" s="47"/>
      <c r="G266" s="47"/>
      <c r="H266" s="47"/>
      <c r="I266" s="47"/>
      <c r="J266" s="47"/>
      <c r="K266" s="47"/>
    </row>
    <row r="267" spans="2:11" x14ac:dyDescent="0.2">
      <c r="B267" s="47"/>
      <c r="C267" s="47"/>
      <c r="D267" s="47"/>
      <c r="E267" s="47"/>
      <c r="F267" s="47"/>
      <c r="G267" s="47"/>
      <c r="H267" s="47"/>
      <c r="I267" s="47"/>
      <c r="J267" s="47"/>
      <c r="K267" s="47"/>
    </row>
    <row r="268" spans="2:11" x14ac:dyDescent="0.2">
      <c r="B268" s="47"/>
      <c r="C268" s="47"/>
      <c r="D268" s="47"/>
      <c r="E268" s="47"/>
      <c r="F268" s="47"/>
      <c r="G268" s="47"/>
      <c r="H268" s="47"/>
      <c r="I268" s="47"/>
      <c r="J268" s="47"/>
      <c r="K268" s="47"/>
    </row>
    <row r="269" spans="2:11" x14ac:dyDescent="0.2">
      <c r="B269" s="47"/>
      <c r="C269" s="47"/>
      <c r="D269" s="47"/>
      <c r="E269" s="47"/>
      <c r="F269" s="47"/>
      <c r="G269" s="47"/>
      <c r="H269" s="47"/>
      <c r="I269" s="47"/>
      <c r="J269" s="47"/>
      <c r="K269" s="47"/>
    </row>
    <row r="270" spans="2:11" x14ac:dyDescent="0.2">
      <c r="B270" s="47"/>
      <c r="C270" s="47"/>
      <c r="D270" s="47"/>
      <c r="E270" s="47"/>
      <c r="F270" s="47"/>
      <c r="G270" s="47"/>
      <c r="H270" s="47"/>
      <c r="I270" s="47"/>
      <c r="J270" s="47"/>
      <c r="K270" s="47"/>
    </row>
    <row r="271" spans="2:11" x14ac:dyDescent="0.2">
      <c r="B271" s="47"/>
      <c r="C271" s="47"/>
      <c r="D271" s="47"/>
      <c r="E271" s="47"/>
      <c r="F271" s="47"/>
      <c r="G271" s="47"/>
      <c r="H271" s="47"/>
      <c r="I271" s="47"/>
      <c r="J271" s="47"/>
      <c r="K271" s="47"/>
    </row>
    <row r="272" spans="2:11" x14ac:dyDescent="0.2">
      <c r="B272" s="47"/>
      <c r="C272" s="47"/>
      <c r="D272" s="47"/>
      <c r="E272" s="47"/>
      <c r="F272" s="47"/>
      <c r="G272" s="47"/>
      <c r="H272" s="47"/>
      <c r="I272" s="47"/>
      <c r="J272" s="47"/>
      <c r="K272" s="47"/>
    </row>
    <row r="273" spans="2:11" x14ac:dyDescent="0.2">
      <c r="B273" s="47"/>
      <c r="C273" s="47"/>
      <c r="D273" s="47"/>
      <c r="E273" s="47"/>
      <c r="F273" s="47"/>
      <c r="G273" s="47"/>
      <c r="H273" s="47"/>
      <c r="I273" s="47"/>
      <c r="J273" s="47"/>
      <c r="K273" s="47"/>
    </row>
    <row r="274" spans="2:11" x14ac:dyDescent="0.2">
      <c r="B274" s="47"/>
      <c r="C274" s="47"/>
      <c r="D274" s="47"/>
      <c r="E274" s="47"/>
      <c r="F274" s="47"/>
      <c r="G274" s="47"/>
      <c r="H274" s="47"/>
      <c r="I274" s="47"/>
      <c r="J274" s="47"/>
      <c r="K274" s="47"/>
    </row>
    <row r="275" spans="2:11" x14ac:dyDescent="0.2">
      <c r="B275" s="47"/>
      <c r="C275" s="47"/>
      <c r="D275" s="47"/>
      <c r="E275" s="47"/>
      <c r="F275" s="47"/>
      <c r="G275" s="47"/>
      <c r="H275" s="47"/>
      <c r="I275" s="47"/>
      <c r="J275" s="47"/>
      <c r="K275" s="47"/>
    </row>
    <row r="276" spans="2:11" x14ac:dyDescent="0.2">
      <c r="B276" s="47"/>
      <c r="C276" s="47"/>
      <c r="D276" s="47"/>
      <c r="E276" s="47"/>
      <c r="F276" s="47"/>
      <c r="G276" s="47"/>
      <c r="H276" s="47"/>
      <c r="I276" s="47"/>
      <c r="J276" s="47"/>
      <c r="K276" s="47"/>
    </row>
    <row r="277" spans="2:11" x14ac:dyDescent="0.2">
      <c r="B277" s="47"/>
      <c r="C277" s="47"/>
      <c r="D277" s="47"/>
      <c r="E277" s="47"/>
      <c r="F277" s="47"/>
      <c r="G277" s="47"/>
      <c r="H277" s="47"/>
      <c r="I277" s="47"/>
      <c r="J277" s="47"/>
      <c r="K277" s="47"/>
    </row>
    <row r="278" spans="2:11" x14ac:dyDescent="0.2">
      <c r="B278" s="47"/>
      <c r="C278" s="47"/>
      <c r="D278" s="47"/>
      <c r="E278" s="47"/>
      <c r="F278" s="47"/>
      <c r="G278" s="47"/>
      <c r="H278" s="47"/>
      <c r="I278" s="47"/>
      <c r="J278" s="47"/>
      <c r="K278" s="47"/>
    </row>
    <row r="279" spans="2:11" x14ac:dyDescent="0.2">
      <c r="B279" s="47"/>
      <c r="C279" s="47"/>
      <c r="D279" s="47"/>
      <c r="E279" s="47"/>
      <c r="F279" s="47"/>
      <c r="G279" s="47"/>
      <c r="H279" s="47"/>
      <c r="I279" s="47"/>
      <c r="J279" s="47"/>
      <c r="K279" s="47"/>
    </row>
    <row r="280" spans="2:11" x14ac:dyDescent="0.2">
      <c r="B280" s="47"/>
      <c r="C280" s="47"/>
      <c r="D280" s="47"/>
      <c r="E280" s="47"/>
      <c r="F280" s="47"/>
      <c r="G280" s="47"/>
      <c r="H280" s="47"/>
      <c r="I280" s="47"/>
      <c r="J280" s="47"/>
      <c r="K280" s="47"/>
    </row>
    <row r="281" spans="2:11" x14ac:dyDescent="0.2">
      <c r="B281" s="47"/>
      <c r="C281" s="47"/>
      <c r="D281" s="47"/>
      <c r="E281" s="47"/>
      <c r="F281" s="47"/>
      <c r="G281" s="47"/>
      <c r="H281" s="47"/>
      <c r="I281" s="47"/>
      <c r="J281" s="47"/>
      <c r="K281" s="47"/>
    </row>
    <row r="282" spans="2:11" x14ac:dyDescent="0.2">
      <c r="B282" s="47"/>
      <c r="C282" s="47"/>
      <c r="D282" s="47"/>
      <c r="E282" s="47"/>
      <c r="F282" s="47"/>
      <c r="G282" s="47"/>
      <c r="H282" s="47"/>
      <c r="I282" s="47"/>
      <c r="J282" s="47"/>
      <c r="K282" s="47"/>
    </row>
    <row r="283" spans="2:11" x14ac:dyDescent="0.2">
      <c r="B283" s="47"/>
      <c r="C283" s="47"/>
      <c r="D283" s="47"/>
      <c r="E283" s="47"/>
      <c r="F283" s="47"/>
      <c r="G283" s="47"/>
      <c r="H283" s="47"/>
      <c r="I283" s="47"/>
      <c r="J283" s="47"/>
      <c r="K283" s="47"/>
    </row>
    <row r="284" spans="2:11" x14ac:dyDescent="0.2">
      <c r="B284" s="47"/>
      <c r="C284" s="47"/>
      <c r="D284" s="47"/>
      <c r="E284" s="47"/>
      <c r="F284" s="47"/>
      <c r="G284" s="47"/>
      <c r="H284" s="47"/>
      <c r="I284" s="47"/>
      <c r="J284" s="47"/>
      <c r="K284" s="47"/>
    </row>
    <row r="285" spans="2:11" x14ac:dyDescent="0.2">
      <c r="B285" s="47"/>
      <c r="C285" s="47"/>
      <c r="D285" s="47"/>
      <c r="E285" s="47"/>
      <c r="F285" s="47"/>
      <c r="G285" s="47"/>
      <c r="H285" s="47"/>
      <c r="I285" s="47"/>
      <c r="J285" s="47"/>
      <c r="K285" s="47"/>
    </row>
    <row r="286" spans="2:11" x14ac:dyDescent="0.2">
      <c r="B286" s="47"/>
      <c r="C286" s="47"/>
      <c r="D286" s="47"/>
      <c r="E286" s="47"/>
      <c r="F286" s="47"/>
      <c r="G286" s="47"/>
      <c r="H286" s="47"/>
      <c r="I286" s="47"/>
      <c r="J286" s="47"/>
      <c r="K286" s="47"/>
    </row>
    <row r="287" spans="2:11" x14ac:dyDescent="0.2">
      <c r="B287" s="47"/>
      <c r="C287" s="47"/>
      <c r="D287" s="47"/>
      <c r="E287" s="47"/>
      <c r="F287" s="47"/>
      <c r="G287" s="47"/>
      <c r="H287" s="47"/>
      <c r="I287" s="47"/>
      <c r="J287" s="47"/>
      <c r="K287" s="47"/>
    </row>
    <row r="288" spans="2:11" x14ac:dyDescent="0.2">
      <c r="B288" s="47"/>
      <c r="C288" s="47"/>
      <c r="D288" s="47"/>
      <c r="E288" s="47"/>
      <c r="F288" s="47"/>
      <c r="G288" s="47"/>
      <c r="H288" s="47"/>
      <c r="I288" s="47"/>
      <c r="J288" s="47"/>
      <c r="K288" s="47"/>
    </row>
    <row r="289" spans="2:11" x14ac:dyDescent="0.2">
      <c r="B289" s="47"/>
      <c r="C289" s="47"/>
      <c r="D289" s="47"/>
      <c r="E289" s="47"/>
      <c r="F289" s="47"/>
      <c r="G289" s="47"/>
      <c r="H289" s="47"/>
      <c r="I289" s="47"/>
      <c r="J289" s="47"/>
      <c r="K289" s="47"/>
    </row>
    <row r="290" spans="2:11" x14ac:dyDescent="0.2">
      <c r="B290" s="47"/>
      <c r="C290" s="47"/>
      <c r="D290" s="47"/>
      <c r="E290" s="47"/>
      <c r="F290" s="47"/>
      <c r="G290" s="47"/>
      <c r="H290" s="47"/>
      <c r="I290" s="47"/>
      <c r="J290" s="47"/>
      <c r="K290" s="47"/>
    </row>
    <row r="291" spans="2:11" x14ac:dyDescent="0.2">
      <c r="B291" s="47"/>
      <c r="C291" s="47"/>
      <c r="D291" s="47"/>
      <c r="E291" s="47"/>
      <c r="F291" s="47"/>
      <c r="G291" s="47"/>
      <c r="H291" s="47"/>
      <c r="I291" s="47"/>
      <c r="J291" s="47"/>
      <c r="K291" s="47"/>
    </row>
    <row r="292" spans="2:11" x14ac:dyDescent="0.2">
      <c r="B292" s="47"/>
      <c r="C292" s="47"/>
      <c r="D292" s="47"/>
      <c r="E292" s="47"/>
      <c r="F292" s="47"/>
      <c r="G292" s="47"/>
      <c r="H292" s="47"/>
      <c r="I292" s="47"/>
      <c r="J292" s="47"/>
      <c r="K292" s="47"/>
    </row>
    <row r="293" spans="2:11" x14ac:dyDescent="0.2">
      <c r="B293" s="47"/>
      <c r="C293" s="47"/>
      <c r="D293" s="47"/>
      <c r="E293" s="47"/>
      <c r="F293" s="47"/>
      <c r="G293" s="47"/>
      <c r="H293" s="47"/>
      <c r="I293" s="47"/>
      <c r="J293" s="47"/>
      <c r="K293" s="47"/>
    </row>
    <row r="294" spans="2:11" x14ac:dyDescent="0.2">
      <c r="B294" s="47"/>
      <c r="C294" s="47"/>
      <c r="D294" s="47"/>
      <c r="E294" s="47"/>
      <c r="F294" s="47"/>
      <c r="G294" s="47"/>
      <c r="H294" s="47"/>
      <c r="I294" s="47"/>
      <c r="J294" s="47"/>
      <c r="K294" s="47"/>
    </row>
    <row r="295" spans="2:11" x14ac:dyDescent="0.2">
      <c r="B295" s="47"/>
      <c r="C295" s="47"/>
      <c r="D295" s="47"/>
      <c r="E295" s="47"/>
      <c r="F295" s="47"/>
      <c r="G295" s="47"/>
      <c r="H295" s="47"/>
      <c r="I295" s="47"/>
      <c r="J295" s="47"/>
      <c r="K295" s="47"/>
    </row>
    <row r="296" spans="2:11" x14ac:dyDescent="0.2">
      <c r="B296" s="47"/>
      <c r="C296" s="47"/>
      <c r="D296" s="47"/>
      <c r="E296" s="47"/>
      <c r="F296" s="47"/>
      <c r="G296" s="47"/>
      <c r="H296" s="47"/>
      <c r="I296" s="47"/>
      <c r="J296" s="47"/>
      <c r="K296" s="47"/>
    </row>
    <row r="297" spans="2:11" x14ac:dyDescent="0.2">
      <c r="B297" s="47"/>
      <c r="C297" s="47"/>
      <c r="D297" s="47"/>
      <c r="E297" s="47"/>
      <c r="F297" s="47"/>
      <c r="G297" s="47"/>
      <c r="H297" s="47"/>
      <c r="I297" s="47"/>
      <c r="J297" s="47"/>
      <c r="K297" s="47"/>
    </row>
    <row r="298" spans="2:11" x14ac:dyDescent="0.2">
      <c r="B298" s="47"/>
      <c r="C298" s="47"/>
      <c r="D298" s="47"/>
      <c r="E298" s="47"/>
      <c r="F298" s="47"/>
      <c r="G298" s="47"/>
      <c r="H298" s="47"/>
      <c r="I298" s="47"/>
      <c r="J298" s="47"/>
      <c r="K298" s="47"/>
    </row>
    <row r="299" spans="2:11" x14ac:dyDescent="0.2">
      <c r="B299" s="47"/>
      <c r="C299" s="47"/>
      <c r="D299" s="47"/>
      <c r="E299" s="47"/>
      <c r="F299" s="47"/>
      <c r="G299" s="47"/>
      <c r="H299" s="47"/>
      <c r="I299" s="47"/>
      <c r="J299" s="47"/>
      <c r="K299" s="47"/>
    </row>
    <row r="300" spans="2:11" x14ac:dyDescent="0.2">
      <c r="B300" s="47"/>
      <c r="C300" s="47"/>
      <c r="D300" s="47"/>
      <c r="E300" s="47"/>
      <c r="F300" s="47"/>
      <c r="G300" s="47"/>
      <c r="H300" s="47"/>
      <c r="I300" s="47"/>
      <c r="J300" s="47"/>
      <c r="K300" s="47"/>
    </row>
    <row r="301" spans="2:11" x14ac:dyDescent="0.2">
      <c r="B301" s="47"/>
      <c r="C301" s="47"/>
      <c r="D301" s="47"/>
      <c r="E301" s="47"/>
      <c r="F301" s="47"/>
      <c r="G301" s="47"/>
      <c r="H301" s="47"/>
      <c r="I301" s="47"/>
      <c r="J301" s="47"/>
      <c r="K301" s="47"/>
    </row>
    <row r="302" spans="2:11" x14ac:dyDescent="0.2">
      <c r="B302" s="47"/>
      <c r="C302" s="47"/>
      <c r="D302" s="47"/>
      <c r="E302" s="47"/>
      <c r="F302" s="47"/>
      <c r="G302" s="47"/>
      <c r="H302" s="47"/>
      <c r="I302" s="47"/>
      <c r="J302" s="47"/>
      <c r="K302" s="47"/>
    </row>
    <row r="303" spans="2:11" x14ac:dyDescent="0.2">
      <c r="B303" s="47"/>
      <c r="C303" s="47"/>
      <c r="D303" s="47"/>
      <c r="E303" s="47"/>
      <c r="F303" s="47"/>
      <c r="G303" s="47"/>
      <c r="H303" s="47"/>
      <c r="I303" s="47"/>
      <c r="J303" s="47"/>
      <c r="K303" s="47"/>
    </row>
    <row r="304" spans="2:11" x14ac:dyDescent="0.2">
      <c r="B304" s="47"/>
      <c r="C304" s="47"/>
      <c r="D304" s="47"/>
      <c r="E304" s="47"/>
      <c r="F304" s="47"/>
      <c r="G304" s="47"/>
      <c r="H304" s="47"/>
      <c r="I304" s="47"/>
      <c r="J304" s="47"/>
      <c r="K304" s="47"/>
    </row>
    <row r="305" spans="2:11" x14ac:dyDescent="0.2">
      <c r="B305" s="47"/>
      <c r="C305" s="47"/>
      <c r="D305" s="47"/>
      <c r="E305" s="47"/>
      <c r="F305" s="47"/>
      <c r="G305" s="47"/>
      <c r="H305" s="47"/>
      <c r="I305" s="47"/>
      <c r="J305" s="47"/>
      <c r="K305" s="47"/>
    </row>
    <row r="306" spans="2:11" x14ac:dyDescent="0.2">
      <c r="B306" s="47"/>
      <c r="C306" s="47"/>
      <c r="D306" s="47"/>
      <c r="E306" s="47"/>
      <c r="F306" s="47"/>
      <c r="G306" s="47"/>
      <c r="H306" s="47"/>
      <c r="I306" s="47"/>
      <c r="J306" s="47"/>
      <c r="K306" s="47"/>
    </row>
    <row r="307" spans="2:11" x14ac:dyDescent="0.2">
      <c r="B307" s="47"/>
      <c r="C307" s="47"/>
      <c r="D307" s="47"/>
      <c r="E307" s="47"/>
      <c r="F307" s="47"/>
      <c r="G307" s="47"/>
      <c r="H307" s="47"/>
      <c r="I307" s="47"/>
      <c r="J307" s="47"/>
      <c r="K307" s="47"/>
    </row>
    <row r="308" spans="2:11" x14ac:dyDescent="0.2">
      <c r="B308" s="47"/>
      <c r="C308" s="47"/>
      <c r="D308" s="47"/>
      <c r="E308" s="47"/>
      <c r="F308" s="47"/>
      <c r="G308" s="47"/>
      <c r="H308" s="47"/>
      <c r="I308" s="47"/>
      <c r="J308" s="47"/>
      <c r="K308" s="47"/>
    </row>
    <row r="309" spans="2:11" x14ac:dyDescent="0.2">
      <c r="B309" s="47"/>
      <c r="C309" s="47"/>
      <c r="D309" s="47"/>
      <c r="E309" s="47"/>
      <c r="F309" s="47"/>
      <c r="G309" s="47"/>
      <c r="H309" s="47"/>
      <c r="I309" s="47"/>
      <c r="J309" s="47"/>
      <c r="K309" s="47"/>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8"/>
  <sheetViews>
    <sheetView tabSelected="1" zoomScaleNormal="100" workbookViewId="0">
      <pane ySplit="3" topLeftCell="A224" activePane="bottomLeft" state="frozen"/>
      <selection pane="bottomLeft" activeCell="S265" sqref="S265"/>
    </sheetView>
  </sheetViews>
  <sheetFormatPr baseColWidth="10" defaultColWidth="11.625" defaultRowHeight="12" x14ac:dyDescent="0.2"/>
  <cols>
    <col min="1" max="1" width="30.125" style="39" customWidth="1"/>
    <col min="2" max="2" width="9.75" style="39" bestFit="1" customWidth="1"/>
    <col min="3" max="3" width="10.625" style="47" bestFit="1" customWidth="1"/>
    <col min="4" max="4" width="10.625" style="48" customWidth="1"/>
    <col min="5" max="5" width="14.125" style="48" customWidth="1"/>
    <col min="6" max="6" width="11.125" style="48" bestFit="1" customWidth="1"/>
    <col min="7" max="7" width="14.375" style="48" bestFit="1" customWidth="1"/>
    <col min="8" max="8" width="15.375" style="48" bestFit="1" customWidth="1"/>
    <col min="9" max="12" width="13.75" style="50" bestFit="1" customWidth="1"/>
    <col min="13" max="13" width="17.875" style="50" bestFit="1" customWidth="1"/>
    <col min="14" max="14" width="9.75" style="39" bestFit="1" customWidth="1"/>
    <col min="15" max="15" width="10.625" style="39" customWidth="1"/>
    <col min="16" max="16" width="5.75" style="39" hidden="1" customWidth="1"/>
    <col min="17" max="18" width="16" style="47" hidden="1" customWidth="1"/>
    <col min="19" max="19" width="16.125" style="49" customWidth="1"/>
    <col min="20" max="16384" width="11.625" style="39"/>
  </cols>
  <sheetData>
    <row r="1" spans="1:21" ht="15" customHeight="1" thickTop="1" x14ac:dyDescent="0.2">
      <c r="A1" s="179" t="s">
        <v>93</v>
      </c>
      <c r="B1" s="180"/>
      <c r="C1" s="180"/>
      <c r="D1" s="180"/>
      <c r="E1" s="180"/>
      <c r="F1" s="180"/>
      <c r="G1" s="180"/>
      <c r="H1" s="180"/>
      <c r="I1" s="180"/>
      <c r="J1" s="180"/>
      <c r="K1" s="180"/>
      <c r="L1" s="180"/>
      <c r="M1" s="180"/>
      <c r="N1" s="180"/>
      <c r="O1" s="180"/>
      <c r="P1" s="180"/>
      <c r="Q1" s="180"/>
      <c r="R1" s="180"/>
      <c r="S1" s="181"/>
    </row>
    <row r="2" spans="1:21" ht="41.1" customHeight="1" x14ac:dyDescent="0.2">
      <c r="A2" s="15"/>
      <c r="B2" s="175" t="s">
        <v>0</v>
      </c>
      <c r="C2" s="176"/>
      <c r="D2" s="176"/>
      <c r="E2" s="176"/>
      <c r="F2" s="176"/>
      <c r="G2" s="176"/>
      <c r="H2" s="177"/>
      <c r="I2" s="178" t="s">
        <v>84</v>
      </c>
      <c r="J2" s="178"/>
      <c r="K2" s="178"/>
      <c r="L2" s="178"/>
      <c r="M2" s="178"/>
      <c r="N2" s="174" t="s">
        <v>1</v>
      </c>
      <c r="O2" s="174"/>
      <c r="P2" s="16" t="s">
        <v>90</v>
      </c>
      <c r="Q2" s="17" t="s">
        <v>75</v>
      </c>
      <c r="R2" s="17" t="s">
        <v>75</v>
      </c>
      <c r="S2" s="18" t="s">
        <v>75</v>
      </c>
    </row>
    <row r="3" spans="1:21" ht="99.75" x14ac:dyDescent="0.2">
      <c r="A3" s="15"/>
      <c r="B3" s="19" t="s">
        <v>3</v>
      </c>
      <c r="C3" s="20" t="s">
        <v>2</v>
      </c>
      <c r="D3" s="21" t="s">
        <v>124</v>
      </c>
      <c r="E3" s="22" t="s">
        <v>81</v>
      </c>
      <c r="F3" s="23" t="s">
        <v>76</v>
      </c>
      <c r="G3" s="23" t="s">
        <v>77</v>
      </c>
      <c r="H3" s="23" t="s">
        <v>78</v>
      </c>
      <c r="I3" s="20" t="s">
        <v>104</v>
      </c>
      <c r="J3" s="20" t="s">
        <v>105</v>
      </c>
      <c r="K3" s="20" t="s">
        <v>106</v>
      </c>
      <c r="L3" s="20" t="s">
        <v>82</v>
      </c>
      <c r="M3" s="24" t="s">
        <v>83</v>
      </c>
      <c r="N3" s="19" t="s">
        <v>4</v>
      </c>
      <c r="O3" s="19" t="s">
        <v>2</v>
      </c>
      <c r="P3" s="19"/>
      <c r="Q3" s="20" t="s">
        <v>2</v>
      </c>
      <c r="R3" s="20" t="s">
        <v>2</v>
      </c>
      <c r="S3" s="25" t="s">
        <v>2</v>
      </c>
    </row>
    <row r="4" spans="1:21" ht="14.25" x14ac:dyDescent="0.2">
      <c r="A4" s="26">
        <v>43887.333333333336</v>
      </c>
      <c r="B4" s="19">
        <v>1</v>
      </c>
      <c r="C4" s="20">
        <v>1</v>
      </c>
      <c r="D4" s="27"/>
      <c r="E4" s="27">
        <f t="shared" ref="E4:E67" si="0">B4/6.8</f>
        <v>0.14705882352941177</v>
      </c>
      <c r="F4" s="23"/>
      <c r="G4" s="23"/>
      <c r="H4" s="23"/>
      <c r="I4" s="20"/>
      <c r="J4" s="20"/>
      <c r="K4" s="20"/>
      <c r="L4" s="20"/>
      <c r="M4" s="24"/>
      <c r="N4" s="19">
        <v>0</v>
      </c>
      <c r="O4" s="19">
        <v>0</v>
      </c>
      <c r="P4" s="19"/>
      <c r="Q4" s="20"/>
      <c r="R4" s="20"/>
      <c r="S4" s="28"/>
    </row>
    <row r="5" spans="1:21" ht="14.25" x14ac:dyDescent="0.2">
      <c r="A5" s="26">
        <v>43888.333333333336</v>
      </c>
      <c r="B5" s="19">
        <v>0</v>
      </c>
      <c r="C5" s="20">
        <f>SUM(C4,B5)</f>
        <v>1</v>
      </c>
      <c r="D5" s="27"/>
      <c r="E5" s="27">
        <f t="shared" si="0"/>
        <v>0</v>
      </c>
      <c r="F5" s="23"/>
      <c r="G5" s="23"/>
      <c r="H5" s="23"/>
      <c r="I5" s="20"/>
      <c r="J5" s="20"/>
      <c r="K5" s="20"/>
      <c r="L5" s="20"/>
      <c r="M5" s="24"/>
      <c r="N5" s="19">
        <v>0</v>
      </c>
      <c r="O5" s="19">
        <f t="shared" ref="O5:O68" si="1">SUM(O4,N5)</f>
        <v>0</v>
      </c>
      <c r="P5" s="19"/>
      <c r="Q5" s="20"/>
      <c r="R5" s="20"/>
      <c r="S5" s="28"/>
    </row>
    <row r="6" spans="1:21" ht="14.25" x14ac:dyDescent="0.2">
      <c r="A6" s="26">
        <v>43889.333333333336</v>
      </c>
      <c r="B6" s="19">
        <v>0</v>
      </c>
      <c r="C6" s="20">
        <f t="shared" ref="C6:C69" si="2">SUM(C5,B6)</f>
        <v>1</v>
      </c>
      <c r="D6" s="27"/>
      <c r="E6" s="27">
        <f t="shared" si="0"/>
        <v>0</v>
      </c>
      <c r="F6" s="23"/>
      <c r="G6" s="23"/>
      <c r="H6" s="23"/>
      <c r="I6" s="20"/>
      <c r="J6" s="20"/>
      <c r="K6" s="20"/>
      <c r="L6" s="20"/>
      <c r="M6" s="24"/>
      <c r="N6" s="19">
        <v>0</v>
      </c>
      <c r="O6" s="19">
        <f t="shared" si="1"/>
        <v>0</v>
      </c>
      <c r="P6" s="19"/>
      <c r="Q6" s="20"/>
      <c r="R6" s="20"/>
      <c r="S6" s="28"/>
    </row>
    <row r="7" spans="1:21" ht="14.25" x14ac:dyDescent="0.2">
      <c r="A7" s="26">
        <v>43890.333333333336</v>
      </c>
      <c r="B7" s="19">
        <v>2</v>
      </c>
      <c r="C7" s="20">
        <f t="shared" si="2"/>
        <v>3</v>
      </c>
      <c r="D7" s="27">
        <f t="shared" ref="D7:D67" si="3">AVERAGE(B4:B10)</f>
        <v>1</v>
      </c>
      <c r="E7" s="27">
        <f t="shared" si="0"/>
        <v>0.29411764705882354</v>
      </c>
      <c r="F7" s="23"/>
      <c r="G7" s="23"/>
      <c r="H7" s="23"/>
      <c r="I7" s="20"/>
      <c r="J7" s="20"/>
      <c r="K7" s="20"/>
      <c r="L7" s="20"/>
      <c r="M7" s="24"/>
      <c r="N7" s="19">
        <v>0</v>
      </c>
      <c r="O7" s="19">
        <f t="shared" si="1"/>
        <v>0</v>
      </c>
      <c r="P7" s="19"/>
      <c r="Q7" s="20"/>
      <c r="R7" s="20"/>
      <c r="S7" s="28"/>
    </row>
    <row r="8" spans="1:21" ht="14.25" x14ac:dyDescent="0.2">
      <c r="A8" s="26">
        <v>43891.333333333336</v>
      </c>
      <c r="B8" s="19">
        <v>1</v>
      </c>
      <c r="C8" s="20">
        <f t="shared" si="2"/>
        <v>4</v>
      </c>
      <c r="D8" s="27">
        <f t="shared" si="3"/>
        <v>1.2857142857142858</v>
      </c>
      <c r="E8" s="27">
        <f t="shared" si="0"/>
        <v>0.14705882352941177</v>
      </c>
      <c r="F8" s="23"/>
      <c r="G8" s="23"/>
      <c r="H8" s="23"/>
      <c r="I8" s="20"/>
      <c r="J8" s="20"/>
      <c r="K8" s="20"/>
      <c r="L8" s="20"/>
      <c r="M8" s="24"/>
      <c r="N8" s="19">
        <v>0</v>
      </c>
      <c r="O8" s="19">
        <f t="shared" si="1"/>
        <v>0</v>
      </c>
      <c r="P8" s="19"/>
      <c r="Q8" s="20"/>
      <c r="R8" s="20"/>
      <c r="S8" s="28"/>
    </row>
    <row r="9" spans="1:21" ht="14.25" x14ac:dyDescent="0.2">
      <c r="A9" s="26">
        <v>43892.333333333336</v>
      </c>
      <c r="B9" s="19">
        <v>3</v>
      </c>
      <c r="C9" s="20">
        <f t="shared" si="2"/>
        <v>7</v>
      </c>
      <c r="D9" s="27">
        <f t="shared" si="3"/>
        <v>1.4285714285714286</v>
      </c>
      <c r="E9" s="27">
        <f t="shared" si="0"/>
        <v>0.44117647058823528</v>
      </c>
      <c r="F9" s="23"/>
      <c r="G9" s="23"/>
      <c r="H9" s="23"/>
      <c r="I9" s="20"/>
      <c r="J9" s="20"/>
      <c r="K9" s="20"/>
      <c r="L9" s="20"/>
      <c r="M9" s="24"/>
      <c r="N9" s="19">
        <v>0</v>
      </c>
      <c r="O9" s="19">
        <f t="shared" si="1"/>
        <v>0</v>
      </c>
      <c r="P9" s="19"/>
      <c r="Q9" s="20"/>
      <c r="R9" s="20"/>
      <c r="S9" s="28"/>
      <c r="U9" s="40"/>
    </row>
    <row r="10" spans="1:21" ht="14.25" x14ac:dyDescent="0.2">
      <c r="A10" s="26">
        <v>43893.333333333336</v>
      </c>
      <c r="B10" s="19">
        <v>0</v>
      </c>
      <c r="C10" s="20">
        <f t="shared" si="2"/>
        <v>7</v>
      </c>
      <c r="D10" s="27">
        <f t="shared" si="3"/>
        <v>1.5714285714285714</v>
      </c>
      <c r="E10" s="27">
        <f t="shared" si="0"/>
        <v>0</v>
      </c>
      <c r="F10" s="27">
        <f t="shared" ref="F10:F74" si="4">(E4+E5+E6+E7+E8+E9+E10)/7</f>
        <v>0.14705882352941174</v>
      </c>
      <c r="G10" s="27">
        <f t="shared" ref="G10:G73" si="5">E4+E5+E6+E7+E8+E9+E10</f>
        <v>1.0294117647058822</v>
      </c>
      <c r="H10" s="23"/>
      <c r="I10" s="20"/>
      <c r="J10" s="20"/>
      <c r="K10" s="20"/>
      <c r="L10" s="20"/>
      <c r="M10" s="24"/>
      <c r="N10" s="19">
        <v>0</v>
      </c>
      <c r="O10" s="19">
        <f t="shared" si="1"/>
        <v>0</v>
      </c>
      <c r="P10" s="19"/>
      <c r="Q10" s="20"/>
      <c r="R10" s="20"/>
      <c r="S10" s="28"/>
      <c r="U10" s="40"/>
    </row>
    <row r="11" spans="1:21" ht="14.25" x14ac:dyDescent="0.2">
      <c r="A11" s="26">
        <v>43894.333333333336</v>
      </c>
      <c r="B11" s="19">
        <v>3</v>
      </c>
      <c r="C11" s="20">
        <f t="shared" si="2"/>
        <v>10</v>
      </c>
      <c r="D11" s="27">
        <f t="shared" si="3"/>
        <v>1.5714285714285714</v>
      </c>
      <c r="E11" s="27">
        <f t="shared" si="0"/>
        <v>0.44117647058823528</v>
      </c>
      <c r="F11" s="27">
        <f t="shared" si="4"/>
        <v>0.18907563025210083</v>
      </c>
      <c r="G11" s="27">
        <f t="shared" si="5"/>
        <v>1.3235294117647058</v>
      </c>
      <c r="H11" s="27"/>
      <c r="I11" s="20"/>
      <c r="J11" s="20"/>
      <c r="K11" s="20"/>
      <c r="L11" s="20"/>
      <c r="M11" s="24"/>
      <c r="N11" s="19">
        <v>0</v>
      </c>
      <c r="O11" s="19">
        <f t="shared" si="1"/>
        <v>0</v>
      </c>
      <c r="P11" s="19"/>
      <c r="Q11" s="20"/>
      <c r="R11" s="20"/>
      <c r="S11" s="28"/>
      <c r="U11" s="40"/>
    </row>
    <row r="12" spans="1:21" ht="14.25" x14ac:dyDescent="0.2">
      <c r="A12" s="26">
        <v>43895.333333333336</v>
      </c>
      <c r="B12" s="19">
        <v>1</v>
      </c>
      <c r="C12" s="20">
        <f t="shared" si="2"/>
        <v>11</v>
      </c>
      <c r="D12" s="27">
        <f t="shared" si="3"/>
        <v>1.4285714285714286</v>
      </c>
      <c r="E12" s="27">
        <f t="shared" si="0"/>
        <v>0.14705882352941177</v>
      </c>
      <c r="F12" s="27">
        <f t="shared" si="4"/>
        <v>0.21008403361344535</v>
      </c>
      <c r="G12" s="27">
        <f t="shared" si="5"/>
        <v>1.4705882352941175</v>
      </c>
      <c r="H12" s="27"/>
      <c r="I12" s="20"/>
      <c r="J12" s="20"/>
      <c r="K12" s="20"/>
      <c r="L12" s="20"/>
      <c r="M12" s="24"/>
      <c r="N12" s="19">
        <v>0</v>
      </c>
      <c r="O12" s="19">
        <f t="shared" si="1"/>
        <v>0</v>
      </c>
      <c r="P12" s="19"/>
      <c r="Q12" s="20"/>
      <c r="R12" s="20"/>
      <c r="S12" s="28"/>
      <c r="U12" s="40"/>
    </row>
    <row r="13" spans="1:21" ht="14.25" x14ac:dyDescent="0.2">
      <c r="A13" s="26">
        <v>43896.333333333336</v>
      </c>
      <c r="B13" s="19">
        <v>1</v>
      </c>
      <c r="C13" s="20">
        <f t="shared" si="2"/>
        <v>12</v>
      </c>
      <c r="D13" s="27">
        <f t="shared" si="3"/>
        <v>1.1428571428571428</v>
      </c>
      <c r="E13" s="27">
        <f t="shared" si="0"/>
        <v>0.14705882352941177</v>
      </c>
      <c r="F13" s="27">
        <f t="shared" si="4"/>
        <v>0.2310924369747899</v>
      </c>
      <c r="G13" s="27">
        <f t="shared" si="5"/>
        <v>1.6176470588235292</v>
      </c>
      <c r="H13" s="27"/>
      <c r="I13" s="20"/>
      <c r="J13" s="20"/>
      <c r="K13" s="20"/>
      <c r="L13" s="20"/>
      <c r="M13" s="24"/>
      <c r="N13" s="19">
        <v>0</v>
      </c>
      <c r="O13" s="19">
        <f t="shared" si="1"/>
        <v>0</v>
      </c>
      <c r="P13" s="19"/>
      <c r="Q13" s="20"/>
      <c r="R13" s="20"/>
      <c r="S13" s="28"/>
      <c r="U13" s="40"/>
    </row>
    <row r="14" spans="1:21" ht="14.25" x14ac:dyDescent="0.2">
      <c r="A14" s="26">
        <v>43897.333333333336</v>
      </c>
      <c r="B14" s="19">
        <v>2</v>
      </c>
      <c r="C14" s="20">
        <f t="shared" si="2"/>
        <v>14</v>
      </c>
      <c r="D14" s="27">
        <f t="shared" si="3"/>
        <v>1.5714285714285714</v>
      </c>
      <c r="E14" s="27">
        <f t="shared" si="0"/>
        <v>0.29411764705882354</v>
      </c>
      <c r="F14" s="27">
        <f t="shared" si="4"/>
        <v>0.2310924369747899</v>
      </c>
      <c r="G14" s="27">
        <f t="shared" si="5"/>
        <v>1.6176470588235292</v>
      </c>
      <c r="H14" s="27"/>
      <c r="I14" s="20"/>
      <c r="J14" s="20"/>
      <c r="K14" s="20"/>
      <c r="L14" s="20"/>
      <c r="M14" s="24"/>
      <c r="N14" s="19">
        <v>0</v>
      </c>
      <c r="O14" s="19">
        <f t="shared" si="1"/>
        <v>0</v>
      </c>
      <c r="P14" s="19"/>
      <c r="Q14" s="20"/>
      <c r="R14" s="20"/>
      <c r="S14" s="28"/>
      <c r="U14" s="40"/>
    </row>
    <row r="15" spans="1:21" ht="14.25" x14ac:dyDescent="0.2">
      <c r="A15" s="26">
        <v>43898.333333333336</v>
      </c>
      <c r="B15" s="19">
        <v>0</v>
      </c>
      <c r="C15" s="20">
        <f t="shared" si="2"/>
        <v>14</v>
      </c>
      <c r="D15" s="27">
        <f t="shared" si="3"/>
        <v>1.4285714285714286</v>
      </c>
      <c r="E15" s="27">
        <f t="shared" si="0"/>
        <v>0</v>
      </c>
      <c r="F15" s="27">
        <f t="shared" si="4"/>
        <v>0.21008403361344535</v>
      </c>
      <c r="G15" s="27">
        <f t="shared" si="5"/>
        <v>1.4705882352941175</v>
      </c>
      <c r="H15" s="27"/>
      <c r="I15" s="20"/>
      <c r="J15" s="20"/>
      <c r="K15" s="20"/>
      <c r="L15" s="20"/>
      <c r="M15" s="24"/>
      <c r="N15" s="19">
        <v>0</v>
      </c>
      <c r="O15" s="19">
        <f t="shared" si="1"/>
        <v>0</v>
      </c>
      <c r="P15" s="19"/>
      <c r="Q15" s="20"/>
      <c r="R15" s="20"/>
      <c r="S15" s="28"/>
      <c r="U15" s="40"/>
    </row>
    <row r="16" spans="1:21" ht="14.25" x14ac:dyDescent="0.2">
      <c r="A16" s="26">
        <v>43899.333333333336</v>
      </c>
      <c r="B16" s="19">
        <v>1</v>
      </c>
      <c r="C16" s="20">
        <f t="shared" si="2"/>
        <v>15</v>
      </c>
      <c r="D16" s="27">
        <f t="shared" si="3"/>
        <v>2.2857142857142856</v>
      </c>
      <c r="E16" s="27">
        <f t="shared" si="0"/>
        <v>0.14705882352941177</v>
      </c>
      <c r="F16" s="27">
        <f t="shared" si="4"/>
        <v>0.16806722689075632</v>
      </c>
      <c r="G16" s="27">
        <f t="shared" si="5"/>
        <v>1.1764705882352942</v>
      </c>
      <c r="H16" s="27"/>
      <c r="I16" s="20"/>
      <c r="J16" s="20"/>
      <c r="K16" s="20"/>
      <c r="L16" s="20"/>
      <c r="M16" s="24"/>
      <c r="N16" s="19">
        <v>0</v>
      </c>
      <c r="O16" s="19">
        <f t="shared" si="1"/>
        <v>0</v>
      </c>
      <c r="P16" s="19"/>
      <c r="Q16" s="20"/>
      <c r="R16" s="20"/>
      <c r="S16" s="28"/>
      <c r="U16" s="40"/>
    </row>
    <row r="17" spans="1:21" ht="14.25" x14ac:dyDescent="0.2">
      <c r="A17" s="26">
        <v>43900.333333333336</v>
      </c>
      <c r="B17" s="19">
        <v>3</v>
      </c>
      <c r="C17" s="20">
        <f t="shared" si="2"/>
        <v>18</v>
      </c>
      <c r="D17" s="27">
        <f t="shared" si="3"/>
        <v>2.5714285714285716</v>
      </c>
      <c r="E17" s="27">
        <f t="shared" si="0"/>
        <v>0.44117647058823528</v>
      </c>
      <c r="F17" s="27">
        <f t="shared" si="4"/>
        <v>0.23109243697478993</v>
      </c>
      <c r="G17" s="27">
        <f t="shared" si="5"/>
        <v>1.6176470588235294</v>
      </c>
      <c r="H17" s="27">
        <f>SUM(E4:E17)</f>
        <v>2.6470588235294112</v>
      </c>
      <c r="I17" s="20"/>
      <c r="J17" s="20"/>
      <c r="K17" s="20"/>
      <c r="L17" s="20"/>
      <c r="M17" s="24"/>
      <c r="N17" s="19">
        <v>0</v>
      </c>
      <c r="O17" s="19">
        <f t="shared" si="1"/>
        <v>0</v>
      </c>
      <c r="P17" s="19"/>
      <c r="Q17" s="20"/>
      <c r="R17" s="20"/>
      <c r="S17" s="28"/>
      <c r="U17" s="40"/>
    </row>
    <row r="18" spans="1:21" ht="14.25" x14ac:dyDescent="0.2">
      <c r="A18" s="26">
        <v>43901.333333333336</v>
      </c>
      <c r="B18" s="19">
        <v>2</v>
      </c>
      <c r="C18" s="20">
        <f t="shared" si="2"/>
        <v>20</v>
      </c>
      <c r="D18" s="27">
        <f t="shared" si="3"/>
        <v>2.7142857142857144</v>
      </c>
      <c r="E18" s="27">
        <f t="shared" si="0"/>
        <v>0.29411764705882354</v>
      </c>
      <c r="F18" s="27">
        <f t="shared" si="4"/>
        <v>0.21008403361344538</v>
      </c>
      <c r="G18" s="27">
        <f t="shared" si="5"/>
        <v>1.4705882352941178</v>
      </c>
      <c r="H18" s="27">
        <f t="shared" ref="H18:H81" si="6">SUM(E5:E18)</f>
        <v>2.7941176470588234</v>
      </c>
      <c r="I18" s="20"/>
      <c r="J18" s="20"/>
      <c r="K18" s="20"/>
      <c r="L18" s="20"/>
      <c r="M18" s="24"/>
      <c r="N18" s="19">
        <v>0</v>
      </c>
      <c r="O18" s="19">
        <f t="shared" si="1"/>
        <v>0</v>
      </c>
      <c r="P18" s="19"/>
      <c r="Q18" s="20"/>
      <c r="R18" s="20"/>
      <c r="S18" s="28"/>
      <c r="U18" s="40"/>
    </row>
    <row r="19" spans="1:21" ht="14.25" x14ac:dyDescent="0.2">
      <c r="A19" s="26">
        <v>43902.333333333336</v>
      </c>
      <c r="B19" s="19">
        <v>7</v>
      </c>
      <c r="C19" s="20">
        <f t="shared" si="2"/>
        <v>27</v>
      </c>
      <c r="D19" s="27">
        <f t="shared" si="3"/>
        <v>4.1428571428571432</v>
      </c>
      <c r="E19" s="27">
        <f t="shared" si="0"/>
        <v>1.0294117647058825</v>
      </c>
      <c r="F19" s="27">
        <f t="shared" si="4"/>
        <v>0.33613445378151263</v>
      </c>
      <c r="G19" s="27">
        <f t="shared" si="5"/>
        <v>2.3529411764705883</v>
      </c>
      <c r="H19" s="27">
        <f t="shared" si="6"/>
        <v>3.8235294117647056</v>
      </c>
      <c r="I19" s="20"/>
      <c r="J19" s="20"/>
      <c r="K19" s="20"/>
      <c r="L19" s="20"/>
      <c r="M19" s="24"/>
      <c r="N19" s="19">
        <v>0</v>
      </c>
      <c r="O19" s="19">
        <f t="shared" si="1"/>
        <v>0</v>
      </c>
      <c r="P19" s="19"/>
      <c r="Q19" s="20"/>
      <c r="R19" s="20"/>
      <c r="S19" s="28"/>
      <c r="U19" s="40"/>
    </row>
    <row r="20" spans="1:21" ht="14.25" x14ac:dyDescent="0.2">
      <c r="A20" s="26">
        <v>43903.333333333336</v>
      </c>
      <c r="B20" s="19">
        <v>3</v>
      </c>
      <c r="C20" s="20">
        <f t="shared" si="2"/>
        <v>30</v>
      </c>
      <c r="D20" s="27">
        <f t="shared" si="3"/>
        <v>5.8571428571428568</v>
      </c>
      <c r="E20" s="27">
        <f t="shared" si="0"/>
        <v>0.44117647058823528</v>
      </c>
      <c r="F20" s="27">
        <f t="shared" si="4"/>
        <v>0.37815126050420172</v>
      </c>
      <c r="G20" s="27">
        <f t="shared" si="5"/>
        <v>2.6470588235294121</v>
      </c>
      <c r="H20" s="27">
        <f t="shared" si="6"/>
        <v>4.2647058823529411</v>
      </c>
      <c r="I20" s="20"/>
      <c r="J20" s="20"/>
      <c r="K20" s="20"/>
      <c r="L20" s="20"/>
      <c r="M20" s="24"/>
      <c r="N20" s="19">
        <v>0</v>
      </c>
      <c r="O20" s="19">
        <f t="shared" si="1"/>
        <v>0</v>
      </c>
      <c r="P20" s="19"/>
      <c r="Q20" s="20"/>
      <c r="R20" s="20"/>
      <c r="S20" s="28"/>
      <c r="U20" s="40"/>
    </row>
    <row r="21" spans="1:21" ht="14.25" x14ac:dyDescent="0.2">
      <c r="A21" s="26">
        <v>43904.333333333336</v>
      </c>
      <c r="B21" s="19">
        <v>3</v>
      </c>
      <c r="C21" s="20">
        <f t="shared" si="2"/>
        <v>33</v>
      </c>
      <c r="D21" s="27">
        <f t="shared" si="3"/>
        <v>7.2857142857142856</v>
      </c>
      <c r="E21" s="27">
        <f t="shared" si="0"/>
        <v>0.44117647058823528</v>
      </c>
      <c r="F21" s="27">
        <f t="shared" si="4"/>
        <v>0.39915966386554619</v>
      </c>
      <c r="G21" s="27">
        <f t="shared" si="5"/>
        <v>2.7941176470588234</v>
      </c>
      <c r="H21" s="27">
        <f t="shared" si="6"/>
        <v>4.4117647058823533</v>
      </c>
      <c r="I21" s="20"/>
      <c r="J21" s="20"/>
      <c r="K21" s="20"/>
      <c r="L21" s="20"/>
      <c r="M21" s="24"/>
      <c r="N21" s="19">
        <v>0</v>
      </c>
      <c r="O21" s="19">
        <f t="shared" si="1"/>
        <v>0</v>
      </c>
      <c r="P21" s="19"/>
      <c r="Q21" s="20"/>
      <c r="R21" s="20"/>
      <c r="S21" s="28"/>
      <c r="U21" s="40"/>
    </row>
    <row r="22" spans="1:21" ht="14.25" x14ac:dyDescent="0.2">
      <c r="A22" s="26">
        <v>43905.333333333336</v>
      </c>
      <c r="B22" s="19">
        <v>10</v>
      </c>
      <c r="C22" s="20">
        <f t="shared" si="2"/>
        <v>43</v>
      </c>
      <c r="D22" s="27">
        <f t="shared" si="3"/>
        <v>10.857142857142858</v>
      </c>
      <c r="E22" s="27">
        <f t="shared" si="0"/>
        <v>1.4705882352941178</v>
      </c>
      <c r="F22" s="27">
        <f t="shared" si="4"/>
        <v>0.60924369747899154</v>
      </c>
      <c r="G22" s="27">
        <f t="shared" si="5"/>
        <v>4.2647058823529411</v>
      </c>
      <c r="H22" s="27">
        <f t="shared" si="6"/>
        <v>5.7352941176470589</v>
      </c>
      <c r="I22" s="20"/>
      <c r="J22" s="20"/>
      <c r="K22" s="20"/>
      <c r="L22" s="20"/>
      <c r="M22" s="24"/>
      <c r="N22" s="19">
        <v>0</v>
      </c>
      <c r="O22" s="19">
        <f t="shared" si="1"/>
        <v>0</v>
      </c>
      <c r="P22" s="19"/>
      <c r="Q22" s="20"/>
      <c r="R22" s="20"/>
      <c r="S22" s="28"/>
      <c r="U22" s="40"/>
    </row>
    <row r="23" spans="1:21" ht="14.25" x14ac:dyDescent="0.2">
      <c r="A23" s="26">
        <v>43906.333333333336</v>
      </c>
      <c r="B23" s="19">
        <v>13</v>
      </c>
      <c r="C23" s="20">
        <f t="shared" si="2"/>
        <v>56</v>
      </c>
      <c r="D23" s="27">
        <f t="shared" si="3"/>
        <v>15.285714285714286</v>
      </c>
      <c r="E23" s="27">
        <f t="shared" si="0"/>
        <v>1.911764705882353</v>
      </c>
      <c r="F23" s="27">
        <f t="shared" si="4"/>
        <v>0.86134453781512621</v>
      </c>
      <c r="G23" s="27">
        <f t="shared" si="5"/>
        <v>6.0294117647058831</v>
      </c>
      <c r="H23" s="27">
        <f t="shared" si="6"/>
        <v>7.2058823529411775</v>
      </c>
      <c r="I23" s="20"/>
      <c r="J23" s="20"/>
      <c r="K23" s="20"/>
      <c r="L23" s="20"/>
      <c r="M23" s="24"/>
      <c r="N23" s="19">
        <v>0</v>
      </c>
      <c r="O23" s="19">
        <f t="shared" si="1"/>
        <v>0</v>
      </c>
      <c r="P23" s="19"/>
      <c r="Q23" s="20"/>
      <c r="R23" s="20"/>
      <c r="S23" s="28"/>
      <c r="U23" s="40"/>
    </row>
    <row r="24" spans="1:21" ht="14.25" x14ac:dyDescent="0.2">
      <c r="A24" s="26">
        <v>43907.333333333336</v>
      </c>
      <c r="B24" s="19">
        <v>13</v>
      </c>
      <c r="C24" s="20">
        <f t="shared" si="2"/>
        <v>69</v>
      </c>
      <c r="D24" s="27">
        <f t="shared" si="3"/>
        <v>20.714285714285715</v>
      </c>
      <c r="E24" s="27">
        <f t="shared" si="0"/>
        <v>1.911764705882353</v>
      </c>
      <c r="F24" s="27">
        <f t="shared" si="4"/>
        <v>1.0714285714285716</v>
      </c>
      <c r="G24" s="27">
        <f t="shared" si="5"/>
        <v>7.5000000000000009</v>
      </c>
      <c r="H24" s="27">
        <f t="shared" si="6"/>
        <v>9.1176470588235308</v>
      </c>
      <c r="I24" s="20"/>
      <c r="J24" s="20"/>
      <c r="K24" s="20"/>
      <c r="L24" s="20"/>
      <c r="M24" s="24"/>
      <c r="N24" s="19">
        <v>0</v>
      </c>
      <c r="O24" s="19">
        <f t="shared" si="1"/>
        <v>0</v>
      </c>
      <c r="P24" s="19"/>
      <c r="Q24" s="20"/>
      <c r="R24" s="20"/>
      <c r="S24" s="28"/>
    </row>
    <row r="25" spans="1:21" ht="14.25" x14ac:dyDescent="0.2">
      <c r="A25" s="26">
        <v>43908.333333333336</v>
      </c>
      <c r="B25" s="19">
        <v>27</v>
      </c>
      <c r="C25" s="20">
        <f t="shared" si="2"/>
        <v>96</v>
      </c>
      <c r="D25" s="27">
        <f t="shared" si="3"/>
        <v>27.142857142857142</v>
      </c>
      <c r="E25" s="27">
        <f t="shared" si="0"/>
        <v>3.9705882352941178</v>
      </c>
      <c r="F25" s="27">
        <f t="shared" si="4"/>
        <v>1.596638655462185</v>
      </c>
      <c r="G25" s="27">
        <f t="shared" si="5"/>
        <v>11.176470588235295</v>
      </c>
      <c r="H25" s="27">
        <f t="shared" si="6"/>
        <v>12.647058823529413</v>
      </c>
      <c r="I25" s="20"/>
      <c r="J25" s="20"/>
      <c r="K25" s="20"/>
      <c r="L25" s="20"/>
      <c r="M25" s="24"/>
      <c r="N25" s="19">
        <v>0</v>
      </c>
      <c r="O25" s="19">
        <f t="shared" si="1"/>
        <v>0</v>
      </c>
      <c r="P25" s="19"/>
      <c r="Q25" s="20"/>
      <c r="R25" s="20"/>
      <c r="S25" s="28"/>
    </row>
    <row r="26" spans="1:21" ht="14.25" x14ac:dyDescent="0.2">
      <c r="A26" s="26">
        <v>43909.333333333336</v>
      </c>
      <c r="B26" s="19">
        <v>38</v>
      </c>
      <c r="C26" s="20">
        <f t="shared" si="2"/>
        <v>134</v>
      </c>
      <c r="D26" s="27">
        <f t="shared" si="3"/>
        <v>27.428571428571427</v>
      </c>
      <c r="E26" s="27">
        <f t="shared" si="0"/>
        <v>5.5882352941176476</v>
      </c>
      <c r="F26" s="27">
        <f t="shared" si="4"/>
        <v>2.247899159663866</v>
      </c>
      <c r="G26" s="27">
        <f t="shared" si="5"/>
        <v>15.735294117647062</v>
      </c>
      <c r="H26" s="27">
        <f t="shared" si="6"/>
        <v>18.088235294117649</v>
      </c>
      <c r="I26" s="20"/>
      <c r="J26" s="20"/>
      <c r="K26" s="20"/>
      <c r="L26" s="20"/>
      <c r="M26" s="24"/>
      <c r="N26" s="19">
        <v>1</v>
      </c>
      <c r="O26" s="19">
        <f t="shared" si="1"/>
        <v>1</v>
      </c>
      <c r="P26" s="19"/>
      <c r="Q26" s="20"/>
      <c r="R26" s="20"/>
      <c r="S26" s="28"/>
    </row>
    <row r="27" spans="1:21" ht="14.25" x14ac:dyDescent="0.2">
      <c r="A27" s="26">
        <v>43910.333333333336</v>
      </c>
      <c r="B27" s="19">
        <v>41</v>
      </c>
      <c r="C27" s="20">
        <f t="shared" si="2"/>
        <v>175</v>
      </c>
      <c r="D27" s="27">
        <f t="shared" si="3"/>
        <v>27</v>
      </c>
      <c r="E27" s="27">
        <f t="shared" si="0"/>
        <v>6.0294117647058822</v>
      </c>
      <c r="F27" s="27">
        <f t="shared" si="4"/>
        <v>3.0462184873949587</v>
      </c>
      <c r="G27" s="27">
        <f t="shared" si="5"/>
        <v>21.32352941176471</v>
      </c>
      <c r="H27" s="27">
        <f t="shared" si="6"/>
        <v>23.970588235294116</v>
      </c>
      <c r="I27" s="20"/>
      <c r="J27" s="20"/>
      <c r="K27" s="20"/>
      <c r="L27" s="20"/>
      <c r="M27" s="24"/>
      <c r="N27" s="19">
        <v>0</v>
      </c>
      <c r="O27" s="19">
        <f t="shared" si="1"/>
        <v>1</v>
      </c>
      <c r="P27" s="19"/>
      <c r="Q27" s="20"/>
      <c r="R27" s="20"/>
      <c r="S27" s="28"/>
    </row>
    <row r="28" spans="1:21" ht="14.25" x14ac:dyDescent="0.2">
      <c r="A28" s="26">
        <v>43911.333333333336</v>
      </c>
      <c r="B28" s="19">
        <v>48</v>
      </c>
      <c r="C28" s="20">
        <f t="shared" si="2"/>
        <v>223</v>
      </c>
      <c r="D28" s="27">
        <f t="shared" si="3"/>
        <v>30.571428571428573</v>
      </c>
      <c r="E28" s="27">
        <f t="shared" si="0"/>
        <v>7.0588235294117645</v>
      </c>
      <c r="F28" s="27">
        <f t="shared" si="4"/>
        <v>3.9915966386554622</v>
      </c>
      <c r="G28" s="27">
        <f t="shared" si="5"/>
        <v>27.941176470588236</v>
      </c>
      <c r="H28" s="27">
        <f t="shared" si="6"/>
        <v>30.735294117647062</v>
      </c>
      <c r="I28" s="20"/>
      <c r="J28" s="20"/>
      <c r="K28" s="20"/>
      <c r="L28" s="20"/>
      <c r="M28" s="24"/>
      <c r="N28" s="19">
        <v>0</v>
      </c>
      <c r="O28" s="19">
        <f t="shared" si="1"/>
        <v>1</v>
      </c>
      <c r="P28" s="19"/>
      <c r="Q28" s="20"/>
      <c r="R28" s="20"/>
      <c r="S28" s="28"/>
    </row>
    <row r="29" spans="1:21" ht="14.25" x14ac:dyDescent="0.2">
      <c r="A29" s="26">
        <v>43912.333333333336</v>
      </c>
      <c r="B29" s="19">
        <v>12</v>
      </c>
      <c r="C29" s="20">
        <f t="shared" si="2"/>
        <v>235</v>
      </c>
      <c r="D29" s="27">
        <f t="shared" si="3"/>
        <v>31.714285714285715</v>
      </c>
      <c r="E29" s="27">
        <f t="shared" si="0"/>
        <v>1.7647058823529411</v>
      </c>
      <c r="F29" s="27">
        <f t="shared" si="4"/>
        <v>4.033613445378152</v>
      </c>
      <c r="G29" s="27">
        <f t="shared" si="5"/>
        <v>28.235294117647062</v>
      </c>
      <c r="H29" s="27">
        <f t="shared" si="6"/>
        <v>32.5</v>
      </c>
      <c r="I29" s="20"/>
      <c r="J29" s="20"/>
      <c r="K29" s="20"/>
      <c r="L29" s="20"/>
      <c r="M29" s="24"/>
      <c r="N29" s="19">
        <v>0</v>
      </c>
      <c r="O29" s="19">
        <f t="shared" si="1"/>
        <v>1</v>
      </c>
      <c r="P29" s="19"/>
      <c r="Q29" s="20"/>
      <c r="R29" s="20"/>
      <c r="S29" s="28"/>
    </row>
    <row r="30" spans="1:21" ht="14.25" x14ac:dyDescent="0.2">
      <c r="A30" s="26">
        <v>43913.333333333336</v>
      </c>
      <c r="B30" s="19">
        <v>10</v>
      </c>
      <c r="C30" s="20">
        <f t="shared" si="2"/>
        <v>245</v>
      </c>
      <c r="D30" s="27">
        <f t="shared" si="3"/>
        <v>33.285714285714285</v>
      </c>
      <c r="E30" s="27">
        <f t="shared" si="0"/>
        <v>1.4705882352941178</v>
      </c>
      <c r="F30" s="27">
        <f t="shared" si="4"/>
        <v>3.9705882352941182</v>
      </c>
      <c r="G30" s="27">
        <f t="shared" si="5"/>
        <v>27.794117647058826</v>
      </c>
      <c r="H30" s="27">
        <f t="shared" si="6"/>
        <v>33.823529411764703</v>
      </c>
      <c r="I30" s="29">
        <v>10</v>
      </c>
      <c r="J30" s="29">
        <v>3</v>
      </c>
      <c r="K30" s="29"/>
      <c r="L30" s="29">
        <f t="shared" ref="L30" si="7">SUM(J30:K30)</f>
        <v>3</v>
      </c>
      <c r="M30" s="29"/>
      <c r="N30" s="19">
        <v>1</v>
      </c>
      <c r="O30" s="19">
        <f t="shared" si="1"/>
        <v>2</v>
      </c>
      <c r="P30" s="30"/>
      <c r="Q30" s="31"/>
      <c r="R30" s="31"/>
      <c r="S30" s="28"/>
    </row>
    <row r="31" spans="1:21" ht="14.25" x14ac:dyDescent="0.2">
      <c r="A31" s="26">
        <v>43914.333333333336</v>
      </c>
      <c r="B31" s="19">
        <v>38</v>
      </c>
      <c r="C31" s="20">
        <f t="shared" si="2"/>
        <v>283</v>
      </c>
      <c r="D31" s="27">
        <f t="shared" si="3"/>
        <v>33.142857142857146</v>
      </c>
      <c r="E31" s="27">
        <f t="shared" si="0"/>
        <v>5.5882352941176476</v>
      </c>
      <c r="F31" s="27">
        <f t="shared" si="4"/>
        <v>4.4957983193277311</v>
      </c>
      <c r="G31" s="27">
        <f t="shared" si="5"/>
        <v>31.47058823529412</v>
      </c>
      <c r="H31" s="27">
        <f t="shared" si="6"/>
        <v>38.970588235294123</v>
      </c>
      <c r="I31" s="29">
        <v>13</v>
      </c>
      <c r="J31" s="29">
        <v>2</v>
      </c>
      <c r="K31" s="29"/>
      <c r="L31" s="29">
        <f>SUM(J31:K31)</f>
        <v>2</v>
      </c>
      <c r="M31" s="29"/>
      <c r="N31" s="19">
        <v>0</v>
      </c>
      <c r="O31" s="19">
        <f t="shared" si="1"/>
        <v>2</v>
      </c>
      <c r="P31" s="30"/>
      <c r="Q31" s="31"/>
      <c r="R31" s="31"/>
      <c r="S31" s="28"/>
    </row>
    <row r="32" spans="1:21" ht="14.25" x14ac:dyDescent="0.2">
      <c r="A32" s="26">
        <v>43915.333333333336</v>
      </c>
      <c r="B32" s="19">
        <v>35</v>
      </c>
      <c r="C32" s="20">
        <f t="shared" si="2"/>
        <v>318</v>
      </c>
      <c r="D32" s="27">
        <f t="shared" si="3"/>
        <v>31.571428571428573</v>
      </c>
      <c r="E32" s="27">
        <f t="shared" si="0"/>
        <v>5.1470588235294121</v>
      </c>
      <c r="F32" s="27">
        <f t="shared" si="4"/>
        <v>4.6638655462184877</v>
      </c>
      <c r="G32" s="27">
        <f t="shared" si="5"/>
        <v>32.647058823529413</v>
      </c>
      <c r="H32" s="27">
        <f t="shared" si="6"/>
        <v>43.82352941176471</v>
      </c>
      <c r="I32" s="29">
        <v>26</v>
      </c>
      <c r="J32" s="29">
        <v>7</v>
      </c>
      <c r="K32" s="29"/>
      <c r="L32" s="29">
        <f>SUM(J32:K32)</f>
        <v>7</v>
      </c>
      <c r="M32" s="29">
        <v>27</v>
      </c>
      <c r="N32" s="19">
        <v>0</v>
      </c>
      <c r="O32" s="19">
        <f t="shared" si="1"/>
        <v>2</v>
      </c>
      <c r="P32" s="30"/>
      <c r="Q32" s="31"/>
      <c r="R32" s="31"/>
      <c r="S32" s="28"/>
    </row>
    <row r="33" spans="1:19" ht="14.25" x14ac:dyDescent="0.2">
      <c r="A33" s="26">
        <v>43916.333333333336</v>
      </c>
      <c r="B33" s="19">
        <v>49</v>
      </c>
      <c r="C33" s="20">
        <f t="shared" si="2"/>
        <v>367</v>
      </c>
      <c r="D33" s="27">
        <f t="shared" si="3"/>
        <v>35.714285714285715</v>
      </c>
      <c r="E33" s="27">
        <f t="shared" si="0"/>
        <v>7.2058823529411766</v>
      </c>
      <c r="F33" s="27">
        <f t="shared" si="4"/>
        <v>4.8949579831932777</v>
      </c>
      <c r="G33" s="27">
        <f t="shared" si="5"/>
        <v>34.264705882352942</v>
      </c>
      <c r="H33" s="27">
        <f t="shared" si="6"/>
        <v>50</v>
      </c>
      <c r="I33" s="29">
        <v>28</v>
      </c>
      <c r="J33" s="29">
        <v>10</v>
      </c>
      <c r="K33" s="29"/>
      <c r="L33" s="29">
        <f>SUM(J33:K33)</f>
        <v>10</v>
      </c>
      <c r="M33" s="29">
        <v>35</v>
      </c>
      <c r="N33" s="19">
        <v>1</v>
      </c>
      <c r="O33" s="19">
        <f t="shared" si="1"/>
        <v>3</v>
      </c>
      <c r="P33" s="30"/>
      <c r="Q33" s="31"/>
      <c r="R33" s="31"/>
      <c r="S33" s="28"/>
    </row>
    <row r="34" spans="1:19" ht="14.25" x14ac:dyDescent="0.2">
      <c r="A34" s="26">
        <v>43917.333333333336</v>
      </c>
      <c r="B34" s="19">
        <v>40</v>
      </c>
      <c r="C34" s="20">
        <f t="shared" si="2"/>
        <v>407</v>
      </c>
      <c r="D34" s="27">
        <f t="shared" si="3"/>
        <v>37.285714285714285</v>
      </c>
      <c r="E34" s="27">
        <f t="shared" si="0"/>
        <v>5.882352941176471</v>
      </c>
      <c r="F34" s="27">
        <f t="shared" si="4"/>
        <v>4.8739495798319341</v>
      </c>
      <c r="G34" s="27">
        <f t="shared" si="5"/>
        <v>34.117647058823536</v>
      </c>
      <c r="H34" s="27">
        <f t="shared" si="6"/>
        <v>55.441176470588239</v>
      </c>
      <c r="I34" s="29"/>
      <c r="J34" s="29"/>
      <c r="K34" s="29"/>
      <c r="L34" s="29"/>
      <c r="M34" s="29"/>
      <c r="N34" s="19">
        <v>2</v>
      </c>
      <c r="O34" s="19">
        <f t="shared" si="1"/>
        <v>5</v>
      </c>
      <c r="P34" s="30"/>
      <c r="Q34" s="31"/>
      <c r="R34" s="31"/>
      <c r="S34" s="28"/>
    </row>
    <row r="35" spans="1:19" ht="14.25" x14ac:dyDescent="0.2">
      <c r="A35" s="26">
        <v>43918.333333333336</v>
      </c>
      <c r="B35" s="19">
        <v>37</v>
      </c>
      <c r="C35" s="20">
        <f t="shared" si="2"/>
        <v>444</v>
      </c>
      <c r="D35" s="27">
        <f t="shared" si="3"/>
        <v>38.714285714285715</v>
      </c>
      <c r="E35" s="27">
        <f t="shared" si="0"/>
        <v>5.4411764705882355</v>
      </c>
      <c r="F35" s="27">
        <f t="shared" si="4"/>
        <v>4.6428571428571432</v>
      </c>
      <c r="G35" s="27">
        <f t="shared" si="5"/>
        <v>32.5</v>
      </c>
      <c r="H35" s="27">
        <f t="shared" si="6"/>
        <v>60.441176470588232</v>
      </c>
      <c r="I35" s="29"/>
      <c r="J35" s="29"/>
      <c r="K35" s="29"/>
      <c r="L35" s="29"/>
      <c r="M35" s="29"/>
      <c r="N35" s="19">
        <v>3</v>
      </c>
      <c r="O35" s="19">
        <f t="shared" si="1"/>
        <v>8</v>
      </c>
      <c r="P35" s="30"/>
      <c r="Q35" s="31"/>
      <c r="R35" s="31"/>
      <c r="S35" s="28"/>
    </row>
    <row r="36" spans="1:19" ht="14.25" x14ac:dyDescent="0.2">
      <c r="A36" s="26">
        <v>43919.333333333336</v>
      </c>
      <c r="B36" s="19">
        <v>41</v>
      </c>
      <c r="C36" s="20">
        <f t="shared" si="2"/>
        <v>485</v>
      </c>
      <c r="D36" s="27">
        <f t="shared" si="3"/>
        <v>39.714285714285715</v>
      </c>
      <c r="E36" s="27">
        <f t="shared" si="0"/>
        <v>6.0294117647058822</v>
      </c>
      <c r="F36" s="27">
        <f t="shared" si="4"/>
        <v>5.2521008403361344</v>
      </c>
      <c r="G36" s="27">
        <f t="shared" si="5"/>
        <v>36.764705882352942</v>
      </c>
      <c r="H36" s="27">
        <f t="shared" si="6"/>
        <v>65</v>
      </c>
      <c r="I36" s="29"/>
      <c r="J36" s="29"/>
      <c r="K36" s="29"/>
      <c r="L36" s="29"/>
      <c r="M36" s="29"/>
      <c r="N36" s="19">
        <v>1</v>
      </c>
      <c r="O36" s="19">
        <f t="shared" si="1"/>
        <v>9</v>
      </c>
      <c r="P36" s="30"/>
      <c r="Q36" s="31"/>
      <c r="R36" s="31"/>
      <c r="S36" s="28"/>
    </row>
    <row r="37" spans="1:19" ht="14.25" x14ac:dyDescent="0.2">
      <c r="A37" s="26">
        <v>43920.333333333336</v>
      </c>
      <c r="B37" s="19">
        <v>21</v>
      </c>
      <c r="C37" s="20">
        <f t="shared" si="2"/>
        <v>506</v>
      </c>
      <c r="D37" s="27">
        <f t="shared" si="3"/>
        <v>37.714285714285715</v>
      </c>
      <c r="E37" s="27">
        <f t="shared" si="0"/>
        <v>3.0882352941176472</v>
      </c>
      <c r="F37" s="27">
        <f t="shared" si="4"/>
        <v>5.4831932773109244</v>
      </c>
      <c r="G37" s="27">
        <f t="shared" si="5"/>
        <v>38.382352941176471</v>
      </c>
      <c r="H37" s="27">
        <f t="shared" si="6"/>
        <v>66.176470588235304</v>
      </c>
      <c r="I37" s="29">
        <v>38</v>
      </c>
      <c r="J37" s="29">
        <v>12</v>
      </c>
      <c r="K37" s="29"/>
      <c r="L37" s="29">
        <f>SUM(J37:K37)</f>
        <v>12</v>
      </c>
      <c r="M37" s="29">
        <v>35</v>
      </c>
      <c r="N37" s="19">
        <v>2</v>
      </c>
      <c r="O37" s="19">
        <f t="shared" si="1"/>
        <v>11</v>
      </c>
      <c r="P37" s="30"/>
      <c r="Q37" s="31"/>
      <c r="R37" s="31"/>
      <c r="S37" s="28"/>
    </row>
    <row r="38" spans="1:19" ht="14.25" x14ac:dyDescent="0.2">
      <c r="A38" s="26">
        <v>43921.333333333336</v>
      </c>
      <c r="B38" s="19">
        <v>48</v>
      </c>
      <c r="C38" s="20">
        <f t="shared" si="2"/>
        <v>554</v>
      </c>
      <c r="D38" s="27">
        <f t="shared" si="3"/>
        <v>38</v>
      </c>
      <c r="E38" s="27">
        <f t="shared" si="0"/>
        <v>7.0588235294117645</v>
      </c>
      <c r="F38" s="27">
        <f t="shared" si="4"/>
        <v>5.6932773109243682</v>
      </c>
      <c r="G38" s="27">
        <f t="shared" si="5"/>
        <v>39.85294117647058</v>
      </c>
      <c r="H38" s="27">
        <f t="shared" si="6"/>
        <v>71.32352941176471</v>
      </c>
      <c r="I38" s="29">
        <v>63</v>
      </c>
      <c r="J38" s="29">
        <v>22</v>
      </c>
      <c r="K38" s="29"/>
      <c r="L38" s="29">
        <f>SUM(J38:K38)</f>
        <v>22</v>
      </c>
      <c r="M38" s="29">
        <v>39</v>
      </c>
      <c r="N38" s="19">
        <v>0</v>
      </c>
      <c r="O38" s="19">
        <f t="shared" si="1"/>
        <v>11</v>
      </c>
      <c r="P38" s="30"/>
      <c r="Q38" s="31"/>
      <c r="R38" s="31"/>
      <c r="S38" s="28"/>
    </row>
    <row r="39" spans="1:19" ht="14.25" x14ac:dyDescent="0.2">
      <c r="A39" s="26">
        <v>43922.333333333336</v>
      </c>
      <c r="B39" s="19">
        <v>42</v>
      </c>
      <c r="C39" s="20">
        <f t="shared" si="2"/>
        <v>596</v>
      </c>
      <c r="D39" s="27">
        <f t="shared" si="3"/>
        <v>36.857142857142854</v>
      </c>
      <c r="E39" s="27">
        <f t="shared" si="0"/>
        <v>6.1764705882352944</v>
      </c>
      <c r="F39" s="27">
        <f t="shared" si="4"/>
        <v>5.840336134453783</v>
      </c>
      <c r="G39" s="27">
        <f t="shared" si="5"/>
        <v>40.882352941176478</v>
      </c>
      <c r="H39" s="27">
        <f t="shared" si="6"/>
        <v>73.52941176470587</v>
      </c>
      <c r="I39" s="29">
        <v>67</v>
      </c>
      <c r="J39" s="29">
        <v>27</v>
      </c>
      <c r="K39" s="29"/>
      <c r="L39" s="29">
        <f>SUM(J39:K39)</f>
        <v>27</v>
      </c>
      <c r="M39" s="29">
        <v>20</v>
      </c>
      <c r="N39" s="19">
        <v>0</v>
      </c>
      <c r="O39" s="19">
        <f t="shared" si="1"/>
        <v>11</v>
      </c>
      <c r="P39" s="30"/>
      <c r="Q39" s="31"/>
      <c r="R39" s="31"/>
      <c r="S39" s="28"/>
    </row>
    <row r="40" spans="1:19" ht="14.25" x14ac:dyDescent="0.2">
      <c r="A40" s="26">
        <v>43923.333333333336</v>
      </c>
      <c r="B40" s="19">
        <v>35</v>
      </c>
      <c r="C40" s="20">
        <f t="shared" si="2"/>
        <v>631</v>
      </c>
      <c r="D40" s="27">
        <f t="shared" si="3"/>
        <v>35.857142857142854</v>
      </c>
      <c r="E40" s="27">
        <f t="shared" si="0"/>
        <v>5.1470588235294121</v>
      </c>
      <c r="F40" s="27">
        <f t="shared" si="4"/>
        <v>5.5462184873949587</v>
      </c>
      <c r="G40" s="27">
        <f t="shared" si="5"/>
        <v>38.82352941176471</v>
      </c>
      <c r="H40" s="27">
        <f t="shared" si="6"/>
        <v>73.088235294117638</v>
      </c>
      <c r="I40" s="29">
        <v>69</v>
      </c>
      <c r="J40" s="29">
        <v>27</v>
      </c>
      <c r="K40" s="29"/>
      <c r="L40" s="29">
        <f>SUM(J40:K40)</f>
        <v>27</v>
      </c>
      <c r="M40" s="29">
        <v>39</v>
      </c>
      <c r="N40" s="19">
        <v>3</v>
      </c>
      <c r="O40" s="19">
        <f t="shared" si="1"/>
        <v>14</v>
      </c>
      <c r="P40" s="30"/>
      <c r="Q40" s="31"/>
      <c r="R40" s="31"/>
      <c r="S40" s="28"/>
    </row>
    <row r="41" spans="1:19" ht="14.25" x14ac:dyDescent="0.2">
      <c r="A41" s="26">
        <v>43924.333333333336</v>
      </c>
      <c r="B41" s="19">
        <v>42</v>
      </c>
      <c r="C41" s="20">
        <f t="shared" si="2"/>
        <v>673</v>
      </c>
      <c r="D41" s="27">
        <f t="shared" si="3"/>
        <v>36.714285714285715</v>
      </c>
      <c r="E41" s="27">
        <f t="shared" si="0"/>
        <v>6.1764705882352944</v>
      </c>
      <c r="F41" s="27">
        <f t="shared" si="4"/>
        <v>5.5882352941176467</v>
      </c>
      <c r="G41" s="27">
        <f t="shared" si="5"/>
        <v>39.117647058823529</v>
      </c>
      <c r="H41" s="27">
        <f t="shared" si="6"/>
        <v>73.235294117647058</v>
      </c>
      <c r="I41" s="29">
        <v>73</v>
      </c>
      <c r="J41" s="29">
        <v>27</v>
      </c>
      <c r="K41" s="29"/>
      <c r="L41" s="29">
        <f>SUM(J41:K41)</f>
        <v>27</v>
      </c>
      <c r="M41" s="29">
        <v>38</v>
      </c>
      <c r="N41" s="19">
        <v>1</v>
      </c>
      <c r="O41" s="19">
        <f t="shared" si="1"/>
        <v>15</v>
      </c>
      <c r="P41" s="30"/>
      <c r="Q41" s="31"/>
      <c r="R41" s="31"/>
      <c r="S41" s="28"/>
    </row>
    <row r="42" spans="1:19" ht="14.25" x14ac:dyDescent="0.2">
      <c r="A42" s="26">
        <v>43925.333333333336</v>
      </c>
      <c r="B42" s="19">
        <v>29</v>
      </c>
      <c r="C42" s="20">
        <f t="shared" si="2"/>
        <v>702</v>
      </c>
      <c r="D42" s="27">
        <f t="shared" si="3"/>
        <v>34.142857142857146</v>
      </c>
      <c r="E42" s="27">
        <f t="shared" si="0"/>
        <v>4.2647058823529411</v>
      </c>
      <c r="F42" s="27">
        <f t="shared" si="4"/>
        <v>5.420168067226891</v>
      </c>
      <c r="G42" s="27">
        <f t="shared" si="5"/>
        <v>37.941176470588239</v>
      </c>
      <c r="H42" s="27">
        <f t="shared" si="6"/>
        <v>70.441176470588232</v>
      </c>
      <c r="I42" s="29"/>
      <c r="J42" s="29"/>
      <c r="K42" s="29"/>
      <c r="L42" s="29"/>
      <c r="M42" s="29"/>
      <c r="N42" s="19">
        <v>3</v>
      </c>
      <c r="O42" s="19">
        <f t="shared" si="1"/>
        <v>18</v>
      </c>
      <c r="P42" s="30"/>
      <c r="Q42" s="31"/>
      <c r="R42" s="31"/>
      <c r="S42" s="28"/>
    </row>
    <row r="43" spans="1:19" ht="14.25" x14ac:dyDescent="0.2">
      <c r="A43" s="26">
        <v>43926.333333333336</v>
      </c>
      <c r="B43" s="19">
        <v>34</v>
      </c>
      <c r="C43" s="20">
        <f t="shared" si="2"/>
        <v>736</v>
      </c>
      <c r="D43" s="27">
        <f t="shared" si="3"/>
        <v>33.714285714285715</v>
      </c>
      <c r="E43" s="27">
        <f t="shared" si="0"/>
        <v>5</v>
      </c>
      <c r="F43" s="27">
        <f t="shared" si="4"/>
        <v>5.2731092436974789</v>
      </c>
      <c r="G43" s="27">
        <f t="shared" si="5"/>
        <v>36.911764705882355</v>
      </c>
      <c r="H43" s="27">
        <f t="shared" si="6"/>
        <v>73.67647058823529</v>
      </c>
      <c r="I43" s="29"/>
      <c r="J43" s="29"/>
      <c r="K43" s="29"/>
      <c r="L43" s="29"/>
      <c r="M43" s="29"/>
      <c r="N43" s="19">
        <v>1</v>
      </c>
      <c r="O43" s="19">
        <f t="shared" si="1"/>
        <v>19</v>
      </c>
      <c r="P43" s="30"/>
      <c r="Q43" s="31"/>
      <c r="R43" s="31"/>
      <c r="S43" s="28"/>
    </row>
    <row r="44" spans="1:19" ht="14.25" x14ac:dyDescent="0.2">
      <c r="A44" s="26">
        <v>43927.333333333336</v>
      </c>
      <c r="B44" s="19">
        <v>27</v>
      </c>
      <c r="C44" s="20">
        <f t="shared" si="2"/>
        <v>763</v>
      </c>
      <c r="D44" s="27">
        <f t="shared" si="3"/>
        <v>31.714285714285715</v>
      </c>
      <c r="E44" s="27">
        <f t="shared" si="0"/>
        <v>3.9705882352941178</v>
      </c>
      <c r="F44" s="27">
        <f t="shared" si="4"/>
        <v>5.3991596638655466</v>
      </c>
      <c r="G44" s="27">
        <f t="shared" si="5"/>
        <v>37.794117647058826</v>
      </c>
      <c r="H44" s="27">
        <f t="shared" si="6"/>
        <v>76.17647058823529</v>
      </c>
      <c r="I44" s="29"/>
      <c r="J44" s="29"/>
      <c r="K44" s="29"/>
      <c r="L44" s="29"/>
      <c r="M44" s="29"/>
      <c r="N44" s="19">
        <v>0</v>
      </c>
      <c r="O44" s="19">
        <f t="shared" si="1"/>
        <v>19</v>
      </c>
      <c r="P44" s="30"/>
      <c r="Q44" s="31"/>
      <c r="R44" s="31"/>
      <c r="S44" s="28"/>
    </row>
    <row r="45" spans="1:19" ht="14.25" x14ac:dyDescent="0.2">
      <c r="A45" s="26">
        <v>43928.333333333336</v>
      </c>
      <c r="B45" s="19">
        <v>30</v>
      </c>
      <c r="C45" s="20">
        <f t="shared" si="2"/>
        <v>793</v>
      </c>
      <c r="D45" s="27">
        <f t="shared" si="3"/>
        <v>29.571428571428573</v>
      </c>
      <c r="E45" s="27">
        <f t="shared" si="0"/>
        <v>4.4117647058823533</v>
      </c>
      <c r="F45" s="27">
        <f t="shared" si="4"/>
        <v>5.0210084033613445</v>
      </c>
      <c r="G45" s="27">
        <f t="shared" si="5"/>
        <v>35.147058823529413</v>
      </c>
      <c r="H45" s="27">
        <f t="shared" si="6"/>
        <v>75</v>
      </c>
      <c r="I45" s="29">
        <v>59</v>
      </c>
      <c r="J45" s="29">
        <v>25</v>
      </c>
      <c r="K45" s="29">
        <v>4</v>
      </c>
      <c r="L45" s="29">
        <f>SUM(J45:K45)</f>
        <v>29</v>
      </c>
      <c r="M45" s="29">
        <v>60</v>
      </c>
      <c r="N45" s="19">
        <v>0</v>
      </c>
      <c r="O45" s="19">
        <f t="shared" si="1"/>
        <v>19</v>
      </c>
      <c r="P45" s="30"/>
      <c r="Q45" s="31"/>
      <c r="R45" s="31"/>
      <c r="S45" s="28"/>
    </row>
    <row r="46" spans="1:19" ht="14.25" x14ac:dyDescent="0.2">
      <c r="A46" s="26">
        <v>43929.333333333336</v>
      </c>
      <c r="B46" s="19">
        <v>39</v>
      </c>
      <c r="C46" s="20">
        <f t="shared" si="2"/>
        <v>832</v>
      </c>
      <c r="D46" s="27">
        <f t="shared" si="3"/>
        <v>28.428571428571427</v>
      </c>
      <c r="E46" s="27">
        <f t="shared" si="0"/>
        <v>5.7352941176470589</v>
      </c>
      <c r="F46" s="27">
        <f t="shared" si="4"/>
        <v>4.957983193277312</v>
      </c>
      <c r="G46" s="27">
        <f t="shared" si="5"/>
        <v>34.705882352941181</v>
      </c>
      <c r="H46" s="27">
        <f t="shared" si="6"/>
        <v>75.588235294117652</v>
      </c>
      <c r="I46" s="29">
        <v>56</v>
      </c>
      <c r="J46" s="29">
        <v>23</v>
      </c>
      <c r="K46" s="29">
        <v>6</v>
      </c>
      <c r="L46" s="29">
        <f>SUM(J46:K46)</f>
        <v>29</v>
      </c>
      <c r="M46" s="29">
        <v>41</v>
      </c>
      <c r="N46" s="19">
        <v>3</v>
      </c>
      <c r="O46" s="19">
        <f t="shared" si="1"/>
        <v>22</v>
      </c>
      <c r="P46" s="30"/>
      <c r="Q46" s="31"/>
      <c r="R46" s="31"/>
      <c r="S46" s="28"/>
    </row>
    <row r="47" spans="1:19" ht="14.25" x14ac:dyDescent="0.2">
      <c r="A47" s="26">
        <v>43930.333333333336</v>
      </c>
      <c r="B47" s="19">
        <v>21</v>
      </c>
      <c r="C47" s="20">
        <f t="shared" si="2"/>
        <v>853</v>
      </c>
      <c r="D47" s="27">
        <f t="shared" si="3"/>
        <v>24.714285714285715</v>
      </c>
      <c r="E47" s="27">
        <f t="shared" si="0"/>
        <v>3.0882352941176472</v>
      </c>
      <c r="F47" s="27">
        <f t="shared" si="4"/>
        <v>4.6638655462184877</v>
      </c>
      <c r="G47" s="27">
        <f t="shared" si="5"/>
        <v>32.647058823529413</v>
      </c>
      <c r="H47" s="27">
        <f t="shared" si="6"/>
        <v>71.47058823529413</v>
      </c>
      <c r="I47" s="29">
        <v>58</v>
      </c>
      <c r="J47" s="29">
        <v>22</v>
      </c>
      <c r="K47" s="29">
        <v>7</v>
      </c>
      <c r="L47" s="29">
        <f>SUM(J47:K47)</f>
        <v>29</v>
      </c>
      <c r="M47" s="29">
        <v>48</v>
      </c>
      <c r="N47" s="19">
        <v>0</v>
      </c>
      <c r="O47" s="19">
        <f t="shared" si="1"/>
        <v>22</v>
      </c>
      <c r="P47" s="30"/>
      <c r="Q47" s="31"/>
      <c r="R47" s="31"/>
      <c r="S47" s="28"/>
    </row>
    <row r="48" spans="1:19" ht="14.25" x14ac:dyDescent="0.2">
      <c r="A48" s="26">
        <v>43931.333333333336</v>
      </c>
      <c r="B48" s="19">
        <v>27</v>
      </c>
      <c r="C48" s="20">
        <f t="shared" si="2"/>
        <v>880</v>
      </c>
      <c r="D48" s="27">
        <f t="shared" si="3"/>
        <v>21.857142857142858</v>
      </c>
      <c r="E48" s="27">
        <f t="shared" si="0"/>
        <v>3.9705882352941178</v>
      </c>
      <c r="F48" s="27">
        <f t="shared" si="4"/>
        <v>4.3487394957983199</v>
      </c>
      <c r="G48" s="27">
        <f t="shared" si="5"/>
        <v>30.441176470588239</v>
      </c>
      <c r="H48" s="27">
        <f t="shared" si="6"/>
        <v>69.558823529411768</v>
      </c>
      <c r="I48" s="29">
        <v>53</v>
      </c>
      <c r="J48" s="29">
        <v>23</v>
      </c>
      <c r="K48" s="29">
        <v>6</v>
      </c>
      <c r="L48" s="29">
        <f>SUM(J48:K48)</f>
        <v>29</v>
      </c>
      <c r="M48" s="29">
        <v>50</v>
      </c>
      <c r="N48" s="19">
        <v>4</v>
      </c>
      <c r="O48" s="19">
        <f t="shared" si="1"/>
        <v>26</v>
      </c>
      <c r="P48" s="30"/>
      <c r="Q48" s="31"/>
      <c r="R48" s="31"/>
      <c r="S48" s="28"/>
    </row>
    <row r="49" spans="1:19" ht="14.25" x14ac:dyDescent="0.2">
      <c r="A49" s="26">
        <v>43932.333333333336</v>
      </c>
      <c r="B49" s="19">
        <v>21</v>
      </c>
      <c r="C49" s="20">
        <f t="shared" si="2"/>
        <v>901</v>
      </c>
      <c r="D49" s="27">
        <f t="shared" si="3"/>
        <v>19.571428571428573</v>
      </c>
      <c r="E49" s="27">
        <f t="shared" si="0"/>
        <v>3.0882352941176472</v>
      </c>
      <c r="F49" s="27">
        <f t="shared" si="4"/>
        <v>4.1806722689075633</v>
      </c>
      <c r="G49" s="27">
        <f t="shared" si="5"/>
        <v>29.264705882352946</v>
      </c>
      <c r="H49" s="27">
        <f t="shared" si="6"/>
        <v>67.205882352941188</v>
      </c>
      <c r="I49" s="29"/>
      <c r="J49" s="29"/>
      <c r="K49" s="29"/>
      <c r="L49" s="29"/>
      <c r="M49" s="29"/>
      <c r="N49" s="19">
        <v>1</v>
      </c>
      <c r="O49" s="19">
        <f t="shared" si="1"/>
        <v>27</v>
      </c>
      <c r="P49" s="30"/>
      <c r="Q49" s="31"/>
      <c r="R49" s="31"/>
      <c r="S49" s="28"/>
    </row>
    <row r="50" spans="1:19" ht="14.25" x14ac:dyDescent="0.2">
      <c r="A50" s="26">
        <v>43933.333333333336</v>
      </c>
      <c r="B50" s="19">
        <v>8</v>
      </c>
      <c r="C50" s="20">
        <f t="shared" si="2"/>
        <v>909</v>
      </c>
      <c r="D50" s="27">
        <f t="shared" si="3"/>
        <v>16.142857142857142</v>
      </c>
      <c r="E50" s="27">
        <f t="shared" si="0"/>
        <v>1.1764705882352942</v>
      </c>
      <c r="F50" s="27">
        <f t="shared" si="4"/>
        <v>3.6344537815126055</v>
      </c>
      <c r="G50" s="27">
        <f t="shared" si="5"/>
        <v>25.441176470588239</v>
      </c>
      <c r="H50" s="27">
        <f t="shared" si="6"/>
        <v>62.352941176470587</v>
      </c>
      <c r="I50" s="29"/>
      <c r="J50" s="29"/>
      <c r="K50" s="29"/>
      <c r="L50" s="29"/>
      <c r="M50" s="29"/>
      <c r="N50" s="19">
        <v>0</v>
      </c>
      <c r="O50" s="19">
        <f t="shared" si="1"/>
        <v>27</v>
      </c>
      <c r="P50" s="30"/>
      <c r="Q50" s="31"/>
      <c r="R50" s="31"/>
      <c r="S50" s="28"/>
    </row>
    <row r="51" spans="1:19" ht="14.25" x14ac:dyDescent="0.2">
      <c r="A51" s="26">
        <v>43934.333333333336</v>
      </c>
      <c r="B51" s="19">
        <v>7</v>
      </c>
      <c r="C51" s="20">
        <f t="shared" si="2"/>
        <v>916</v>
      </c>
      <c r="D51" s="27">
        <f t="shared" si="3"/>
        <v>15.571428571428571</v>
      </c>
      <c r="E51" s="27">
        <f t="shared" si="0"/>
        <v>1.0294117647058825</v>
      </c>
      <c r="F51" s="27">
        <f t="shared" si="4"/>
        <v>3.2142857142857149</v>
      </c>
      <c r="G51" s="27">
        <f t="shared" si="5"/>
        <v>22.500000000000004</v>
      </c>
      <c r="H51" s="27">
        <f t="shared" si="6"/>
        <v>60.294117647058826</v>
      </c>
      <c r="I51" s="29"/>
      <c r="J51" s="29"/>
      <c r="K51" s="29"/>
      <c r="L51" s="29"/>
      <c r="M51" s="29"/>
      <c r="N51" s="19">
        <v>0</v>
      </c>
      <c r="O51" s="19">
        <f t="shared" si="1"/>
        <v>27</v>
      </c>
      <c r="P51" s="30"/>
      <c r="Q51" s="31"/>
      <c r="R51" s="31"/>
      <c r="S51" s="28"/>
    </row>
    <row r="52" spans="1:19" ht="14.25" x14ac:dyDescent="0.2">
      <c r="A52" s="26">
        <v>43935.333333333336</v>
      </c>
      <c r="B52" s="19">
        <v>14</v>
      </c>
      <c r="C52" s="20">
        <f t="shared" si="2"/>
        <v>930</v>
      </c>
      <c r="D52" s="27">
        <f t="shared" si="3"/>
        <v>15.428571428571429</v>
      </c>
      <c r="E52" s="27">
        <f t="shared" si="0"/>
        <v>2.0588235294117649</v>
      </c>
      <c r="F52" s="27">
        <f t="shared" si="4"/>
        <v>2.8781512605042017</v>
      </c>
      <c r="G52" s="27">
        <f t="shared" si="5"/>
        <v>20.147058823529413</v>
      </c>
      <c r="H52" s="27">
        <f t="shared" si="6"/>
        <v>55.294117647058826</v>
      </c>
      <c r="I52" s="29">
        <v>52</v>
      </c>
      <c r="J52" s="29">
        <v>22</v>
      </c>
      <c r="K52" s="29">
        <v>4</v>
      </c>
      <c r="L52" s="29">
        <f>SUM(J52:K52)</f>
        <v>26</v>
      </c>
      <c r="M52" s="29">
        <v>46</v>
      </c>
      <c r="N52" s="19">
        <v>2</v>
      </c>
      <c r="O52" s="19">
        <f t="shared" si="1"/>
        <v>29</v>
      </c>
      <c r="P52" s="30"/>
      <c r="Q52" s="31"/>
      <c r="R52" s="31"/>
      <c r="S52" s="28"/>
    </row>
    <row r="53" spans="1:19" ht="14.25" x14ac:dyDescent="0.2">
      <c r="A53" s="26">
        <v>43936.333333333336</v>
      </c>
      <c r="B53" s="19">
        <v>15</v>
      </c>
      <c r="C53" s="20">
        <f t="shared" si="2"/>
        <v>945</v>
      </c>
      <c r="D53" s="27">
        <f t="shared" si="3"/>
        <v>15.142857142857142</v>
      </c>
      <c r="E53" s="27">
        <f t="shared" si="0"/>
        <v>2.2058823529411766</v>
      </c>
      <c r="F53" s="27">
        <f t="shared" si="4"/>
        <v>2.3739495798319328</v>
      </c>
      <c r="G53" s="27">
        <f t="shared" si="5"/>
        <v>16.617647058823529</v>
      </c>
      <c r="H53" s="27">
        <f t="shared" si="6"/>
        <v>51.32352941176471</v>
      </c>
      <c r="I53" s="29">
        <v>46</v>
      </c>
      <c r="J53" s="29">
        <v>20</v>
      </c>
      <c r="K53" s="29">
        <v>3</v>
      </c>
      <c r="L53" s="29">
        <f>SUM(J53:K53)</f>
        <v>23</v>
      </c>
      <c r="M53" s="29">
        <v>56</v>
      </c>
      <c r="N53" s="19">
        <v>0</v>
      </c>
      <c r="O53" s="19">
        <f t="shared" si="1"/>
        <v>29</v>
      </c>
      <c r="P53" s="30"/>
      <c r="Q53" s="31"/>
      <c r="R53" s="31"/>
      <c r="S53" s="28"/>
    </row>
    <row r="54" spans="1:19" ht="14.25" x14ac:dyDescent="0.2">
      <c r="A54" s="26">
        <v>43937.333333333336</v>
      </c>
      <c r="B54" s="19">
        <v>17</v>
      </c>
      <c r="C54" s="20">
        <f t="shared" si="2"/>
        <v>962</v>
      </c>
      <c r="D54" s="27">
        <f t="shared" si="3"/>
        <v>15.142857142857142</v>
      </c>
      <c r="E54" s="27">
        <f t="shared" si="0"/>
        <v>2.5</v>
      </c>
      <c r="F54" s="27">
        <f t="shared" si="4"/>
        <v>2.2899159663865545</v>
      </c>
      <c r="G54" s="27">
        <f t="shared" si="5"/>
        <v>16.02941176470588</v>
      </c>
      <c r="H54" s="27">
        <f t="shared" si="6"/>
        <v>48.676470588235297</v>
      </c>
      <c r="I54" s="29">
        <v>38</v>
      </c>
      <c r="J54" s="29">
        <v>20</v>
      </c>
      <c r="K54" s="29">
        <v>3</v>
      </c>
      <c r="L54" s="29">
        <f>SUM(J54:K54)</f>
        <v>23</v>
      </c>
      <c r="M54" s="29">
        <v>56</v>
      </c>
      <c r="N54" s="19">
        <v>1</v>
      </c>
      <c r="O54" s="19">
        <f t="shared" si="1"/>
        <v>30</v>
      </c>
      <c r="P54" s="30"/>
      <c r="Q54" s="31"/>
      <c r="R54" s="31"/>
      <c r="S54" s="28"/>
    </row>
    <row r="55" spans="1:19" ht="14.25" x14ac:dyDescent="0.2">
      <c r="A55" s="26">
        <v>43938.333333333336</v>
      </c>
      <c r="B55" s="19">
        <v>26</v>
      </c>
      <c r="C55" s="20">
        <f t="shared" si="2"/>
        <v>988</v>
      </c>
      <c r="D55" s="27">
        <f t="shared" si="3"/>
        <v>14.428571428571429</v>
      </c>
      <c r="E55" s="27">
        <f t="shared" si="0"/>
        <v>3.8235294117647061</v>
      </c>
      <c r="F55" s="27">
        <f t="shared" si="4"/>
        <v>2.26890756302521</v>
      </c>
      <c r="G55" s="27">
        <f t="shared" si="5"/>
        <v>15.882352941176471</v>
      </c>
      <c r="H55" s="27">
        <f t="shared" si="6"/>
        <v>46.32352941176471</v>
      </c>
      <c r="I55" s="29">
        <v>35</v>
      </c>
      <c r="J55" s="29">
        <v>20</v>
      </c>
      <c r="K55" s="29">
        <v>3</v>
      </c>
      <c r="L55" s="29">
        <f>SUM(J55:K55)</f>
        <v>23</v>
      </c>
      <c r="M55" s="29">
        <v>57</v>
      </c>
      <c r="N55" s="19">
        <v>0</v>
      </c>
      <c r="O55" s="19">
        <f t="shared" si="1"/>
        <v>30</v>
      </c>
      <c r="P55" s="30"/>
      <c r="Q55" s="31"/>
      <c r="R55" s="31"/>
      <c r="S55" s="28"/>
    </row>
    <row r="56" spans="1:19" ht="14.25" x14ac:dyDescent="0.2">
      <c r="A56" s="26">
        <v>43939.333333333336</v>
      </c>
      <c r="B56" s="19">
        <v>19</v>
      </c>
      <c r="C56" s="20">
        <f t="shared" si="2"/>
        <v>1007</v>
      </c>
      <c r="D56" s="27">
        <f t="shared" si="3"/>
        <v>13.714285714285714</v>
      </c>
      <c r="E56" s="27">
        <f t="shared" si="0"/>
        <v>2.7941176470588238</v>
      </c>
      <c r="F56" s="27">
        <f t="shared" si="4"/>
        <v>2.2268907563025215</v>
      </c>
      <c r="G56" s="27">
        <f t="shared" si="5"/>
        <v>15.58823529411765</v>
      </c>
      <c r="H56" s="27">
        <f t="shared" si="6"/>
        <v>44.852941176470594</v>
      </c>
      <c r="I56" s="29"/>
      <c r="J56" s="29"/>
      <c r="K56" s="29"/>
      <c r="L56" s="29"/>
      <c r="M56" s="29"/>
      <c r="N56" s="19">
        <v>0</v>
      </c>
      <c r="O56" s="19">
        <f t="shared" si="1"/>
        <v>30</v>
      </c>
      <c r="P56" s="30"/>
      <c r="Q56" s="31"/>
      <c r="R56" s="31"/>
      <c r="S56" s="28"/>
    </row>
    <row r="57" spans="1:19" ht="14.25" x14ac:dyDescent="0.2">
      <c r="A57" s="26">
        <v>43940.333333333336</v>
      </c>
      <c r="B57" s="19">
        <v>8</v>
      </c>
      <c r="C57" s="20">
        <f t="shared" si="2"/>
        <v>1015</v>
      </c>
      <c r="D57" s="27">
        <f t="shared" si="3"/>
        <v>13.142857142857142</v>
      </c>
      <c r="E57" s="27">
        <f t="shared" si="0"/>
        <v>1.1764705882352942</v>
      </c>
      <c r="F57" s="27">
        <f t="shared" si="4"/>
        <v>2.2268907563025211</v>
      </c>
      <c r="G57" s="27">
        <f t="shared" si="5"/>
        <v>15.588235294117649</v>
      </c>
      <c r="H57" s="27">
        <f t="shared" si="6"/>
        <v>41.029411764705891</v>
      </c>
      <c r="I57" s="29"/>
      <c r="J57" s="29"/>
      <c r="K57" s="29"/>
      <c r="L57" s="29"/>
      <c r="M57" s="29"/>
      <c r="N57" s="19">
        <v>1</v>
      </c>
      <c r="O57" s="19">
        <f t="shared" si="1"/>
        <v>31</v>
      </c>
      <c r="P57" s="30"/>
      <c r="Q57" s="31"/>
      <c r="R57" s="31"/>
      <c r="S57" s="28"/>
    </row>
    <row r="58" spans="1:19" ht="14.25" x14ac:dyDescent="0.2">
      <c r="A58" s="26">
        <v>43941.333333333336</v>
      </c>
      <c r="B58" s="19">
        <v>2</v>
      </c>
      <c r="C58" s="20">
        <f t="shared" si="2"/>
        <v>1017</v>
      </c>
      <c r="D58" s="27">
        <f t="shared" si="3"/>
        <v>12.857142857142858</v>
      </c>
      <c r="E58" s="27">
        <f t="shared" si="0"/>
        <v>0.29411764705882354</v>
      </c>
      <c r="F58" s="27">
        <f t="shared" si="4"/>
        <v>2.1218487394957988</v>
      </c>
      <c r="G58" s="27">
        <f t="shared" si="5"/>
        <v>14.852941176470591</v>
      </c>
      <c r="H58" s="27">
        <f t="shared" si="6"/>
        <v>37.352941176470601</v>
      </c>
      <c r="I58" s="29">
        <v>27</v>
      </c>
      <c r="J58" s="29">
        <v>16</v>
      </c>
      <c r="K58" s="29">
        <v>2</v>
      </c>
      <c r="L58" s="29">
        <f>SUM(J58:K58)</f>
        <v>18</v>
      </c>
      <c r="M58" s="29">
        <v>56</v>
      </c>
      <c r="N58" s="19">
        <v>1</v>
      </c>
      <c r="O58" s="19">
        <f t="shared" si="1"/>
        <v>32</v>
      </c>
      <c r="P58" s="30"/>
      <c r="Q58" s="31"/>
      <c r="R58" s="31"/>
      <c r="S58" s="28"/>
    </row>
    <row r="59" spans="1:19" ht="14.25" x14ac:dyDescent="0.2">
      <c r="A59" s="26">
        <v>43942.333333333336</v>
      </c>
      <c r="B59" s="19">
        <v>9</v>
      </c>
      <c r="C59" s="20">
        <f t="shared" si="2"/>
        <v>1026</v>
      </c>
      <c r="D59" s="27">
        <f t="shared" si="3"/>
        <v>11.571428571428571</v>
      </c>
      <c r="E59" s="27">
        <f t="shared" si="0"/>
        <v>1.3235294117647058</v>
      </c>
      <c r="F59" s="27">
        <f t="shared" si="4"/>
        <v>2.016806722689076</v>
      </c>
      <c r="G59" s="27">
        <f t="shared" si="5"/>
        <v>14.117647058823531</v>
      </c>
      <c r="H59" s="27">
        <f t="shared" si="6"/>
        <v>34.264705882352942</v>
      </c>
      <c r="I59" s="29">
        <v>23</v>
      </c>
      <c r="J59" s="29">
        <v>18</v>
      </c>
      <c r="K59" s="29">
        <v>2</v>
      </c>
      <c r="L59" s="29">
        <f>SUM(J59:K59)</f>
        <v>20</v>
      </c>
      <c r="M59" s="29">
        <v>53</v>
      </c>
      <c r="N59" s="19">
        <v>2</v>
      </c>
      <c r="O59" s="19">
        <f t="shared" si="1"/>
        <v>34</v>
      </c>
      <c r="P59" s="30"/>
      <c r="Q59" s="31"/>
      <c r="R59" s="31"/>
      <c r="S59" s="28"/>
    </row>
    <row r="60" spans="1:19" ht="14.25" x14ac:dyDescent="0.2">
      <c r="A60" s="26">
        <v>43943.333333333336</v>
      </c>
      <c r="B60" s="19">
        <v>11</v>
      </c>
      <c r="C60" s="20">
        <f t="shared" si="2"/>
        <v>1037</v>
      </c>
      <c r="D60" s="27">
        <f t="shared" si="3"/>
        <v>10</v>
      </c>
      <c r="E60" s="27">
        <f t="shared" si="0"/>
        <v>1.6176470588235294</v>
      </c>
      <c r="F60" s="27">
        <f t="shared" si="4"/>
        <v>1.9327731092436977</v>
      </c>
      <c r="G60" s="27">
        <f t="shared" si="5"/>
        <v>13.529411764705884</v>
      </c>
      <c r="H60" s="27">
        <f t="shared" si="6"/>
        <v>30.147058823529409</v>
      </c>
      <c r="I60" s="29">
        <v>19</v>
      </c>
      <c r="J60" s="29">
        <v>15</v>
      </c>
      <c r="K60" s="29">
        <v>3</v>
      </c>
      <c r="L60" s="29">
        <f>SUM(J60:K60)</f>
        <v>18</v>
      </c>
      <c r="M60" s="29">
        <v>51</v>
      </c>
      <c r="N60" s="19">
        <v>1</v>
      </c>
      <c r="O60" s="19">
        <f t="shared" si="1"/>
        <v>35</v>
      </c>
      <c r="P60" s="30"/>
      <c r="Q60" s="31"/>
      <c r="R60" s="31"/>
      <c r="S60" s="28"/>
    </row>
    <row r="61" spans="1:19" ht="14.25" x14ac:dyDescent="0.2">
      <c r="A61" s="26">
        <v>43944.333333333336</v>
      </c>
      <c r="B61" s="19">
        <v>15</v>
      </c>
      <c r="C61" s="20">
        <f t="shared" si="2"/>
        <v>1052</v>
      </c>
      <c r="D61" s="27">
        <f t="shared" si="3"/>
        <v>10.285714285714286</v>
      </c>
      <c r="E61" s="27">
        <f t="shared" si="0"/>
        <v>2.2058823529411766</v>
      </c>
      <c r="F61" s="27">
        <f t="shared" si="4"/>
        <v>1.8907563025210088</v>
      </c>
      <c r="G61" s="27">
        <f t="shared" si="5"/>
        <v>13.235294117647062</v>
      </c>
      <c r="H61" s="27">
        <f t="shared" si="6"/>
        <v>29.264705882352938</v>
      </c>
      <c r="I61" s="29">
        <v>20</v>
      </c>
      <c r="J61" s="29">
        <v>14</v>
      </c>
      <c r="K61" s="29">
        <v>1</v>
      </c>
      <c r="L61" s="29">
        <f>SUM(J61:K61)</f>
        <v>15</v>
      </c>
      <c r="M61" s="29">
        <v>57</v>
      </c>
      <c r="N61" s="19">
        <v>1</v>
      </c>
      <c r="O61" s="19">
        <f t="shared" si="1"/>
        <v>36</v>
      </c>
      <c r="P61" s="30"/>
      <c r="Q61" s="31"/>
      <c r="R61" s="31"/>
      <c r="S61" s="28"/>
    </row>
    <row r="62" spans="1:19" ht="14.25" x14ac:dyDescent="0.2">
      <c r="A62" s="26">
        <v>43945.333333333336</v>
      </c>
      <c r="B62" s="19">
        <v>17</v>
      </c>
      <c r="C62" s="20">
        <f t="shared" si="2"/>
        <v>1069</v>
      </c>
      <c r="D62" s="27">
        <f t="shared" si="3"/>
        <v>10.714285714285714</v>
      </c>
      <c r="E62" s="27">
        <f t="shared" si="0"/>
        <v>2.5</v>
      </c>
      <c r="F62" s="27">
        <f t="shared" si="4"/>
        <v>1.7016806722689073</v>
      </c>
      <c r="G62" s="27">
        <f t="shared" si="5"/>
        <v>11.911764705882351</v>
      </c>
      <c r="H62" s="27">
        <f t="shared" si="6"/>
        <v>27.794117647058822</v>
      </c>
      <c r="I62" s="29">
        <v>25</v>
      </c>
      <c r="J62" s="29">
        <v>14</v>
      </c>
      <c r="K62" s="29">
        <v>1</v>
      </c>
      <c r="L62" s="29">
        <f>SUM(J62:K62)</f>
        <v>15</v>
      </c>
      <c r="M62" s="29">
        <v>45</v>
      </c>
      <c r="N62" s="19">
        <v>0</v>
      </c>
      <c r="O62" s="19">
        <f t="shared" si="1"/>
        <v>36</v>
      </c>
      <c r="P62" s="30"/>
      <c r="Q62" s="31"/>
      <c r="R62" s="31"/>
      <c r="S62" s="28"/>
    </row>
    <row r="63" spans="1:19" ht="14.25" x14ac:dyDescent="0.2">
      <c r="A63" s="26">
        <v>43946.333333333336</v>
      </c>
      <c r="B63" s="19">
        <v>8</v>
      </c>
      <c r="C63" s="20">
        <f t="shared" si="2"/>
        <v>1077</v>
      </c>
      <c r="D63" s="27">
        <f t="shared" si="3"/>
        <v>10.285714285714286</v>
      </c>
      <c r="E63" s="27">
        <f t="shared" si="0"/>
        <v>1.1764705882352942</v>
      </c>
      <c r="F63" s="27">
        <f t="shared" si="4"/>
        <v>1.4705882352941175</v>
      </c>
      <c r="G63" s="27">
        <f t="shared" si="5"/>
        <v>10.294117647058822</v>
      </c>
      <c r="H63" s="27">
        <f t="shared" si="6"/>
        <v>25.882352941176475</v>
      </c>
      <c r="I63" s="29"/>
      <c r="J63" s="29"/>
      <c r="K63" s="29"/>
      <c r="L63" s="29"/>
      <c r="M63" s="29"/>
      <c r="N63" s="19">
        <v>1</v>
      </c>
      <c r="O63" s="19">
        <f t="shared" si="1"/>
        <v>37</v>
      </c>
      <c r="P63" s="30"/>
      <c r="Q63" s="31"/>
      <c r="R63" s="31"/>
      <c r="S63" s="28"/>
    </row>
    <row r="64" spans="1:19" ht="14.25" x14ac:dyDescent="0.2">
      <c r="A64" s="26">
        <v>43947.333333333336</v>
      </c>
      <c r="B64" s="19">
        <v>10</v>
      </c>
      <c r="C64" s="20">
        <f t="shared" si="2"/>
        <v>1087</v>
      </c>
      <c r="D64" s="27">
        <f t="shared" si="3"/>
        <v>9.7142857142857135</v>
      </c>
      <c r="E64" s="27">
        <f t="shared" si="0"/>
        <v>1.4705882352941178</v>
      </c>
      <c r="F64" s="27">
        <f t="shared" si="4"/>
        <v>1.5126050420168067</v>
      </c>
      <c r="G64" s="27">
        <f t="shared" si="5"/>
        <v>10.588235294117647</v>
      </c>
      <c r="H64" s="27">
        <f t="shared" si="6"/>
        <v>26.176470588235297</v>
      </c>
      <c r="I64" s="29"/>
      <c r="J64" s="29"/>
      <c r="K64" s="29"/>
      <c r="L64" s="29"/>
      <c r="M64" s="29"/>
      <c r="N64" s="19">
        <v>0</v>
      </c>
      <c r="O64" s="19">
        <f t="shared" si="1"/>
        <v>37</v>
      </c>
      <c r="P64" s="30"/>
      <c r="Q64" s="31"/>
      <c r="R64" s="31"/>
      <c r="S64" s="28"/>
    </row>
    <row r="65" spans="1:19" ht="14.25" x14ac:dyDescent="0.2">
      <c r="A65" s="26">
        <v>43948.333333333336</v>
      </c>
      <c r="B65" s="19">
        <v>5</v>
      </c>
      <c r="C65" s="20">
        <f t="shared" si="2"/>
        <v>1092</v>
      </c>
      <c r="D65" s="27">
        <f t="shared" si="3"/>
        <v>8.4285714285714288</v>
      </c>
      <c r="E65" s="27">
        <f t="shared" si="0"/>
        <v>0.73529411764705888</v>
      </c>
      <c r="F65" s="27">
        <f t="shared" si="4"/>
        <v>1.5756302521008405</v>
      </c>
      <c r="G65" s="27">
        <f t="shared" si="5"/>
        <v>11.029411764705884</v>
      </c>
      <c r="H65" s="27">
        <f t="shared" si="6"/>
        <v>25.882352941176471</v>
      </c>
      <c r="I65" s="29">
        <v>27</v>
      </c>
      <c r="J65" s="29">
        <v>15</v>
      </c>
      <c r="K65" s="29">
        <v>0</v>
      </c>
      <c r="L65" s="29">
        <f>SUM(J65:K65)</f>
        <v>15</v>
      </c>
      <c r="M65" s="29">
        <v>39</v>
      </c>
      <c r="N65" s="19">
        <v>1</v>
      </c>
      <c r="O65" s="19">
        <f t="shared" si="1"/>
        <v>38</v>
      </c>
      <c r="P65" s="30"/>
      <c r="Q65" s="31"/>
      <c r="R65" s="31"/>
      <c r="S65" s="28"/>
    </row>
    <row r="66" spans="1:19" ht="14.25" x14ac:dyDescent="0.2">
      <c r="A66" s="26">
        <v>43949.333333333336</v>
      </c>
      <c r="B66" s="19">
        <v>6</v>
      </c>
      <c r="C66" s="20">
        <f t="shared" si="2"/>
        <v>1098</v>
      </c>
      <c r="D66" s="27">
        <f t="shared" si="3"/>
        <v>7.7142857142857144</v>
      </c>
      <c r="E66" s="27">
        <f t="shared" si="0"/>
        <v>0.88235294117647056</v>
      </c>
      <c r="F66" s="27">
        <f t="shared" si="4"/>
        <v>1.5126050420168069</v>
      </c>
      <c r="G66" s="27">
        <f t="shared" si="5"/>
        <v>10.588235294117649</v>
      </c>
      <c r="H66" s="27">
        <f t="shared" si="6"/>
        <v>24.705882352941174</v>
      </c>
      <c r="I66" s="29">
        <v>27</v>
      </c>
      <c r="J66" s="29">
        <v>12</v>
      </c>
      <c r="K66" s="29">
        <v>2</v>
      </c>
      <c r="L66" s="29">
        <f>SUM(J66:K66)</f>
        <v>14</v>
      </c>
      <c r="M66" s="29">
        <v>27</v>
      </c>
      <c r="N66" s="19">
        <v>0</v>
      </c>
      <c r="O66" s="19">
        <f t="shared" si="1"/>
        <v>38</v>
      </c>
      <c r="P66" s="30"/>
      <c r="Q66" s="31"/>
      <c r="R66" s="31"/>
      <c r="S66" s="28"/>
    </row>
    <row r="67" spans="1:19" ht="14.25" x14ac:dyDescent="0.2">
      <c r="A67" s="26">
        <v>43950.333333333336</v>
      </c>
      <c r="B67" s="19">
        <v>7</v>
      </c>
      <c r="C67" s="20">
        <f t="shared" si="2"/>
        <v>1105</v>
      </c>
      <c r="D67" s="27">
        <f t="shared" si="3"/>
        <v>7.2857142857142856</v>
      </c>
      <c r="E67" s="27">
        <f t="shared" si="0"/>
        <v>1.0294117647058825</v>
      </c>
      <c r="F67" s="27">
        <f t="shared" si="4"/>
        <v>1.4285714285714288</v>
      </c>
      <c r="G67" s="27">
        <f t="shared" si="5"/>
        <v>10.000000000000002</v>
      </c>
      <c r="H67" s="27">
        <f t="shared" si="6"/>
        <v>23.529411764705884</v>
      </c>
      <c r="I67" s="29">
        <v>26</v>
      </c>
      <c r="J67" s="29">
        <v>10</v>
      </c>
      <c r="K67" s="29">
        <v>2</v>
      </c>
      <c r="L67" s="29">
        <f>SUM(J67:K67)</f>
        <v>12</v>
      </c>
      <c r="M67" s="29">
        <v>40</v>
      </c>
      <c r="N67" s="19">
        <v>2</v>
      </c>
      <c r="O67" s="19">
        <f t="shared" si="1"/>
        <v>40</v>
      </c>
      <c r="P67" s="30"/>
      <c r="Q67" s="31"/>
      <c r="R67" s="31"/>
      <c r="S67" s="28"/>
    </row>
    <row r="68" spans="1:19" ht="14.25" x14ac:dyDescent="0.2">
      <c r="A68" s="26">
        <v>43951.333333333336</v>
      </c>
      <c r="B68" s="19">
        <v>6</v>
      </c>
      <c r="C68" s="20">
        <f t="shared" si="2"/>
        <v>1111</v>
      </c>
      <c r="D68" s="27">
        <f t="shared" ref="D68:D71" si="8">AVERAGE(B65:B71)</f>
        <v>6.4285714285714288</v>
      </c>
      <c r="E68" s="27">
        <f t="shared" ref="E68" si="9">B68/6.8</f>
        <v>0.88235294117647056</v>
      </c>
      <c r="F68" s="27">
        <f t="shared" si="4"/>
        <v>1.239495798319328</v>
      </c>
      <c r="G68" s="27">
        <f t="shared" si="5"/>
        <v>8.6764705882352953</v>
      </c>
      <c r="H68" s="27">
        <f t="shared" si="6"/>
        <v>21.911764705882355</v>
      </c>
      <c r="I68" s="29">
        <v>23</v>
      </c>
      <c r="J68" s="29">
        <v>9</v>
      </c>
      <c r="K68" s="29">
        <v>1</v>
      </c>
      <c r="L68" s="29">
        <f>SUM(J68:K68)</f>
        <v>10</v>
      </c>
      <c r="M68" s="29">
        <v>37</v>
      </c>
      <c r="N68" s="19">
        <v>0</v>
      </c>
      <c r="O68" s="19">
        <f t="shared" si="1"/>
        <v>40</v>
      </c>
      <c r="P68" s="30"/>
      <c r="Q68" s="31"/>
      <c r="R68" s="31"/>
      <c r="S68" s="28"/>
    </row>
    <row r="69" spans="1:19" ht="14.25" x14ac:dyDescent="0.2">
      <c r="A69" s="26">
        <v>43952.333333333336</v>
      </c>
      <c r="B69" s="19">
        <v>12</v>
      </c>
      <c r="C69" s="20">
        <f t="shared" si="2"/>
        <v>1123</v>
      </c>
      <c r="D69" s="27">
        <f t="shared" si="8"/>
        <v>6</v>
      </c>
      <c r="E69" s="27">
        <f>B69/6.8</f>
        <v>1.7647058823529411</v>
      </c>
      <c r="F69" s="27">
        <f t="shared" si="4"/>
        <v>1.1344537815126052</v>
      </c>
      <c r="G69" s="27">
        <f t="shared" si="5"/>
        <v>7.9411764705882364</v>
      </c>
      <c r="H69" s="27">
        <f t="shared" si="6"/>
        <v>19.852941176470591</v>
      </c>
      <c r="I69" s="29">
        <v>23</v>
      </c>
      <c r="J69" s="29">
        <v>9</v>
      </c>
      <c r="K69" s="29">
        <v>2</v>
      </c>
      <c r="L69" s="29">
        <f>SUM(J69:K69)</f>
        <v>11</v>
      </c>
      <c r="M69" s="29">
        <v>42</v>
      </c>
      <c r="N69" s="19">
        <v>1</v>
      </c>
      <c r="O69" s="19">
        <f t="shared" ref="O69:O132" si="10">SUM(O68,N69)</f>
        <v>41</v>
      </c>
      <c r="P69" s="30"/>
      <c r="Q69" s="31"/>
      <c r="R69" s="31"/>
      <c r="S69" s="28"/>
    </row>
    <row r="70" spans="1:19" ht="14.25" x14ac:dyDescent="0.2">
      <c r="A70" s="26">
        <v>43953.333333333336</v>
      </c>
      <c r="B70" s="19">
        <v>5</v>
      </c>
      <c r="C70" s="20">
        <f t="shared" ref="C70:C133" si="11">SUM(C69,B70)</f>
        <v>1128</v>
      </c>
      <c r="D70" s="27">
        <f t="shared" si="8"/>
        <v>6</v>
      </c>
      <c r="E70" s="27">
        <f t="shared" ref="E70:E133" si="12">B70/6.8</f>
        <v>0.73529411764705888</v>
      </c>
      <c r="F70" s="27">
        <f t="shared" si="4"/>
        <v>1.0714285714285714</v>
      </c>
      <c r="G70" s="27">
        <f t="shared" si="5"/>
        <v>7.5</v>
      </c>
      <c r="H70" s="27">
        <f t="shared" si="6"/>
        <v>17.794117647058822</v>
      </c>
      <c r="I70" s="29"/>
      <c r="J70" s="29"/>
      <c r="K70" s="29"/>
      <c r="L70" s="29"/>
      <c r="M70" s="29"/>
      <c r="N70" s="19">
        <v>0</v>
      </c>
      <c r="O70" s="19">
        <f t="shared" si="10"/>
        <v>41</v>
      </c>
      <c r="P70" s="30"/>
      <c r="Q70" s="31"/>
      <c r="R70" s="31"/>
      <c r="S70" s="28"/>
    </row>
    <row r="71" spans="1:19" ht="14.25" x14ac:dyDescent="0.2">
      <c r="A71" s="26">
        <v>43954.333333333336</v>
      </c>
      <c r="B71" s="19">
        <v>4</v>
      </c>
      <c r="C71" s="20">
        <f t="shared" si="11"/>
        <v>1132</v>
      </c>
      <c r="D71" s="27">
        <f t="shared" si="8"/>
        <v>5.5714285714285712</v>
      </c>
      <c r="E71" s="27">
        <f t="shared" si="12"/>
        <v>0.58823529411764708</v>
      </c>
      <c r="F71" s="27">
        <f t="shared" si="4"/>
        <v>0.94537815126050428</v>
      </c>
      <c r="G71" s="27">
        <f t="shared" si="5"/>
        <v>6.6176470588235299</v>
      </c>
      <c r="H71" s="27">
        <f t="shared" si="6"/>
        <v>17.205882352941178</v>
      </c>
      <c r="I71" s="29"/>
      <c r="J71" s="29"/>
      <c r="K71" s="29"/>
      <c r="L71" s="29"/>
      <c r="M71" s="29"/>
      <c r="N71" s="19">
        <v>0</v>
      </c>
      <c r="O71" s="19">
        <f t="shared" si="10"/>
        <v>41</v>
      </c>
      <c r="P71" s="30"/>
      <c r="Q71" s="31"/>
      <c r="R71" s="31"/>
      <c r="S71" s="28"/>
    </row>
    <row r="72" spans="1:19" ht="14.25" x14ac:dyDescent="0.2">
      <c r="A72" s="26">
        <v>43955.333333333336</v>
      </c>
      <c r="B72" s="19">
        <v>2</v>
      </c>
      <c r="C72" s="20">
        <f t="shared" si="11"/>
        <v>1134</v>
      </c>
      <c r="D72" s="27">
        <f>AVERAGE(B69:B75)</f>
        <v>5.2857142857142856</v>
      </c>
      <c r="E72" s="27">
        <f t="shared" si="12"/>
        <v>0.29411764705882354</v>
      </c>
      <c r="F72" s="27">
        <f t="shared" si="4"/>
        <v>0.88235294117647045</v>
      </c>
      <c r="G72" s="27">
        <f t="shared" si="5"/>
        <v>6.1764705882352935</v>
      </c>
      <c r="H72" s="27">
        <f t="shared" si="6"/>
        <v>17.205882352941178</v>
      </c>
      <c r="I72" s="29">
        <v>27</v>
      </c>
      <c r="J72" s="29">
        <v>5</v>
      </c>
      <c r="K72" s="29">
        <v>2</v>
      </c>
      <c r="L72" s="29">
        <f>SUM(J72:K72)</f>
        <v>7</v>
      </c>
      <c r="M72" s="29">
        <v>44</v>
      </c>
      <c r="N72" s="19">
        <v>1</v>
      </c>
      <c r="O72" s="19">
        <f t="shared" si="10"/>
        <v>42</v>
      </c>
      <c r="P72" s="30"/>
      <c r="Q72" s="31"/>
      <c r="R72" s="31"/>
      <c r="S72" s="28"/>
    </row>
    <row r="73" spans="1:19" ht="14.25" x14ac:dyDescent="0.2">
      <c r="A73" s="26">
        <v>43956.333333333336</v>
      </c>
      <c r="B73" s="19">
        <v>6</v>
      </c>
      <c r="C73" s="20">
        <f t="shared" si="11"/>
        <v>1140</v>
      </c>
      <c r="D73" s="27">
        <f t="shared" ref="D73:D136" si="13">AVERAGE(B70:B76)</f>
        <v>4.1428571428571432</v>
      </c>
      <c r="E73" s="27">
        <f t="shared" si="12"/>
        <v>0.88235294117647056</v>
      </c>
      <c r="F73" s="27">
        <f t="shared" si="4"/>
        <v>0.88235294117647045</v>
      </c>
      <c r="G73" s="27">
        <f t="shared" si="5"/>
        <v>6.1764705882352935</v>
      </c>
      <c r="H73" s="27">
        <f t="shared" si="6"/>
        <v>16.764705882352942</v>
      </c>
      <c r="I73" s="29">
        <v>15</v>
      </c>
      <c r="J73" s="29">
        <v>5</v>
      </c>
      <c r="K73" s="29">
        <v>3</v>
      </c>
      <c r="L73" s="29">
        <f>SUM(J73:K73)</f>
        <v>8</v>
      </c>
      <c r="M73" s="29">
        <v>38</v>
      </c>
      <c r="N73" s="19">
        <v>0</v>
      </c>
      <c r="O73" s="19">
        <f t="shared" si="10"/>
        <v>42</v>
      </c>
      <c r="P73" s="30"/>
      <c r="Q73" s="31"/>
      <c r="R73" s="31"/>
      <c r="S73" s="28"/>
    </row>
    <row r="74" spans="1:19" ht="14.25" x14ac:dyDescent="0.2">
      <c r="A74" s="26">
        <v>43957.333333333336</v>
      </c>
      <c r="B74" s="19">
        <v>4</v>
      </c>
      <c r="C74" s="20">
        <f t="shared" si="11"/>
        <v>1144</v>
      </c>
      <c r="D74" s="27">
        <f t="shared" si="13"/>
        <v>3.7142857142857144</v>
      </c>
      <c r="E74" s="27">
        <f t="shared" si="12"/>
        <v>0.58823529411764708</v>
      </c>
      <c r="F74" s="27">
        <f t="shared" si="4"/>
        <v>0.81932773109243684</v>
      </c>
      <c r="G74" s="27">
        <f t="shared" ref="G74" si="14">E68+E69+E70+E71+E72+E73+E74</f>
        <v>5.735294117647058</v>
      </c>
      <c r="H74" s="27">
        <f t="shared" si="6"/>
        <v>15.73529411764706</v>
      </c>
      <c r="I74" s="29">
        <v>17</v>
      </c>
      <c r="J74" s="29">
        <v>5</v>
      </c>
      <c r="K74" s="29">
        <v>2</v>
      </c>
      <c r="L74" s="29">
        <f>SUM(J74:K74)</f>
        <v>7</v>
      </c>
      <c r="M74" s="29">
        <v>34</v>
      </c>
      <c r="N74" s="19">
        <v>0</v>
      </c>
      <c r="O74" s="19">
        <f t="shared" si="10"/>
        <v>42</v>
      </c>
      <c r="P74" s="30"/>
      <c r="Q74" s="31"/>
      <c r="R74" s="31"/>
      <c r="S74" s="28"/>
    </row>
    <row r="75" spans="1:19" ht="14.25" x14ac:dyDescent="0.2">
      <c r="A75" s="26">
        <v>43958.333333333336</v>
      </c>
      <c r="B75" s="19">
        <v>4</v>
      </c>
      <c r="C75" s="20">
        <f t="shared" si="11"/>
        <v>1148</v>
      </c>
      <c r="D75" s="27">
        <f t="shared" si="13"/>
        <v>4.1428571428571432</v>
      </c>
      <c r="E75" s="27">
        <f t="shared" si="12"/>
        <v>0.58823529411764708</v>
      </c>
      <c r="F75" s="27">
        <f>(E69+E70+E71+E72+E73+E74+E75)/7</f>
        <v>0.7773109243697478</v>
      </c>
      <c r="G75" s="27">
        <f t="shared" ref="G75:G138" si="15">E69+E70+E71+E72+E73+E74+E75</f>
        <v>5.4411764705882346</v>
      </c>
      <c r="H75" s="27">
        <f t="shared" si="6"/>
        <v>14.117647058823529</v>
      </c>
      <c r="I75" s="29">
        <v>14</v>
      </c>
      <c r="J75" s="29">
        <v>4</v>
      </c>
      <c r="K75" s="29">
        <v>1</v>
      </c>
      <c r="L75" s="29">
        <f>SUM(J75:K75)</f>
        <v>5</v>
      </c>
      <c r="M75" s="29">
        <v>42</v>
      </c>
      <c r="N75" s="19">
        <v>0</v>
      </c>
      <c r="O75" s="19">
        <f t="shared" si="10"/>
        <v>42</v>
      </c>
      <c r="P75" s="30"/>
      <c r="Q75" s="31"/>
      <c r="R75" s="31"/>
      <c r="S75" s="28"/>
    </row>
    <row r="76" spans="1:19" ht="14.25" x14ac:dyDescent="0.2">
      <c r="A76" s="26">
        <v>43959.333333333336</v>
      </c>
      <c r="B76" s="19">
        <v>4</v>
      </c>
      <c r="C76" s="20">
        <f t="shared" si="11"/>
        <v>1152</v>
      </c>
      <c r="D76" s="27">
        <f t="shared" si="13"/>
        <v>4.4285714285714288</v>
      </c>
      <c r="E76" s="27">
        <f t="shared" si="12"/>
        <v>0.58823529411764708</v>
      </c>
      <c r="F76" s="27">
        <f t="shared" ref="F76:F139" si="16">(E70+E71+E72+E73+E74+E75+E76)/7</f>
        <v>0.60924369747899154</v>
      </c>
      <c r="G76" s="27">
        <f t="shared" si="15"/>
        <v>4.2647058823529411</v>
      </c>
      <c r="H76" s="27">
        <f t="shared" si="6"/>
        <v>12.205882352941178</v>
      </c>
      <c r="I76" s="29">
        <v>12</v>
      </c>
      <c r="J76" s="29">
        <v>3</v>
      </c>
      <c r="K76" s="29">
        <v>1</v>
      </c>
      <c r="L76" s="29">
        <f>SUM(J76:K76)</f>
        <v>4</v>
      </c>
      <c r="M76" s="29">
        <v>42</v>
      </c>
      <c r="N76" s="19">
        <v>1</v>
      </c>
      <c r="O76" s="19">
        <f t="shared" si="10"/>
        <v>43</v>
      </c>
      <c r="P76" s="30"/>
      <c r="Q76" s="31"/>
      <c r="R76" s="31"/>
      <c r="S76" s="28"/>
    </row>
    <row r="77" spans="1:19" ht="14.25" x14ac:dyDescent="0.2">
      <c r="A77" s="26">
        <v>43960.333333333336</v>
      </c>
      <c r="B77" s="19">
        <v>2</v>
      </c>
      <c r="C77" s="20">
        <f t="shared" si="11"/>
        <v>1154</v>
      </c>
      <c r="D77" s="27">
        <f t="shared" si="13"/>
        <v>3.8571428571428572</v>
      </c>
      <c r="E77" s="27">
        <f t="shared" si="12"/>
        <v>0.29411764705882354</v>
      </c>
      <c r="F77" s="27">
        <f t="shared" si="16"/>
        <v>0.54621848739495804</v>
      </c>
      <c r="G77" s="27">
        <f t="shared" si="15"/>
        <v>3.8235294117647061</v>
      </c>
      <c r="H77" s="27">
        <f t="shared" si="6"/>
        <v>11.323529411764707</v>
      </c>
      <c r="I77" s="29"/>
      <c r="J77" s="29"/>
      <c r="K77" s="29"/>
      <c r="L77" s="29"/>
      <c r="M77" s="29"/>
      <c r="N77" s="19">
        <v>0</v>
      </c>
      <c r="O77" s="19">
        <f t="shared" si="10"/>
        <v>43</v>
      </c>
      <c r="P77" s="30"/>
      <c r="Q77" s="31"/>
      <c r="R77" s="31"/>
      <c r="S77" s="28"/>
    </row>
    <row r="78" spans="1:19" ht="14.25" x14ac:dyDescent="0.2">
      <c r="A78" s="26">
        <v>43961.333333333336</v>
      </c>
      <c r="B78" s="19">
        <v>7</v>
      </c>
      <c r="C78" s="20">
        <f t="shared" si="11"/>
        <v>1161</v>
      </c>
      <c r="D78" s="27">
        <f t="shared" si="13"/>
        <v>4</v>
      </c>
      <c r="E78" s="27">
        <f t="shared" si="12"/>
        <v>1.0294117647058825</v>
      </c>
      <c r="F78" s="27">
        <f t="shared" si="16"/>
        <v>0.60924369747899154</v>
      </c>
      <c r="G78" s="27">
        <f t="shared" si="15"/>
        <v>4.2647058823529411</v>
      </c>
      <c r="H78" s="27">
        <f t="shared" si="6"/>
        <v>10.882352941176471</v>
      </c>
      <c r="I78" s="29"/>
      <c r="J78" s="29"/>
      <c r="K78" s="29"/>
      <c r="L78" s="29"/>
      <c r="M78" s="29"/>
      <c r="N78" s="19">
        <v>1</v>
      </c>
      <c r="O78" s="19">
        <f t="shared" si="10"/>
        <v>44</v>
      </c>
      <c r="P78" s="30"/>
      <c r="Q78" s="31"/>
      <c r="R78" s="31"/>
      <c r="S78" s="28"/>
    </row>
    <row r="79" spans="1:19" ht="14.25" x14ac:dyDescent="0.2">
      <c r="A79" s="26">
        <v>43962.333333333336</v>
      </c>
      <c r="B79" s="19">
        <v>4</v>
      </c>
      <c r="C79" s="20">
        <f t="shared" si="11"/>
        <v>1165</v>
      </c>
      <c r="D79" s="27">
        <f t="shared" si="13"/>
        <v>4</v>
      </c>
      <c r="E79" s="27">
        <f t="shared" si="12"/>
        <v>0.58823529411764708</v>
      </c>
      <c r="F79" s="27">
        <f t="shared" si="16"/>
        <v>0.65126050420168069</v>
      </c>
      <c r="G79" s="27">
        <f t="shared" si="15"/>
        <v>4.5588235294117645</v>
      </c>
      <c r="H79" s="27">
        <f t="shared" si="6"/>
        <v>10.735294117647058</v>
      </c>
      <c r="I79" s="29">
        <v>10</v>
      </c>
      <c r="J79" s="29">
        <v>2</v>
      </c>
      <c r="K79" s="29">
        <v>2</v>
      </c>
      <c r="L79" s="29">
        <f>SUM(J79:K79)</f>
        <v>4</v>
      </c>
      <c r="M79" s="29">
        <v>39</v>
      </c>
      <c r="N79" s="19">
        <v>0</v>
      </c>
      <c r="O79" s="19">
        <f t="shared" si="10"/>
        <v>44</v>
      </c>
      <c r="P79" s="30"/>
      <c r="Q79" s="31"/>
      <c r="R79" s="31"/>
      <c r="S79" s="28"/>
    </row>
    <row r="80" spans="1:19" ht="14.25" x14ac:dyDescent="0.2">
      <c r="A80" s="26">
        <v>43963.333333333336</v>
      </c>
      <c r="B80" s="19">
        <v>2</v>
      </c>
      <c r="C80" s="20">
        <f t="shared" si="11"/>
        <v>1167</v>
      </c>
      <c r="D80" s="27">
        <f t="shared" si="13"/>
        <v>4</v>
      </c>
      <c r="E80" s="27">
        <f t="shared" si="12"/>
        <v>0.29411764705882354</v>
      </c>
      <c r="F80" s="27">
        <f t="shared" si="16"/>
        <v>0.5672268907563025</v>
      </c>
      <c r="G80" s="27">
        <f t="shared" si="15"/>
        <v>3.9705882352941173</v>
      </c>
      <c r="H80" s="27">
        <f t="shared" si="6"/>
        <v>10.147058823529411</v>
      </c>
      <c r="I80" s="29">
        <v>6</v>
      </c>
      <c r="J80" s="29">
        <v>2</v>
      </c>
      <c r="K80" s="29">
        <v>1</v>
      </c>
      <c r="L80" s="29">
        <f>SUM(J80:K80)</f>
        <v>3</v>
      </c>
      <c r="M80" s="29">
        <v>35</v>
      </c>
      <c r="N80" s="19">
        <v>0</v>
      </c>
      <c r="O80" s="19">
        <f t="shared" si="10"/>
        <v>44</v>
      </c>
      <c r="P80" s="30"/>
      <c r="Q80" s="31"/>
      <c r="R80" s="31"/>
      <c r="S80" s="28"/>
    </row>
    <row r="81" spans="1:19" ht="14.25" x14ac:dyDescent="0.2">
      <c r="A81" s="26">
        <v>43964.333333333336</v>
      </c>
      <c r="B81" s="19">
        <v>5</v>
      </c>
      <c r="C81" s="20">
        <f t="shared" si="11"/>
        <v>1172</v>
      </c>
      <c r="D81" s="27">
        <f t="shared" si="13"/>
        <v>4</v>
      </c>
      <c r="E81" s="27">
        <f t="shared" si="12"/>
        <v>0.73529411764705888</v>
      </c>
      <c r="F81" s="27">
        <f t="shared" si="16"/>
        <v>0.58823529411764697</v>
      </c>
      <c r="G81" s="27">
        <f t="shared" si="15"/>
        <v>4.117647058823529</v>
      </c>
      <c r="H81" s="27">
        <f t="shared" si="6"/>
        <v>9.852941176470587</v>
      </c>
      <c r="I81" s="29">
        <v>6</v>
      </c>
      <c r="J81" s="29">
        <v>1</v>
      </c>
      <c r="K81" s="29">
        <v>1</v>
      </c>
      <c r="L81" s="29">
        <f>SUM(J81:K81)</f>
        <v>2</v>
      </c>
      <c r="M81" s="29">
        <v>33</v>
      </c>
      <c r="N81" s="19">
        <v>0</v>
      </c>
      <c r="O81" s="19">
        <f t="shared" si="10"/>
        <v>44</v>
      </c>
      <c r="P81" s="30"/>
      <c r="Q81" s="31"/>
      <c r="R81" s="31"/>
      <c r="S81" s="28"/>
    </row>
    <row r="82" spans="1:19" ht="14.25" x14ac:dyDescent="0.2">
      <c r="A82" s="26">
        <v>43965.333333333336</v>
      </c>
      <c r="B82" s="19">
        <v>4</v>
      </c>
      <c r="C82" s="20">
        <f t="shared" si="11"/>
        <v>1176</v>
      </c>
      <c r="D82" s="27">
        <f t="shared" si="13"/>
        <v>3.4285714285714284</v>
      </c>
      <c r="E82" s="27">
        <f t="shared" si="12"/>
        <v>0.58823529411764708</v>
      </c>
      <c r="F82" s="27">
        <f t="shared" si="16"/>
        <v>0.58823529411764697</v>
      </c>
      <c r="G82" s="27">
        <f t="shared" si="15"/>
        <v>4.117647058823529</v>
      </c>
      <c r="H82" s="27">
        <f t="shared" ref="H82:H145" si="17">SUM(E69:E82)</f>
        <v>9.5588235294117627</v>
      </c>
      <c r="I82" s="29">
        <v>8</v>
      </c>
      <c r="J82" s="29">
        <v>1</v>
      </c>
      <c r="K82" s="29">
        <v>1</v>
      </c>
      <c r="L82" s="29">
        <f>SUM(J82:K82)</f>
        <v>2</v>
      </c>
      <c r="M82" s="29">
        <v>34</v>
      </c>
      <c r="N82" s="19">
        <v>0</v>
      </c>
      <c r="O82" s="19">
        <f t="shared" si="10"/>
        <v>44</v>
      </c>
      <c r="P82" s="30"/>
      <c r="Q82" s="31"/>
      <c r="R82" s="31"/>
      <c r="S82" s="28"/>
    </row>
    <row r="83" spans="1:19" ht="14.25" x14ac:dyDescent="0.2">
      <c r="A83" s="26">
        <v>43966.333333333336</v>
      </c>
      <c r="B83" s="19">
        <v>4</v>
      </c>
      <c r="C83" s="20">
        <f t="shared" si="11"/>
        <v>1180</v>
      </c>
      <c r="D83" s="27">
        <f t="shared" si="13"/>
        <v>3.1428571428571428</v>
      </c>
      <c r="E83" s="27">
        <f t="shared" si="12"/>
        <v>0.58823529411764708</v>
      </c>
      <c r="F83" s="27">
        <f t="shared" si="16"/>
        <v>0.58823529411764708</v>
      </c>
      <c r="G83" s="27">
        <f t="shared" si="15"/>
        <v>4.1176470588235299</v>
      </c>
      <c r="H83" s="27">
        <f t="shared" si="17"/>
        <v>8.3823529411764692</v>
      </c>
      <c r="I83" s="29">
        <v>11</v>
      </c>
      <c r="J83" s="29">
        <v>1</v>
      </c>
      <c r="K83" s="29">
        <v>0</v>
      </c>
      <c r="L83" s="29">
        <f>SUM(J83:K83)</f>
        <v>1</v>
      </c>
      <c r="M83" s="29">
        <v>43</v>
      </c>
      <c r="N83" s="19">
        <v>1</v>
      </c>
      <c r="O83" s="19">
        <f t="shared" si="10"/>
        <v>45</v>
      </c>
      <c r="P83" s="30">
        <f>SUM(I83:K83)</f>
        <v>12</v>
      </c>
      <c r="Q83" s="31">
        <f t="shared" ref="Q83:Q114" si="18">SUM(C69,-P83,-$N$269)</f>
        <v>1006</v>
      </c>
      <c r="R83" s="31">
        <f>MROUND(Q83,5)</f>
        <v>1005</v>
      </c>
      <c r="S83" s="28">
        <f t="shared" ref="S83:S146" si="19">IF(R83&gt;R82,R83,R82)</f>
        <v>1005</v>
      </c>
    </row>
    <row r="84" spans="1:19" ht="14.25" x14ac:dyDescent="0.2">
      <c r="A84" s="26">
        <v>43967.333333333336</v>
      </c>
      <c r="B84" s="19">
        <v>2</v>
      </c>
      <c r="C84" s="20">
        <f t="shared" si="11"/>
        <v>1182</v>
      </c>
      <c r="D84" s="27">
        <f t="shared" si="13"/>
        <v>3.8571428571428572</v>
      </c>
      <c r="E84" s="27">
        <f t="shared" si="12"/>
        <v>0.29411764705882354</v>
      </c>
      <c r="F84" s="27">
        <f t="shared" si="16"/>
        <v>0.58823529411764708</v>
      </c>
      <c r="G84" s="27">
        <f t="shared" si="15"/>
        <v>4.1176470588235299</v>
      </c>
      <c r="H84" s="27">
        <f t="shared" si="17"/>
        <v>7.9411764705882346</v>
      </c>
      <c r="I84" s="29"/>
      <c r="J84" s="29"/>
      <c r="K84" s="29"/>
      <c r="L84" s="29"/>
      <c r="M84" s="29"/>
      <c r="N84" s="19">
        <v>1</v>
      </c>
      <c r="O84" s="19">
        <f t="shared" si="10"/>
        <v>46</v>
      </c>
      <c r="P84" s="32">
        <v>12</v>
      </c>
      <c r="Q84" s="31">
        <f t="shared" si="18"/>
        <v>1011</v>
      </c>
      <c r="R84" s="31">
        <f t="shared" ref="R84:R147" si="20">MROUND(Q84,5)</f>
        <v>1010</v>
      </c>
      <c r="S84" s="28">
        <f t="shared" si="19"/>
        <v>1010</v>
      </c>
    </row>
    <row r="85" spans="1:19" ht="14.25" x14ac:dyDescent="0.2">
      <c r="A85" s="26">
        <v>43968.333333333336</v>
      </c>
      <c r="B85" s="19">
        <v>3</v>
      </c>
      <c r="C85" s="20">
        <f t="shared" si="11"/>
        <v>1185</v>
      </c>
      <c r="D85" s="27">
        <f t="shared" si="13"/>
        <v>3.2857142857142856</v>
      </c>
      <c r="E85" s="27">
        <f t="shared" si="12"/>
        <v>0.44117647058823528</v>
      </c>
      <c r="F85" s="27">
        <f t="shared" si="16"/>
        <v>0.50420168067226889</v>
      </c>
      <c r="G85" s="27">
        <f t="shared" si="15"/>
        <v>3.5294117647058822</v>
      </c>
      <c r="H85" s="27">
        <f t="shared" si="17"/>
        <v>7.7941176470588225</v>
      </c>
      <c r="I85" s="29"/>
      <c r="J85" s="29"/>
      <c r="K85" s="29"/>
      <c r="L85" s="29"/>
      <c r="M85" s="29"/>
      <c r="N85" s="19">
        <v>0</v>
      </c>
      <c r="O85" s="19">
        <f t="shared" si="10"/>
        <v>46</v>
      </c>
      <c r="P85" s="32">
        <v>12</v>
      </c>
      <c r="Q85" s="31">
        <f t="shared" si="18"/>
        <v>1015</v>
      </c>
      <c r="R85" s="31">
        <f t="shared" si="20"/>
        <v>1015</v>
      </c>
      <c r="S85" s="28">
        <f t="shared" si="19"/>
        <v>1015</v>
      </c>
    </row>
    <row r="86" spans="1:19" ht="14.25" x14ac:dyDescent="0.2">
      <c r="A86" s="26">
        <v>43969.333333333336</v>
      </c>
      <c r="B86" s="19">
        <v>2</v>
      </c>
      <c r="C86" s="20">
        <f t="shared" si="11"/>
        <v>1187</v>
      </c>
      <c r="D86" s="27">
        <f t="shared" si="13"/>
        <v>2.7142857142857144</v>
      </c>
      <c r="E86" s="27">
        <f t="shared" si="12"/>
        <v>0.29411764705882354</v>
      </c>
      <c r="F86" s="27">
        <f t="shared" si="16"/>
        <v>0.46218487394957986</v>
      </c>
      <c r="G86" s="27">
        <f t="shared" si="15"/>
        <v>3.2352941176470589</v>
      </c>
      <c r="H86" s="27">
        <f t="shared" si="17"/>
        <v>7.7941176470588225</v>
      </c>
      <c r="I86" s="29">
        <v>6</v>
      </c>
      <c r="J86" s="29">
        <v>1</v>
      </c>
      <c r="K86" s="29">
        <v>0</v>
      </c>
      <c r="L86" s="29">
        <f>SUM(J86:K86)</f>
        <v>1</v>
      </c>
      <c r="M86" s="29">
        <v>31</v>
      </c>
      <c r="N86" s="19">
        <v>0</v>
      </c>
      <c r="O86" s="19">
        <f t="shared" si="10"/>
        <v>46</v>
      </c>
      <c r="P86" s="30">
        <f>SUM(I86:K86)</f>
        <v>7</v>
      </c>
      <c r="Q86" s="31">
        <f t="shared" si="18"/>
        <v>1022</v>
      </c>
      <c r="R86" s="31">
        <f t="shared" si="20"/>
        <v>1020</v>
      </c>
      <c r="S86" s="28">
        <f t="shared" si="19"/>
        <v>1020</v>
      </c>
    </row>
    <row r="87" spans="1:19" ht="14.25" x14ac:dyDescent="0.2">
      <c r="A87" s="26">
        <v>43970.333333333336</v>
      </c>
      <c r="B87" s="19">
        <v>7</v>
      </c>
      <c r="C87" s="20">
        <f t="shared" si="11"/>
        <v>1194</v>
      </c>
      <c r="D87" s="27">
        <f t="shared" si="13"/>
        <v>2.4285714285714284</v>
      </c>
      <c r="E87" s="27">
        <f t="shared" si="12"/>
        <v>1.0294117647058825</v>
      </c>
      <c r="F87" s="27">
        <f t="shared" si="16"/>
        <v>0.5672268907563025</v>
      </c>
      <c r="G87" s="27">
        <f t="shared" si="15"/>
        <v>3.9705882352941178</v>
      </c>
      <c r="H87" s="27">
        <f t="shared" si="17"/>
        <v>7.9411764705882337</v>
      </c>
      <c r="I87" s="29">
        <v>6</v>
      </c>
      <c r="J87" s="29">
        <v>4</v>
      </c>
      <c r="K87" s="29">
        <v>0</v>
      </c>
      <c r="L87" s="29">
        <f>SUM(J87:K87)</f>
        <v>4</v>
      </c>
      <c r="M87" s="29">
        <v>39</v>
      </c>
      <c r="N87" s="19">
        <v>0</v>
      </c>
      <c r="O87" s="19">
        <f t="shared" si="10"/>
        <v>46</v>
      </c>
      <c r="P87" s="30">
        <f>SUM(I87:K87)</f>
        <v>10</v>
      </c>
      <c r="Q87" s="31">
        <f t="shared" si="18"/>
        <v>1025</v>
      </c>
      <c r="R87" s="31">
        <f t="shared" si="20"/>
        <v>1025</v>
      </c>
      <c r="S87" s="28">
        <f t="shared" si="19"/>
        <v>1025</v>
      </c>
    </row>
    <row r="88" spans="1:19" ht="14.25" x14ac:dyDescent="0.2">
      <c r="A88" s="26">
        <v>43971.333333333336</v>
      </c>
      <c r="B88" s="19">
        <v>1</v>
      </c>
      <c r="C88" s="20">
        <f t="shared" si="11"/>
        <v>1195</v>
      </c>
      <c r="D88" s="27">
        <f t="shared" si="13"/>
        <v>2.2857142857142856</v>
      </c>
      <c r="E88" s="27">
        <f t="shared" si="12"/>
        <v>0.14705882352941177</v>
      </c>
      <c r="F88" s="27">
        <f t="shared" si="16"/>
        <v>0.48319327731092437</v>
      </c>
      <c r="G88" s="27">
        <f t="shared" si="15"/>
        <v>3.3823529411764706</v>
      </c>
      <c r="H88" s="27">
        <f t="shared" si="17"/>
        <v>7.4999999999999991</v>
      </c>
      <c r="I88" s="29">
        <v>9</v>
      </c>
      <c r="J88" s="29">
        <v>2</v>
      </c>
      <c r="K88" s="29">
        <v>0</v>
      </c>
      <c r="L88" s="29">
        <f>SUM(J88:K88)</f>
        <v>2</v>
      </c>
      <c r="M88" s="29">
        <v>33</v>
      </c>
      <c r="N88" s="19">
        <v>0</v>
      </c>
      <c r="O88" s="19">
        <f t="shared" si="10"/>
        <v>46</v>
      </c>
      <c r="P88" s="30">
        <f>SUM(I88:K88)</f>
        <v>11</v>
      </c>
      <c r="Q88" s="31">
        <f t="shared" si="18"/>
        <v>1028</v>
      </c>
      <c r="R88" s="31">
        <f t="shared" si="20"/>
        <v>1030</v>
      </c>
      <c r="S88" s="28">
        <f t="shared" si="19"/>
        <v>1030</v>
      </c>
    </row>
    <row r="89" spans="1:19" ht="14.25" x14ac:dyDescent="0.2">
      <c r="A89" s="26">
        <v>43972.333333333336</v>
      </c>
      <c r="B89" s="19">
        <v>0</v>
      </c>
      <c r="C89" s="20">
        <f t="shared" si="11"/>
        <v>1195</v>
      </c>
      <c r="D89" s="27">
        <f t="shared" si="13"/>
        <v>1.8571428571428572</v>
      </c>
      <c r="E89" s="27">
        <f t="shared" si="12"/>
        <v>0</v>
      </c>
      <c r="F89" s="27">
        <f t="shared" si="16"/>
        <v>0.39915966386554624</v>
      </c>
      <c r="G89" s="27">
        <f t="shared" si="15"/>
        <v>2.7941176470588238</v>
      </c>
      <c r="H89" s="27">
        <f t="shared" si="17"/>
        <v>6.9117647058823524</v>
      </c>
      <c r="I89" s="29"/>
      <c r="J89" s="29"/>
      <c r="K89" s="29"/>
      <c r="L89" s="29"/>
      <c r="M89" s="29"/>
      <c r="N89" s="19">
        <v>0</v>
      </c>
      <c r="O89" s="19">
        <f t="shared" si="10"/>
        <v>46</v>
      </c>
      <c r="P89" s="30">
        <v>11</v>
      </c>
      <c r="Q89" s="31">
        <f t="shared" si="18"/>
        <v>1032</v>
      </c>
      <c r="R89" s="31">
        <f t="shared" si="20"/>
        <v>1030</v>
      </c>
      <c r="S89" s="28">
        <f t="shared" si="19"/>
        <v>1030</v>
      </c>
    </row>
    <row r="90" spans="1:19" ht="14.25" x14ac:dyDescent="0.2">
      <c r="A90" s="26">
        <v>43973.333333333336</v>
      </c>
      <c r="B90" s="19">
        <v>2</v>
      </c>
      <c r="C90" s="20">
        <f t="shared" si="11"/>
        <v>1197</v>
      </c>
      <c r="D90" s="27">
        <f t="shared" si="13"/>
        <v>1.5714285714285714</v>
      </c>
      <c r="E90" s="27">
        <f t="shared" si="12"/>
        <v>0.29411764705882354</v>
      </c>
      <c r="F90" s="27">
        <f t="shared" si="16"/>
        <v>0.35714285714285715</v>
      </c>
      <c r="G90" s="27">
        <f t="shared" si="15"/>
        <v>2.5</v>
      </c>
      <c r="H90" s="27">
        <f t="shared" si="17"/>
        <v>6.6176470588235299</v>
      </c>
      <c r="I90" s="29">
        <v>7</v>
      </c>
      <c r="J90" s="29">
        <v>2</v>
      </c>
      <c r="K90" s="29">
        <v>0</v>
      </c>
      <c r="L90" s="29">
        <f>SUM(J90:K90)</f>
        <v>2</v>
      </c>
      <c r="M90" s="29">
        <v>25</v>
      </c>
      <c r="N90" s="19">
        <v>0</v>
      </c>
      <c r="O90" s="19">
        <f t="shared" si="10"/>
        <v>46</v>
      </c>
      <c r="P90" s="30">
        <f>SUM(I90:K90)</f>
        <v>9</v>
      </c>
      <c r="Q90" s="31">
        <f t="shared" si="18"/>
        <v>1038</v>
      </c>
      <c r="R90" s="31">
        <f t="shared" si="20"/>
        <v>1040</v>
      </c>
      <c r="S90" s="28">
        <f t="shared" si="19"/>
        <v>1040</v>
      </c>
    </row>
    <row r="91" spans="1:19" ht="14.25" x14ac:dyDescent="0.2">
      <c r="A91" s="26">
        <v>43974.333333333336</v>
      </c>
      <c r="B91" s="19">
        <v>1</v>
      </c>
      <c r="C91" s="20">
        <f t="shared" si="11"/>
        <v>1198</v>
      </c>
      <c r="D91" s="27">
        <f t="shared" si="13"/>
        <v>0.8571428571428571</v>
      </c>
      <c r="E91" s="27">
        <f t="shared" si="12"/>
        <v>0.14705882352941177</v>
      </c>
      <c r="F91" s="27">
        <f t="shared" si="16"/>
        <v>0.33613445378151263</v>
      </c>
      <c r="G91" s="27">
        <f t="shared" si="15"/>
        <v>2.3529411764705883</v>
      </c>
      <c r="H91" s="27">
        <f t="shared" si="17"/>
        <v>6.4705882352941186</v>
      </c>
      <c r="I91" s="29"/>
      <c r="J91" s="29"/>
      <c r="K91" s="29"/>
      <c r="L91" s="29"/>
      <c r="M91" s="29"/>
      <c r="N91" s="19">
        <v>0</v>
      </c>
      <c r="O91" s="19">
        <f t="shared" si="10"/>
        <v>46</v>
      </c>
      <c r="P91" s="32">
        <v>9</v>
      </c>
      <c r="Q91" s="31">
        <f t="shared" si="18"/>
        <v>1040</v>
      </c>
      <c r="R91" s="31">
        <f t="shared" si="20"/>
        <v>1040</v>
      </c>
      <c r="S91" s="28">
        <f t="shared" si="19"/>
        <v>1040</v>
      </c>
    </row>
    <row r="92" spans="1:19" ht="14.25" x14ac:dyDescent="0.2">
      <c r="A92" s="26">
        <v>43975.333333333336</v>
      </c>
      <c r="B92" s="19">
        <v>0</v>
      </c>
      <c r="C92" s="20">
        <f t="shared" si="11"/>
        <v>1198</v>
      </c>
      <c r="D92" s="27">
        <f t="shared" si="13"/>
        <v>0.8571428571428571</v>
      </c>
      <c r="E92" s="27">
        <f t="shared" si="12"/>
        <v>0</v>
      </c>
      <c r="F92" s="27">
        <f t="shared" si="16"/>
        <v>0.27310924369747902</v>
      </c>
      <c r="G92" s="27">
        <f t="shared" si="15"/>
        <v>1.911764705882353</v>
      </c>
      <c r="H92" s="27">
        <f t="shared" si="17"/>
        <v>5.4411764705882355</v>
      </c>
      <c r="I92" s="29"/>
      <c r="J92" s="29"/>
      <c r="K92" s="29"/>
      <c r="L92" s="29"/>
      <c r="M92" s="29"/>
      <c r="N92" s="19">
        <v>0</v>
      </c>
      <c r="O92" s="19">
        <f t="shared" si="10"/>
        <v>46</v>
      </c>
      <c r="P92" s="32">
        <v>9</v>
      </c>
      <c r="Q92" s="31">
        <f t="shared" si="18"/>
        <v>1047</v>
      </c>
      <c r="R92" s="31">
        <f t="shared" si="20"/>
        <v>1045</v>
      </c>
      <c r="S92" s="28">
        <f t="shared" si="19"/>
        <v>1045</v>
      </c>
    </row>
    <row r="93" spans="1:19" ht="14.25" x14ac:dyDescent="0.2">
      <c r="A93" s="26">
        <v>43976.333333333336</v>
      </c>
      <c r="B93" s="19">
        <v>0</v>
      </c>
      <c r="C93" s="20">
        <f t="shared" si="11"/>
        <v>1198</v>
      </c>
      <c r="D93" s="27">
        <f t="shared" si="13"/>
        <v>1</v>
      </c>
      <c r="E93" s="27">
        <f t="shared" si="12"/>
        <v>0</v>
      </c>
      <c r="F93" s="27">
        <f t="shared" si="16"/>
        <v>0.23109243697478993</v>
      </c>
      <c r="G93" s="27">
        <f t="shared" si="15"/>
        <v>1.6176470588235294</v>
      </c>
      <c r="H93" s="27">
        <f t="shared" si="17"/>
        <v>4.8529411764705888</v>
      </c>
      <c r="I93" s="29">
        <v>5</v>
      </c>
      <c r="J93" s="29">
        <v>1</v>
      </c>
      <c r="K93" s="29">
        <v>0</v>
      </c>
      <c r="L93" s="29">
        <f>SUM(J93:K93)</f>
        <v>1</v>
      </c>
      <c r="M93" s="29">
        <v>33</v>
      </c>
      <c r="N93" s="19">
        <v>0</v>
      </c>
      <c r="O93" s="19">
        <f t="shared" si="10"/>
        <v>46</v>
      </c>
      <c r="P93" s="30">
        <f>SUM(I93:K93)</f>
        <v>6</v>
      </c>
      <c r="Q93" s="31">
        <f t="shared" si="18"/>
        <v>1054</v>
      </c>
      <c r="R93" s="31">
        <f t="shared" si="20"/>
        <v>1055</v>
      </c>
      <c r="S93" s="28">
        <f t="shared" si="19"/>
        <v>1055</v>
      </c>
    </row>
    <row r="94" spans="1:19" ht="14.25" x14ac:dyDescent="0.2">
      <c r="A94" s="26">
        <v>43977.333333333336</v>
      </c>
      <c r="B94" s="19">
        <v>2</v>
      </c>
      <c r="C94" s="20">
        <f t="shared" si="11"/>
        <v>1200</v>
      </c>
      <c r="D94" s="27">
        <f t="shared" si="13"/>
        <v>1.7142857142857142</v>
      </c>
      <c r="E94" s="27">
        <f t="shared" si="12"/>
        <v>0.29411764705882354</v>
      </c>
      <c r="F94" s="27">
        <f t="shared" si="16"/>
        <v>0.12605042016806722</v>
      </c>
      <c r="G94" s="27">
        <f t="shared" si="15"/>
        <v>0.88235294117647056</v>
      </c>
      <c r="H94" s="27">
        <f t="shared" si="17"/>
        <v>4.8529411764705888</v>
      </c>
      <c r="I94" s="29">
        <v>4</v>
      </c>
      <c r="J94" s="29">
        <v>1</v>
      </c>
      <c r="K94" s="29">
        <v>0</v>
      </c>
      <c r="L94" s="29">
        <f>SUM(J94:K94)</f>
        <v>1</v>
      </c>
      <c r="M94" s="29">
        <v>36</v>
      </c>
      <c r="N94" s="19">
        <v>1</v>
      </c>
      <c r="O94" s="19">
        <f t="shared" si="10"/>
        <v>47</v>
      </c>
      <c r="P94" s="30">
        <f>SUM(I94:K94)</f>
        <v>5</v>
      </c>
      <c r="Q94" s="31">
        <f t="shared" si="18"/>
        <v>1057</v>
      </c>
      <c r="R94" s="31">
        <f t="shared" si="20"/>
        <v>1055</v>
      </c>
      <c r="S94" s="28">
        <f t="shared" si="19"/>
        <v>1055</v>
      </c>
    </row>
    <row r="95" spans="1:19" ht="14.25" x14ac:dyDescent="0.2">
      <c r="A95" s="26">
        <v>43978.333333333336</v>
      </c>
      <c r="B95" s="19">
        <v>1</v>
      </c>
      <c r="C95" s="20">
        <f t="shared" si="11"/>
        <v>1201</v>
      </c>
      <c r="D95" s="27">
        <f t="shared" si="13"/>
        <v>1.5714285714285714</v>
      </c>
      <c r="E95" s="27">
        <f t="shared" si="12"/>
        <v>0.14705882352941177</v>
      </c>
      <c r="F95" s="27">
        <f t="shared" si="16"/>
        <v>0.12605042016806725</v>
      </c>
      <c r="G95" s="27">
        <f t="shared" si="15"/>
        <v>0.88235294117647067</v>
      </c>
      <c r="H95" s="27">
        <f t="shared" si="17"/>
        <v>4.2647058823529411</v>
      </c>
      <c r="I95" s="29">
        <v>4</v>
      </c>
      <c r="J95" s="29">
        <v>1</v>
      </c>
      <c r="K95" s="29">
        <v>0</v>
      </c>
      <c r="L95" s="29">
        <f>SUM(J95:K95)</f>
        <v>1</v>
      </c>
      <c r="M95" s="29">
        <v>32</v>
      </c>
      <c r="N95" s="19">
        <v>0</v>
      </c>
      <c r="O95" s="19">
        <f t="shared" si="10"/>
        <v>47</v>
      </c>
      <c r="P95" s="30">
        <f>SUM(I95:K95)</f>
        <v>5</v>
      </c>
      <c r="Q95" s="31">
        <f t="shared" si="18"/>
        <v>1062</v>
      </c>
      <c r="R95" s="31">
        <f t="shared" si="20"/>
        <v>1060</v>
      </c>
      <c r="S95" s="28">
        <f t="shared" si="19"/>
        <v>1060</v>
      </c>
    </row>
    <row r="96" spans="1:19" ht="14.25" x14ac:dyDescent="0.2">
      <c r="A96" s="26">
        <v>43979.333333333336</v>
      </c>
      <c r="B96" s="19">
        <v>1</v>
      </c>
      <c r="C96" s="20">
        <f t="shared" si="11"/>
        <v>1202</v>
      </c>
      <c r="D96" s="27">
        <f t="shared" si="13"/>
        <v>2</v>
      </c>
      <c r="E96" s="27">
        <f t="shared" si="12"/>
        <v>0.14705882352941177</v>
      </c>
      <c r="F96" s="27">
        <f t="shared" si="16"/>
        <v>0.14705882352941177</v>
      </c>
      <c r="G96" s="27">
        <f t="shared" si="15"/>
        <v>1.0294117647058825</v>
      </c>
      <c r="H96" s="27">
        <f t="shared" si="17"/>
        <v>3.8235294117647056</v>
      </c>
      <c r="I96" s="29">
        <v>5</v>
      </c>
      <c r="J96" s="29">
        <v>1</v>
      </c>
      <c r="K96" s="29">
        <v>0</v>
      </c>
      <c r="L96" s="29">
        <f>SUM(J96:K96)</f>
        <v>1</v>
      </c>
      <c r="M96" s="29">
        <v>42</v>
      </c>
      <c r="N96" s="19">
        <v>0</v>
      </c>
      <c r="O96" s="19">
        <f t="shared" si="10"/>
        <v>47</v>
      </c>
      <c r="P96" s="30">
        <f>SUM(I96:K96)</f>
        <v>6</v>
      </c>
      <c r="Q96" s="31">
        <f t="shared" si="18"/>
        <v>1065</v>
      </c>
      <c r="R96" s="31">
        <f t="shared" si="20"/>
        <v>1065</v>
      </c>
      <c r="S96" s="28">
        <f t="shared" si="19"/>
        <v>1065</v>
      </c>
    </row>
    <row r="97" spans="1:19" ht="14.25" x14ac:dyDescent="0.2">
      <c r="A97" s="26">
        <v>43980.333333333336</v>
      </c>
      <c r="B97" s="19">
        <v>7</v>
      </c>
      <c r="C97" s="20">
        <f t="shared" si="11"/>
        <v>1209</v>
      </c>
      <c r="D97" s="27">
        <f t="shared" si="13"/>
        <v>2</v>
      </c>
      <c r="E97" s="27">
        <f t="shared" si="12"/>
        <v>1.0294117647058825</v>
      </c>
      <c r="F97" s="27">
        <f t="shared" si="16"/>
        <v>0.2521008403361345</v>
      </c>
      <c r="G97" s="27">
        <f t="shared" si="15"/>
        <v>1.7647058823529413</v>
      </c>
      <c r="H97" s="27">
        <f t="shared" si="17"/>
        <v>4.2647058823529411</v>
      </c>
      <c r="I97" s="29">
        <v>3</v>
      </c>
      <c r="J97" s="29">
        <v>1</v>
      </c>
      <c r="K97" s="29">
        <v>0</v>
      </c>
      <c r="L97" s="29">
        <f>SUM(J97:K97)</f>
        <v>1</v>
      </c>
      <c r="M97" s="29">
        <v>24</v>
      </c>
      <c r="N97" s="19">
        <v>0</v>
      </c>
      <c r="O97" s="19">
        <f t="shared" si="10"/>
        <v>47</v>
      </c>
      <c r="P97" s="30">
        <f>SUM(I97:K97)</f>
        <v>4</v>
      </c>
      <c r="Q97" s="31">
        <f t="shared" si="18"/>
        <v>1071</v>
      </c>
      <c r="R97" s="31">
        <f t="shared" si="20"/>
        <v>1070</v>
      </c>
      <c r="S97" s="28">
        <f t="shared" si="19"/>
        <v>1070</v>
      </c>
    </row>
    <row r="98" spans="1:19" ht="14.25" x14ac:dyDescent="0.2">
      <c r="A98" s="26">
        <v>43981.333333333336</v>
      </c>
      <c r="B98" s="19">
        <v>0</v>
      </c>
      <c r="C98" s="20">
        <f t="shared" si="11"/>
        <v>1209</v>
      </c>
      <c r="D98" s="27">
        <f t="shared" si="13"/>
        <v>1.7142857142857142</v>
      </c>
      <c r="E98" s="27">
        <f t="shared" si="12"/>
        <v>0</v>
      </c>
      <c r="F98" s="27">
        <f t="shared" si="16"/>
        <v>0.23109243697478993</v>
      </c>
      <c r="G98" s="27">
        <f t="shared" si="15"/>
        <v>1.6176470588235294</v>
      </c>
      <c r="H98" s="27">
        <f t="shared" si="17"/>
        <v>3.9705882352941178</v>
      </c>
      <c r="I98" s="29"/>
      <c r="J98" s="29"/>
      <c r="K98" s="29"/>
      <c r="L98" s="29"/>
      <c r="M98" s="29"/>
      <c r="N98" s="19">
        <v>0</v>
      </c>
      <c r="O98" s="19">
        <f t="shared" si="10"/>
        <v>47</v>
      </c>
      <c r="P98" s="32">
        <v>4</v>
      </c>
      <c r="Q98" s="31">
        <f t="shared" si="18"/>
        <v>1073</v>
      </c>
      <c r="R98" s="31">
        <f t="shared" si="20"/>
        <v>1075</v>
      </c>
      <c r="S98" s="28">
        <f t="shared" si="19"/>
        <v>1075</v>
      </c>
    </row>
    <row r="99" spans="1:19" ht="14.25" x14ac:dyDescent="0.2">
      <c r="A99" s="26">
        <v>43982.333333333336</v>
      </c>
      <c r="B99" s="19">
        <v>3</v>
      </c>
      <c r="C99" s="20">
        <f t="shared" si="11"/>
        <v>1212</v>
      </c>
      <c r="D99" s="27">
        <f t="shared" si="13"/>
        <v>1.7142857142857142</v>
      </c>
      <c r="E99" s="27">
        <f t="shared" si="12"/>
        <v>0.44117647058823528</v>
      </c>
      <c r="F99" s="27">
        <f t="shared" si="16"/>
        <v>0.29411764705882348</v>
      </c>
      <c r="G99" s="27">
        <f t="shared" si="15"/>
        <v>2.0588235294117645</v>
      </c>
      <c r="H99" s="27">
        <f t="shared" si="17"/>
        <v>3.9705882352941178</v>
      </c>
      <c r="I99" s="29"/>
      <c r="J99" s="29"/>
      <c r="K99" s="29"/>
      <c r="L99" s="29"/>
      <c r="M99" s="29"/>
      <c r="N99" s="19">
        <v>0</v>
      </c>
      <c r="O99" s="19">
        <f t="shared" si="10"/>
        <v>47</v>
      </c>
      <c r="P99" s="32">
        <v>4</v>
      </c>
      <c r="Q99" s="31">
        <f t="shared" si="18"/>
        <v>1076</v>
      </c>
      <c r="R99" s="31">
        <f t="shared" si="20"/>
        <v>1075</v>
      </c>
      <c r="S99" s="28">
        <f t="shared" si="19"/>
        <v>1075</v>
      </c>
    </row>
    <row r="100" spans="1:19" ht="14.25" x14ac:dyDescent="0.2">
      <c r="A100" s="26">
        <v>43983.333333333336</v>
      </c>
      <c r="B100" s="19">
        <v>0</v>
      </c>
      <c r="C100" s="20">
        <f t="shared" si="11"/>
        <v>1212</v>
      </c>
      <c r="D100" s="27">
        <f t="shared" si="13"/>
        <v>1.8571428571428572</v>
      </c>
      <c r="E100" s="27">
        <f t="shared" si="12"/>
        <v>0</v>
      </c>
      <c r="F100" s="27">
        <f t="shared" si="16"/>
        <v>0.29411764705882348</v>
      </c>
      <c r="G100" s="27">
        <f t="shared" si="15"/>
        <v>2.0588235294117645</v>
      </c>
      <c r="H100" s="27">
        <f t="shared" si="17"/>
        <v>3.6764705882352944</v>
      </c>
      <c r="I100" s="29"/>
      <c r="J100" s="29"/>
      <c r="K100" s="29"/>
      <c r="L100" s="29"/>
      <c r="M100" s="29"/>
      <c r="N100" s="19">
        <v>0</v>
      </c>
      <c r="O100" s="19">
        <f t="shared" si="10"/>
        <v>47</v>
      </c>
      <c r="P100" s="30">
        <v>4</v>
      </c>
      <c r="Q100" s="31">
        <f t="shared" si="18"/>
        <v>1078</v>
      </c>
      <c r="R100" s="31">
        <f t="shared" si="20"/>
        <v>1080</v>
      </c>
      <c r="S100" s="28">
        <f t="shared" si="19"/>
        <v>1080</v>
      </c>
    </row>
    <row r="101" spans="1:19" ht="14.25" x14ac:dyDescent="0.2">
      <c r="A101" s="26">
        <v>43984.333333333336</v>
      </c>
      <c r="B101" s="19">
        <v>0</v>
      </c>
      <c r="C101" s="20">
        <f t="shared" si="11"/>
        <v>1212</v>
      </c>
      <c r="D101" s="27">
        <f t="shared" si="13"/>
        <v>0.8571428571428571</v>
      </c>
      <c r="E101" s="27">
        <f t="shared" si="12"/>
        <v>0</v>
      </c>
      <c r="F101" s="27">
        <f t="shared" si="16"/>
        <v>0.2521008403361345</v>
      </c>
      <c r="G101" s="27">
        <f t="shared" si="15"/>
        <v>1.7647058823529413</v>
      </c>
      <c r="H101" s="27">
        <f t="shared" si="17"/>
        <v>2.6470588235294121</v>
      </c>
      <c r="I101" s="29">
        <v>3</v>
      </c>
      <c r="J101" s="29">
        <v>1</v>
      </c>
      <c r="K101" s="29">
        <v>0</v>
      </c>
      <c r="L101" s="29">
        <f>SUM(J101:K101)</f>
        <v>1</v>
      </c>
      <c r="M101" s="29">
        <v>36</v>
      </c>
      <c r="N101" s="19">
        <v>0</v>
      </c>
      <c r="O101" s="19">
        <f t="shared" si="10"/>
        <v>47</v>
      </c>
      <c r="P101" s="30">
        <f>SUM(I101:K101)</f>
        <v>4</v>
      </c>
      <c r="Q101" s="31">
        <f t="shared" si="18"/>
        <v>1085</v>
      </c>
      <c r="R101" s="31">
        <f t="shared" si="20"/>
        <v>1085</v>
      </c>
      <c r="S101" s="28">
        <f t="shared" si="19"/>
        <v>1085</v>
      </c>
    </row>
    <row r="102" spans="1:19" ht="14.25" x14ac:dyDescent="0.2">
      <c r="A102" s="26">
        <v>43985.333333333336</v>
      </c>
      <c r="B102" s="19">
        <v>1</v>
      </c>
      <c r="C102" s="20">
        <f t="shared" si="11"/>
        <v>1213</v>
      </c>
      <c r="D102" s="27">
        <f t="shared" si="13"/>
        <v>1.1428571428571428</v>
      </c>
      <c r="E102" s="27">
        <f t="shared" si="12"/>
        <v>0.14705882352941177</v>
      </c>
      <c r="F102" s="27">
        <f t="shared" si="16"/>
        <v>0.25210084033613445</v>
      </c>
      <c r="G102" s="27">
        <f t="shared" si="15"/>
        <v>1.7647058823529411</v>
      </c>
      <c r="H102" s="27">
        <f t="shared" si="17"/>
        <v>2.6470588235294117</v>
      </c>
      <c r="I102" s="29">
        <v>1</v>
      </c>
      <c r="J102" s="29">
        <v>1</v>
      </c>
      <c r="K102" s="29">
        <v>0</v>
      </c>
      <c r="L102" s="29">
        <f>SUM(J102:K102)</f>
        <v>1</v>
      </c>
      <c r="M102" s="29">
        <v>32</v>
      </c>
      <c r="N102" s="19">
        <v>0</v>
      </c>
      <c r="O102" s="19">
        <f t="shared" si="10"/>
        <v>47</v>
      </c>
      <c r="P102" s="30">
        <f>SUM(I102:K102)</f>
        <v>2</v>
      </c>
      <c r="Q102" s="31">
        <f t="shared" si="18"/>
        <v>1088</v>
      </c>
      <c r="R102" s="31">
        <f t="shared" si="20"/>
        <v>1090</v>
      </c>
      <c r="S102" s="28">
        <f t="shared" si="19"/>
        <v>1090</v>
      </c>
    </row>
    <row r="103" spans="1:19" ht="14.25" x14ac:dyDescent="0.2">
      <c r="A103" s="26">
        <v>43986.333333333336</v>
      </c>
      <c r="B103" s="19">
        <v>2</v>
      </c>
      <c r="C103" s="20">
        <f t="shared" si="11"/>
        <v>1215</v>
      </c>
      <c r="D103" s="27">
        <f t="shared" si="13"/>
        <v>0.7142857142857143</v>
      </c>
      <c r="E103" s="27">
        <f t="shared" si="12"/>
        <v>0.29411764705882354</v>
      </c>
      <c r="F103" s="27">
        <f t="shared" si="16"/>
        <v>0.27310924369747902</v>
      </c>
      <c r="G103" s="27">
        <f t="shared" si="15"/>
        <v>1.911764705882353</v>
      </c>
      <c r="H103" s="27">
        <f t="shared" si="17"/>
        <v>2.9411764705882351</v>
      </c>
      <c r="I103" s="29">
        <v>1</v>
      </c>
      <c r="J103" s="29">
        <v>2</v>
      </c>
      <c r="K103" s="29">
        <v>0</v>
      </c>
      <c r="L103" s="29">
        <f>SUM(J103:K103)</f>
        <v>2</v>
      </c>
      <c r="M103" s="29">
        <v>41</v>
      </c>
      <c r="N103" s="19">
        <v>0</v>
      </c>
      <c r="O103" s="19">
        <f t="shared" si="10"/>
        <v>47</v>
      </c>
      <c r="P103" s="30">
        <f>SUM(I103:K103)</f>
        <v>3</v>
      </c>
      <c r="Q103" s="31">
        <f t="shared" si="18"/>
        <v>1087</v>
      </c>
      <c r="R103" s="31">
        <f t="shared" si="20"/>
        <v>1085</v>
      </c>
      <c r="S103" s="28">
        <f>IF(R103&gt;R102,R103,R102)</f>
        <v>1090</v>
      </c>
    </row>
    <row r="104" spans="1:19" ht="14.25" x14ac:dyDescent="0.2">
      <c r="A104" s="26">
        <v>43987.333333333336</v>
      </c>
      <c r="B104" s="19">
        <v>0</v>
      </c>
      <c r="C104" s="20">
        <f t="shared" si="11"/>
        <v>1215</v>
      </c>
      <c r="D104" s="27">
        <f t="shared" si="13"/>
        <v>0.7142857142857143</v>
      </c>
      <c r="E104" s="27">
        <f t="shared" si="12"/>
        <v>0</v>
      </c>
      <c r="F104" s="27">
        <f t="shared" si="16"/>
        <v>0.12605042016806722</v>
      </c>
      <c r="G104" s="27">
        <f t="shared" si="15"/>
        <v>0.88235294117647056</v>
      </c>
      <c r="H104" s="27">
        <f t="shared" si="17"/>
        <v>2.6470588235294117</v>
      </c>
      <c r="I104" s="29">
        <v>1</v>
      </c>
      <c r="J104" s="29">
        <v>1</v>
      </c>
      <c r="K104" s="29">
        <v>0</v>
      </c>
      <c r="L104" s="29">
        <f>SUM(J104:K104)</f>
        <v>1</v>
      </c>
      <c r="M104" s="29">
        <v>37</v>
      </c>
      <c r="N104" s="19">
        <v>0</v>
      </c>
      <c r="O104" s="19">
        <f t="shared" si="10"/>
        <v>47</v>
      </c>
      <c r="P104" s="30">
        <f>SUM(I104:K104)</f>
        <v>2</v>
      </c>
      <c r="Q104" s="31">
        <f t="shared" si="18"/>
        <v>1090</v>
      </c>
      <c r="R104" s="31">
        <f t="shared" si="20"/>
        <v>1090</v>
      </c>
      <c r="S104" s="28">
        <f t="shared" si="19"/>
        <v>1090</v>
      </c>
    </row>
    <row r="105" spans="1:19" ht="14.25" x14ac:dyDescent="0.2">
      <c r="A105" s="26">
        <v>43988.333333333336</v>
      </c>
      <c r="B105" s="19">
        <v>2</v>
      </c>
      <c r="C105" s="20">
        <f t="shared" si="11"/>
        <v>1217</v>
      </c>
      <c r="D105" s="27">
        <f t="shared" si="13"/>
        <v>1</v>
      </c>
      <c r="E105" s="27">
        <f t="shared" si="12"/>
        <v>0.29411764705882354</v>
      </c>
      <c r="F105" s="27">
        <f t="shared" si="16"/>
        <v>0.16806722689075632</v>
      </c>
      <c r="G105" s="27">
        <f t="shared" si="15"/>
        <v>1.1764705882352942</v>
      </c>
      <c r="H105" s="27">
        <f t="shared" si="17"/>
        <v>2.7941176470588229</v>
      </c>
      <c r="I105" s="29"/>
      <c r="J105" s="29"/>
      <c r="K105" s="29"/>
      <c r="L105" s="29"/>
      <c r="M105" s="29"/>
      <c r="N105" s="19">
        <v>0</v>
      </c>
      <c r="O105" s="19">
        <f t="shared" si="10"/>
        <v>47</v>
      </c>
      <c r="P105" s="32">
        <v>2</v>
      </c>
      <c r="Q105" s="31">
        <f t="shared" si="18"/>
        <v>1091</v>
      </c>
      <c r="R105" s="31">
        <f t="shared" si="20"/>
        <v>1090</v>
      </c>
      <c r="S105" s="28">
        <f t="shared" si="19"/>
        <v>1090</v>
      </c>
    </row>
    <row r="106" spans="1:19" ht="14.25" x14ac:dyDescent="0.2">
      <c r="A106" s="26">
        <v>43989.333333333336</v>
      </c>
      <c r="B106" s="19">
        <v>0</v>
      </c>
      <c r="C106" s="20">
        <f t="shared" si="11"/>
        <v>1217</v>
      </c>
      <c r="D106" s="27">
        <f t="shared" si="13"/>
        <v>0.8571428571428571</v>
      </c>
      <c r="E106" s="27">
        <f t="shared" si="12"/>
        <v>0</v>
      </c>
      <c r="F106" s="27">
        <f t="shared" si="16"/>
        <v>0.10504201680672269</v>
      </c>
      <c r="G106" s="27">
        <f t="shared" si="15"/>
        <v>0.73529411764705888</v>
      </c>
      <c r="H106" s="27">
        <f t="shared" si="17"/>
        <v>2.7941176470588229</v>
      </c>
      <c r="I106" s="29"/>
      <c r="J106" s="29"/>
      <c r="K106" s="29"/>
      <c r="L106" s="29"/>
      <c r="M106" s="29"/>
      <c r="N106" s="19">
        <v>0</v>
      </c>
      <c r="O106" s="19">
        <f t="shared" si="10"/>
        <v>47</v>
      </c>
      <c r="P106" s="32">
        <v>2</v>
      </c>
      <c r="Q106" s="31">
        <f t="shared" si="18"/>
        <v>1091</v>
      </c>
      <c r="R106" s="31">
        <f t="shared" si="20"/>
        <v>1090</v>
      </c>
      <c r="S106" s="28">
        <f t="shared" si="19"/>
        <v>1090</v>
      </c>
    </row>
    <row r="107" spans="1:19" ht="14.25" x14ac:dyDescent="0.2">
      <c r="A107" s="26">
        <v>43990.333333333336</v>
      </c>
      <c r="B107" s="19">
        <v>0</v>
      </c>
      <c r="C107" s="20">
        <f t="shared" si="11"/>
        <v>1217</v>
      </c>
      <c r="D107" s="27">
        <f t="shared" si="13"/>
        <v>1</v>
      </c>
      <c r="E107" s="27">
        <f t="shared" si="12"/>
        <v>0</v>
      </c>
      <c r="F107" s="27">
        <f t="shared" si="16"/>
        <v>0.10504201680672269</v>
      </c>
      <c r="G107" s="27">
        <f t="shared" si="15"/>
        <v>0.73529411764705888</v>
      </c>
      <c r="H107" s="27">
        <f t="shared" si="17"/>
        <v>2.7941176470588229</v>
      </c>
      <c r="I107" s="29">
        <v>3</v>
      </c>
      <c r="J107" s="29">
        <v>1</v>
      </c>
      <c r="K107" s="29">
        <v>0</v>
      </c>
      <c r="L107" s="29">
        <f>SUM(J107:K107)</f>
        <v>1</v>
      </c>
      <c r="M107" s="29">
        <v>36</v>
      </c>
      <c r="N107" s="19">
        <v>0</v>
      </c>
      <c r="O107" s="19">
        <f t="shared" si="10"/>
        <v>47</v>
      </c>
      <c r="P107" s="30">
        <f>SUM(I107:K107)</f>
        <v>4</v>
      </c>
      <c r="Q107" s="31">
        <f t="shared" si="18"/>
        <v>1089</v>
      </c>
      <c r="R107" s="31">
        <f t="shared" si="20"/>
        <v>1090</v>
      </c>
      <c r="S107" s="28">
        <f t="shared" si="19"/>
        <v>1090</v>
      </c>
    </row>
    <row r="108" spans="1:19" ht="14.25" x14ac:dyDescent="0.2">
      <c r="A108" s="26">
        <v>43991.333333333336</v>
      </c>
      <c r="B108" s="19">
        <v>2</v>
      </c>
      <c r="C108" s="20">
        <f t="shared" si="11"/>
        <v>1219</v>
      </c>
      <c r="D108" s="27">
        <f t="shared" si="13"/>
        <v>1.4285714285714286</v>
      </c>
      <c r="E108" s="27">
        <f t="shared" si="12"/>
        <v>0.29411764705882354</v>
      </c>
      <c r="F108" s="27">
        <f t="shared" si="16"/>
        <v>0.14705882352941177</v>
      </c>
      <c r="G108" s="27">
        <f t="shared" si="15"/>
        <v>1.0294117647058825</v>
      </c>
      <c r="H108" s="27">
        <f t="shared" si="17"/>
        <v>2.7941176470588234</v>
      </c>
      <c r="I108" s="29">
        <v>2</v>
      </c>
      <c r="J108" s="29">
        <v>1</v>
      </c>
      <c r="K108" s="29">
        <v>0</v>
      </c>
      <c r="L108" s="29">
        <f>SUM(J108:K108)</f>
        <v>1</v>
      </c>
      <c r="M108" s="29">
        <v>34</v>
      </c>
      <c r="N108" s="19">
        <v>0</v>
      </c>
      <c r="O108" s="19">
        <f t="shared" si="10"/>
        <v>47</v>
      </c>
      <c r="P108" s="30">
        <f>SUM(I108:K108)</f>
        <v>3</v>
      </c>
      <c r="Q108" s="31">
        <f t="shared" si="18"/>
        <v>1092</v>
      </c>
      <c r="R108" s="31">
        <f t="shared" si="20"/>
        <v>1090</v>
      </c>
      <c r="S108" s="28">
        <f t="shared" si="19"/>
        <v>1090</v>
      </c>
    </row>
    <row r="109" spans="1:19" ht="14.25" x14ac:dyDescent="0.2">
      <c r="A109" s="26">
        <v>43992.333333333336</v>
      </c>
      <c r="B109" s="19">
        <v>0</v>
      </c>
      <c r="C109" s="20">
        <f t="shared" si="11"/>
        <v>1219</v>
      </c>
      <c r="D109" s="27">
        <f t="shared" si="13"/>
        <v>1.2857142857142858</v>
      </c>
      <c r="E109" s="27">
        <f t="shared" si="12"/>
        <v>0</v>
      </c>
      <c r="F109" s="27">
        <f t="shared" si="16"/>
        <v>0.12605042016806722</v>
      </c>
      <c r="G109" s="27">
        <f t="shared" si="15"/>
        <v>0.88235294117647056</v>
      </c>
      <c r="H109" s="27">
        <f t="shared" si="17"/>
        <v>2.6470588235294112</v>
      </c>
      <c r="I109" s="29">
        <v>1</v>
      </c>
      <c r="J109" s="29">
        <v>1</v>
      </c>
      <c r="K109" s="29">
        <v>0</v>
      </c>
      <c r="L109" s="29">
        <f>SUM(J109:K109)</f>
        <v>1</v>
      </c>
      <c r="M109" s="29">
        <v>33</v>
      </c>
      <c r="N109" s="19">
        <v>0</v>
      </c>
      <c r="O109" s="19">
        <f t="shared" si="10"/>
        <v>47</v>
      </c>
      <c r="P109" s="30">
        <f>SUM(I109:K109)</f>
        <v>2</v>
      </c>
      <c r="Q109" s="31">
        <f t="shared" si="18"/>
        <v>1094</v>
      </c>
      <c r="R109" s="31">
        <f t="shared" si="20"/>
        <v>1095</v>
      </c>
      <c r="S109" s="28">
        <f t="shared" si="19"/>
        <v>1095</v>
      </c>
    </row>
    <row r="110" spans="1:19" ht="14.25" x14ac:dyDescent="0.2">
      <c r="A110" s="26">
        <v>43993.333333333336</v>
      </c>
      <c r="B110" s="19">
        <v>3</v>
      </c>
      <c r="C110" s="20">
        <f t="shared" si="11"/>
        <v>1222</v>
      </c>
      <c r="D110" s="27">
        <f t="shared" si="13"/>
        <v>1.5714285714285714</v>
      </c>
      <c r="E110" s="27">
        <f t="shared" si="12"/>
        <v>0.44117647058823528</v>
      </c>
      <c r="F110" s="27">
        <f t="shared" si="16"/>
        <v>0.14705882352941174</v>
      </c>
      <c r="G110" s="27">
        <f t="shared" si="15"/>
        <v>1.0294117647058822</v>
      </c>
      <c r="H110" s="27">
        <f t="shared" si="17"/>
        <v>2.9411764705882355</v>
      </c>
      <c r="I110" s="29">
        <v>1</v>
      </c>
      <c r="J110" s="29">
        <v>1</v>
      </c>
      <c r="K110" s="29">
        <v>0</v>
      </c>
      <c r="L110" s="29">
        <f>SUM(J110:K110)</f>
        <v>1</v>
      </c>
      <c r="M110" s="29">
        <v>31</v>
      </c>
      <c r="N110" s="19">
        <v>0</v>
      </c>
      <c r="O110" s="19">
        <f t="shared" si="10"/>
        <v>47</v>
      </c>
      <c r="P110" s="30">
        <f>SUM(I110:K110)</f>
        <v>2</v>
      </c>
      <c r="Q110" s="31">
        <f t="shared" si="18"/>
        <v>1095</v>
      </c>
      <c r="R110" s="31">
        <f t="shared" si="20"/>
        <v>1095</v>
      </c>
      <c r="S110" s="28">
        <f t="shared" si="19"/>
        <v>1095</v>
      </c>
    </row>
    <row r="111" spans="1:19" ht="14.25" x14ac:dyDescent="0.2">
      <c r="A111" s="26">
        <v>43994.333333333336</v>
      </c>
      <c r="B111" s="19">
        <v>3</v>
      </c>
      <c r="C111" s="20">
        <f t="shared" si="11"/>
        <v>1225</v>
      </c>
      <c r="D111" s="27">
        <f t="shared" si="13"/>
        <v>1.7142857142857142</v>
      </c>
      <c r="E111" s="27">
        <f t="shared" si="12"/>
        <v>0.44117647058823528</v>
      </c>
      <c r="F111" s="27">
        <f t="shared" si="16"/>
        <v>0.21008403361344535</v>
      </c>
      <c r="G111" s="33">
        <f t="shared" si="15"/>
        <v>1.4705882352941175</v>
      </c>
      <c r="H111" s="27">
        <f t="shared" si="17"/>
        <v>2.3529411764705883</v>
      </c>
      <c r="I111" s="29">
        <v>0</v>
      </c>
      <c r="J111" s="29">
        <v>1</v>
      </c>
      <c r="K111" s="29">
        <v>0</v>
      </c>
      <c r="L111" s="29">
        <f>SUM(J111:K111)</f>
        <v>1</v>
      </c>
      <c r="M111" s="29">
        <v>37</v>
      </c>
      <c r="N111" s="19">
        <v>0</v>
      </c>
      <c r="O111" s="19">
        <f t="shared" si="10"/>
        <v>47</v>
      </c>
      <c r="P111" s="30">
        <f>SUM(I111:K111)</f>
        <v>1</v>
      </c>
      <c r="Q111" s="31">
        <f t="shared" si="18"/>
        <v>1103</v>
      </c>
      <c r="R111" s="31">
        <f t="shared" si="20"/>
        <v>1105</v>
      </c>
      <c r="S111" s="28">
        <f t="shared" si="19"/>
        <v>1105</v>
      </c>
    </row>
    <row r="112" spans="1:19" ht="14.25" x14ac:dyDescent="0.2">
      <c r="A112" s="26">
        <v>43995.333333333336</v>
      </c>
      <c r="B112" s="34">
        <v>1</v>
      </c>
      <c r="C112" s="20">
        <f t="shared" si="11"/>
        <v>1226</v>
      </c>
      <c r="D112" s="27">
        <f t="shared" si="13"/>
        <v>1.5714285714285714</v>
      </c>
      <c r="E112" s="27">
        <f t="shared" si="12"/>
        <v>0.14705882352941177</v>
      </c>
      <c r="F112" s="27">
        <f t="shared" si="16"/>
        <v>0.18907563025210083</v>
      </c>
      <c r="G112" s="33">
        <f t="shared" si="15"/>
        <v>1.3235294117647058</v>
      </c>
      <c r="H112" s="27">
        <f t="shared" si="17"/>
        <v>2.5</v>
      </c>
      <c r="I112" s="29"/>
      <c r="J112" s="29"/>
      <c r="K112" s="29"/>
      <c r="L112" s="29"/>
      <c r="M112" s="29"/>
      <c r="N112" s="34">
        <v>0</v>
      </c>
      <c r="O112" s="19">
        <f t="shared" si="10"/>
        <v>47</v>
      </c>
      <c r="P112" s="32">
        <v>1</v>
      </c>
      <c r="Q112" s="31">
        <f t="shared" si="18"/>
        <v>1103</v>
      </c>
      <c r="R112" s="31">
        <f t="shared" si="20"/>
        <v>1105</v>
      </c>
      <c r="S112" s="28">
        <f t="shared" si="19"/>
        <v>1105</v>
      </c>
    </row>
    <row r="113" spans="1:19" ht="14.25" x14ac:dyDescent="0.2">
      <c r="A113" s="26">
        <v>43996.333333333336</v>
      </c>
      <c r="B113" s="34">
        <v>2</v>
      </c>
      <c r="C113" s="20">
        <f t="shared" si="11"/>
        <v>1228</v>
      </c>
      <c r="D113" s="27">
        <f t="shared" si="13"/>
        <v>1.5714285714285714</v>
      </c>
      <c r="E113" s="27">
        <f t="shared" si="12"/>
        <v>0.29411764705882354</v>
      </c>
      <c r="F113" s="27">
        <f t="shared" si="16"/>
        <v>0.23109243697478993</v>
      </c>
      <c r="G113" s="33">
        <f t="shared" si="15"/>
        <v>1.6176470588235294</v>
      </c>
      <c r="H113" s="27">
        <f t="shared" si="17"/>
        <v>2.3529411764705883</v>
      </c>
      <c r="I113" s="29"/>
      <c r="J113" s="29"/>
      <c r="K113" s="29"/>
      <c r="L113" s="29"/>
      <c r="M113" s="29"/>
      <c r="N113" s="34">
        <v>0</v>
      </c>
      <c r="O113" s="19">
        <f t="shared" si="10"/>
        <v>47</v>
      </c>
      <c r="P113" s="32">
        <v>1</v>
      </c>
      <c r="Q113" s="31">
        <f t="shared" si="18"/>
        <v>1106</v>
      </c>
      <c r="R113" s="31">
        <f t="shared" si="20"/>
        <v>1105</v>
      </c>
      <c r="S113" s="28">
        <f t="shared" si="19"/>
        <v>1105</v>
      </c>
    </row>
    <row r="114" spans="1:19" ht="14.25" x14ac:dyDescent="0.2">
      <c r="A114" s="26">
        <v>43997.333333333336</v>
      </c>
      <c r="B114" s="34">
        <v>1</v>
      </c>
      <c r="C114" s="20">
        <f t="shared" si="11"/>
        <v>1229</v>
      </c>
      <c r="D114" s="27">
        <f t="shared" si="13"/>
        <v>1.5714285714285714</v>
      </c>
      <c r="E114" s="27">
        <f t="shared" si="12"/>
        <v>0.14705882352941177</v>
      </c>
      <c r="F114" s="27">
        <f t="shared" si="16"/>
        <v>0.25210084033613445</v>
      </c>
      <c r="G114" s="33">
        <f t="shared" si="15"/>
        <v>1.7647058823529411</v>
      </c>
      <c r="H114" s="27">
        <f t="shared" si="17"/>
        <v>2.5</v>
      </c>
      <c r="I114" s="29">
        <v>0</v>
      </c>
      <c r="J114" s="29">
        <v>1</v>
      </c>
      <c r="K114" s="29">
        <v>0</v>
      </c>
      <c r="L114" s="29">
        <f>SUM(J114:K114)</f>
        <v>1</v>
      </c>
      <c r="M114" s="29">
        <v>37</v>
      </c>
      <c r="N114" s="34">
        <v>0</v>
      </c>
      <c r="O114" s="19">
        <f t="shared" si="10"/>
        <v>47</v>
      </c>
      <c r="P114" s="30">
        <f>SUM(I114:K114)</f>
        <v>1</v>
      </c>
      <c r="Q114" s="31">
        <f t="shared" si="18"/>
        <v>1106</v>
      </c>
      <c r="R114" s="31">
        <f t="shared" si="20"/>
        <v>1105</v>
      </c>
      <c r="S114" s="28">
        <f t="shared" si="19"/>
        <v>1105</v>
      </c>
    </row>
    <row r="115" spans="1:19" ht="14.25" x14ac:dyDescent="0.2">
      <c r="A115" s="26">
        <v>43998.333333333336</v>
      </c>
      <c r="B115" s="34">
        <v>1</v>
      </c>
      <c r="C115" s="20">
        <f t="shared" si="11"/>
        <v>1230</v>
      </c>
      <c r="D115" s="27">
        <f t="shared" si="13"/>
        <v>1.4285714285714286</v>
      </c>
      <c r="E115" s="27">
        <f t="shared" si="12"/>
        <v>0.14705882352941177</v>
      </c>
      <c r="F115" s="27">
        <f t="shared" si="16"/>
        <v>0.2310924369747899</v>
      </c>
      <c r="G115" s="33">
        <f t="shared" si="15"/>
        <v>1.6176470588235292</v>
      </c>
      <c r="H115" s="27">
        <f t="shared" si="17"/>
        <v>2.6470588235294117</v>
      </c>
      <c r="I115" s="29">
        <v>0</v>
      </c>
      <c r="J115" s="29">
        <v>1</v>
      </c>
      <c r="K115" s="29">
        <v>0</v>
      </c>
      <c r="L115" s="29">
        <f>SUM(J115:K115)</f>
        <v>1</v>
      </c>
      <c r="M115" s="29">
        <v>34</v>
      </c>
      <c r="N115" s="34">
        <v>0</v>
      </c>
      <c r="O115" s="19">
        <f t="shared" si="10"/>
        <v>47</v>
      </c>
      <c r="P115" s="30">
        <f>SUM(I115:K115)</f>
        <v>1</v>
      </c>
      <c r="Q115" s="31">
        <f t="shared" ref="Q115:Q146" si="21">SUM(C101,-P115,-$N$269)</f>
        <v>1106</v>
      </c>
      <c r="R115" s="31">
        <f t="shared" si="20"/>
        <v>1105</v>
      </c>
      <c r="S115" s="28">
        <f t="shared" si="19"/>
        <v>1105</v>
      </c>
    </row>
    <row r="116" spans="1:19" ht="14.25" x14ac:dyDescent="0.2">
      <c r="A116" s="26">
        <v>43999.333333333336</v>
      </c>
      <c r="B116" s="34">
        <v>0</v>
      </c>
      <c r="C116" s="20">
        <f t="shared" si="11"/>
        <v>1230</v>
      </c>
      <c r="D116" s="27">
        <f t="shared" si="13"/>
        <v>1.7142857142857142</v>
      </c>
      <c r="E116" s="27">
        <f t="shared" si="12"/>
        <v>0</v>
      </c>
      <c r="F116" s="27">
        <f t="shared" si="16"/>
        <v>0.2310924369747899</v>
      </c>
      <c r="G116" s="33">
        <f t="shared" si="15"/>
        <v>1.6176470588235292</v>
      </c>
      <c r="H116" s="27">
        <f t="shared" si="17"/>
        <v>2.4999999999999996</v>
      </c>
      <c r="I116" s="29">
        <v>0</v>
      </c>
      <c r="J116" s="29">
        <v>1</v>
      </c>
      <c r="K116" s="29">
        <v>0</v>
      </c>
      <c r="L116" s="29">
        <f>SUM(J116:K116)</f>
        <v>1</v>
      </c>
      <c r="M116" s="29">
        <v>38</v>
      </c>
      <c r="N116" s="34">
        <v>0</v>
      </c>
      <c r="O116" s="19">
        <f t="shared" si="10"/>
        <v>47</v>
      </c>
      <c r="P116" s="30">
        <f>SUM(I116:K116)</f>
        <v>1</v>
      </c>
      <c r="Q116" s="31">
        <f t="shared" si="21"/>
        <v>1107</v>
      </c>
      <c r="R116" s="31">
        <f t="shared" si="20"/>
        <v>1105</v>
      </c>
      <c r="S116" s="28">
        <f t="shared" si="19"/>
        <v>1105</v>
      </c>
    </row>
    <row r="117" spans="1:19" ht="14.25" x14ac:dyDescent="0.2">
      <c r="A117" s="26">
        <v>44000.333333333336</v>
      </c>
      <c r="B117" s="34">
        <v>3</v>
      </c>
      <c r="C117" s="20">
        <f t="shared" si="11"/>
        <v>1233</v>
      </c>
      <c r="D117" s="27">
        <f t="shared" si="13"/>
        <v>1.4285714285714286</v>
      </c>
      <c r="E117" s="27">
        <f t="shared" si="12"/>
        <v>0.44117647058823528</v>
      </c>
      <c r="F117" s="27">
        <f t="shared" si="16"/>
        <v>0.2310924369747899</v>
      </c>
      <c r="G117" s="33">
        <f t="shared" si="15"/>
        <v>1.6176470588235292</v>
      </c>
      <c r="H117" s="27">
        <f t="shared" si="17"/>
        <v>2.6470588235294112</v>
      </c>
      <c r="I117" s="29">
        <v>0</v>
      </c>
      <c r="J117" s="29">
        <v>1</v>
      </c>
      <c r="K117" s="29">
        <v>0</v>
      </c>
      <c r="L117" s="29">
        <f>SUM(J117:K117)</f>
        <v>1</v>
      </c>
      <c r="M117" s="29">
        <v>41</v>
      </c>
      <c r="N117" s="34">
        <v>0</v>
      </c>
      <c r="O117" s="19">
        <f t="shared" si="10"/>
        <v>47</v>
      </c>
      <c r="P117" s="30">
        <f>SUM(I117:K117)</f>
        <v>1</v>
      </c>
      <c r="Q117" s="31">
        <f t="shared" si="21"/>
        <v>1109</v>
      </c>
      <c r="R117" s="31">
        <f t="shared" si="20"/>
        <v>1110</v>
      </c>
      <c r="S117" s="28">
        <f t="shared" si="19"/>
        <v>1110</v>
      </c>
    </row>
    <row r="118" spans="1:19" ht="14.25" x14ac:dyDescent="0.2">
      <c r="A118" s="26">
        <v>44001.333333333336</v>
      </c>
      <c r="B118" s="34">
        <v>2</v>
      </c>
      <c r="C118" s="20">
        <f t="shared" si="11"/>
        <v>1235</v>
      </c>
      <c r="D118" s="27">
        <f t="shared" si="13"/>
        <v>1.5714285714285714</v>
      </c>
      <c r="E118" s="27">
        <f t="shared" si="12"/>
        <v>0.29411764705882354</v>
      </c>
      <c r="F118" s="27">
        <f t="shared" si="16"/>
        <v>0.21008403361344538</v>
      </c>
      <c r="G118" s="33">
        <f t="shared" si="15"/>
        <v>1.4705882352941178</v>
      </c>
      <c r="H118" s="27">
        <f t="shared" si="17"/>
        <v>2.9411764705882346</v>
      </c>
      <c r="I118" s="29">
        <v>1</v>
      </c>
      <c r="J118" s="29">
        <v>1</v>
      </c>
      <c r="K118" s="29">
        <v>0</v>
      </c>
      <c r="L118" s="29">
        <f>SUM(J118:K118)</f>
        <v>1</v>
      </c>
      <c r="M118" s="29">
        <v>41</v>
      </c>
      <c r="N118" s="34">
        <v>0</v>
      </c>
      <c r="O118" s="19">
        <f t="shared" si="10"/>
        <v>47</v>
      </c>
      <c r="P118" s="30">
        <f>SUM(I118:K118)</f>
        <v>2</v>
      </c>
      <c r="Q118" s="31">
        <f t="shared" si="21"/>
        <v>1108</v>
      </c>
      <c r="R118" s="31">
        <f t="shared" si="20"/>
        <v>1110</v>
      </c>
      <c r="S118" s="28">
        <f t="shared" si="19"/>
        <v>1110</v>
      </c>
    </row>
    <row r="119" spans="1:19" ht="14.25" x14ac:dyDescent="0.2">
      <c r="A119" s="26">
        <v>44002.333333333336</v>
      </c>
      <c r="B119" s="34">
        <v>3</v>
      </c>
      <c r="C119" s="20">
        <f t="shared" si="11"/>
        <v>1238</v>
      </c>
      <c r="D119" s="27">
        <f t="shared" si="13"/>
        <v>1.4285714285714286</v>
      </c>
      <c r="E119" s="27">
        <f t="shared" si="12"/>
        <v>0.44117647058823528</v>
      </c>
      <c r="F119" s="27">
        <f t="shared" si="16"/>
        <v>0.25210084033613445</v>
      </c>
      <c r="G119" s="33">
        <f t="shared" si="15"/>
        <v>1.7647058823529411</v>
      </c>
      <c r="H119" s="27">
        <f t="shared" si="17"/>
        <v>3.0882352941176467</v>
      </c>
      <c r="I119" s="29"/>
      <c r="J119" s="29"/>
      <c r="K119" s="29"/>
      <c r="L119" s="29"/>
      <c r="M119" s="29"/>
      <c r="N119" s="34">
        <v>0</v>
      </c>
      <c r="O119" s="19">
        <f t="shared" si="10"/>
        <v>47</v>
      </c>
      <c r="P119" s="32">
        <v>2</v>
      </c>
      <c r="Q119" s="31">
        <f t="shared" si="21"/>
        <v>1110</v>
      </c>
      <c r="R119" s="31">
        <f t="shared" si="20"/>
        <v>1110</v>
      </c>
      <c r="S119" s="28">
        <f t="shared" si="19"/>
        <v>1110</v>
      </c>
    </row>
    <row r="120" spans="1:19" ht="14.25" x14ac:dyDescent="0.2">
      <c r="A120" s="26">
        <v>44003.333333333336</v>
      </c>
      <c r="B120" s="34">
        <v>0</v>
      </c>
      <c r="C120" s="20">
        <f t="shared" si="11"/>
        <v>1238</v>
      </c>
      <c r="D120" s="27">
        <f t="shared" si="13"/>
        <v>2.4285714285714284</v>
      </c>
      <c r="E120" s="27">
        <f t="shared" si="12"/>
        <v>0</v>
      </c>
      <c r="F120" s="27">
        <f t="shared" si="16"/>
        <v>0.21008403361344538</v>
      </c>
      <c r="G120" s="33">
        <f t="shared" si="15"/>
        <v>1.4705882352941178</v>
      </c>
      <c r="H120" s="27">
        <f t="shared" si="17"/>
        <v>3.0882352941176467</v>
      </c>
      <c r="I120" s="29"/>
      <c r="J120" s="29"/>
      <c r="K120" s="29"/>
      <c r="L120" s="29"/>
      <c r="M120" s="29"/>
      <c r="N120" s="34">
        <v>1</v>
      </c>
      <c r="O120" s="19">
        <f t="shared" si="10"/>
        <v>48</v>
      </c>
      <c r="P120" s="32">
        <v>2</v>
      </c>
      <c r="Q120" s="31">
        <f t="shared" si="21"/>
        <v>1110</v>
      </c>
      <c r="R120" s="31">
        <f t="shared" si="20"/>
        <v>1110</v>
      </c>
      <c r="S120" s="28">
        <f t="shared" si="19"/>
        <v>1110</v>
      </c>
    </row>
    <row r="121" spans="1:19" ht="14.25" x14ac:dyDescent="0.2">
      <c r="A121" s="26">
        <v>44004.333333333336</v>
      </c>
      <c r="B121" s="34">
        <v>2</v>
      </c>
      <c r="C121" s="20">
        <f t="shared" si="11"/>
        <v>1240</v>
      </c>
      <c r="D121" s="27">
        <f t="shared" si="13"/>
        <v>2.7142857142857144</v>
      </c>
      <c r="E121" s="27">
        <f t="shared" si="12"/>
        <v>0.29411764705882354</v>
      </c>
      <c r="F121" s="27">
        <f t="shared" si="16"/>
        <v>0.23109243697478993</v>
      </c>
      <c r="G121" s="33">
        <f t="shared" si="15"/>
        <v>1.6176470588235294</v>
      </c>
      <c r="H121" s="27">
        <f t="shared" si="17"/>
        <v>3.3823529411764701</v>
      </c>
      <c r="I121" s="29">
        <v>2</v>
      </c>
      <c r="J121" s="29">
        <v>0</v>
      </c>
      <c r="K121" s="29">
        <v>0</v>
      </c>
      <c r="L121" s="29">
        <f>SUM(J121:K121)</f>
        <v>0</v>
      </c>
      <c r="M121" s="29">
        <v>46</v>
      </c>
      <c r="N121" s="34">
        <v>0</v>
      </c>
      <c r="O121" s="19">
        <f t="shared" si="10"/>
        <v>48</v>
      </c>
      <c r="P121" s="30">
        <f>SUM(I121:K121)</f>
        <v>2</v>
      </c>
      <c r="Q121" s="31">
        <f t="shared" si="21"/>
        <v>1110</v>
      </c>
      <c r="R121" s="31">
        <f t="shared" si="20"/>
        <v>1110</v>
      </c>
      <c r="S121" s="28">
        <f t="shared" si="19"/>
        <v>1110</v>
      </c>
    </row>
    <row r="122" spans="1:19" ht="14.25" x14ac:dyDescent="0.2">
      <c r="A122" s="26">
        <v>44005.333333333336</v>
      </c>
      <c r="B122" s="34">
        <v>0</v>
      </c>
      <c r="C122" s="20">
        <f t="shared" si="11"/>
        <v>1240</v>
      </c>
      <c r="D122" s="27">
        <f t="shared" si="13"/>
        <v>3.8571428571428572</v>
      </c>
      <c r="E122" s="27">
        <f t="shared" si="12"/>
        <v>0</v>
      </c>
      <c r="F122" s="27">
        <f t="shared" si="16"/>
        <v>0.21008403361344538</v>
      </c>
      <c r="G122" s="33">
        <f t="shared" si="15"/>
        <v>1.4705882352941178</v>
      </c>
      <c r="H122" s="27">
        <f t="shared" si="17"/>
        <v>3.0882352941176467</v>
      </c>
      <c r="I122" s="29">
        <v>1</v>
      </c>
      <c r="J122" s="29">
        <v>0</v>
      </c>
      <c r="K122" s="29">
        <v>0</v>
      </c>
      <c r="L122" s="29">
        <f>SUM(J122:K122)</f>
        <v>0</v>
      </c>
      <c r="M122" s="29">
        <v>42</v>
      </c>
      <c r="N122" s="34">
        <v>0</v>
      </c>
      <c r="O122" s="19">
        <f t="shared" si="10"/>
        <v>48</v>
      </c>
      <c r="P122" s="30">
        <f>SUM(I122:K122)</f>
        <v>1</v>
      </c>
      <c r="Q122" s="31">
        <f t="shared" si="21"/>
        <v>1113</v>
      </c>
      <c r="R122" s="31">
        <f t="shared" si="20"/>
        <v>1115</v>
      </c>
      <c r="S122" s="28">
        <f t="shared" si="19"/>
        <v>1115</v>
      </c>
    </row>
    <row r="123" spans="1:19" ht="14.25" x14ac:dyDescent="0.2">
      <c r="A123" s="26">
        <v>44006.333333333336</v>
      </c>
      <c r="B123" s="34">
        <v>7</v>
      </c>
      <c r="C123" s="20">
        <f t="shared" si="11"/>
        <v>1247</v>
      </c>
      <c r="D123" s="27">
        <f t="shared" si="13"/>
        <v>4.1428571428571432</v>
      </c>
      <c r="E123" s="27">
        <f t="shared" si="12"/>
        <v>1.0294117647058825</v>
      </c>
      <c r="F123" s="27">
        <f t="shared" si="16"/>
        <v>0.35714285714285715</v>
      </c>
      <c r="G123" s="33">
        <f t="shared" si="15"/>
        <v>2.5</v>
      </c>
      <c r="H123" s="27">
        <f t="shared" si="17"/>
        <v>4.117647058823529</v>
      </c>
      <c r="I123" s="29">
        <v>1</v>
      </c>
      <c r="J123" s="29">
        <v>0</v>
      </c>
      <c r="K123" s="29">
        <v>0</v>
      </c>
      <c r="L123" s="29">
        <f>SUM(J123:K123)</f>
        <v>0</v>
      </c>
      <c r="M123" s="29">
        <v>38</v>
      </c>
      <c r="N123" s="34">
        <v>0</v>
      </c>
      <c r="O123" s="19">
        <f t="shared" si="10"/>
        <v>48</v>
      </c>
      <c r="P123" s="30">
        <f>SUM(I123:K123)</f>
        <v>1</v>
      </c>
      <c r="Q123" s="31">
        <f t="shared" si="21"/>
        <v>1113</v>
      </c>
      <c r="R123" s="31">
        <f t="shared" si="20"/>
        <v>1115</v>
      </c>
      <c r="S123" s="28">
        <f t="shared" si="19"/>
        <v>1115</v>
      </c>
    </row>
    <row r="124" spans="1:19" ht="14.25" x14ac:dyDescent="0.2">
      <c r="A124" s="26">
        <v>44007.333333333336</v>
      </c>
      <c r="B124" s="34">
        <v>5</v>
      </c>
      <c r="C124" s="20">
        <f t="shared" si="11"/>
        <v>1252</v>
      </c>
      <c r="D124" s="27">
        <f t="shared" si="13"/>
        <v>4.7142857142857144</v>
      </c>
      <c r="E124" s="27">
        <f t="shared" si="12"/>
        <v>0.73529411764705888</v>
      </c>
      <c r="F124" s="27">
        <f t="shared" si="16"/>
        <v>0.39915966386554624</v>
      </c>
      <c r="G124" s="33">
        <f t="shared" si="15"/>
        <v>2.7941176470588238</v>
      </c>
      <c r="H124" s="27">
        <f t="shared" si="17"/>
        <v>4.4117647058823524</v>
      </c>
      <c r="I124" s="29">
        <v>1</v>
      </c>
      <c r="J124" s="29">
        <v>0</v>
      </c>
      <c r="K124" s="29">
        <v>0</v>
      </c>
      <c r="L124" s="29">
        <f>SUM(J124:K124)</f>
        <v>0</v>
      </c>
      <c r="M124" s="29">
        <v>39</v>
      </c>
      <c r="N124" s="34">
        <v>0</v>
      </c>
      <c r="O124" s="19">
        <f t="shared" si="10"/>
        <v>48</v>
      </c>
      <c r="P124" s="30">
        <f>SUM(I124:K124)</f>
        <v>1</v>
      </c>
      <c r="Q124" s="31">
        <f t="shared" si="21"/>
        <v>1116</v>
      </c>
      <c r="R124" s="31">
        <f t="shared" si="20"/>
        <v>1115</v>
      </c>
      <c r="S124" s="28">
        <f t="shared" si="19"/>
        <v>1115</v>
      </c>
    </row>
    <row r="125" spans="1:19" ht="14.25" x14ac:dyDescent="0.2">
      <c r="A125" s="26">
        <v>44008.333333333336</v>
      </c>
      <c r="B125" s="34">
        <v>10</v>
      </c>
      <c r="C125" s="20">
        <f t="shared" si="11"/>
        <v>1262</v>
      </c>
      <c r="D125" s="27">
        <f t="shared" si="13"/>
        <v>5.2857142857142856</v>
      </c>
      <c r="E125" s="27">
        <f t="shared" si="12"/>
        <v>1.4705882352941178</v>
      </c>
      <c r="F125" s="27">
        <f t="shared" si="16"/>
        <v>0.5672268907563025</v>
      </c>
      <c r="G125" s="33">
        <f t="shared" si="15"/>
        <v>3.9705882352941178</v>
      </c>
      <c r="H125" s="27">
        <f t="shared" si="17"/>
        <v>5.4411764705882355</v>
      </c>
      <c r="I125" s="29">
        <v>0</v>
      </c>
      <c r="J125" s="29">
        <v>1</v>
      </c>
      <c r="K125" s="29">
        <v>0</v>
      </c>
      <c r="L125" s="29">
        <f>SUM(J125:K125)</f>
        <v>1</v>
      </c>
      <c r="M125" s="29">
        <v>37</v>
      </c>
      <c r="N125" s="34">
        <v>0</v>
      </c>
      <c r="O125" s="19">
        <f t="shared" si="10"/>
        <v>48</v>
      </c>
      <c r="P125" s="30">
        <f>SUM(I125:K125)</f>
        <v>1</v>
      </c>
      <c r="Q125" s="31">
        <f t="shared" si="21"/>
        <v>1119</v>
      </c>
      <c r="R125" s="31">
        <f t="shared" si="20"/>
        <v>1120</v>
      </c>
      <c r="S125" s="28">
        <f t="shared" si="19"/>
        <v>1120</v>
      </c>
    </row>
    <row r="126" spans="1:19" ht="14.25" x14ac:dyDescent="0.2">
      <c r="A126" s="26">
        <v>44009.333333333336</v>
      </c>
      <c r="B126" s="34">
        <v>5</v>
      </c>
      <c r="C126" s="20">
        <f t="shared" si="11"/>
        <v>1267</v>
      </c>
      <c r="D126" s="27">
        <f t="shared" si="13"/>
        <v>8.5714285714285712</v>
      </c>
      <c r="E126" s="27">
        <f t="shared" si="12"/>
        <v>0.73529411764705888</v>
      </c>
      <c r="F126" s="27">
        <f t="shared" si="16"/>
        <v>0.60924369747899176</v>
      </c>
      <c r="G126" s="33">
        <f t="shared" si="15"/>
        <v>4.264705882352942</v>
      </c>
      <c r="H126" s="27">
        <f t="shared" si="17"/>
        <v>6.0294117647058822</v>
      </c>
      <c r="I126" s="29"/>
      <c r="J126" s="29"/>
      <c r="K126" s="29"/>
      <c r="L126" s="29"/>
      <c r="M126" s="29"/>
      <c r="N126" s="34">
        <v>0</v>
      </c>
      <c r="O126" s="19">
        <f t="shared" si="10"/>
        <v>48</v>
      </c>
      <c r="P126" s="32">
        <v>1</v>
      </c>
      <c r="Q126" s="31">
        <f t="shared" si="21"/>
        <v>1120</v>
      </c>
      <c r="R126" s="31">
        <f t="shared" si="20"/>
        <v>1120</v>
      </c>
      <c r="S126" s="28">
        <f t="shared" si="19"/>
        <v>1120</v>
      </c>
    </row>
    <row r="127" spans="1:19" ht="14.25" x14ac:dyDescent="0.2">
      <c r="A127" s="26">
        <v>44010.333333333336</v>
      </c>
      <c r="B127" s="34">
        <v>4</v>
      </c>
      <c r="C127" s="20">
        <f t="shared" si="11"/>
        <v>1271</v>
      </c>
      <c r="D127" s="27">
        <f t="shared" si="13"/>
        <v>9.7142857142857135</v>
      </c>
      <c r="E127" s="27">
        <f t="shared" si="12"/>
        <v>0.58823529411764708</v>
      </c>
      <c r="F127" s="27">
        <f t="shared" si="16"/>
        <v>0.69327731092436984</v>
      </c>
      <c r="G127" s="33">
        <f t="shared" si="15"/>
        <v>4.8529411764705888</v>
      </c>
      <c r="H127" s="27">
        <f t="shared" si="17"/>
        <v>6.3235294117647056</v>
      </c>
      <c r="I127" s="29"/>
      <c r="J127" s="29"/>
      <c r="K127" s="29"/>
      <c r="L127" s="29"/>
      <c r="M127" s="29"/>
      <c r="N127" s="34">
        <v>0</v>
      </c>
      <c r="O127" s="19">
        <f t="shared" si="10"/>
        <v>48</v>
      </c>
      <c r="P127" s="32">
        <v>1</v>
      </c>
      <c r="Q127" s="31">
        <f t="shared" si="21"/>
        <v>1122</v>
      </c>
      <c r="R127" s="31">
        <f t="shared" si="20"/>
        <v>1120</v>
      </c>
      <c r="S127" s="28">
        <f t="shared" si="19"/>
        <v>1120</v>
      </c>
    </row>
    <row r="128" spans="1:19" ht="14.25" x14ac:dyDescent="0.2">
      <c r="A128" s="26">
        <v>44011.333333333336</v>
      </c>
      <c r="B128" s="34">
        <v>6</v>
      </c>
      <c r="C128" s="20">
        <f t="shared" si="11"/>
        <v>1277</v>
      </c>
      <c r="D128" s="27">
        <f t="shared" si="13"/>
        <v>10.857142857142858</v>
      </c>
      <c r="E128" s="27">
        <f t="shared" si="12"/>
        <v>0.88235294117647056</v>
      </c>
      <c r="F128" s="27">
        <f t="shared" si="16"/>
        <v>0.77731092436974791</v>
      </c>
      <c r="G128" s="33">
        <f t="shared" si="15"/>
        <v>5.4411764705882355</v>
      </c>
      <c r="H128" s="27">
        <f t="shared" si="17"/>
        <v>7.0588235294117645</v>
      </c>
      <c r="I128" s="29">
        <v>1</v>
      </c>
      <c r="J128" s="29">
        <v>1</v>
      </c>
      <c r="K128" s="29">
        <v>0</v>
      </c>
      <c r="L128" s="29">
        <f>SUM(J128:K128)</f>
        <v>1</v>
      </c>
      <c r="M128" s="29">
        <v>36</v>
      </c>
      <c r="N128" s="34">
        <v>0</v>
      </c>
      <c r="O128" s="19">
        <f t="shared" si="10"/>
        <v>48</v>
      </c>
      <c r="P128" s="30">
        <f>SUM(I128:K128)</f>
        <v>2</v>
      </c>
      <c r="Q128" s="31">
        <f t="shared" si="21"/>
        <v>1122</v>
      </c>
      <c r="R128" s="31">
        <f t="shared" si="20"/>
        <v>1120</v>
      </c>
      <c r="S128" s="28">
        <f t="shared" si="19"/>
        <v>1120</v>
      </c>
    </row>
    <row r="129" spans="1:19" ht="14.25" x14ac:dyDescent="0.2">
      <c r="A129" s="26">
        <v>44012.333333333336</v>
      </c>
      <c r="B129" s="34">
        <v>23</v>
      </c>
      <c r="C129" s="20">
        <f t="shared" si="11"/>
        <v>1300</v>
      </c>
      <c r="D129" s="27">
        <f t="shared" si="13"/>
        <v>10</v>
      </c>
      <c r="E129" s="27">
        <f t="shared" si="12"/>
        <v>3.3823529411764706</v>
      </c>
      <c r="F129" s="27">
        <f t="shared" si="16"/>
        <v>1.2605042016806725</v>
      </c>
      <c r="G129" s="33">
        <f t="shared" si="15"/>
        <v>8.8235294117647065</v>
      </c>
      <c r="H129" s="27">
        <f t="shared" si="17"/>
        <v>10.294117647058824</v>
      </c>
      <c r="I129" s="29">
        <v>1</v>
      </c>
      <c r="J129" s="29">
        <v>1</v>
      </c>
      <c r="K129" s="29">
        <v>0</v>
      </c>
      <c r="L129" s="29">
        <f>SUM(J129:K129)</f>
        <v>1</v>
      </c>
      <c r="M129" s="29">
        <v>36</v>
      </c>
      <c r="N129" s="34">
        <v>0</v>
      </c>
      <c r="O129" s="19">
        <f t="shared" si="10"/>
        <v>48</v>
      </c>
      <c r="P129" s="30">
        <f>SUM(I129:K129)</f>
        <v>2</v>
      </c>
      <c r="Q129" s="31">
        <f t="shared" si="21"/>
        <v>1123</v>
      </c>
      <c r="R129" s="31">
        <f t="shared" si="20"/>
        <v>1125</v>
      </c>
      <c r="S129" s="28">
        <f t="shared" si="19"/>
        <v>1125</v>
      </c>
    </row>
    <row r="130" spans="1:19" ht="14.25" x14ac:dyDescent="0.2">
      <c r="A130" s="26">
        <v>44013.333333333336</v>
      </c>
      <c r="B130" s="34">
        <v>15</v>
      </c>
      <c r="C130" s="20">
        <f t="shared" si="11"/>
        <v>1315</v>
      </c>
      <c r="D130" s="27">
        <f t="shared" si="13"/>
        <v>9.7142857142857135</v>
      </c>
      <c r="E130" s="27">
        <f t="shared" si="12"/>
        <v>2.2058823529411766</v>
      </c>
      <c r="F130" s="27">
        <f t="shared" si="16"/>
        <v>1.4285714285714286</v>
      </c>
      <c r="G130" s="33">
        <f t="shared" si="15"/>
        <v>10</v>
      </c>
      <c r="H130" s="27">
        <f t="shared" si="17"/>
        <v>12.5</v>
      </c>
      <c r="I130" s="29">
        <v>1</v>
      </c>
      <c r="J130" s="29">
        <v>1</v>
      </c>
      <c r="K130" s="29">
        <v>0</v>
      </c>
      <c r="L130" s="29">
        <f>SUM(J130:K130)</f>
        <v>1</v>
      </c>
      <c r="M130" s="29">
        <v>32</v>
      </c>
      <c r="N130" s="34">
        <v>0</v>
      </c>
      <c r="O130" s="19">
        <f t="shared" si="10"/>
        <v>48</v>
      </c>
      <c r="P130" s="30">
        <f>SUM(I130:K130)</f>
        <v>2</v>
      </c>
      <c r="Q130" s="31">
        <f t="shared" si="21"/>
        <v>1123</v>
      </c>
      <c r="R130" s="31">
        <f t="shared" si="20"/>
        <v>1125</v>
      </c>
      <c r="S130" s="28">
        <f t="shared" si="19"/>
        <v>1125</v>
      </c>
    </row>
    <row r="131" spans="1:19" ht="14.25" x14ac:dyDescent="0.2">
      <c r="A131" s="26">
        <v>44014.333333333336</v>
      </c>
      <c r="B131" s="34">
        <v>13</v>
      </c>
      <c r="C131" s="20">
        <f t="shared" si="11"/>
        <v>1328</v>
      </c>
      <c r="D131" s="27">
        <f t="shared" si="13"/>
        <v>9.4285714285714288</v>
      </c>
      <c r="E131" s="27">
        <f t="shared" si="12"/>
        <v>1.911764705882353</v>
      </c>
      <c r="F131" s="27">
        <f t="shared" si="16"/>
        <v>1.596638655462185</v>
      </c>
      <c r="G131" s="33">
        <f t="shared" si="15"/>
        <v>11.176470588235295</v>
      </c>
      <c r="H131" s="27">
        <f t="shared" si="17"/>
        <v>13.970588235294118</v>
      </c>
      <c r="I131" s="29">
        <v>2</v>
      </c>
      <c r="J131" s="29">
        <v>1</v>
      </c>
      <c r="K131" s="29">
        <v>0</v>
      </c>
      <c r="L131" s="29">
        <f>SUM(J131:K131)</f>
        <v>1</v>
      </c>
      <c r="M131" s="29">
        <v>32</v>
      </c>
      <c r="N131" s="34">
        <v>0</v>
      </c>
      <c r="O131" s="19">
        <f t="shared" si="10"/>
        <v>48</v>
      </c>
      <c r="P131" s="30">
        <f>SUM(I131:K131)</f>
        <v>3</v>
      </c>
      <c r="Q131" s="31">
        <f t="shared" si="21"/>
        <v>1125</v>
      </c>
      <c r="R131" s="31">
        <f t="shared" si="20"/>
        <v>1125</v>
      </c>
      <c r="S131" s="28">
        <f t="shared" si="19"/>
        <v>1125</v>
      </c>
    </row>
    <row r="132" spans="1:19" ht="14.25" x14ac:dyDescent="0.2">
      <c r="A132" s="26">
        <v>44015.333333333336</v>
      </c>
      <c r="B132" s="34">
        <v>4</v>
      </c>
      <c r="C132" s="20">
        <f t="shared" si="11"/>
        <v>1332</v>
      </c>
      <c r="D132" s="27">
        <f t="shared" si="13"/>
        <v>9.5714285714285712</v>
      </c>
      <c r="E132" s="27">
        <f t="shared" si="12"/>
        <v>0.58823529411764708</v>
      </c>
      <c r="F132" s="27">
        <f t="shared" si="16"/>
        <v>1.4705882352941175</v>
      </c>
      <c r="G132" s="33">
        <f t="shared" si="15"/>
        <v>10.294117647058822</v>
      </c>
      <c r="H132" s="27">
        <f t="shared" si="17"/>
        <v>14.264705882352942</v>
      </c>
      <c r="I132" s="29">
        <v>2</v>
      </c>
      <c r="J132" s="29">
        <v>0</v>
      </c>
      <c r="K132" s="29">
        <v>0</v>
      </c>
      <c r="L132" s="29">
        <f>SUM(J132:K132)</f>
        <v>0</v>
      </c>
      <c r="M132" s="29">
        <v>38</v>
      </c>
      <c r="N132" s="34">
        <v>0</v>
      </c>
      <c r="O132" s="19">
        <f t="shared" si="10"/>
        <v>48</v>
      </c>
      <c r="P132" s="30">
        <f>SUM(I132:K132)</f>
        <v>2</v>
      </c>
      <c r="Q132" s="31">
        <f t="shared" si="21"/>
        <v>1128</v>
      </c>
      <c r="R132" s="31">
        <f t="shared" si="20"/>
        <v>1130</v>
      </c>
      <c r="S132" s="28">
        <f t="shared" si="19"/>
        <v>1130</v>
      </c>
    </row>
    <row r="133" spans="1:19" ht="14.25" x14ac:dyDescent="0.2">
      <c r="A133" s="26">
        <v>44016.333333333336</v>
      </c>
      <c r="B133" s="34">
        <v>3</v>
      </c>
      <c r="C133" s="20">
        <f t="shared" si="11"/>
        <v>1335</v>
      </c>
      <c r="D133" s="27">
        <f t="shared" si="13"/>
        <v>7.4285714285714288</v>
      </c>
      <c r="E133" s="27">
        <f t="shared" si="12"/>
        <v>0.44117647058823528</v>
      </c>
      <c r="F133" s="27">
        <f t="shared" si="16"/>
        <v>1.4285714285714286</v>
      </c>
      <c r="G133" s="33">
        <f t="shared" si="15"/>
        <v>10</v>
      </c>
      <c r="H133" s="27">
        <f t="shared" si="17"/>
        <v>14.264705882352942</v>
      </c>
      <c r="I133" s="29"/>
      <c r="J133" s="29"/>
      <c r="K133" s="29"/>
      <c r="L133" s="29"/>
      <c r="M133" s="29"/>
      <c r="N133" s="34">
        <v>0</v>
      </c>
      <c r="O133" s="19">
        <f t="shared" ref="O133:O196" si="22">SUM(O132,N133)</f>
        <v>48</v>
      </c>
      <c r="P133" s="32">
        <v>2</v>
      </c>
      <c r="Q133" s="31">
        <f t="shared" si="21"/>
        <v>1131</v>
      </c>
      <c r="R133" s="31">
        <f t="shared" si="20"/>
        <v>1130</v>
      </c>
      <c r="S133" s="28">
        <f t="shared" si="19"/>
        <v>1130</v>
      </c>
    </row>
    <row r="134" spans="1:19" ht="14.25" x14ac:dyDescent="0.2">
      <c r="A134" s="26">
        <v>44017.333333333336</v>
      </c>
      <c r="B134" s="34">
        <v>2</v>
      </c>
      <c r="C134" s="20">
        <f t="shared" ref="C134:C197" si="23">SUM(C133,B134)</f>
        <v>1337</v>
      </c>
      <c r="D134" s="27">
        <f t="shared" si="13"/>
        <v>6.2857142857142856</v>
      </c>
      <c r="E134" s="27">
        <f t="shared" ref="E134:E197" si="24">B134/6.8</f>
        <v>0.29411764705882354</v>
      </c>
      <c r="F134" s="27">
        <f t="shared" si="16"/>
        <v>1.3865546218487397</v>
      </c>
      <c r="G134" s="33">
        <f t="shared" si="15"/>
        <v>9.7058823529411775</v>
      </c>
      <c r="H134" s="27">
        <f t="shared" si="17"/>
        <v>14.558823529411766</v>
      </c>
      <c r="I134" s="29"/>
      <c r="J134" s="29"/>
      <c r="K134" s="29"/>
      <c r="L134" s="29"/>
      <c r="M134" s="29"/>
      <c r="N134" s="34">
        <v>0</v>
      </c>
      <c r="O134" s="19">
        <f t="shared" si="22"/>
        <v>48</v>
      </c>
      <c r="P134" s="32">
        <v>2</v>
      </c>
      <c r="Q134" s="31">
        <f t="shared" si="21"/>
        <v>1131</v>
      </c>
      <c r="R134" s="31">
        <f t="shared" si="20"/>
        <v>1130</v>
      </c>
      <c r="S134" s="28">
        <f t="shared" si="19"/>
        <v>1130</v>
      </c>
    </row>
    <row r="135" spans="1:19" ht="14.25" x14ac:dyDescent="0.2">
      <c r="A135" s="26">
        <v>44018.333333333336</v>
      </c>
      <c r="B135" s="34">
        <v>7</v>
      </c>
      <c r="C135" s="20">
        <f t="shared" si="23"/>
        <v>1344</v>
      </c>
      <c r="D135" s="27">
        <f t="shared" si="13"/>
        <v>5.2857142857142856</v>
      </c>
      <c r="E135" s="27">
        <f t="shared" si="24"/>
        <v>1.0294117647058825</v>
      </c>
      <c r="F135" s="27">
        <f t="shared" si="16"/>
        <v>1.4075630252100841</v>
      </c>
      <c r="G135" s="33">
        <f t="shared" si="15"/>
        <v>9.8529411764705888</v>
      </c>
      <c r="H135" s="27">
        <f t="shared" si="17"/>
        <v>15.294117647058826</v>
      </c>
      <c r="I135" s="29">
        <v>3</v>
      </c>
      <c r="J135" s="29">
        <v>1</v>
      </c>
      <c r="K135" s="29">
        <v>0</v>
      </c>
      <c r="L135" s="29">
        <f>SUM(J135:K135)</f>
        <v>1</v>
      </c>
      <c r="M135" s="29">
        <v>39</v>
      </c>
      <c r="N135" s="34">
        <v>0</v>
      </c>
      <c r="O135" s="19">
        <f t="shared" si="22"/>
        <v>48</v>
      </c>
      <c r="P135" s="30">
        <f>SUM(I135:K135)</f>
        <v>4</v>
      </c>
      <c r="Q135" s="31">
        <f t="shared" si="21"/>
        <v>1131</v>
      </c>
      <c r="R135" s="31">
        <f t="shared" si="20"/>
        <v>1130</v>
      </c>
      <c r="S135" s="28">
        <f t="shared" si="19"/>
        <v>1130</v>
      </c>
    </row>
    <row r="136" spans="1:19" ht="14.25" x14ac:dyDescent="0.2">
      <c r="A136" s="26">
        <v>44019.333333333336</v>
      </c>
      <c r="B136" s="34">
        <v>8</v>
      </c>
      <c r="C136" s="20">
        <f t="shared" si="23"/>
        <v>1352</v>
      </c>
      <c r="D136" s="27">
        <f t="shared" si="13"/>
        <v>6.5714285714285712</v>
      </c>
      <c r="E136" s="27">
        <f t="shared" si="24"/>
        <v>1.1764705882352942</v>
      </c>
      <c r="F136" s="27">
        <f t="shared" si="16"/>
        <v>1.0924369747899161</v>
      </c>
      <c r="G136" s="33">
        <f t="shared" si="15"/>
        <v>7.6470588235294121</v>
      </c>
      <c r="H136" s="27">
        <f t="shared" si="17"/>
        <v>16.47058823529412</v>
      </c>
      <c r="I136" s="29">
        <v>4</v>
      </c>
      <c r="J136" s="29">
        <v>1</v>
      </c>
      <c r="K136" s="29">
        <v>0</v>
      </c>
      <c r="L136" s="29">
        <f>SUM(J136:K136)</f>
        <v>1</v>
      </c>
      <c r="M136" s="29">
        <v>35</v>
      </c>
      <c r="N136" s="34">
        <v>0</v>
      </c>
      <c r="O136" s="19">
        <f t="shared" si="22"/>
        <v>48</v>
      </c>
      <c r="P136" s="30">
        <f>SUM(I136:K136)</f>
        <v>5</v>
      </c>
      <c r="Q136" s="31">
        <f t="shared" si="21"/>
        <v>1130</v>
      </c>
      <c r="R136" s="31">
        <f t="shared" si="20"/>
        <v>1130</v>
      </c>
      <c r="S136" s="28">
        <f t="shared" si="19"/>
        <v>1130</v>
      </c>
    </row>
    <row r="137" spans="1:19" ht="14.25" x14ac:dyDescent="0.2">
      <c r="A137" s="26">
        <v>44020.333333333336</v>
      </c>
      <c r="B137" s="34">
        <v>7</v>
      </c>
      <c r="C137" s="20">
        <f t="shared" si="23"/>
        <v>1359</v>
      </c>
      <c r="D137" s="27">
        <f t="shared" ref="D137:D200" si="25">AVERAGE(B134:B140)</f>
        <v>8.1428571428571423</v>
      </c>
      <c r="E137" s="27">
        <f t="shared" si="24"/>
        <v>1.0294117647058825</v>
      </c>
      <c r="F137" s="27">
        <f t="shared" si="16"/>
        <v>0.92436974789915971</v>
      </c>
      <c r="G137" s="33">
        <f t="shared" si="15"/>
        <v>6.4705882352941178</v>
      </c>
      <c r="H137" s="27">
        <f t="shared" si="17"/>
        <v>16.47058823529412</v>
      </c>
      <c r="I137" s="29">
        <v>4</v>
      </c>
      <c r="J137" s="29">
        <v>1</v>
      </c>
      <c r="K137" s="29">
        <v>0</v>
      </c>
      <c r="L137" s="29">
        <f>SUM(J137:K137)</f>
        <v>1</v>
      </c>
      <c r="M137" s="29">
        <v>38</v>
      </c>
      <c r="N137" s="34">
        <v>0</v>
      </c>
      <c r="O137" s="19">
        <f t="shared" si="22"/>
        <v>48</v>
      </c>
      <c r="P137" s="30">
        <f>SUM(I137:K137)</f>
        <v>5</v>
      </c>
      <c r="Q137" s="31">
        <f t="shared" si="21"/>
        <v>1137</v>
      </c>
      <c r="R137" s="31">
        <f t="shared" si="20"/>
        <v>1135</v>
      </c>
      <c r="S137" s="28">
        <f t="shared" si="19"/>
        <v>1135</v>
      </c>
    </row>
    <row r="138" spans="1:19" ht="14.25" x14ac:dyDescent="0.2">
      <c r="A138" s="26">
        <v>44021.333333333336</v>
      </c>
      <c r="B138" s="34">
        <v>6</v>
      </c>
      <c r="C138" s="20">
        <f t="shared" si="23"/>
        <v>1365</v>
      </c>
      <c r="D138" s="27">
        <f t="shared" si="25"/>
        <v>8.2857142857142865</v>
      </c>
      <c r="E138" s="27">
        <f t="shared" si="24"/>
        <v>0.88235294117647056</v>
      </c>
      <c r="F138" s="27">
        <f t="shared" si="16"/>
        <v>0.77731092436974791</v>
      </c>
      <c r="G138" s="33">
        <f t="shared" si="15"/>
        <v>5.4411764705882355</v>
      </c>
      <c r="H138" s="27">
        <f t="shared" si="17"/>
        <v>16.617647058823529</v>
      </c>
      <c r="I138" s="29">
        <v>2</v>
      </c>
      <c r="J138" s="29">
        <v>1</v>
      </c>
      <c r="K138" s="29">
        <v>0</v>
      </c>
      <c r="L138" s="29">
        <f>SUM(J138:K138)</f>
        <v>1</v>
      </c>
      <c r="M138" s="29">
        <v>43</v>
      </c>
      <c r="N138" s="34">
        <v>0</v>
      </c>
      <c r="O138" s="19">
        <f t="shared" si="22"/>
        <v>48</v>
      </c>
      <c r="P138" s="30">
        <f>SUM(I138:K138)</f>
        <v>3</v>
      </c>
      <c r="Q138" s="31">
        <f t="shared" si="21"/>
        <v>1144</v>
      </c>
      <c r="R138" s="31">
        <f t="shared" si="20"/>
        <v>1145</v>
      </c>
      <c r="S138" s="28">
        <f t="shared" si="19"/>
        <v>1145</v>
      </c>
    </row>
    <row r="139" spans="1:19" ht="14.25" x14ac:dyDescent="0.2">
      <c r="A139" s="26">
        <v>44022.333333333336</v>
      </c>
      <c r="B139" s="34">
        <v>13</v>
      </c>
      <c r="C139" s="20">
        <f t="shared" si="23"/>
        <v>1378</v>
      </c>
      <c r="D139" s="27">
        <f t="shared" si="25"/>
        <v>8.1428571428571423</v>
      </c>
      <c r="E139" s="27">
        <f t="shared" si="24"/>
        <v>1.911764705882353</v>
      </c>
      <c r="F139" s="27">
        <f t="shared" si="16"/>
        <v>0.96638655462184886</v>
      </c>
      <c r="G139" s="33">
        <f t="shared" ref="G139:G202" si="26">E133+E134+E135+E136+E137+E138+E139</f>
        <v>6.764705882352942</v>
      </c>
      <c r="H139" s="27">
        <f t="shared" si="17"/>
        <v>17.058823529411764</v>
      </c>
      <c r="I139" s="29">
        <v>0</v>
      </c>
      <c r="J139" s="29">
        <v>1</v>
      </c>
      <c r="K139" s="29">
        <v>0</v>
      </c>
      <c r="L139" s="29">
        <f>SUM(J139:K139)</f>
        <v>1</v>
      </c>
      <c r="M139" s="29">
        <v>39</v>
      </c>
      <c r="N139" s="34">
        <v>0</v>
      </c>
      <c r="O139" s="19">
        <f t="shared" si="22"/>
        <v>48</v>
      </c>
      <c r="P139" s="30">
        <f>SUM(I139:K139)</f>
        <v>1</v>
      </c>
      <c r="Q139" s="31">
        <f t="shared" si="21"/>
        <v>1156</v>
      </c>
      <c r="R139" s="31">
        <f t="shared" si="20"/>
        <v>1155</v>
      </c>
      <c r="S139" s="28">
        <f t="shared" si="19"/>
        <v>1155</v>
      </c>
    </row>
    <row r="140" spans="1:19" ht="14.25" x14ac:dyDescent="0.2">
      <c r="A140" s="26">
        <v>44023.333333333336</v>
      </c>
      <c r="B140" s="34">
        <v>14</v>
      </c>
      <c r="C140" s="20">
        <f t="shared" si="23"/>
        <v>1392</v>
      </c>
      <c r="D140" s="27">
        <f t="shared" si="25"/>
        <v>9.1428571428571423</v>
      </c>
      <c r="E140" s="27">
        <f t="shared" si="24"/>
        <v>2.0588235294117649</v>
      </c>
      <c r="F140" s="27">
        <f t="shared" ref="F140:F203" si="27">(E134+E135+E136+E137+E138+E139+E140)/7</f>
        <v>1.1974789915966386</v>
      </c>
      <c r="G140" s="33">
        <f t="shared" si="26"/>
        <v>8.382352941176471</v>
      </c>
      <c r="H140" s="27">
        <f t="shared" si="17"/>
        <v>18.382352941176471</v>
      </c>
      <c r="I140" s="29"/>
      <c r="J140" s="29"/>
      <c r="K140" s="29"/>
      <c r="L140" s="29"/>
      <c r="M140" s="29"/>
      <c r="N140" s="34">
        <v>0</v>
      </c>
      <c r="O140" s="19">
        <f t="shared" si="22"/>
        <v>48</v>
      </c>
      <c r="P140" s="32">
        <v>1</v>
      </c>
      <c r="Q140" s="31">
        <f t="shared" si="21"/>
        <v>1161</v>
      </c>
      <c r="R140" s="31">
        <f t="shared" si="20"/>
        <v>1160</v>
      </c>
      <c r="S140" s="28">
        <f t="shared" si="19"/>
        <v>1160</v>
      </c>
    </row>
    <row r="141" spans="1:19" ht="14.25" x14ac:dyDescent="0.2">
      <c r="A141" s="26">
        <v>44024.333333333336</v>
      </c>
      <c r="B141" s="34">
        <v>3</v>
      </c>
      <c r="C141" s="20">
        <f t="shared" si="23"/>
        <v>1395</v>
      </c>
      <c r="D141" s="27">
        <f t="shared" si="25"/>
        <v>10.142857142857142</v>
      </c>
      <c r="E141" s="27">
        <f t="shared" si="24"/>
        <v>0.44117647058823528</v>
      </c>
      <c r="F141" s="27">
        <f t="shared" si="27"/>
        <v>1.2184873949579831</v>
      </c>
      <c r="G141" s="33">
        <f t="shared" si="26"/>
        <v>8.5294117647058822</v>
      </c>
      <c r="H141" s="27">
        <f t="shared" si="17"/>
        <v>18.235294117647062</v>
      </c>
      <c r="I141" s="29"/>
      <c r="J141" s="29"/>
      <c r="K141" s="29"/>
      <c r="L141" s="29"/>
      <c r="M141" s="29"/>
      <c r="N141" s="34">
        <v>0</v>
      </c>
      <c r="O141" s="19">
        <f t="shared" si="22"/>
        <v>48</v>
      </c>
      <c r="P141" s="32">
        <v>1</v>
      </c>
      <c r="Q141" s="31">
        <f t="shared" si="21"/>
        <v>1165</v>
      </c>
      <c r="R141" s="31">
        <f t="shared" si="20"/>
        <v>1165</v>
      </c>
      <c r="S141" s="28">
        <f t="shared" si="19"/>
        <v>1165</v>
      </c>
    </row>
    <row r="142" spans="1:19" ht="14.25" x14ac:dyDescent="0.2">
      <c r="A142" s="26">
        <v>44025.333333333336</v>
      </c>
      <c r="B142" s="34">
        <v>6</v>
      </c>
      <c r="C142" s="20">
        <f t="shared" si="23"/>
        <v>1401</v>
      </c>
      <c r="D142" s="27">
        <f t="shared" si="25"/>
        <v>10.571428571428571</v>
      </c>
      <c r="E142" s="27">
        <f t="shared" si="24"/>
        <v>0.88235294117647056</v>
      </c>
      <c r="F142" s="27">
        <f t="shared" si="27"/>
        <v>1.1974789915966386</v>
      </c>
      <c r="G142" s="33">
        <f t="shared" si="26"/>
        <v>8.382352941176471</v>
      </c>
      <c r="H142" s="27">
        <f t="shared" si="17"/>
        <v>18.235294117647062</v>
      </c>
      <c r="I142" s="29">
        <v>2</v>
      </c>
      <c r="J142" s="29">
        <v>1</v>
      </c>
      <c r="K142" s="29">
        <v>0</v>
      </c>
      <c r="L142" s="29">
        <f>SUM(J142:K142)</f>
        <v>1</v>
      </c>
      <c r="M142" s="29">
        <v>43</v>
      </c>
      <c r="N142" s="34">
        <v>0</v>
      </c>
      <c r="O142" s="19">
        <f t="shared" si="22"/>
        <v>48</v>
      </c>
      <c r="P142" s="30">
        <f>SUM(I142:K142)</f>
        <v>3</v>
      </c>
      <c r="Q142" s="31">
        <f t="shared" si="21"/>
        <v>1169</v>
      </c>
      <c r="R142" s="31">
        <f t="shared" si="20"/>
        <v>1170</v>
      </c>
      <c r="S142" s="28">
        <f t="shared" si="19"/>
        <v>1170</v>
      </c>
    </row>
    <row r="143" spans="1:19" ht="14.25" x14ac:dyDescent="0.2">
      <c r="A143" s="26">
        <v>44026.333333333336</v>
      </c>
      <c r="B143" s="34">
        <v>15</v>
      </c>
      <c r="C143" s="20">
        <f t="shared" si="23"/>
        <v>1416</v>
      </c>
      <c r="D143" s="27">
        <f t="shared" si="25"/>
        <v>10.714285714285714</v>
      </c>
      <c r="E143" s="27">
        <f t="shared" si="24"/>
        <v>2.2058823529411766</v>
      </c>
      <c r="F143" s="27">
        <f t="shared" si="27"/>
        <v>1.3445378151260508</v>
      </c>
      <c r="G143" s="33">
        <f t="shared" si="26"/>
        <v>9.411764705882355</v>
      </c>
      <c r="H143" s="27">
        <f t="shared" si="17"/>
        <v>17.058823529411768</v>
      </c>
      <c r="I143" s="29">
        <v>3</v>
      </c>
      <c r="J143" s="29">
        <v>1</v>
      </c>
      <c r="K143" s="29">
        <v>0</v>
      </c>
      <c r="L143" s="29">
        <f>SUM(J143:K143)</f>
        <v>1</v>
      </c>
      <c r="M143" s="29">
        <v>39</v>
      </c>
      <c r="N143" s="34">
        <v>0</v>
      </c>
      <c r="O143" s="19">
        <f t="shared" si="22"/>
        <v>48</v>
      </c>
      <c r="P143" s="30">
        <f>SUM(I143:K143)</f>
        <v>4</v>
      </c>
      <c r="Q143" s="31">
        <f t="shared" si="21"/>
        <v>1191</v>
      </c>
      <c r="R143" s="31">
        <f t="shared" si="20"/>
        <v>1190</v>
      </c>
      <c r="S143" s="28">
        <f t="shared" si="19"/>
        <v>1190</v>
      </c>
    </row>
    <row r="144" spans="1:19" ht="14.25" x14ac:dyDescent="0.2">
      <c r="A144" s="26">
        <v>44027.333333333336</v>
      </c>
      <c r="B144" s="34">
        <v>14</v>
      </c>
      <c r="C144" s="20">
        <f t="shared" si="23"/>
        <v>1430</v>
      </c>
      <c r="D144" s="27">
        <f t="shared" si="25"/>
        <v>9.7142857142857135</v>
      </c>
      <c r="E144" s="27">
        <f t="shared" si="24"/>
        <v>2.0588235294117649</v>
      </c>
      <c r="F144" s="27">
        <f t="shared" si="27"/>
        <v>1.4915966386554622</v>
      </c>
      <c r="G144" s="33">
        <f t="shared" si="26"/>
        <v>10.441176470588236</v>
      </c>
      <c r="H144" s="27">
        <f t="shared" si="17"/>
        <v>16.911764705882355</v>
      </c>
      <c r="I144" s="29">
        <v>6</v>
      </c>
      <c r="J144" s="29">
        <v>1</v>
      </c>
      <c r="K144" s="29">
        <v>0</v>
      </c>
      <c r="L144" s="29">
        <f>SUM(J144:K144)</f>
        <v>1</v>
      </c>
      <c r="M144" s="29">
        <v>37</v>
      </c>
      <c r="N144" s="34">
        <v>0</v>
      </c>
      <c r="O144" s="19">
        <f t="shared" si="22"/>
        <v>48</v>
      </c>
      <c r="P144" s="30">
        <f>SUM(I144:K144)</f>
        <v>7</v>
      </c>
      <c r="Q144" s="31">
        <f t="shared" si="21"/>
        <v>1203</v>
      </c>
      <c r="R144" s="31">
        <f t="shared" si="20"/>
        <v>1205</v>
      </c>
      <c r="S144" s="28">
        <f t="shared" si="19"/>
        <v>1205</v>
      </c>
    </row>
    <row r="145" spans="1:19" ht="14.25" x14ac:dyDescent="0.2">
      <c r="A145" s="26">
        <v>44028.333333333336</v>
      </c>
      <c r="B145" s="35">
        <v>9</v>
      </c>
      <c r="C145" s="20">
        <f t="shared" si="23"/>
        <v>1439</v>
      </c>
      <c r="D145" s="27">
        <f t="shared" si="25"/>
        <v>9.5714285714285712</v>
      </c>
      <c r="E145" s="27">
        <f t="shared" si="24"/>
        <v>1.3235294117647058</v>
      </c>
      <c r="F145" s="27">
        <f t="shared" si="27"/>
        <v>1.554621848739496</v>
      </c>
      <c r="G145" s="33">
        <f t="shared" si="26"/>
        <v>10.882352941176473</v>
      </c>
      <c r="H145" s="27">
        <f t="shared" si="17"/>
        <v>16.323529411764707</v>
      </c>
      <c r="I145" s="29">
        <v>5</v>
      </c>
      <c r="J145" s="29">
        <v>1</v>
      </c>
      <c r="K145" s="29">
        <v>0</v>
      </c>
      <c r="L145" s="29">
        <f>SUM(J145:K145)</f>
        <v>1</v>
      </c>
      <c r="M145" s="29">
        <v>34</v>
      </c>
      <c r="N145" s="34">
        <v>0</v>
      </c>
      <c r="O145" s="19">
        <f t="shared" si="22"/>
        <v>48</v>
      </c>
      <c r="P145" s="30">
        <f>SUM(I145:K145)</f>
        <v>6</v>
      </c>
      <c r="Q145" s="31">
        <f t="shared" si="21"/>
        <v>1217</v>
      </c>
      <c r="R145" s="31">
        <f t="shared" si="20"/>
        <v>1215</v>
      </c>
      <c r="S145" s="28">
        <f t="shared" si="19"/>
        <v>1215</v>
      </c>
    </row>
    <row r="146" spans="1:19" ht="14.25" x14ac:dyDescent="0.2">
      <c r="A146" s="26">
        <v>44029.333333333336</v>
      </c>
      <c r="B146" s="35">
        <v>14</v>
      </c>
      <c r="C146" s="20">
        <f t="shared" si="23"/>
        <v>1453</v>
      </c>
      <c r="D146" s="27">
        <f t="shared" si="25"/>
        <v>9.7142857142857135</v>
      </c>
      <c r="E146" s="27">
        <f t="shared" si="24"/>
        <v>2.0588235294117649</v>
      </c>
      <c r="F146" s="27">
        <f t="shared" si="27"/>
        <v>1.5756302521008403</v>
      </c>
      <c r="G146" s="33">
        <f t="shared" si="26"/>
        <v>11.029411764705882</v>
      </c>
      <c r="H146" s="27">
        <f t="shared" ref="H146:H209" si="28">SUM(E133:E146)</f>
        <v>17.794117647058826</v>
      </c>
      <c r="I146" s="29">
        <v>3</v>
      </c>
      <c r="J146" s="29">
        <v>1</v>
      </c>
      <c r="K146" s="29">
        <v>0</v>
      </c>
      <c r="L146" s="29">
        <f>SUM(J146:K146)</f>
        <v>1</v>
      </c>
      <c r="M146" s="29">
        <v>44</v>
      </c>
      <c r="N146" s="34">
        <v>0</v>
      </c>
      <c r="O146" s="19">
        <f t="shared" si="22"/>
        <v>48</v>
      </c>
      <c r="P146" s="30">
        <f>SUM(I146:K146)</f>
        <v>4</v>
      </c>
      <c r="Q146" s="31">
        <f t="shared" si="21"/>
        <v>1223</v>
      </c>
      <c r="R146" s="31">
        <f t="shared" si="20"/>
        <v>1225</v>
      </c>
      <c r="S146" s="28">
        <f t="shared" si="19"/>
        <v>1225</v>
      </c>
    </row>
    <row r="147" spans="1:19" ht="14.25" x14ac:dyDescent="0.2">
      <c r="A147" s="26">
        <v>44030.333333333336</v>
      </c>
      <c r="B147" s="35">
        <v>7</v>
      </c>
      <c r="C147" s="20">
        <f t="shared" si="23"/>
        <v>1460</v>
      </c>
      <c r="D147" s="27">
        <f t="shared" si="25"/>
        <v>10</v>
      </c>
      <c r="E147" s="27">
        <f t="shared" si="24"/>
        <v>1.0294117647058825</v>
      </c>
      <c r="F147" s="27">
        <f t="shared" si="27"/>
        <v>1.4285714285714286</v>
      </c>
      <c r="G147" s="33">
        <f t="shared" si="26"/>
        <v>10</v>
      </c>
      <c r="H147" s="27">
        <f t="shared" si="28"/>
        <v>18.382352941176475</v>
      </c>
      <c r="I147" s="29"/>
      <c r="J147" s="29"/>
      <c r="K147" s="29"/>
      <c r="L147" s="29"/>
      <c r="M147" s="29"/>
      <c r="N147" s="34">
        <v>0</v>
      </c>
      <c r="O147" s="19">
        <f t="shared" si="22"/>
        <v>48</v>
      </c>
      <c r="P147" s="32">
        <v>4</v>
      </c>
      <c r="Q147" s="31">
        <f t="shared" ref="Q147:Q178" si="29">SUM(C133,-P147,-$N$269)</f>
        <v>1226</v>
      </c>
      <c r="R147" s="31">
        <f t="shared" si="20"/>
        <v>1225</v>
      </c>
      <c r="S147" s="28">
        <f t="shared" ref="S147:S210" si="30">IF(R147&gt;R146,R147,R146)</f>
        <v>1225</v>
      </c>
    </row>
    <row r="148" spans="1:19" ht="14.25" x14ac:dyDescent="0.2">
      <c r="A148" s="26">
        <v>44031.333333333336</v>
      </c>
      <c r="B148" s="35">
        <v>2</v>
      </c>
      <c r="C148" s="20">
        <f t="shared" si="23"/>
        <v>1462</v>
      </c>
      <c r="D148" s="27">
        <f t="shared" si="25"/>
        <v>9.2857142857142865</v>
      </c>
      <c r="E148" s="27">
        <f t="shared" si="24"/>
        <v>0.29411764705882354</v>
      </c>
      <c r="F148" s="27">
        <f t="shared" si="27"/>
        <v>1.4075630252100841</v>
      </c>
      <c r="G148" s="33">
        <f t="shared" si="26"/>
        <v>9.8529411764705888</v>
      </c>
      <c r="H148" s="27">
        <f t="shared" si="28"/>
        <v>18.382352941176471</v>
      </c>
      <c r="I148" s="29"/>
      <c r="J148" s="29"/>
      <c r="K148" s="29"/>
      <c r="L148" s="29"/>
      <c r="M148" s="29"/>
      <c r="N148" s="34">
        <v>0</v>
      </c>
      <c r="O148" s="19">
        <f t="shared" si="22"/>
        <v>48</v>
      </c>
      <c r="P148" s="32">
        <v>4</v>
      </c>
      <c r="Q148" s="31">
        <f t="shared" si="29"/>
        <v>1228</v>
      </c>
      <c r="R148" s="31">
        <f t="shared" ref="R148:R211" si="31">MROUND(Q148,5)</f>
        <v>1230</v>
      </c>
      <c r="S148" s="28">
        <f t="shared" si="30"/>
        <v>1230</v>
      </c>
    </row>
    <row r="149" spans="1:19" ht="14.25" x14ac:dyDescent="0.2">
      <c r="A149" s="26">
        <v>44032.333333333336</v>
      </c>
      <c r="B149" s="35">
        <v>7</v>
      </c>
      <c r="C149" s="20">
        <f t="shared" si="23"/>
        <v>1469</v>
      </c>
      <c r="D149" s="27">
        <f t="shared" si="25"/>
        <v>10.142857142857142</v>
      </c>
      <c r="E149" s="27">
        <f t="shared" si="24"/>
        <v>1.0294117647058825</v>
      </c>
      <c r="F149" s="27">
        <f t="shared" si="27"/>
        <v>1.4285714285714288</v>
      </c>
      <c r="G149" s="33">
        <f t="shared" si="26"/>
        <v>10.000000000000002</v>
      </c>
      <c r="H149" s="27">
        <f t="shared" si="28"/>
        <v>18.382352941176475</v>
      </c>
      <c r="I149" s="29">
        <v>3</v>
      </c>
      <c r="J149" s="29">
        <v>1</v>
      </c>
      <c r="K149" s="29">
        <v>0</v>
      </c>
      <c r="L149" s="29">
        <f>SUM(J149:K149)</f>
        <v>1</v>
      </c>
      <c r="M149" s="29">
        <v>42</v>
      </c>
      <c r="N149" s="34">
        <v>0</v>
      </c>
      <c r="O149" s="19">
        <f t="shared" si="22"/>
        <v>48</v>
      </c>
      <c r="P149" s="30">
        <f>SUM(I149:K149)</f>
        <v>4</v>
      </c>
      <c r="Q149" s="31">
        <f t="shared" si="29"/>
        <v>1235</v>
      </c>
      <c r="R149" s="31">
        <f t="shared" si="31"/>
        <v>1235</v>
      </c>
      <c r="S149" s="28">
        <f t="shared" si="30"/>
        <v>1235</v>
      </c>
    </row>
    <row r="150" spans="1:19" ht="14.25" x14ac:dyDescent="0.2">
      <c r="A150" s="26">
        <v>44033.333333333336</v>
      </c>
      <c r="B150" s="35">
        <v>17</v>
      </c>
      <c r="C150" s="20">
        <f t="shared" si="23"/>
        <v>1486</v>
      </c>
      <c r="D150" s="27">
        <f t="shared" si="25"/>
        <v>10.285714285714286</v>
      </c>
      <c r="E150" s="27">
        <f t="shared" si="24"/>
        <v>2.5</v>
      </c>
      <c r="F150" s="27">
        <f t="shared" si="27"/>
        <v>1.4705882352941175</v>
      </c>
      <c r="G150" s="33">
        <f t="shared" si="26"/>
        <v>10.294117647058822</v>
      </c>
      <c r="H150" s="27">
        <f t="shared" si="28"/>
        <v>19.705882352941181</v>
      </c>
      <c r="I150" s="29">
        <v>4</v>
      </c>
      <c r="J150" s="29">
        <v>1</v>
      </c>
      <c r="K150" s="29">
        <v>0</v>
      </c>
      <c r="L150" s="29">
        <f>SUM(J150:K150)</f>
        <v>1</v>
      </c>
      <c r="M150" s="29">
        <v>48</v>
      </c>
      <c r="N150" s="34">
        <v>0</v>
      </c>
      <c r="O150" s="19">
        <f t="shared" si="22"/>
        <v>48</v>
      </c>
      <c r="P150" s="30">
        <f>SUM(I150:K150)</f>
        <v>5</v>
      </c>
      <c r="Q150" s="31">
        <f t="shared" si="29"/>
        <v>1242</v>
      </c>
      <c r="R150" s="31">
        <f t="shared" si="31"/>
        <v>1240</v>
      </c>
      <c r="S150" s="28">
        <f t="shared" si="30"/>
        <v>1240</v>
      </c>
    </row>
    <row r="151" spans="1:19" ht="14.25" x14ac:dyDescent="0.2">
      <c r="A151" s="26">
        <v>44034.333333333336</v>
      </c>
      <c r="B151" s="35">
        <v>9</v>
      </c>
      <c r="C151" s="20">
        <f t="shared" si="23"/>
        <v>1495</v>
      </c>
      <c r="D151" s="27">
        <f t="shared" si="25"/>
        <v>10.142857142857142</v>
      </c>
      <c r="E151" s="27">
        <f t="shared" si="24"/>
        <v>1.3235294117647058</v>
      </c>
      <c r="F151" s="27">
        <f t="shared" si="27"/>
        <v>1.365546218487395</v>
      </c>
      <c r="G151" s="33">
        <f t="shared" si="26"/>
        <v>9.5588235294117645</v>
      </c>
      <c r="H151" s="27">
        <f t="shared" si="28"/>
        <v>20.000000000000004</v>
      </c>
      <c r="I151" s="29">
        <v>4</v>
      </c>
      <c r="J151" s="29">
        <v>1</v>
      </c>
      <c r="K151" s="29">
        <v>0</v>
      </c>
      <c r="L151" s="29">
        <f>SUM(J151:K151)</f>
        <v>1</v>
      </c>
      <c r="M151" s="29">
        <v>42</v>
      </c>
      <c r="N151" s="34">
        <v>0</v>
      </c>
      <c r="O151" s="19">
        <f t="shared" si="22"/>
        <v>48</v>
      </c>
      <c r="P151" s="30">
        <f>SUM(I151:K151)</f>
        <v>5</v>
      </c>
      <c r="Q151" s="31">
        <f t="shared" si="29"/>
        <v>1249</v>
      </c>
      <c r="R151" s="31">
        <f t="shared" si="31"/>
        <v>1250</v>
      </c>
      <c r="S151" s="28">
        <f t="shared" si="30"/>
        <v>1250</v>
      </c>
    </row>
    <row r="152" spans="1:19" ht="14.25" x14ac:dyDescent="0.2">
      <c r="A152" s="26">
        <v>44035.333333333336</v>
      </c>
      <c r="B152" s="35">
        <v>15</v>
      </c>
      <c r="C152" s="20">
        <f t="shared" si="23"/>
        <v>1510</v>
      </c>
      <c r="D152" s="27">
        <f t="shared" si="25"/>
        <v>10.142857142857142</v>
      </c>
      <c r="E152" s="27">
        <f t="shared" si="24"/>
        <v>2.2058823529411766</v>
      </c>
      <c r="F152" s="27">
        <f t="shared" si="27"/>
        <v>1.4915966386554622</v>
      </c>
      <c r="G152" s="33">
        <f t="shared" si="26"/>
        <v>10.441176470588236</v>
      </c>
      <c r="H152" s="27">
        <f t="shared" si="28"/>
        <v>21.32352941176471</v>
      </c>
      <c r="I152" s="29">
        <v>8</v>
      </c>
      <c r="J152" s="29">
        <v>1</v>
      </c>
      <c r="K152" s="29">
        <v>0</v>
      </c>
      <c r="L152" s="29">
        <f>SUM(J152:K152)</f>
        <v>1</v>
      </c>
      <c r="M152" s="29">
        <v>34</v>
      </c>
      <c r="N152" s="34">
        <v>0</v>
      </c>
      <c r="O152" s="19">
        <f t="shared" si="22"/>
        <v>48</v>
      </c>
      <c r="P152" s="30">
        <f>SUM(I152:K152)</f>
        <v>9</v>
      </c>
      <c r="Q152" s="31">
        <f t="shared" si="29"/>
        <v>1251</v>
      </c>
      <c r="R152" s="31">
        <f t="shared" si="31"/>
        <v>1250</v>
      </c>
      <c r="S152" s="28">
        <f t="shared" si="30"/>
        <v>1250</v>
      </c>
    </row>
    <row r="153" spans="1:19" ht="14.25" x14ac:dyDescent="0.2">
      <c r="A153" s="26">
        <v>44036.333333333336</v>
      </c>
      <c r="B153" s="35">
        <v>15</v>
      </c>
      <c r="C153" s="20">
        <f t="shared" si="23"/>
        <v>1525</v>
      </c>
      <c r="D153" s="27">
        <f t="shared" si="25"/>
        <v>9.7142857142857135</v>
      </c>
      <c r="E153" s="27">
        <f t="shared" si="24"/>
        <v>2.2058823529411766</v>
      </c>
      <c r="F153" s="27">
        <f t="shared" si="27"/>
        <v>1.5126050420168069</v>
      </c>
      <c r="G153" s="33">
        <f t="shared" si="26"/>
        <v>10.588235294117649</v>
      </c>
      <c r="H153" s="27">
        <f t="shared" si="28"/>
        <v>21.617647058823533</v>
      </c>
      <c r="I153" s="29">
        <v>5</v>
      </c>
      <c r="J153" s="29">
        <v>1</v>
      </c>
      <c r="K153" s="29">
        <v>0</v>
      </c>
      <c r="L153" s="29">
        <f>SUM(J153:K153)</f>
        <v>1</v>
      </c>
      <c r="M153" s="29">
        <v>31</v>
      </c>
      <c r="N153" s="34">
        <v>0</v>
      </c>
      <c r="O153" s="19">
        <f t="shared" si="22"/>
        <v>48</v>
      </c>
      <c r="P153" s="30">
        <f>SUM(I153:K153)</f>
        <v>6</v>
      </c>
      <c r="Q153" s="31">
        <f t="shared" si="29"/>
        <v>1267</v>
      </c>
      <c r="R153" s="31">
        <f t="shared" si="31"/>
        <v>1265</v>
      </c>
      <c r="S153" s="28">
        <f t="shared" si="30"/>
        <v>1265</v>
      </c>
    </row>
    <row r="154" spans="1:19" ht="14.25" x14ac:dyDescent="0.2">
      <c r="A154" s="26">
        <v>44037.333333333336</v>
      </c>
      <c r="B154" s="35">
        <v>6</v>
      </c>
      <c r="C154" s="20">
        <f t="shared" si="23"/>
        <v>1531</v>
      </c>
      <c r="D154" s="27">
        <f t="shared" si="25"/>
        <v>9.5714285714285712</v>
      </c>
      <c r="E154" s="27">
        <f t="shared" si="24"/>
        <v>0.88235294117647056</v>
      </c>
      <c r="F154" s="27">
        <f t="shared" si="27"/>
        <v>1.4915966386554622</v>
      </c>
      <c r="G154" s="33">
        <f t="shared" si="26"/>
        <v>10.441176470588236</v>
      </c>
      <c r="H154" s="27">
        <f t="shared" si="28"/>
        <v>20.441176470588239</v>
      </c>
      <c r="I154" s="29"/>
      <c r="J154" s="29"/>
      <c r="K154" s="29"/>
      <c r="L154" s="29"/>
      <c r="M154" s="29"/>
      <c r="N154" s="34">
        <v>0</v>
      </c>
      <c r="O154" s="19">
        <f t="shared" si="22"/>
        <v>48</v>
      </c>
      <c r="P154" s="32">
        <v>6</v>
      </c>
      <c r="Q154" s="31">
        <f t="shared" si="29"/>
        <v>1281</v>
      </c>
      <c r="R154" s="31">
        <f t="shared" si="31"/>
        <v>1280</v>
      </c>
      <c r="S154" s="28">
        <f t="shared" si="30"/>
        <v>1280</v>
      </c>
    </row>
    <row r="155" spans="1:19" ht="14.25" x14ac:dyDescent="0.2">
      <c r="A155" s="26">
        <v>44038.333333333336</v>
      </c>
      <c r="B155" s="35">
        <v>2</v>
      </c>
      <c r="C155" s="20">
        <f t="shared" si="23"/>
        <v>1533</v>
      </c>
      <c r="D155" s="27">
        <f t="shared" si="25"/>
        <v>9.8571428571428577</v>
      </c>
      <c r="E155" s="27">
        <f t="shared" si="24"/>
        <v>0.29411764705882354</v>
      </c>
      <c r="F155" s="27">
        <f t="shared" si="27"/>
        <v>1.4915966386554624</v>
      </c>
      <c r="G155" s="33">
        <f t="shared" si="26"/>
        <v>10.441176470588237</v>
      </c>
      <c r="H155" s="27">
        <f t="shared" si="28"/>
        <v>20.294117647058826</v>
      </c>
      <c r="I155" s="29"/>
      <c r="J155" s="29"/>
      <c r="K155" s="29"/>
      <c r="L155" s="29"/>
      <c r="M155" s="29"/>
      <c r="N155" s="35">
        <v>0</v>
      </c>
      <c r="O155" s="19">
        <f t="shared" si="22"/>
        <v>48</v>
      </c>
      <c r="P155" s="32">
        <v>6</v>
      </c>
      <c r="Q155" s="31">
        <f t="shared" si="29"/>
        <v>1284</v>
      </c>
      <c r="R155" s="31">
        <f t="shared" si="31"/>
        <v>1285</v>
      </c>
      <c r="S155" s="28">
        <f t="shared" si="30"/>
        <v>1285</v>
      </c>
    </row>
    <row r="156" spans="1:19" ht="14.25" x14ac:dyDescent="0.2">
      <c r="A156" s="26">
        <v>44039.333333333336</v>
      </c>
      <c r="B156" s="35">
        <v>4</v>
      </c>
      <c r="C156" s="20">
        <f t="shared" si="23"/>
        <v>1537</v>
      </c>
      <c r="D156" s="27">
        <f t="shared" si="25"/>
        <v>11</v>
      </c>
      <c r="E156" s="27">
        <f t="shared" si="24"/>
        <v>0.58823529411764708</v>
      </c>
      <c r="F156" s="27">
        <f t="shared" si="27"/>
        <v>1.4285714285714286</v>
      </c>
      <c r="G156" s="33">
        <f t="shared" si="26"/>
        <v>10</v>
      </c>
      <c r="H156" s="27">
        <f t="shared" si="28"/>
        <v>20.000000000000004</v>
      </c>
      <c r="I156" s="29">
        <v>10</v>
      </c>
      <c r="J156" s="29">
        <v>1</v>
      </c>
      <c r="K156" s="29">
        <v>1</v>
      </c>
      <c r="L156" s="29">
        <f>SUM(J156:K156)</f>
        <v>2</v>
      </c>
      <c r="M156" s="29">
        <v>33</v>
      </c>
      <c r="N156" s="34">
        <v>1</v>
      </c>
      <c r="O156" s="19">
        <f t="shared" si="22"/>
        <v>49</v>
      </c>
      <c r="P156" s="30">
        <f>SUM(I156:K156)</f>
        <v>12</v>
      </c>
      <c r="Q156" s="31">
        <f t="shared" si="29"/>
        <v>1284</v>
      </c>
      <c r="R156" s="31">
        <f t="shared" si="31"/>
        <v>1285</v>
      </c>
      <c r="S156" s="28">
        <f t="shared" si="30"/>
        <v>1285</v>
      </c>
    </row>
    <row r="157" spans="1:19" ht="14.25" x14ac:dyDescent="0.2">
      <c r="A157" s="26">
        <v>44040.333333333336</v>
      </c>
      <c r="B157" s="35">
        <v>16</v>
      </c>
      <c r="C157" s="20">
        <f t="shared" si="23"/>
        <v>1553</v>
      </c>
      <c r="D157" s="27">
        <f t="shared" si="25"/>
        <v>10.285714285714286</v>
      </c>
      <c r="E157" s="27">
        <f t="shared" si="24"/>
        <v>2.3529411764705883</v>
      </c>
      <c r="F157" s="27">
        <f t="shared" si="27"/>
        <v>1.4075630252100839</v>
      </c>
      <c r="G157" s="33">
        <f t="shared" si="26"/>
        <v>9.852941176470587</v>
      </c>
      <c r="H157" s="27">
        <f t="shared" si="28"/>
        <v>20.147058823529413</v>
      </c>
      <c r="I157" s="29">
        <v>8</v>
      </c>
      <c r="J157" s="29">
        <v>2</v>
      </c>
      <c r="K157" s="29">
        <v>0</v>
      </c>
      <c r="L157" s="29">
        <f>SUM(J157:K157)</f>
        <v>2</v>
      </c>
      <c r="M157" s="29">
        <v>35</v>
      </c>
      <c r="N157" s="35">
        <v>0</v>
      </c>
      <c r="O157" s="19">
        <f t="shared" si="22"/>
        <v>49</v>
      </c>
      <c r="P157" s="30">
        <f>SUM(I157:K157)</f>
        <v>10</v>
      </c>
      <c r="Q157" s="31">
        <f t="shared" si="29"/>
        <v>1301</v>
      </c>
      <c r="R157" s="31">
        <f t="shared" si="31"/>
        <v>1300</v>
      </c>
      <c r="S157" s="28">
        <f t="shared" si="30"/>
        <v>1300</v>
      </c>
    </row>
    <row r="158" spans="1:19" ht="14.25" x14ac:dyDescent="0.2">
      <c r="A158" s="26">
        <v>44041.333333333336</v>
      </c>
      <c r="B158" s="35">
        <v>11</v>
      </c>
      <c r="C158" s="20">
        <f t="shared" si="23"/>
        <v>1564</v>
      </c>
      <c r="D158" s="27">
        <f t="shared" si="25"/>
        <v>11.714285714285714</v>
      </c>
      <c r="E158" s="27">
        <f t="shared" si="24"/>
        <v>1.6176470588235294</v>
      </c>
      <c r="F158" s="27">
        <f t="shared" si="27"/>
        <v>1.4495798319327731</v>
      </c>
      <c r="G158" s="33">
        <f t="shared" si="26"/>
        <v>10.147058823529411</v>
      </c>
      <c r="H158" s="27">
        <f t="shared" si="28"/>
        <v>19.705882352941178</v>
      </c>
      <c r="I158" s="29">
        <v>7</v>
      </c>
      <c r="J158" s="29">
        <v>3</v>
      </c>
      <c r="K158" s="29">
        <v>0</v>
      </c>
      <c r="L158" s="29">
        <f>SUM(J158:K158)</f>
        <v>3</v>
      </c>
      <c r="M158" s="29">
        <v>35</v>
      </c>
      <c r="N158" s="35">
        <v>0</v>
      </c>
      <c r="O158" s="19">
        <f t="shared" si="22"/>
        <v>49</v>
      </c>
      <c r="P158" s="30">
        <f>SUM(I158:K158)</f>
        <v>10</v>
      </c>
      <c r="Q158" s="31">
        <f t="shared" si="29"/>
        <v>1315</v>
      </c>
      <c r="R158" s="31">
        <f t="shared" si="31"/>
        <v>1315</v>
      </c>
      <c r="S158" s="28">
        <f t="shared" si="30"/>
        <v>1315</v>
      </c>
    </row>
    <row r="159" spans="1:19" ht="14.25" x14ac:dyDescent="0.2">
      <c r="A159" s="26">
        <v>44042.333333333336</v>
      </c>
      <c r="B159" s="35">
        <v>23</v>
      </c>
      <c r="C159" s="20">
        <f t="shared" si="23"/>
        <v>1587</v>
      </c>
      <c r="D159" s="27">
        <f t="shared" si="25"/>
        <v>11.714285714285714</v>
      </c>
      <c r="E159" s="27">
        <f t="shared" si="24"/>
        <v>3.3823529411764706</v>
      </c>
      <c r="F159" s="27">
        <f t="shared" si="27"/>
        <v>1.6176470588235294</v>
      </c>
      <c r="G159" s="33">
        <f t="shared" si="26"/>
        <v>11.323529411764707</v>
      </c>
      <c r="H159" s="27">
        <f t="shared" si="28"/>
        <v>21.764705882352942</v>
      </c>
      <c r="I159" s="29">
        <v>9</v>
      </c>
      <c r="J159" s="29">
        <v>3</v>
      </c>
      <c r="K159" s="29">
        <v>0</v>
      </c>
      <c r="L159" s="29">
        <f>SUM(J159:K159)</f>
        <v>3</v>
      </c>
      <c r="M159" s="29">
        <v>31</v>
      </c>
      <c r="N159" s="35">
        <v>0</v>
      </c>
      <c r="O159" s="19">
        <f t="shared" si="22"/>
        <v>49</v>
      </c>
      <c r="P159" s="30">
        <f>SUM(I159:K159)</f>
        <v>12</v>
      </c>
      <c r="Q159" s="31">
        <f t="shared" si="29"/>
        <v>1322</v>
      </c>
      <c r="R159" s="31">
        <f t="shared" si="31"/>
        <v>1320</v>
      </c>
      <c r="S159" s="28">
        <f t="shared" si="30"/>
        <v>1320</v>
      </c>
    </row>
    <row r="160" spans="1:19" ht="14.25" x14ac:dyDescent="0.2">
      <c r="A160" s="26">
        <v>44043.333333333336</v>
      </c>
      <c r="B160" s="35">
        <v>10</v>
      </c>
      <c r="C160" s="20">
        <f t="shared" si="23"/>
        <v>1597</v>
      </c>
      <c r="D160" s="27">
        <f t="shared" si="25"/>
        <v>11.857142857142858</v>
      </c>
      <c r="E160" s="27">
        <f t="shared" si="24"/>
        <v>1.4705882352941178</v>
      </c>
      <c r="F160" s="27">
        <f t="shared" si="27"/>
        <v>1.5126050420168067</v>
      </c>
      <c r="G160" s="33">
        <f t="shared" si="26"/>
        <v>10.588235294117647</v>
      </c>
      <c r="H160" s="27">
        <f t="shared" si="28"/>
        <v>21.176470588235297</v>
      </c>
      <c r="I160" s="29">
        <v>10</v>
      </c>
      <c r="J160" s="29">
        <v>3</v>
      </c>
      <c r="K160" s="29">
        <v>0</v>
      </c>
      <c r="L160" s="29">
        <f>SUM(J160:K160)</f>
        <v>3</v>
      </c>
      <c r="M160" s="29">
        <v>29</v>
      </c>
      <c r="N160" s="35">
        <v>0</v>
      </c>
      <c r="O160" s="19">
        <f t="shared" si="22"/>
        <v>49</v>
      </c>
      <c r="P160" s="30">
        <f>SUM(I160:K160)</f>
        <v>13</v>
      </c>
      <c r="Q160" s="31">
        <f t="shared" si="29"/>
        <v>1335</v>
      </c>
      <c r="R160" s="31">
        <f t="shared" si="31"/>
        <v>1335</v>
      </c>
      <c r="S160" s="28">
        <f t="shared" si="30"/>
        <v>1335</v>
      </c>
    </row>
    <row r="161" spans="1:19" ht="14.25" x14ac:dyDescent="0.2">
      <c r="A161" s="26">
        <v>44044.333333333336</v>
      </c>
      <c r="B161" s="35">
        <v>16</v>
      </c>
      <c r="C161" s="20">
        <f t="shared" si="23"/>
        <v>1613</v>
      </c>
      <c r="D161" s="27">
        <f t="shared" si="25"/>
        <v>11.714285714285714</v>
      </c>
      <c r="E161" s="27">
        <f t="shared" si="24"/>
        <v>2.3529411764705883</v>
      </c>
      <c r="F161" s="27">
        <f t="shared" si="27"/>
        <v>1.7226890756302524</v>
      </c>
      <c r="G161" s="33">
        <f t="shared" si="26"/>
        <v>12.058823529411766</v>
      </c>
      <c r="H161" s="27">
        <f t="shared" si="28"/>
        <v>22.5</v>
      </c>
      <c r="I161" s="29"/>
      <c r="J161" s="29"/>
      <c r="K161" s="29"/>
      <c r="L161" s="29"/>
      <c r="M161" s="29"/>
      <c r="N161" s="35">
        <v>1</v>
      </c>
      <c r="O161" s="19">
        <f t="shared" si="22"/>
        <v>50</v>
      </c>
      <c r="P161" s="32">
        <v>13</v>
      </c>
      <c r="Q161" s="31">
        <f t="shared" si="29"/>
        <v>1342</v>
      </c>
      <c r="R161" s="31">
        <f t="shared" si="31"/>
        <v>1340</v>
      </c>
      <c r="S161" s="28">
        <f t="shared" si="30"/>
        <v>1340</v>
      </c>
    </row>
    <row r="162" spans="1:19" ht="14.25" x14ac:dyDescent="0.2">
      <c r="A162" s="26">
        <v>44045.333333333336</v>
      </c>
      <c r="B162" s="35">
        <v>2</v>
      </c>
      <c r="C162" s="20">
        <f t="shared" si="23"/>
        <v>1615</v>
      </c>
      <c r="D162" s="27">
        <f t="shared" si="25"/>
        <v>12.428571428571429</v>
      </c>
      <c r="E162" s="27">
        <f t="shared" si="24"/>
        <v>0.29411764705882354</v>
      </c>
      <c r="F162" s="27">
        <f t="shared" si="27"/>
        <v>1.7226890756302524</v>
      </c>
      <c r="G162" s="33">
        <f t="shared" si="26"/>
        <v>12.058823529411766</v>
      </c>
      <c r="H162" s="27">
        <f t="shared" si="28"/>
        <v>22.499999999999996</v>
      </c>
      <c r="I162" s="29"/>
      <c r="J162" s="29"/>
      <c r="K162" s="29"/>
      <c r="L162" s="29"/>
      <c r="M162" s="29"/>
      <c r="N162" s="35">
        <v>0</v>
      </c>
      <c r="O162" s="19">
        <f t="shared" si="22"/>
        <v>50</v>
      </c>
      <c r="P162" s="32">
        <v>13</v>
      </c>
      <c r="Q162" s="31">
        <f t="shared" si="29"/>
        <v>1344</v>
      </c>
      <c r="R162" s="31">
        <f t="shared" si="31"/>
        <v>1345</v>
      </c>
      <c r="S162" s="28">
        <f t="shared" si="30"/>
        <v>1345</v>
      </c>
    </row>
    <row r="163" spans="1:19" ht="14.25" x14ac:dyDescent="0.2">
      <c r="A163" s="26">
        <v>44046.333333333336</v>
      </c>
      <c r="B163" s="35">
        <v>5</v>
      </c>
      <c r="C163" s="20">
        <f t="shared" si="23"/>
        <v>1620</v>
      </c>
      <c r="D163" s="27">
        <f t="shared" si="25"/>
        <v>11.714285714285714</v>
      </c>
      <c r="E163" s="27">
        <f t="shared" si="24"/>
        <v>0.73529411764705888</v>
      </c>
      <c r="F163" s="27">
        <f t="shared" si="27"/>
        <v>1.7436974789915969</v>
      </c>
      <c r="G163" s="33">
        <f t="shared" si="26"/>
        <v>12.205882352941178</v>
      </c>
      <c r="H163" s="27">
        <f t="shared" si="28"/>
        <v>22.20588235294117</v>
      </c>
      <c r="I163" s="29">
        <v>7</v>
      </c>
      <c r="J163" s="29">
        <v>5</v>
      </c>
      <c r="K163" s="29">
        <v>0</v>
      </c>
      <c r="L163" s="29">
        <f>SUM(J163:K163)</f>
        <v>5</v>
      </c>
      <c r="M163" s="29">
        <v>38</v>
      </c>
      <c r="N163" s="35">
        <v>0</v>
      </c>
      <c r="O163" s="19">
        <f t="shared" si="22"/>
        <v>50</v>
      </c>
      <c r="P163" s="30">
        <f>SUM(I163:K163)</f>
        <v>12</v>
      </c>
      <c r="Q163" s="31">
        <f t="shared" si="29"/>
        <v>1352</v>
      </c>
      <c r="R163" s="31">
        <f t="shared" si="31"/>
        <v>1350</v>
      </c>
      <c r="S163" s="28">
        <f t="shared" si="30"/>
        <v>1350</v>
      </c>
    </row>
    <row r="164" spans="1:19" ht="14.25" x14ac:dyDescent="0.2">
      <c r="A164" s="26">
        <v>44047.333333333336</v>
      </c>
      <c r="B164" s="35">
        <v>15</v>
      </c>
      <c r="C164" s="20">
        <f t="shared" si="23"/>
        <v>1635</v>
      </c>
      <c r="D164" s="27">
        <f t="shared" si="25"/>
        <v>11.714285714285714</v>
      </c>
      <c r="E164" s="27">
        <f t="shared" si="24"/>
        <v>2.2058823529411766</v>
      </c>
      <c r="F164" s="27">
        <f t="shared" si="27"/>
        <v>1.7226890756302526</v>
      </c>
      <c r="G164" s="33">
        <f t="shared" si="26"/>
        <v>12.058823529411768</v>
      </c>
      <c r="H164" s="27">
        <f t="shared" si="28"/>
        <v>21.911764705882348</v>
      </c>
      <c r="I164" s="29">
        <v>8</v>
      </c>
      <c r="J164" s="29">
        <v>5</v>
      </c>
      <c r="K164" s="29">
        <v>1</v>
      </c>
      <c r="L164" s="29">
        <f>SUM(J164:K164)</f>
        <v>6</v>
      </c>
      <c r="M164" s="29">
        <v>39</v>
      </c>
      <c r="N164" s="35">
        <v>0</v>
      </c>
      <c r="O164" s="19">
        <f t="shared" si="22"/>
        <v>50</v>
      </c>
      <c r="P164" s="30">
        <f>SUM(I164:K164)</f>
        <v>14</v>
      </c>
      <c r="Q164" s="31">
        <f t="shared" si="29"/>
        <v>1367</v>
      </c>
      <c r="R164" s="31">
        <f t="shared" si="31"/>
        <v>1365</v>
      </c>
      <c r="S164" s="28">
        <f t="shared" si="30"/>
        <v>1365</v>
      </c>
    </row>
    <row r="165" spans="1:19" ht="14.25" x14ac:dyDescent="0.2">
      <c r="A165" s="26">
        <v>44048.333333333336</v>
      </c>
      <c r="B165" s="35">
        <v>16</v>
      </c>
      <c r="C165" s="20">
        <f t="shared" si="23"/>
        <v>1651</v>
      </c>
      <c r="D165" s="27">
        <f t="shared" si="25"/>
        <v>10.571428571428571</v>
      </c>
      <c r="E165" s="27">
        <f t="shared" si="24"/>
        <v>2.3529411764705883</v>
      </c>
      <c r="F165" s="27">
        <f t="shared" si="27"/>
        <v>1.827731092436975</v>
      </c>
      <c r="G165" s="33">
        <f t="shared" si="26"/>
        <v>12.794117647058824</v>
      </c>
      <c r="H165" s="27">
        <f t="shared" si="28"/>
        <v>22.941176470588232</v>
      </c>
      <c r="I165" s="29">
        <v>4</v>
      </c>
      <c r="J165" s="29">
        <v>4</v>
      </c>
      <c r="K165" s="29">
        <v>1</v>
      </c>
      <c r="L165" s="29">
        <f>SUM(J165:K165)</f>
        <v>5</v>
      </c>
      <c r="M165" s="29">
        <v>36</v>
      </c>
      <c r="N165" s="35">
        <v>0</v>
      </c>
      <c r="O165" s="19">
        <f t="shared" si="22"/>
        <v>50</v>
      </c>
      <c r="P165" s="30">
        <f>SUM(I165:K165)</f>
        <v>9</v>
      </c>
      <c r="Q165" s="31">
        <f t="shared" si="29"/>
        <v>1381</v>
      </c>
      <c r="R165" s="31">
        <f t="shared" si="31"/>
        <v>1380</v>
      </c>
      <c r="S165" s="28">
        <f t="shared" si="30"/>
        <v>1380</v>
      </c>
    </row>
    <row r="166" spans="1:19" ht="14.25" x14ac:dyDescent="0.2">
      <c r="A166" s="26">
        <v>44049.333333333336</v>
      </c>
      <c r="B166" s="35">
        <v>18</v>
      </c>
      <c r="C166" s="20">
        <f t="shared" si="23"/>
        <v>1669</v>
      </c>
      <c r="D166" s="27">
        <f t="shared" si="25"/>
        <v>10.714285714285714</v>
      </c>
      <c r="E166" s="27">
        <f t="shared" si="24"/>
        <v>2.6470588235294117</v>
      </c>
      <c r="F166" s="27">
        <f t="shared" si="27"/>
        <v>1.722689075630252</v>
      </c>
      <c r="G166" s="33">
        <f t="shared" si="26"/>
        <v>12.058823529411764</v>
      </c>
      <c r="H166" s="27">
        <f t="shared" si="28"/>
        <v>23.382352941176475</v>
      </c>
      <c r="I166" s="29">
        <v>5</v>
      </c>
      <c r="J166" s="29">
        <v>4</v>
      </c>
      <c r="K166" s="29">
        <v>0</v>
      </c>
      <c r="L166" s="29">
        <f>SUM(J166:K166)</f>
        <v>4</v>
      </c>
      <c r="M166" s="29">
        <v>37</v>
      </c>
      <c r="N166" s="35">
        <v>0</v>
      </c>
      <c r="O166" s="19">
        <f t="shared" si="22"/>
        <v>50</v>
      </c>
      <c r="P166" s="30">
        <f>SUM(I166:K166)</f>
        <v>9</v>
      </c>
      <c r="Q166" s="31">
        <f t="shared" si="29"/>
        <v>1396</v>
      </c>
      <c r="R166" s="31">
        <f t="shared" si="31"/>
        <v>1395</v>
      </c>
      <c r="S166" s="28">
        <f t="shared" si="30"/>
        <v>1395</v>
      </c>
    </row>
    <row r="167" spans="1:19" ht="14.25" x14ac:dyDescent="0.2">
      <c r="A167" s="26">
        <v>44050.333333333336</v>
      </c>
      <c r="B167" s="35">
        <v>10</v>
      </c>
      <c r="C167" s="20">
        <f t="shared" si="23"/>
        <v>1679</v>
      </c>
      <c r="D167" s="27">
        <f t="shared" si="25"/>
        <v>11.285714285714286</v>
      </c>
      <c r="E167" s="27">
        <f t="shared" si="24"/>
        <v>1.4705882352941178</v>
      </c>
      <c r="F167" s="27">
        <f t="shared" si="27"/>
        <v>1.722689075630252</v>
      </c>
      <c r="G167" s="33">
        <f t="shared" si="26"/>
        <v>12.058823529411764</v>
      </c>
      <c r="H167" s="27">
        <f t="shared" si="28"/>
        <v>22.647058823529413</v>
      </c>
      <c r="I167" s="29">
        <v>4</v>
      </c>
      <c r="J167" s="29">
        <v>4</v>
      </c>
      <c r="K167" s="29">
        <v>0</v>
      </c>
      <c r="L167" s="29">
        <f>SUM(J167:K167)</f>
        <v>4</v>
      </c>
      <c r="M167" s="29">
        <v>35</v>
      </c>
      <c r="N167" s="35">
        <v>0</v>
      </c>
      <c r="O167" s="19">
        <f t="shared" si="22"/>
        <v>50</v>
      </c>
      <c r="P167" s="30">
        <f>SUM(I167:K167)</f>
        <v>8</v>
      </c>
      <c r="Q167" s="31">
        <f t="shared" si="29"/>
        <v>1412</v>
      </c>
      <c r="R167" s="31">
        <f t="shared" si="31"/>
        <v>1410</v>
      </c>
      <c r="S167" s="28">
        <f t="shared" si="30"/>
        <v>1410</v>
      </c>
    </row>
    <row r="168" spans="1:19" ht="14.25" x14ac:dyDescent="0.2">
      <c r="A168" s="26">
        <v>44051.333333333336</v>
      </c>
      <c r="B168" s="35">
        <v>8</v>
      </c>
      <c r="C168" s="20">
        <f t="shared" si="23"/>
        <v>1687</v>
      </c>
      <c r="D168" s="27">
        <f t="shared" si="25"/>
        <v>13.285714285714286</v>
      </c>
      <c r="E168" s="27">
        <f t="shared" si="24"/>
        <v>1.1764705882352942</v>
      </c>
      <c r="F168" s="27">
        <f t="shared" si="27"/>
        <v>1.5546218487394956</v>
      </c>
      <c r="G168" s="33">
        <f t="shared" si="26"/>
        <v>10.882352941176469</v>
      </c>
      <c r="H168" s="27">
        <f t="shared" si="28"/>
        <v>22.941176470588236</v>
      </c>
      <c r="I168" s="29"/>
      <c r="J168" s="29"/>
      <c r="K168" s="29"/>
      <c r="L168" s="29"/>
      <c r="M168" s="29"/>
      <c r="N168" s="35">
        <v>0</v>
      </c>
      <c r="O168" s="19">
        <f t="shared" si="22"/>
        <v>50</v>
      </c>
      <c r="P168" s="32">
        <v>8</v>
      </c>
      <c r="Q168" s="31">
        <f t="shared" si="29"/>
        <v>1418</v>
      </c>
      <c r="R168" s="31">
        <f t="shared" si="31"/>
        <v>1420</v>
      </c>
      <c r="S168" s="28">
        <f t="shared" si="30"/>
        <v>1420</v>
      </c>
    </row>
    <row r="169" spans="1:19" ht="14.25" x14ac:dyDescent="0.2">
      <c r="A169" s="26">
        <v>44052.333333333336</v>
      </c>
      <c r="B169" s="35">
        <v>3</v>
      </c>
      <c r="C169" s="20">
        <f t="shared" si="23"/>
        <v>1690</v>
      </c>
      <c r="D169" s="27">
        <f t="shared" si="25"/>
        <v>14.428571428571429</v>
      </c>
      <c r="E169" s="27">
        <f t="shared" si="24"/>
        <v>0.44117647058823528</v>
      </c>
      <c r="F169" s="27">
        <f t="shared" si="27"/>
        <v>1.5756302521008403</v>
      </c>
      <c r="G169" s="33">
        <f t="shared" si="26"/>
        <v>11.029411764705882</v>
      </c>
      <c r="H169" s="27">
        <f t="shared" si="28"/>
        <v>23.088235294117652</v>
      </c>
      <c r="I169" s="29"/>
      <c r="J169" s="29"/>
      <c r="K169" s="29"/>
      <c r="L169" s="29"/>
      <c r="M169" s="29"/>
      <c r="N169" s="35">
        <v>0</v>
      </c>
      <c r="O169" s="19">
        <f t="shared" si="22"/>
        <v>50</v>
      </c>
      <c r="P169" s="32">
        <v>8</v>
      </c>
      <c r="Q169" s="31">
        <f t="shared" si="29"/>
        <v>1420</v>
      </c>
      <c r="R169" s="31">
        <f t="shared" si="31"/>
        <v>1420</v>
      </c>
      <c r="S169" s="28">
        <f t="shared" si="30"/>
        <v>1420</v>
      </c>
    </row>
    <row r="170" spans="1:19" ht="14.25" x14ac:dyDescent="0.2">
      <c r="A170" s="26">
        <v>44053.333333333336</v>
      </c>
      <c r="B170" s="35">
        <v>9</v>
      </c>
      <c r="C170" s="20">
        <f t="shared" si="23"/>
        <v>1699</v>
      </c>
      <c r="D170" s="27">
        <f t="shared" si="25"/>
        <v>14.714285714285714</v>
      </c>
      <c r="E170" s="27">
        <f t="shared" si="24"/>
        <v>1.3235294117647058</v>
      </c>
      <c r="F170" s="27">
        <f t="shared" si="27"/>
        <v>1.6596638655462184</v>
      </c>
      <c r="G170" s="33">
        <f t="shared" si="26"/>
        <v>11.617647058823529</v>
      </c>
      <c r="H170" s="27">
        <f t="shared" si="28"/>
        <v>23.823529411764707</v>
      </c>
      <c r="I170" s="29">
        <v>3</v>
      </c>
      <c r="J170" s="29">
        <v>4</v>
      </c>
      <c r="K170" s="29">
        <v>0</v>
      </c>
      <c r="L170" s="29">
        <f>SUM(J170:K170)</f>
        <v>4</v>
      </c>
      <c r="M170" s="29">
        <v>38</v>
      </c>
      <c r="N170" s="35">
        <v>0</v>
      </c>
      <c r="O170" s="19">
        <f t="shared" si="22"/>
        <v>50</v>
      </c>
      <c r="P170" s="30">
        <f>SUM(I170:K170)</f>
        <v>7</v>
      </c>
      <c r="Q170" s="31">
        <f t="shared" si="29"/>
        <v>1425</v>
      </c>
      <c r="R170" s="31">
        <f t="shared" si="31"/>
        <v>1425</v>
      </c>
      <c r="S170" s="28">
        <f t="shared" si="30"/>
        <v>1425</v>
      </c>
    </row>
    <row r="171" spans="1:19" ht="14.25" x14ac:dyDescent="0.2">
      <c r="A171" s="26">
        <v>44054.333333333336</v>
      </c>
      <c r="B171" s="35">
        <v>29</v>
      </c>
      <c r="C171" s="20">
        <f t="shared" si="23"/>
        <v>1728</v>
      </c>
      <c r="D171" s="27">
        <f t="shared" si="25"/>
        <v>15.142857142857142</v>
      </c>
      <c r="E171" s="27">
        <f t="shared" si="24"/>
        <v>4.2647058823529411</v>
      </c>
      <c r="F171" s="27">
        <f t="shared" si="27"/>
        <v>1.953781512605042</v>
      </c>
      <c r="G171" s="33">
        <f t="shared" si="26"/>
        <v>13.676470588235293</v>
      </c>
      <c r="H171" s="27">
        <f t="shared" si="28"/>
        <v>25.735294117647062</v>
      </c>
      <c r="I171" s="29">
        <v>5</v>
      </c>
      <c r="J171" s="29">
        <v>4</v>
      </c>
      <c r="K171" s="29">
        <v>0</v>
      </c>
      <c r="L171" s="29">
        <f>SUM(J171:K171)</f>
        <v>4</v>
      </c>
      <c r="M171" s="29">
        <v>34</v>
      </c>
      <c r="N171" s="35">
        <v>0</v>
      </c>
      <c r="O171" s="19">
        <f t="shared" si="22"/>
        <v>50</v>
      </c>
      <c r="P171" s="30">
        <f>SUM(I171:K171)</f>
        <v>9</v>
      </c>
      <c r="Q171" s="31">
        <f t="shared" si="29"/>
        <v>1439</v>
      </c>
      <c r="R171" s="31">
        <f t="shared" si="31"/>
        <v>1440</v>
      </c>
      <c r="S171" s="28">
        <f t="shared" si="30"/>
        <v>1440</v>
      </c>
    </row>
    <row r="172" spans="1:19" ht="14.25" x14ac:dyDescent="0.2">
      <c r="A172" s="26">
        <v>44055.333333333336</v>
      </c>
      <c r="B172" s="35">
        <v>24</v>
      </c>
      <c r="C172" s="20">
        <f t="shared" si="23"/>
        <v>1752</v>
      </c>
      <c r="D172" s="27">
        <f t="shared" si="25"/>
        <v>16.714285714285715</v>
      </c>
      <c r="E172" s="27">
        <f t="shared" si="24"/>
        <v>3.5294117647058822</v>
      </c>
      <c r="F172" s="27">
        <f t="shared" si="27"/>
        <v>2.1218487394957983</v>
      </c>
      <c r="G172" s="33">
        <f t="shared" si="26"/>
        <v>14.852941176470589</v>
      </c>
      <c r="H172" s="27">
        <f t="shared" si="28"/>
        <v>27.647058823529413</v>
      </c>
      <c r="I172" s="29">
        <v>8</v>
      </c>
      <c r="J172" s="29">
        <v>4</v>
      </c>
      <c r="K172" s="29">
        <v>0</v>
      </c>
      <c r="L172" s="29">
        <f>SUM(J172:K172)</f>
        <v>4</v>
      </c>
      <c r="M172" s="29">
        <v>35</v>
      </c>
      <c r="N172" s="35">
        <v>0</v>
      </c>
      <c r="O172" s="19">
        <f t="shared" si="22"/>
        <v>50</v>
      </c>
      <c r="P172" s="30">
        <f>SUM(I172:K172)</f>
        <v>12</v>
      </c>
      <c r="Q172" s="31">
        <f t="shared" si="29"/>
        <v>1447</v>
      </c>
      <c r="R172" s="31">
        <f t="shared" si="31"/>
        <v>1445</v>
      </c>
      <c r="S172" s="28">
        <f t="shared" si="30"/>
        <v>1445</v>
      </c>
    </row>
    <row r="173" spans="1:19" ht="14.25" x14ac:dyDescent="0.2">
      <c r="A173" s="26">
        <v>44056.333333333336</v>
      </c>
      <c r="B173" s="35">
        <v>20</v>
      </c>
      <c r="C173" s="20">
        <f t="shared" si="23"/>
        <v>1772</v>
      </c>
      <c r="D173" s="27">
        <f t="shared" si="25"/>
        <v>17.857142857142858</v>
      </c>
      <c r="E173" s="27">
        <f t="shared" si="24"/>
        <v>2.9411764705882355</v>
      </c>
      <c r="F173" s="27">
        <f t="shared" si="27"/>
        <v>2.1638655462184873</v>
      </c>
      <c r="G173" s="33">
        <f t="shared" si="26"/>
        <v>15.147058823529411</v>
      </c>
      <c r="H173" s="27">
        <f t="shared" si="28"/>
        <v>27.205882352941178</v>
      </c>
      <c r="I173" s="29">
        <v>6</v>
      </c>
      <c r="J173" s="29">
        <v>3</v>
      </c>
      <c r="K173" s="29">
        <v>0</v>
      </c>
      <c r="L173" s="29">
        <f>SUM(J173:K173)</f>
        <v>3</v>
      </c>
      <c r="M173" s="29">
        <v>38</v>
      </c>
      <c r="N173" s="35">
        <v>0</v>
      </c>
      <c r="O173" s="19">
        <f t="shared" si="22"/>
        <v>50</v>
      </c>
      <c r="P173" s="30">
        <f>SUM(I173:K173)</f>
        <v>9</v>
      </c>
      <c r="Q173" s="31">
        <f t="shared" si="29"/>
        <v>1473</v>
      </c>
      <c r="R173" s="31">
        <f t="shared" si="31"/>
        <v>1475</v>
      </c>
      <c r="S173" s="28">
        <f t="shared" si="30"/>
        <v>1475</v>
      </c>
    </row>
    <row r="174" spans="1:19" ht="14.25" x14ac:dyDescent="0.2">
      <c r="A174" s="26">
        <v>44057.333333333336</v>
      </c>
      <c r="B174" s="35">
        <v>13</v>
      </c>
      <c r="C174" s="20">
        <f t="shared" si="23"/>
        <v>1785</v>
      </c>
      <c r="D174" s="27">
        <f t="shared" si="25"/>
        <v>17.857142857142858</v>
      </c>
      <c r="E174" s="27">
        <f t="shared" si="24"/>
        <v>1.911764705882353</v>
      </c>
      <c r="F174" s="27">
        <f t="shared" si="27"/>
        <v>2.2268907563025211</v>
      </c>
      <c r="G174" s="33">
        <f t="shared" si="26"/>
        <v>15.588235294117647</v>
      </c>
      <c r="H174" s="27">
        <f t="shared" si="28"/>
        <v>27.647058823529413</v>
      </c>
      <c r="I174" s="29">
        <v>6</v>
      </c>
      <c r="J174" s="29">
        <v>4</v>
      </c>
      <c r="K174" s="29">
        <v>0</v>
      </c>
      <c r="L174" s="29">
        <f>SUM(J174:K174)</f>
        <v>4</v>
      </c>
      <c r="M174" s="29">
        <v>43</v>
      </c>
      <c r="N174" s="35">
        <v>0</v>
      </c>
      <c r="O174" s="19">
        <f t="shared" si="22"/>
        <v>50</v>
      </c>
      <c r="P174" s="30">
        <f>SUM(I174:K174)</f>
        <v>10</v>
      </c>
      <c r="Q174" s="31">
        <f t="shared" si="29"/>
        <v>1482</v>
      </c>
      <c r="R174" s="31">
        <f t="shared" si="31"/>
        <v>1480</v>
      </c>
      <c r="S174" s="28">
        <f t="shared" si="30"/>
        <v>1480</v>
      </c>
    </row>
    <row r="175" spans="1:19" ht="14.25" x14ac:dyDescent="0.2">
      <c r="A175" s="26">
        <v>44058.333333333336</v>
      </c>
      <c r="B175" s="35">
        <v>19</v>
      </c>
      <c r="C175" s="20">
        <f t="shared" si="23"/>
        <v>1804</v>
      </c>
      <c r="D175" s="27">
        <f t="shared" si="25"/>
        <v>17.571428571428573</v>
      </c>
      <c r="E175" s="27">
        <f t="shared" si="24"/>
        <v>2.7941176470588238</v>
      </c>
      <c r="F175" s="27">
        <f t="shared" si="27"/>
        <v>2.4579831932773111</v>
      </c>
      <c r="G175" s="33">
        <f t="shared" si="26"/>
        <v>17.205882352941178</v>
      </c>
      <c r="H175" s="27">
        <f t="shared" si="28"/>
        <v>28.088235294117641</v>
      </c>
      <c r="I175" s="29"/>
      <c r="J175" s="29"/>
      <c r="K175" s="29"/>
      <c r="L175" s="29"/>
      <c r="M175" s="29"/>
      <c r="N175" s="35">
        <v>0</v>
      </c>
      <c r="O175" s="19">
        <f t="shared" si="22"/>
        <v>50</v>
      </c>
      <c r="P175" s="32">
        <v>10</v>
      </c>
      <c r="Q175" s="31">
        <f t="shared" si="29"/>
        <v>1498</v>
      </c>
      <c r="R175" s="31">
        <f t="shared" si="31"/>
        <v>1500</v>
      </c>
      <c r="S175" s="28">
        <f t="shared" si="30"/>
        <v>1500</v>
      </c>
    </row>
    <row r="176" spans="1:19" ht="14.25" x14ac:dyDescent="0.2">
      <c r="A176" s="26">
        <v>44059.333333333336</v>
      </c>
      <c r="B176" s="35">
        <v>11</v>
      </c>
      <c r="C176" s="20">
        <f t="shared" si="23"/>
        <v>1815</v>
      </c>
      <c r="D176" s="27">
        <f t="shared" si="25"/>
        <v>18.428571428571427</v>
      </c>
      <c r="E176" s="27">
        <f t="shared" si="24"/>
        <v>1.6176470588235294</v>
      </c>
      <c r="F176" s="27">
        <f t="shared" si="27"/>
        <v>2.6260504201680672</v>
      </c>
      <c r="G176" s="33">
        <f t="shared" si="26"/>
        <v>18.382352941176471</v>
      </c>
      <c r="H176" s="27">
        <f t="shared" si="28"/>
        <v>29.411764705882351</v>
      </c>
      <c r="I176" s="29"/>
      <c r="J176" s="29"/>
      <c r="K176" s="29"/>
      <c r="L176" s="29"/>
      <c r="M176" s="29"/>
      <c r="N176" s="35">
        <v>0</v>
      </c>
      <c r="O176" s="19">
        <f t="shared" si="22"/>
        <v>50</v>
      </c>
      <c r="P176" s="32">
        <v>10</v>
      </c>
      <c r="Q176" s="31">
        <f t="shared" si="29"/>
        <v>1500</v>
      </c>
      <c r="R176" s="31">
        <f t="shared" si="31"/>
        <v>1500</v>
      </c>
      <c r="S176" s="28">
        <f t="shared" si="30"/>
        <v>1500</v>
      </c>
    </row>
    <row r="177" spans="1:19" ht="14.25" x14ac:dyDescent="0.2">
      <c r="A177" s="26">
        <v>44060.333333333336</v>
      </c>
      <c r="B177" s="35">
        <v>9</v>
      </c>
      <c r="C177" s="20">
        <f t="shared" si="23"/>
        <v>1824</v>
      </c>
      <c r="D177" s="27">
        <f t="shared" si="25"/>
        <v>17.714285714285715</v>
      </c>
      <c r="E177" s="27">
        <f t="shared" si="24"/>
        <v>1.3235294117647058</v>
      </c>
      <c r="F177" s="27">
        <f t="shared" si="27"/>
        <v>2.6260504201680672</v>
      </c>
      <c r="G177" s="33">
        <f t="shared" si="26"/>
        <v>18.382352941176471</v>
      </c>
      <c r="H177" s="27">
        <f t="shared" si="28"/>
        <v>30</v>
      </c>
      <c r="I177" s="29">
        <v>10</v>
      </c>
      <c r="J177" s="29">
        <v>2</v>
      </c>
      <c r="K177" s="29">
        <v>1</v>
      </c>
      <c r="L177" s="29">
        <f>SUM(J177:K177)</f>
        <v>3</v>
      </c>
      <c r="M177" s="29">
        <v>42</v>
      </c>
      <c r="N177" s="35">
        <v>1</v>
      </c>
      <c r="O177" s="19">
        <f t="shared" si="22"/>
        <v>51</v>
      </c>
      <c r="P177" s="30">
        <f>SUM(I177:K177)</f>
        <v>13</v>
      </c>
      <c r="Q177" s="31">
        <f t="shared" si="29"/>
        <v>1502</v>
      </c>
      <c r="R177" s="31">
        <f t="shared" si="31"/>
        <v>1500</v>
      </c>
      <c r="S177" s="28">
        <f t="shared" si="30"/>
        <v>1500</v>
      </c>
    </row>
    <row r="178" spans="1:19" ht="14.25" x14ac:dyDescent="0.2">
      <c r="A178" s="26">
        <v>44061.333333333336</v>
      </c>
      <c r="B178" s="35">
        <v>27</v>
      </c>
      <c r="C178" s="20">
        <f t="shared" si="23"/>
        <v>1851</v>
      </c>
      <c r="D178" s="27">
        <f t="shared" si="25"/>
        <v>18.285714285714285</v>
      </c>
      <c r="E178" s="27">
        <f t="shared" si="24"/>
        <v>3.9705882352941178</v>
      </c>
      <c r="F178" s="27">
        <f t="shared" si="27"/>
        <v>2.5840336134453783</v>
      </c>
      <c r="G178" s="33">
        <f t="shared" si="26"/>
        <v>18.088235294117649</v>
      </c>
      <c r="H178" s="27">
        <f t="shared" si="28"/>
        <v>31.764705882352935</v>
      </c>
      <c r="I178" s="29">
        <v>10</v>
      </c>
      <c r="J178" s="29">
        <v>1</v>
      </c>
      <c r="K178" s="29">
        <v>1</v>
      </c>
      <c r="L178" s="29">
        <f>SUM(J178:K178)</f>
        <v>2</v>
      </c>
      <c r="M178" s="29">
        <v>29</v>
      </c>
      <c r="N178" s="35">
        <v>0</v>
      </c>
      <c r="O178" s="19">
        <f t="shared" si="22"/>
        <v>51</v>
      </c>
      <c r="P178" s="30">
        <f>SUM(I178:K178)</f>
        <v>12</v>
      </c>
      <c r="Q178" s="31">
        <f t="shared" si="29"/>
        <v>1518</v>
      </c>
      <c r="R178" s="31">
        <f t="shared" si="31"/>
        <v>1520</v>
      </c>
      <c r="S178" s="28">
        <f t="shared" si="30"/>
        <v>1520</v>
      </c>
    </row>
    <row r="179" spans="1:19" ht="14.25" x14ac:dyDescent="0.2">
      <c r="A179" s="26">
        <v>44062.333333333336</v>
      </c>
      <c r="B179" s="35">
        <v>30</v>
      </c>
      <c r="C179" s="20">
        <f t="shared" si="23"/>
        <v>1881</v>
      </c>
      <c r="D179" s="27">
        <f t="shared" si="25"/>
        <v>18.285714285714285</v>
      </c>
      <c r="E179" s="27">
        <f t="shared" si="24"/>
        <v>4.4117647058823533</v>
      </c>
      <c r="F179" s="27">
        <f t="shared" si="27"/>
        <v>2.7100840336134455</v>
      </c>
      <c r="G179" s="33">
        <f t="shared" si="26"/>
        <v>18.97058823529412</v>
      </c>
      <c r="H179" s="27">
        <f t="shared" si="28"/>
        <v>33.82352941176471</v>
      </c>
      <c r="I179" s="29">
        <v>7</v>
      </c>
      <c r="J179" s="29">
        <v>2</v>
      </c>
      <c r="K179" s="29">
        <v>2</v>
      </c>
      <c r="L179" s="29">
        <f>SUM(J179:K179)</f>
        <v>4</v>
      </c>
      <c r="M179" s="29">
        <v>26</v>
      </c>
      <c r="N179" s="35">
        <v>0</v>
      </c>
      <c r="O179" s="19">
        <f t="shared" si="22"/>
        <v>51</v>
      </c>
      <c r="P179" s="30">
        <f>SUM(I179:K179)</f>
        <v>11</v>
      </c>
      <c r="Q179" s="31">
        <f t="shared" ref="Q179:Q210" si="32">SUM(C165,-P179,-$N$269)</f>
        <v>1535</v>
      </c>
      <c r="R179" s="31">
        <f t="shared" si="31"/>
        <v>1535</v>
      </c>
      <c r="S179" s="28">
        <f t="shared" si="30"/>
        <v>1535</v>
      </c>
    </row>
    <row r="180" spans="1:19" ht="14.25" x14ac:dyDescent="0.2">
      <c r="A180" s="26">
        <v>44063.333333333336</v>
      </c>
      <c r="B180" s="35">
        <v>15</v>
      </c>
      <c r="C180" s="20">
        <f t="shared" si="23"/>
        <v>1896</v>
      </c>
      <c r="D180" s="27">
        <f t="shared" si="25"/>
        <v>18.857142857142858</v>
      </c>
      <c r="E180" s="27">
        <f t="shared" si="24"/>
        <v>2.2058823529411766</v>
      </c>
      <c r="F180" s="27">
        <f t="shared" si="27"/>
        <v>2.6050420168067232</v>
      </c>
      <c r="G180" s="33">
        <f t="shared" si="26"/>
        <v>18.235294117647062</v>
      </c>
      <c r="H180" s="27">
        <f t="shared" si="28"/>
        <v>33.382352941176471</v>
      </c>
      <c r="I180" s="29">
        <v>6</v>
      </c>
      <c r="J180" s="29">
        <v>2</v>
      </c>
      <c r="K180" s="29">
        <v>0</v>
      </c>
      <c r="L180" s="29">
        <f>SUM(J180:K180)</f>
        <v>2</v>
      </c>
      <c r="M180" s="29">
        <v>34</v>
      </c>
      <c r="N180" s="35">
        <v>0</v>
      </c>
      <c r="O180" s="19">
        <f t="shared" si="22"/>
        <v>51</v>
      </c>
      <c r="P180" s="30">
        <f>SUM(I180:K180)</f>
        <v>8</v>
      </c>
      <c r="Q180" s="31">
        <f t="shared" si="32"/>
        <v>1556</v>
      </c>
      <c r="R180" s="31">
        <f t="shared" si="31"/>
        <v>1555</v>
      </c>
      <c r="S180" s="28">
        <f t="shared" si="30"/>
        <v>1555</v>
      </c>
    </row>
    <row r="181" spans="1:19" ht="14.25" x14ac:dyDescent="0.2">
      <c r="A181" s="26">
        <v>44064.333333333336</v>
      </c>
      <c r="B181" s="30">
        <v>17</v>
      </c>
      <c r="C181" s="20">
        <f t="shared" si="23"/>
        <v>1913</v>
      </c>
      <c r="D181" s="27">
        <f t="shared" si="25"/>
        <v>18.857142857142858</v>
      </c>
      <c r="E181" s="27">
        <f t="shared" si="24"/>
        <v>2.5</v>
      </c>
      <c r="F181" s="27">
        <f t="shared" si="27"/>
        <v>2.6890756302521011</v>
      </c>
      <c r="G181" s="33">
        <f t="shared" si="26"/>
        <v>18.823529411764707</v>
      </c>
      <c r="H181" s="27">
        <f t="shared" si="28"/>
        <v>34.411764705882362</v>
      </c>
      <c r="I181" s="29">
        <v>6</v>
      </c>
      <c r="J181" s="29">
        <v>2</v>
      </c>
      <c r="K181" s="29">
        <v>0</v>
      </c>
      <c r="L181" s="29">
        <f>SUM(J181:K181)</f>
        <v>2</v>
      </c>
      <c r="M181" s="29">
        <v>28</v>
      </c>
      <c r="N181" s="35">
        <v>0</v>
      </c>
      <c r="O181" s="19">
        <f t="shared" si="22"/>
        <v>51</v>
      </c>
      <c r="P181" s="30">
        <f>SUM(I181:K181)</f>
        <v>8</v>
      </c>
      <c r="Q181" s="31">
        <f t="shared" si="32"/>
        <v>1566</v>
      </c>
      <c r="R181" s="31">
        <f t="shared" si="31"/>
        <v>1565</v>
      </c>
      <c r="S181" s="28">
        <f t="shared" si="30"/>
        <v>1565</v>
      </c>
    </row>
    <row r="182" spans="1:19" ht="14.25" x14ac:dyDescent="0.2">
      <c r="A182" s="26">
        <v>44065.333333333336</v>
      </c>
      <c r="B182" s="30">
        <v>19</v>
      </c>
      <c r="C182" s="20">
        <f t="shared" si="23"/>
        <v>1932</v>
      </c>
      <c r="D182" s="27">
        <f t="shared" si="25"/>
        <v>19.142857142857142</v>
      </c>
      <c r="E182" s="27">
        <f t="shared" si="24"/>
        <v>2.7941176470588238</v>
      </c>
      <c r="F182" s="27">
        <f t="shared" si="27"/>
        <v>2.6890756302521011</v>
      </c>
      <c r="G182" s="33">
        <f t="shared" si="26"/>
        <v>18.823529411764707</v>
      </c>
      <c r="H182" s="27">
        <f t="shared" si="28"/>
        <v>36.029411764705884</v>
      </c>
      <c r="I182" s="29"/>
      <c r="J182" s="29"/>
      <c r="K182" s="29"/>
      <c r="L182" s="29"/>
      <c r="M182" s="29"/>
      <c r="N182" s="35">
        <v>0</v>
      </c>
      <c r="O182" s="19">
        <f t="shared" si="22"/>
        <v>51</v>
      </c>
      <c r="P182" s="32">
        <v>8</v>
      </c>
      <c r="Q182" s="31">
        <f t="shared" si="32"/>
        <v>1574</v>
      </c>
      <c r="R182" s="31">
        <f t="shared" si="31"/>
        <v>1575</v>
      </c>
      <c r="S182" s="28">
        <f t="shared" si="30"/>
        <v>1575</v>
      </c>
    </row>
    <row r="183" spans="1:19" ht="14.25" x14ac:dyDescent="0.2">
      <c r="A183" s="26">
        <v>44066.333333333336</v>
      </c>
      <c r="B183" s="30">
        <v>15</v>
      </c>
      <c r="C183" s="20">
        <f t="shared" si="23"/>
        <v>1947</v>
      </c>
      <c r="D183" s="27">
        <f t="shared" si="25"/>
        <v>19.714285714285715</v>
      </c>
      <c r="E183" s="27">
        <f t="shared" si="24"/>
        <v>2.2058823529411766</v>
      </c>
      <c r="F183" s="27">
        <f t="shared" si="27"/>
        <v>2.7731092436974794</v>
      </c>
      <c r="G183" s="33">
        <f t="shared" si="26"/>
        <v>19.411764705882355</v>
      </c>
      <c r="H183" s="27">
        <f t="shared" si="28"/>
        <v>37.794117647058826</v>
      </c>
      <c r="I183" s="29"/>
      <c r="J183" s="29"/>
      <c r="K183" s="29"/>
      <c r="L183" s="29"/>
      <c r="M183" s="29"/>
      <c r="N183" s="35">
        <v>1</v>
      </c>
      <c r="O183" s="19">
        <f t="shared" si="22"/>
        <v>52</v>
      </c>
      <c r="P183" s="32">
        <v>8</v>
      </c>
      <c r="Q183" s="31">
        <f t="shared" si="32"/>
        <v>1577</v>
      </c>
      <c r="R183" s="31">
        <f t="shared" si="31"/>
        <v>1575</v>
      </c>
      <c r="S183" s="28">
        <f t="shared" si="30"/>
        <v>1575</v>
      </c>
    </row>
    <row r="184" spans="1:19" ht="14.25" x14ac:dyDescent="0.2">
      <c r="A184" s="26">
        <v>44067.333333333336</v>
      </c>
      <c r="B184" s="30">
        <v>9</v>
      </c>
      <c r="C184" s="20">
        <f t="shared" si="23"/>
        <v>1956</v>
      </c>
      <c r="D184" s="27">
        <f t="shared" si="25"/>
        <v>21.428571428571427</v>
      </c>
      <c r="E184" s="27">
        <f t="shared" si="24"/>
        <v>1.3235294117647058</v>
      </c>
      <c r="F184" s="27">
        <f t="shared" si="27"/>
        <v>2.7731092436974794</v>
      </c>
      <c r="G184" s="33">
        <f t="shared" si="26"/>
        <v>19.411764705882355</v>
      </c>
      <c r="H184" s="27">
        <f t="shared" si="28"/>
        <v>37.794117647058819</v>
      </c>
      <c r="I184" s="29">
        <v>7</v>
      </c>
      <c r="J184" s="29">
        <v>2</v>
      </c>
      <c r="K184" s="29">
        <v>0</v>
      </c>
      <c r="L184" s="29">
        <f>SUM(J184:K184)</f>
        <v>2</v>
      </c>
      <c r="M184" s="29">
        <v>31</v>
      </c>
      <c r="N184" s="35">
        <v>0</v>
      </c>
      <c r="O184" s="19">
        <f t="shared" si="22"/>
        <v>52</v>
      </c>
      <c r="P184" s="30">
        <f>SUM(I184:K184)</f>
        <v>9</v>
      </c>
      <c r="Q184" s="31">
        <f t="shared" si="32"/>
        <v>1585</v>
      </c>
      <c r="R184" s="31">
        <f t="shared" si="31"/>
        <v>1585</v>
      </c>
      <c r="S184" s="28">
        <f t="shared" si="30"/>
        <v>1585</v>
      </c>
    </row>
    <row r="185" spans="1:19" ht="14.25" x14ac:dyDescent="0.2">
      <c r="A185" s="26">
        <v>44068.333333333336</v>
      </c>
      <c r="B185" s="30">
        <v>29</v>
      </c>
      <c r="C185" s="20">
        <f t="shared" si="23"/>
        <v>1985</v>
      </c>
      <c r="D185" s="27">
        <f>AVERAGE(B182:B188)</f>
        <v>22.285714285714285</v>
      </c>
      <c r="E185" s="27">
        <f t="shared" si="24"/>
        <v>4.2647058823529411</v>
      </c>
      <c r="F185" s="27">
        <f t="shared" si="27"/>
        <v>2.8151260504201683</v>
      </c>
      <c r="G185" s="33">
        <f t="shared" si="26"/>
        <v>19.705882352941178</v>
      </c>
      <c r="H185" s="27">
        <f t="shared" si="28"/>
        <v>37.794117647058819</v>
      </c>
      <c r="I185" s="29">
        <v>7</v>
      </c>
      <c r="J185" s="29">
        <v>2</v>
      </c>
      <c r="K185" s="29">
        <v>0</v>
      </c>
      <c r="L185" s="29">
        <f>SUM(J185:K185)</f>
        <v>2</v>
      </c>
      <c r="M185" s="29">
        <v>34</v>
      </c>
      <c r="N185" s="35">
        <v>0</v>
      </c>
      <c r="O185" s="19">
        <f t="shared" si="22"/>
        <v>52</v>
      </c>
      <c r="P185" s="30">
        <f>SUM(I185:K185)</f>
        <v>9</v>
      </c>
      <c r="Q185" s="31">
        <f t="shared" si="32"/>
        <v>1614</v>
      </c>
      <c r="R185" s="31">
        <f t="shared" si="31"/>
        <v>1615</v>
      </c>
      <c r="S185" s="28">
        <f t="shared" si="30"/>
        <v>1615</v>
      </c>
    </row>
    <row r="186" spans="1:19" ht="14.25" x14ac:dyDescent="0.2">
      <c r="A186" s="26">
        <v>44069.333333333336</v>
      </c>
      <c r="B186" s="30">
        <v>34</v>
      </c>
      <c r="C186" s="20">
        <f t="shared" si="23"/>
        <v>2019</v>
      </c>
      <c r="D186" s="27">
        <f t="shared" si="25"/>
        <v>22.857142857142858</v>
      </c>
      <c r="E186" s="27">
        <f t="shared" si="24"/>
        <v>5</v>
      </c>
      <c r="F186" s="27">
        <f t="shared" si="27"/>
        <v>2.8991596638655466</v>
      </c>
      <c r="G186" s="33">
        <f t="shared" si="26"/>
        <v>20.294117647058826</v>
      </c>
      <c r="H186" s="27">
        <f t="shared" si="28"/>
        <v>39.264705882352942</v>
      </c>
      <c r="I186" s="29">
        <v>6</v>
      </c>
      <c r="J186" s="29">
        <v>3</v>
      </c>
      <c r="K186" s="29">
        <v>0</v>
      </c>
      <c r="L186" s="29">
        <f>SUM(J186:K186)</f>
        <v>3</v>
      </c>
      <c r="M186" s="29">
        <v>32</v>
      </c>
      <c r="N186" s="35">
        <v>0</v>
      </c>
      <c r="O186" s="19">
        <f t="shared" si="22"/>
        <v>52</v>
      </c>
      <c r="P186" s="30">
        <f>SUM(I186:K186)</f>
        <v>9</v>
      </c>
      <c r="Q186" s="31">
        <f t="shared" si="32"/>
        <v>1638</v>
      </c>
      <c r="R186" s="31">
        <f t="shared" si="31"/>
        <v>1640</v>
      </c>
      <c r="S186" s="28">
        <f t="shared" si="30"/>
        <v>1640</v>
      </c>
    </row>
    <row r="187" spans="1:19" ht="14.25" x14ac:dyDescent="0.2">
      <c r="A187" s="26">
        <v>44070.333333333336</v>
      </c>
      <c r="B187" s="30">
        <v>27</v>
      </c>
      <c r="C187" s="20">
        <f t="shared" si="23"/>
        <v>2046</v>
      </c>
      <c r="D187" s="27">
        <f t="shared" si="25"/>
        <v>22</v>
      </c>
      <c r="E187" s="27">
        <f t="shared" si="24"/>
        <v>3.9705882352941178</v>
      </c>
      <c r="F187" s="27">
        <f t="shared" si="27"/>
        <v>3.151260504201681</v>
      </c>
      <c r="G187" s="33">
        <f t="shared" si="26"/>
        <v>22.058823529411768</v>
      </c>
      <c r="H187" s="27">
        <f t="shared" si="28"/>
        <v>40.294117647058826</v>
      </c>
      <c r="I187" s="29">
        <v>4</v>
      </c>
      <c r="J187" s="29">
        <v>3</v>
      </c>
      <c r="K187" s="29">
        <v>0</v>
      </c>
      <c r="L187" s="29">
        <f>SUM(J187:K187)</f>
        <v>3</v>
      </c>
      <c r="M187" s="29">
        <v>25</v>
      </c>
      <c r="N187" s="35">
        <v>0</v>
      </c>
      <c r="O187" s="19">
        <f t="shared" si="22"/>
        <v>52</v>
      </c>
      <c r="P187" s="30">
        <f>SUM(I187:K187)</f>
        <v>7</v>
      </c>
      <c r="Q187" s="31">
        <f t="shared" si="32"/>
        <v>1660</v>
      </c>
      <c r="R187" s="31">
        <f t="shared" si="31"/>
        <v>1660</v>
      </c>
      <c r="S187" s="28">
        <f t="shared" si="30"/>
        <v>1660</v>
      </c>
    </row>
    <row r="188" spans="1:19" ht="14.25" x14ac:dyDescent="0.2">
      <c r="A188" s="26">
        <v>44071.333333333336</v>
      </c>
      <c r="B188" s="30">
        <v>23</v>
      </c>
      <c r="C188" s="20">
        <f t="shared" si="23"/>
        <v>2069</v>
      </c>
      <c r="D188" s="27">
        <f t="shared" si="25"/>
        <v>21.714285714285715</v>
      </c>
      <c r="E188" s="27">
        <f t="shared" si="24"/>
        <v>3.3823529411764706</v>
      </c>
      <c r="F188" s="27">
        <f t="shared" si="27"/>
        <v>3.2773109243697478</v>
      </c>
      <c r="G188" s="33">
        <f t="shared" si="26"/>
        <v>22.941176470588236</v>
      </c>
      <c r="H188" s="27">
        <f t="shared" si="28"/>
        <v>41.764705882352942</v>
      </c>
      <c r="I188" s="29">
        <v>4</v>
      </c>
      <c r="J188" s="29">
        <v>3</v>
      </c>
      <c r="K188" s="29">
        <v>0</v>
      </c>
      <c r="L188" s="29">
        <f>SUM(J188:K188)</f>
        <v>3</v>
      </c>
      <c r="M188" s="29">
        <v>24</v>
      </c>
      <c r="N188" s="35">
        <v>0</v>
      </c>
      <c r="O188" s="19">
        <f t="shared" si="22"/>
        <v>52</v>
      </c>
      <c r="P188" s="30">
        <f>SUM(I188:K188)</f>
        <v>7</v>
      </c>
      <c r="Q188" s="31">
        <f t="shared" si="32"/>
        <v>1673</v>
      </c>
      <c r="R188" s="31">
        <f t="shared" si="31"/>
        <v>1675</v>
      </c>
      <c r="S188" s="28">
        <f t="shared" si="30"/>
        <v>1675</v>
      </c>
    </row>
    <row r="189" spans="1:19" ht="14.25" x14ac:dyDescent="0.2">
      <c r="A189" s="26">
        <v>44072.333333333336</v>
      </c>
      <c r="B189" s="30">
        <v>23</v>
      </c>
      <c r="C189" s="20">
        <f t="shared" si="23"/>
        <v>2092</v>
      </c>
      <c r="D189" s="27">
        <f t="shared" si="25"/>
        <v>20.142857142857142</v>
      </c>
      <c r="E189" s="27">
        <f t="shared" si="24"/>
        <v>3.3823529411764706</v>
      </c>
      <c r="F189" s="27">
        <f t="shared" si="27"/>
        <v>3.3613445378151261</v>
      </c>
      <c r="G189" s="33">
        <f t="shared" si="26"/>
        <v>23.529411764705884</v>
      </c>
      <c r="H189" s="27">
        <f t="shared" si="28"/>
        <v>42.352941176470594</v>
      </c>
      <c r="I189" s="29"/>
      <c r="J189" s="29"/>
      <c r="K189" s="29"/>
      <c r="L189" s="29"/>
      <c r="M189" s="29"/>
      <c r="N189" s="35">
        <v>0</v>
      </c>
      <c r="O189" s="19">
        <f t="shared" si="22"/>
        <v>52</v>
      </c>
      <c r="P189" s="32">
        <v>7</v>
      </c>
      <c r="Q189" s="31">
        <f t="shared" si="32"/>
        <v>1692</v>
      </c>
      <c r="R189" s="31">
        <f t="shared" si="31"/>
        <v>1690</v>
      </c>
      <c r="S189" s="28">
        <f t="shared" si="30"/>
        <v>1690</v>
      </c>
    </row>
    <row r="190" spans="1:19" ht="14.25" x14ac:dyDescent="0.2">
      <c r="A190" s="26">
        <v>44073.333333333336</v>
      </c>
      <c r="B190" s="30">
        <v>9</v>
      </c>
      <c r="C190" s="20">
        <f t="shared" si="23"/>
        <v>2101</v>
      </c>
      <c r="D190" s="27">
        <f t="shared" si="25"/>
        <v>18.142857142857142</v>
      </c>
      <c r="E190" s="27">
        <f t="shared" si="24"/>
        <v>1.3235294117647058</v>
      </c>
      <c r="F190" s="27">
        <f t="shared" si="27"/>
        <v>3.2352941176470589</v>
      </c>
      <c r="G190" s="33">
        <f t="shared" si="26"/>
        <v>22.647058823529413</v>
      </c>
      <c r="H190" s="27">
        <f t="shared" si="28"/>
        <v>42.058823529411768</v>
      </c>
      <c r="I190" s="29"/>
      <c r="J190" s="29"/>
      <c r="K190" s="29"/>
      <c r="L190" s="29"/>
      <c r="M190" s="29"/>
      <c r="N190" s="35">
        <v>0</v>
      </c>
      <c r="O190" s="19">
        <f t="shared" si="22"/>
        <v>52</v>
      </c>
      <c r="P190" s="32">
        <v>7</v>
      </c>
      <c r="Q190" s="31">
        <f t="shared" si="32"/>
        <v>1703</v>
      </c>
      <c r="R190" s="31">
        <f t="shared" si="31"/>
        <v>1705</v>
      </c>
      <c r="S190" s="28">
        <f t="shared" si="30"/>
        <v>1705</v>
      </c>
    </row>
    <row r="191" spans="1:19" ht="14.25" x14ac:dyDescent="0.2">
      <c r="A191" s="26">
        <v>44074.333333333336</v>
      </c>
      <c r="B191" s="30">
        <v>7</v>
      </c>
      <c r="C191" s="20">
        <f t="shared" si="23"/>
        <v>2108</v>
      </c>
      <c r="D191" s="27">
        <f t="shared" si="25"/>
        <v>18.142857142857142</v>
      </c>
      <c r="E191" s="27">
        <f t="shared" si="24"/>
        <v>1.0294117647058825</v>
      </c>
      <c r="F191" s="27">
        <f t="shared" si="27"/>
        <v>3.1932773109243699</v>
      </c>
      <c r="G191" s="33">
        <f t="shared" si="26"/>
        <v>22.352941176470591</v>
      </c>
      <c r="H191" s="27">
        <f t="shared" si="28"/>
        <v>41.764705882352942</v>
      </c>
      <c r="I191" s="29">
        <v>2</v>
      </c>
      <c r="J191" s="29">
        <v>4</v>
      </c>
      <c r="K191" s="29">
        <v>0</v>
      </c>
      <c r="L191" s="29">
        <f>SUM(J191:K191)</f>
        <v>4</v>
      </c>
      <c r="M191" s="29">
        <v>24</v>
      </c>
      <c r="N191" s="35">
        <v>0</v>
      </c>
      <c r="O191" s="19">
        <f t="shared" si="22"/>
        <v>52</v>
      </c>
      <c r="P191" s="30">
        <f>SUM(I191:K191)</f>
        <v>6</v>
      </c>
      <c r="Q191" s="31">
        <f t="shared" si="32"/>
        <v>1713</v>
      </c>
      <c r="R191" s="31">
        <f t="shared" si="31"/>
        <v>1715</v>
      </c>
      <c r="S191" s="28">
        <f t="shared" si="30"/>
        <v>1715</v>
      </c>
    </row>
    <row r="192" spans="1:19" ht="14.25" x14ac:dyDescent="0.2">
      <c r="A192" s="26">
        <v>44075.333333333336</v>
      </c>
      <c r="B192" s="30">
        <v>18</v>
      </c>
      <c r="C192" s="20">
        <f t="shared" si="23"/>
        <v>2126</v>
      </c>
      <c r="D192" s="27">
        <f t="shared" si="25"/>
        <v>18.714285714285715</v>
      </c>
      <c r="E192" s="27">
        <f t="shared" si="24"/>
        <v>2.6470588235294117</v>
      </c>
      <c r="F192" s="27">
        <f t="shared" si="27"/>
        <v>2.9621848739495804</v>
      </c>
      <c r="G192" s="33">
        <f t="shared" si="26"/>
        <v>20.735294117647062</v>
      </c>
      <c r="H192" s="27">
        <f t="shared" si="28"/>
        <v>40.441176470588239</v>
      </c>
      <c r="I192" s="29">
        <v>2</v>
      </c>
      <c r="J192" s="29">
        <v>4</v>
      </c>
      <c r="K192" s="29">
        <v>0</v>
      </c>
      <c r="L192" s="29">
        <f>SUM(J192:K192)</f>
        <v>4</v>
      </c>
      <c r="M192" s="29">
        <v>27</v>
      </c>
      <c r="N192" s="35">
        <v>0</v>
      </c>
      <c r="O192" s="19">
        <f t="shared" si="22"/>
        <v>52</v>
      </c>
      <c r="P192" s="30">
        <f>SUM(I192:K192)</f>
        <v>6</v>
      </c>
      <c r="Q192" s="31">
        <f t="shared" si="32"/>
        <v>1740</v>
      </c>
      <c r="R192" s="31">
        <f t="shared" si="31"/>
        <v>1740</v>
      </c>
      <c r="S192" s="28">
        <f t="shared" si="30"/>
        <v>1740</v>
      </c>
    </row>
    <row r="193" spans="1:19" ht="14.25" x14ac:dyDescent="0.2">
      <c r="A193" s="26">
        <v>44076.333333333336</v>
      </c>
      <c r="B193" s="30">
        <v>20</v>
      </c>
      <c r="C193" s="20">
        <f t="shared" si="23"/>
        <v>2146</v>
      </c>
      <c r="D193" s="27">
        <f t="shared" si="25"/>
        <v>18.285714285714285</v>
      </c>
      <c r="E193" s="27">
        <f t="shared" si="24"/>
        <v>2.9411764705882355</v>
      </c>
      <c r="F193" s="27">
        <f t="shared" si="27"/>
        <v>2.6680672268907566</v>
      </c>
      <c r="G193" s="33">
        <f t="shared" si="26"/>
        <v>18.676470588235297</v>
      </c>
      <c r="H193" s="27">
        <f t="shared" si="28"/>
        <v>38.970588235294116</v>
      </c>
      <c r="I193" s="29">
        <v>3</v>
      </c>
      <c r="J193" s="29">
        <v>4</v>
      </c>
      <c r="K193" s="29">
        <v>0</v>
      </c>
      <c r="L193" s="29">
        <f>SUM(J193:K193)</f>
        <v>4</v>
      </c>
      <c r="M193" s="29">
        <v>23</v>
      </c>
      <c r="N193" s="30">
        <v>0</v>
      </c>
      <c r="O193" s="19">
        <f t="shared" si="22"/>
        <v>52</v>
      </c>
      <c r="P193" s="30">
        <f>SUM(I193:K193)</f>
        <v>7</v>
      </c>
      <c r="Q193" s="31">
        <f t="shared" si="32"/>
        <v>1769</v>
      </c>
      <c r="R193" s="31">
        <f t="shared" si="31"/>
        <v>1770</v>
      </c>
      <c r="S193" s="28">
        <f t="shared" si="30"/>
        <v>1770</v>
      </c>
    </row>
    <row r="194" spans="1:19" ht="14.25" x14ac:dyDescent="0.2">
      <c r="A194" s="26">
        <v>44077.333333333336</v>
      </c>
      <c r="B194" s="30">
        <v>27</v>
      </c>
      <c r="C194" s="20">
        <f t="shared" si="23"/>
        <v>2173</v>
      </c>
      <c r="D194" s="27">
        <f t="shared" si="25"/>
        <v>17.714285714285715</v>
      </c>
      <c r="E194" s="27">
        <f t="shared" si="24"/>
        <v>3.9705882352941178</v>
      </c>
      <c r="F194" s="27">
        <f t="shared" si="27"/>
        <v>2.6680672268907561</v>
      </c>
      <c r="G194" s="33">
        <f t="shared" si="26"/>
        <v>18.676470588235293</v>
      </c>
      <c r="H194" s="27">
        <f t="shared" si="28"/>
        <v>40.735294117647058</v>
      </c>
      <c r="I194" s="29">
        <v>2</v>
      </c>
      <c r="J194" s="29">
        <v>5</v>
      </c>
      <c r="K194" s="29">
        <v>0</v>
      </c>
      <c r="L194" s="29">
        <f>SUM(J194:K194)</f>
        <v>5</v>
      </c>
      <c r="M194" s="29">
        <v>18</v>
      </c>
      <c r="N194" s="30">
        <v>0</v>
      </c>
      <c r="O194" s="19">
        <f t="shared" si="22"/>
        <v>52</v>
      </c>
      <c r="P194" s="30">
        <f>SUM(I194:K194)</f>
        <v>7</v>
      </c>
      <c r="Q194" s="31">
        <f t="shared" si="32"/>
        <v>1784</v>
      </c>
      <c r="R194" s="31">
        <f t="shared" si="31"/>
        <v>1785</v>
      </c>
      <c r="S194" s="28">
        <f t="shared" si="30"/>
        <v>1785</v>
      </c>
    </row>
    <row r="195" spans="1:19" ht="14.25" x14ac:dyDescent="0.2">
      <c r="A195" s="26">
        <v>44078.333333333336</v>
      </c>
      <c r="B195" s="30">
        <v>27</v>
      </c>
      <c r="C195" s="20">
        <f t="shared" si="23"/>
        <v>2200</v>
      </c>
      <c r="D195" s="27">
        <f t="shared" si="25"/>
        <v>18.857142857142858</v>
      </c>
      <c r="E195" s="27">
        <f t="shared" si="24"/>
        <v>3.9705882352941178</v>
      </c>
      <c r="F195" s="27">
        <f t="shared" si="27"/>
        <v>2.7521008403361344</v>
      </c>
      <c r="G195" s="33">
        <f t="shared" si="26"/>
        <v>19.264705882352942</v>
      </c>
      <c r="H195" s="27">
        <f t="shared" si="28"/>
        <v>42.205882352941174</v>
      </c>
      <c r="I195" s="29">
        <v>3</v>
      </c>
      <c r="J195" s="29">
        <v>4</v>
      </c>
      <c r="K195" s="29">
        <v>0</v>
      </c>
      <c r="L195" s="29">
        <f>SUM(J195:K195)</f>
        <v>4</v>
      </c>
      <c r="M195" s="29">
        <v>20</v>
      </c>
      <c r="N195" s="30">
        <v>0</v>
      </c>
      <c r="O195" s="19">
        <f t="shared" si="22"/>
        <v>52</v>
      </c>
      <c r="P195" s="30">
        <f>SUM(I195:K195)</f>
        <v>7</v>
      </c>
      <c r="Q195" s="31">
        <f t="shared" si="32"/>
        <v>1801</v>
      </c>
      <c r="R195" s="31">
        <f t="shared" si="31"/>
        <v>1800</v>
      </c>
      <c r="S195" s="28">
        <f t="shared" si="30"/>
        <v>1800</v>
      </c>
    </row>
    <row r="196" spans="1:19" ht="14.25" x14ac:dyDescent="0.2">
      <c r="A196" s="26">
        <v>44079.333333333336</v>
      </c>
      <c r="B196" s="30">
        <v>20</v>
      </c>
      <c r="C196" s="20">
        <f t="shared" si="23"/>
        <v>2220</v>
      </c>
      <c r="D196" s="27">
        <f t="shared" si="25"/>
        <v>19.142857142857142</v>
      </c>
      <c r="E196" s="27">
        <f t="shared" si="24"/>
        <v>2.9411764705882355</v>
      </c>
      <c r="F196" s="27">
        <f t="shared" si="27"/>
        <v>2.6890756302521011</v>
      </c>
      <c r="G196" s="33">
        <f t="shared" si="26"/>
        <v>18.823529411764707</v>
      </c>
      <c r="H196" s="27">
        <f t="shared" si="28"/>
        <v>42.352941176470594</v>
      </c>
      <c r="I196" s="29"/>
      <c r="J196" s="29"/>
      <c r="K196" s="29"/>
      <c r="L196" s="29"/>
      <c r="M196" s="29"/>
      <c r="N196" s="30">
        <v>0</v>
      </c>
      <c r="O196" s="19">
        <f t="shared" si="22"/>
        <v>52</v>
      </c>
      <c r="P196" s="32">
        <v>7</v>
      </c>
      <c r="Q196" s="31">
        <f t="shared" si="32"/>
        <v>1820</v>
      </c>
      <c r="R196" s="31">
        <f t="shared" si="31"/>
        <v>1820</v>
      </c>
      <c r="S196" s="28">
        <f t="shared" si="30"/>
        <v>1820</v>
      </c>
    </row>
    <row r="197" spans="1:19" ht="14.25" x14ac:dyDescent="0.2">
      <c r="A197" s="26">
        <v>44080.333333333336</v>
      </c>
      <c r="B197" s="30">
        <v>5</v>
      </c>
      <c r="C197" s="20">
        <f t="shared" si="23"/>
        <v>2225</v>
      </c>
      <c r="D197" s="27">
        <f t="shared" si="25"/>
        <v>19</v>
      </c>
      <c r="E197" s="27">
        <f t="shared" si="24"/>
        <v>0.73529411764705888</v>
      </c>
      <c r="F197" s="27">
        <f t="shared" si="27"/>
        <v>2.6050420168067228</v>
      </c>
      <c r="G197" s="33">
        <f t="shared" si="26"/>
        <v>18.235294117647058</v>
      </c>
      <c r="H197" s="27">
        <f t="shared" si="28"/>
        <v>40.882352941176478</v>
      </c>
      <c r="I197" s="29"/>
      <c r="J197" s="29"/>
      <c r="K197" s="29"/>
      <c r="L197" s="29"/>
      <c r="M197" s="29"/>
      <c r="N197" s="30">
        <v>0</v>
      </c>
      <c r="O197" s="19">
        <f t="shared" ref="O197:O263" si="33">SUM(O196,N197)</f>
        <v>52</v>
      </c>
      <c r="P197" s="32">
        <v>7</v>
      </c>
      <c r="Q197" s="31">
        <f t="shared" si="32"/>
        <v>1835</v>
      </c>
      <c r="R197" s="31">
        <f>MROUND(Q197,5)</f>
        <v>1835</v>
      </c>
      <c r="S197" s="28">
        <f t="shared" si="30"/>
        <v>1835</v>
      </c>
    </row>
    <row r="198" spans="1:19" ht="14.25" x14ac:dyDescent="0.2">
      <c r="A198" s="26">
        <v>44081.333333333336</v>
      </c>
      <c r="B198" s="30">
        <v>15</v>
      </c>
      <c r="C198" s="20">
        <f t="shared" ref="C198:C263" si="34">SUM(C197,B198)</f>
        <v>2240</v>
      </c>
      <c r="D198" s="27">
        <f t="shared" si="25"/>
        <v>19.428571428571427</v>
      </c>
      <c r="E198" s="27">
        <f t="shared" ref="E198:E219" si="35">B198/6.8</f>
        <v>2.2058823529411766</v>
      </c>
      <c r="F198" s="27">
        <f t="shared" si="27"/>
        <v>2.7731092436974789</v>
      </c>
      <c r="G198" s="33">
        <f t="shared" si="26"/>
        <v>19.411764705882351</v>
      </c>
      <c r="H198" s="27">
        <f t="shared" si="28"/>
        <v>41.764705882352942</v>
      </c>
      <c r="I198" s="29">
        <v>5</v>
      </c>
      <c r="J198" s="29">
        <v>3</v>
      </c>
      <c r="K198" s="29">
        <v>1</v>
      </c>
      <c r="L198" s="29">
        <f>SUM(J198:K198)</f>
        <v>4</v>
      </c>
      <c r="M198" s="29">
        <v>30</v>
      </c>
      <c r="N198" s="30">
        <v>0</v>
      </c>
      <c r="O198" s="19">
        <f t="shared" si="33"/>
        <v>52</v>
      </c>
      <c r="P198" s="30">
        <f>SUM(I198:K198)</f>
        <v>9</v>
      </c>
      <c r="Q198" s="31">
        <f t="shared" si="32"/>
        <v>1842</v>
      </c>
      <c r="R198" s="31">
        <f t="shared" si="31"/>
        <v>1840</v>
      </c>
      <c r="S198" s="28">
        <f t="shared" si="30"/>
        <v>1840</v>
      </c>
    </row>
    <row r="199" spans="1:19" ht="14.25" x14ac:dyDescent="0.2">
      <c r="A199" s="26">
        <v>44082.333333333336</v>
      </c>
      <c r="B199" s="30">
        <v>20</v>
      </c>
      <c r="C199" s="20">
        <f t="shared" si="34"/>
        <v>2260</v>
      </c>
      <c r="D199" s="27">
        <f t="shared" si="25"/>
        <v>18.285714285714285</v>
      </c>
      <c r="E199" s="27">
        <f t="shared" si="35"/>
        <v>2.9411764705882355</v>
      </c>
      <c r="F199" s="27">
        <f t="shared" si="27"/>
        <v>2.8151260504201683</v>
      </c>
      <c r="G199" s="27">
        <f t="shared" si="26"/>
        <v>19.705882352941178</v>
      </c>
      <c r="H199" s="27">
        <f t="shared" si="28"/>
        <v>40.441176470588232</v>
      </c>
      <c r="I199" s="29">
        <v>4</v>
      </c>
      <c r="J199" s="29">
        <v>3</v>
      </c>
      <c r="K199" s="29">
        <v>1</v>
      </c>
      <c r="L199" s="29">
        <f>SUM(J199:K199)</f>
        <v>4</v>
      </c>
      <c r="M199" s="29">
        <v>26</v>
      </c>
      <c r="N199" s="30">
        <v>0</v>
      </c>
      <c r="O199" s="19">
        <f t="shared" si="33"/>
        <v>52</v>
      </c>
      <c r="P199" s="30">
        <f>SUM(I199:K199)</f>
        <v>8</v>
      </c>
      <c r="Q199" s="31">
        <f t="shared" si="32"/>
        <v>1872</v>
      </c>
      <c r="R199" s="31">
        <f t="shared" si="31"/>
        <v>1870</v>
      </c>
      <c r="S199" s="28">
        <f t="shared" si="30"/>
        <v>1870</v>
      </c>
    </row>
    <row r="200" spans="1:19" ht="14.25" x14ac:dyDescent="0.2">
      <c r="A200" s="26">
        <v>44083.333333333336</v>
      </c>
      <c r="B200" s="30">
        <v>19</v>
      </c>
      <c r="C200" s="20">
        <f t="shared" si="34"/>
        <v>2279</v>
      </c>
      <c r="D200" s="27">
        <f t="shared" si="25"/>
        <v>18.714285714285715</v>
      </c>
      <c r="E200" s="27">
        <f t="shared" si="35"/>
        <v>2.7941176470588238</v>
      </c>
      <c r="F200" s="27">
        <f t="shared" si="27"/>
        <v>2.7941176470588234</v>
      </c>
      <c r="G200" s="27">
        <f t="shared" si="26"/>
        <v>19.558823529411764</v>
      </c>
      <c r="H200" s="27">
        <f t="shared" si="28"/>
        <v>38.235294117647058</v>
      </c>
      <c r="I200" s="29">
        <v>4</v>
      </c>
      <c r="J200" s="29">
        <v>3</v>
      </c>
      <c r="K200" s="29">
        <v>0</v>
      </c>
      <c r="L200" s="29">
        <f>SUM(J200:K200)</f>
        <v>3</v>
      </c>
      <c r="M200" s="29">
        <v>28</v>
      </c>
      <c r="N200" s="30">
        <v>0</v>
      </c>
      <c r="O200" s="19">
        <f t="shared" si="33"/>
        <v>52</v>
      </c>
      <c r="P200" s="30">
        <f>SUM(I200:K200)</f>
        <v>7</v>
      </c>
      <c r="Q200" s="31">
        <f t="shared" si="32"/>
        <v>1907</v>
      </c>
      <c r="R200" s="31">
        <f t="shared" si="31"/>
        <v>1905</v>
      </c>
      <c r="S200" s="28">
        <f t="shared" si="30"/>
        <v>1905</v>
      </c>
    </row>
    <row r="201" spans="1:19" ht="14.25" x14ac:dyDescent="0.2">
      <c r="A201" s="26">
        <v>44084.333333333336</v>
      </c>
      <c r="B201" s="31">
        <v>30</v>
      </c>
      <c r="C201" s="20">
        <f t="shared" si="34"/>
        <v>2309</v>
      </c>
      <c r="D201" s="27">
        <f t="shared" ref="D201:D258" si="36">AVERAGE(B198:B204)</f>
        <v>19.857142857142858</v>
      </c>
      <c r="E201" s="27">
        <f t="shared" si="35"/>
        <v>4.4117647058823533</v>
      </c>
      <c r="F201" s="27">
        <f t="shared" si="27"/>
        <v>2.8571428571428572</v>
      </c>
      <c r="G201" s="27">
        <f t="shared" si="26"/>
        <v>20</v>
      </c>
      <c r="H201" s="27">
        <f t="shared" si="28"/>
        <v>38.676470588235297</v>
      </c>
      <c r="I201" s="29">
        <v>7</v>
      </c>
      <c r="J201" s="29">
        <v>2</v>
      </c>
      <c r="K201" s="29">
        <v>0</v>
      </c>
      <c r="L201" s="29">
        <f>SUM(J201:K201)</f>
        <v>2</v>
      </c>
      <c r="M201" s="29">
        <v>30</v>
      </c>
      <c r="N201" s="30">
        <v>0</v>
      </c>
      <c r="O201" s="19">
        <f t="shared" si="33"/>
        <v>52</v>
      </c>
      <c r="P201" s="30">
        <f>SUM(I201:K201)</f>
        <v>9</v>
      </c>
      <c r="Q201" s="31">
        <f t="shared" si="32"/>
        <v>1932</v>
      </c>
      <c r="R201" s="31">
        <f t="shared" si="31"/>
        <v>1930</v>
      </c>
      <c r="S201" s="28">
        <f t="shared" si="30"/>
        <v>1930</v>
      </c>
    </row>
    <row r="202" spans="1:19" ht="14.25" x14ac:dyDescent="0.2">
      <c r="A202" s="26">
        <v>44085.333333333336</v>
      </c>
      <c r="B202" s="31">
        <v>19</v>
      </c>
      <c r="C202" s="20">
        <f t="shared" si="34"/>
        <v>2328</v>
      </c>
      <c r="D202" s="27">
        <f t="shared" si="36"/>
        <v>18.714285714285715</v>
      </c>
      <c r="E202" s="27">
        <f t="shared" si="35"/>
        <v>2.7941176470588238</v>
      </c>
      <c r="F202" s="27">
        <f t="shared" si="27"/>
        <v>2.6890756302521011</v>
      </c>
      <c r="G202" s="27">
        <f t="shared" si="26"/>
        <v>18.823529411764707</v>
      </c>
      <c r="H202" s="27">
        <f t="shared" si="28"/>
        <v>38.088235294117652</v>
      </c>
      <c r="I202" s="29">
        <v>5</v>
      </c>
      <c r="J202" s="29">
        <v>3</v>
      </c>
      <c r="K202" s="29">
        <v>0</v>
      </c>
      <c r="L202" s="29">
        <f>SUM(J202:K202)</f>
        <v>3</v>
      </c>
      <c r="M202" s="29">
        <v>33</v>
      </c>
      <c r="N202" s="30">
        <v>1</v>
      </c>
      <c r="O202" s="19">
        <f t="shared" si="33"/>
        <v>53</v>
      </c>
      <c r="P202" s="30">
        <f>SUM(I202:K202)</f>
        <v>8</v>
      </c>
      <c r="Q202" s="31">
        <f t="shared" si="32"/>
        <v>1956</v>
      </c>
      <c r="R202" s="31">
        <f t="shared" si="31"/>
        <v>1955</v>
      </c>
      <c r="S202" s="28">
        <f t="shared" si="30"/>
        <v>1955</v>
      </c>
    </row>
    <row r="203" spans="1:19" ht="14.25" x14ac:dyDescent="0.2">
      <c r="A203" s="26">
        <v>44086.333333333336</v>
      </c>
      <c r="B203" s="30">
        <v>23</v>
      </c>
      <c r="C203" s="20">
        <f t="shared" si="34"/>
        <v>2351</v>
      </c>
      <c r="D203" s="27">
        <f t="shared" si="36"/>
        <v>19.857142857142858</v>
      </c>
      <c r="E203" s="27">
        <f t="shared" si="35"/>
        <v>3.3823529411764706</v>
      </c>
      <c r="F203" s="27">
        <f t="shared" si="27"/>
        <v>2.7521008403361344</v>
      </c>
      <c r="G203" s="27">
        <f t="shared" ref="G203:G238" si="37">E197+E198+E199+E200+E201+E202+E203</f>
        <v>19.264705882352942</v>
      </c>
      <c r="H203" s="27">
        <f t="shared" si="28"/>
        <v>38.088235294117652</v>
      </c>
      <c r="I203" s="29"/>
      <c r="J203" s="29"/>
      <c r="K203" s="29"/>
      <c r="L203" s="29"/>
      <c r="M203" s="29"/>
      <c r="N203" s="30">
        <v>0</v>
      </c>
      <c r="O203" s="19">
        <f t="shared" si="33"/>
        <v>53</v>
      </c>
      <c r="P203" s="32">
        <v>8</v>
      </c>
      <c r="Q203" s="31">
        <f t="shared" si="32"/>
        <v>1979</v>
      </c>
      <c r="R203" s="31">
        <f t="shared" si="31"/>
        <v>1980</v>
      </c>
      <c r="S203" s="28">
        <f t="shared" si="30"/>
        <v>1980</v>
      </c>
    </row>
    <row r="204" spans="1:19" ht="14.25" x14ac:dyDescent="0.2">
      <c r="A204" s="26">
        <v>44087.333333333336</v>
      </c>
      <c r="B204" s="30">
        <v>13</v>
      </c>
      <c r="C204" s="20">
        <f t="shared" si="34"/>
        <v>2364</v>
      </c>
      <c r="D204" s="27">
        <f t="shared" si="36"/>
        <v>22.428571428571427</v>
      </c>
      <c r="E204" s="27">
        <f t="shared" si="35"/>
        <v>1.911764705882353</v>
      </c>
      <c r="F204" s="27">
        <f t="shared" ref="F204:F263" si="38">(E198+E199+E200+E201+E202+E203+E204)/7</f>
        <v>2.9201680672268906</v>
      </c>
      <c r="G204" s="27">
        <f t="shared" si="37"/>
        <v>20.441176470588236</v>
      </c>
      <c r="H204" s="27">
        <f t="shared" si="28"/>
        <v>38.676470588235297</v>
      </c>
      <c r="I204" s="29"/>
      <c r="J204" s="29"/>
      <c r="K204" s="29"/>
      <c r="L204" s="29"/>
      <c r="M204" s="29"/>
      <c r="N204" s="30">
        <v>0</v>
      </c>
      <c r="O204" s="19">
        <f t="shared" si="33"/>
        <v>53</v>
      </c>
      <c r="P204" s="32">
        <v>8</v>
      </c>
      <c r="Q204" s="31">
        <f t="shared" si="32"/>
        <v>1988</v>
      </c>
      <c r="R204" s="31">
        <f t="shared" si="31"/>
        <v>1990</v>
      </c>
      <c r="S204" s="28">
        <f t="shared" si="30"/>
        <v>1990</v>
      </c>
    </row>
    <row r="205" spans="1:19" ht="14.25" x14ac:dyDescent="0.2">
      <c r="A205" s="26">
        <v>44088.333333333336</v>
      </c>
      <c r="B205" s="31">
        <v>7</v>
      </c>
      <c r="C205" s="20">
        <f t="shared" si="34"/>
        <v>2371</v>
      </c>
      <c r="D205" s="27">
        <f t="shared" si="36"/>
        <v>21.285714285714285</v>
      </c>
      <c r="E205" s="27">
        <f t="shared" si="35"/>
        <v>1.0294117647058825</v>
      </c>
      <c r="F205" s="27">
        <f t="shared" si="38"/>
        <v>2.7521008403361344</v>
      </c>
      <c r="G205" s="27">
        <f t="shared" si="37"/>
        <v>19.264705882352942</v>
      </c>
      <c r="H205" s="27">
        <f t="shared" si="28"/>
        <v>38.676470588235297</v>
      </c>
      <c r="I205" s="36">
        <v>11</v>
      </c>
      <c r="J205" s="36">
        <v>1</v>
      </c>
      <c r="K205" s="36">
        <v>0</v>
      </c>
      <c r="L205" s="36">
        <f>SUM(J205:K205)</f>
        <v>1</v>
      </c>
      <c r="M205" s="29">
        <v>44</v>
      </c>
      <c r="N205" s="30">
        <v>0</v>
      </c>
      <c r="O205" s="19">
        <f t="shared" si="33"/>
        <v>53</v>
      </c>
      <c r="P205" s="30">
        <f>SUM(I205:K205)</f>
        <v>12</v>
      </c>
      <c r="Q205" s="31">
        <f t="shared" si="32"/>
        <v>1991</v>
      </c>
      <c r="R205" s="31">
        <f t="shared" si="31"/>
        <v>1990</v>
      </c>
      <c r="S205" s="28">
        <f t="shared" si="30"/>
        <v>1990</v>
      </c>
    </row>
    <row r="206" spans="1:19" ht="14.25" x14ac:dyDescent="0.2">
      <c r="A206" s="26">
        <v>44089.333333333336</v>
      </c>
      <c r="B206" s="31">
        <v>28</v>
      </c>
      <c r="C206" s="20">
        <f t="shared" si="34"/>
        <v>2399</v>
      </c>
      <c r="D206" s="27">
        <f t="shared" si="36"/>
        <v>22.571428571428573</v>
      </c>
      <c r="E206" s="27">
        <f t="shared" si="35"/>
        <v>4.1176470588235299</v>
      </c>
      <c r="F206" s="27">
        <f t="shared" si="38"/>
        <v>2.9201680672268915</v>
      </c>
      <c r="G206" s="27">
        <f t="shared" si="37"/>
        <v>20.441176470588239</v>
      </c>
      <c r="H206" s="27">
        <f t="shared" si="28"/>
        <v>40.147058823529413</v>
      </c>
      <c r="I206" s="29">
        <v>11</v>
      </c>
      <c r="J206" s="29">
        <v>2</v>
      </c>
      <c r="K206" s="29">
        <v>0</v>
      </c>
      <c r="L206" s="29">
        <f>SUM(J206:K206)</f>
        <v>2</v>
      </c>
      <c r="M206" s="29">
        <v>30</v>
      </c>
      <c r="N206" s="30">
        <v>0</v>
      </c>
      <c r="O206" s="19">
        <f t="shared" si="33"/>
        <v>53</v>
      </c>
      <c r="P206" s="30">
        <f>SUM(I206:K206)</f>
        <v>13</v>
      </c>
      <c r="Q206" s="31">
        <f t="shared" si="32"/>
        <v>2008</v>
      </c>
      <c r="R206" s="31">
        <f t="shared" si="31"/>
        <v>2010</v>
      </c>
      <c r="S206" s="28">
        <f t="shared" si="30"/>
        <v>2010</v>
      </c>
    </row>
    <row r="207" spans="1:19" ht="14.25" x14ac:dyDescent="0.2">
      <c r="A207" s="26">
        <v>44090.333333333336</v>
      </c>
      <c r="B207" s="30">
        <v>37</v>
      </c>
      <c r="C207" s="20">
        <f t="shared" si="34"/>
        <v>2436</v>
      </c>
      <c r="D207" s="27">
        <f t="shared" si="36"/>
        <v>21</v>
      </c>
      <c r="E207" s="27">
        <f t="shared" si="35"/>
        <v>5.4411764705882355</v>
      </c>
      <c r="F207" s="27">
        <f t="shared" si="38"/>
        <v>3.2983193277310927</v>
      </c>
      <c r="G207" s="27">
        <f t="shared" si="37"/>
        <v>23.088235294117649</v>
      </c>
      <c r="H207" s="27">
        <f t="shared" si="28"/>
        <v>42.647058823529406</v>
      </c>
      <c r="I207" s="36">
        <v>4</v>
      </c>
      <c r="J207" s="36">
        <v>2</v>
      </c>
      <c r="K207" s="36">
        <v>0</v>
      </c>
      <c r="L207" s="36">
        <f>SUM(J207:K207)</f>
        <v>2</v>
      </c>
      <c r="M207" s="29">
        <v>30</v>
      </c>
      <c r="N207" s="30">
        <v>0</v>
      </c>
      <c r="O207" s="19">
        <f t="shared" si="33"/>
        <v>53</v>
      </c>
      <c r="P207" s="30">
        <f>SUM(I207:K207)</f>
        <v>6</v>
      </c>
      <c r="Q207" s="31">
        <f t="shared" si="32"/>
        <v>2035</v>
      </c>
      <c r="R207" s="31">
        <f t="shared" si="31"/>
        <v>2035</v>
      </c>
      <c r="S207" s="28">
        <f t="shared" si="30"/>
        <v>2035</v>
      </c>
    </row>
    <row r="208" spans="1:19" ht="14.25" x14ac:dyDescent="0.2">
      <c r="A208" s="26">
        <v>44091.333333333336</v>
      </c>
      <c r="B208" s="30">
        <v>22</v>
      </c>
      <c r="C208" s="20">
        <f t="shared" si="34"/>
        <v>2458</v>
      </c>
      <c r="D208" s="27">
        <f t="shared" si="36"/>
        <v>21.142857142857142</v>
      </c>
      <c r="E208" s="27">
        <f t="shared" si="35"/>
        <v>3.2352941176470589</v>
      </c>
      <c r="F208" s="27">
        <f t="shared" si="38"/>
        <v>3.1302521008403361</v>
      </c>
      <c r="G208" s="27">
        <f t="shared" si="37"/>
        <v>21.911764705882351</v>
      </c>
      <c r="H208" s="27">
        <f t="shared" si="28"/>
        <v>41.911764705882348</v>
      </c>
      <c r="I208" s="29">
        <v>6</v>
      </c>
      <c r="J208" s="29">
        <v>2</v>
      </c>
      <c r="K208" s="29">
        <v>0</v>
      </c>
      <c r="L208" s="29">
        <f>SUM(J208:K208)</f>
        <v>2</v>
      </c>
      <c r="M208" s="29">
        <v>26</v>
      </c>
      <c r="N208" s="30">
        <v>1</v>
      </c>
      <c r="O208" s="19">
        <f t="shared" si="33"/>
        <v>54</v>
      </c>
      <c r="P208" s="30">
        <f>SUM(I208:K208)</f>
        <v>8</v>
      </c>
      <c r="Q208" s="31">
        <f t="shared" si="32"/>
        <v>2060</v>
      </c>
      <c r="R208" s="31">
        <f t="shared" si="31"/>
        <v>2060</v>
      </c>
      <c r="S208" s="28">
        <f t="shared" si="30"/>
        <v>2060</v>
      </c>
    </row>
    <row r="209" spans="1:19" ht="14.25" x14ac:dyDescent="0.2">
      <c r="A209" s="26">
        <v>44092.333333333336</v>
      </c>
      <c r="B209" s="31">
        <v>28</v>
      </c>
      <c r="C209" s="20">
        <f t="shared" si="34"/>
        <v>2486</v>
      </c>
      <c r="D209" s="27">
        <f t="shared" si="36"/>
        <v>21.571428571428573</v>
      </c>
      <c r="E209" s="27">
        <f t="shared" si="35"/>
        <v>4.1176470588235299</v>
      </c>
      <c r="F209" s="27">
        <f t="shared" si="38"/>
        <v>3.3193277310924367</v>
      </c>
      <c r="G209" s="27">
        <f t="shared" si="37"/>
        <v>23.235294117647058</v>
      </c>
      <c r="H209" s="27">
        <f t="shared" si="28"/>
        <v>42.058823529411761</v>
      </c>
      <c r="I209" s="29">
        <v>6</v>
      </c>
      <c r="J209" s="29">
        <v>2</v>
      </c>
      <c r="K209" s="29">
        <v>0</v>
      </c>
      <c r="L209" s="29">
        <f>SUM(J209:K209)</f>
        <v>2</v>
      </c>
      <c r="M209" s="29">
        <v>27</v>
      </c>
      <c r="N209" s="30">
        <v>0</v>
      </c>
      <c r="O209" s="19">
        <f t="shared" si="33"/>
        <v>54</v>
      </c>
      <c r="P209" s="30">
        <f>SUM(I209:K209)</f>
        <v>8</v>
      </c>
      <c r="Q209" s="31">
        <f t="shared" si="32"/>
        <v>2087</v>
      </c>
      <c r="R209" s="31">
        <f t="shared" si="31"/>
        <v>2085</v>
      </c>
      <c r="S209" s="28">
        <f t="shared" si="30"/>
        <v>2085</v>
      </c>
    </row>
    <row r="210" spans="1:19" ht="14.25" x14ac:dyDescent="0.2">
      <c r="A210" s="26">
        <v>44093.333333333336</v>
      </c>
      <c r="B210" s="31">
        <v>12</v>
      </c>
      <c r="C210" s="20">
        <f t="shared" si="34"/>
        <v>2498</v>
      </c>
      <c r="D210" s="27">
        <f t="shared" si="36"/>
        <v>20.571428571428573</v>
      </c>
      <c r="E210" s="27">
        <f t="shared" si="35"/>
        <v>1.7647058823529411</v>
      </c>
      <c r="F210" s="27">
        <f t="shared" si="38"/>
        <v>3.0882352941176472</v>
      </c>
      <c r="G210" s="27">
        <f t="shared" si="37"/>
        <v>21.617647058823529</v>
      </c>
      <c r="H210" s="27">
        <f t="shared" ref="H210:H263" si="39">SUM(E197:E210)</f>
        <v>40.882352941176471</v>
      </c>
      <c r="I210" s="29"/>
      <c r="J210" s="29"/>
      <c r="K210" s="29"/>
      <c r="L210" s="29"/>
      <c r="M210" s="29"/>
      <c r="N210" s="30">
        <v>0</v>
      </c>
      <c r="O210" s="19">
        <f t="shared" si="33"/>
        <v>54</v>
      </c>
      <c r="P210" s="32">
        <v>8</v>
      </c>
      <c r="Q210" s="31">
        <f t="shared" si="32"/>
        <v>2107</v>
      </c>
      <c r="R210" s="31">
        <f>MROUND(Q210,5)</f>
        <v>2105</v>
      </c>
      <c r="S210" s="28">
        <f t="shared" si="30"/>
        <v>2105</v>
      </c>
    </row>
    <row r="211" spans="1:19" ht="14.25" x14ac:dyDescent="0.2">
      <c r="A211" s="26">
        <v>44094.333333333336</v>
      </c>
      <c r="B211" s="30">
        <v>14</v>
      </c>
      <c r="C211" s="20">
        <f t="shared" si="34"/>
        <v>2512</v>
      </c>
      <c r="D211" s="27">
        <f t="shared" si="36"/>
        <v>17.428571428571427</v>
      </c>
      <c r="E211" s="27">
        <f t="shared" si="35"/>
        <v>2.0588235294117649</v>
      </c>
      <c r="F211" s="27">
        <f t="shared" si="38"/>
        <v>3.1092436974789917</v>
      </c>
      <c r="G211" s="27">
        <f t="shared" si="37"/>
        <v>21.764705882352942</v>
      </c>
      <c r="H211" s="27">
        <f t="shared" si="39"/>
        <v>42.205882352941181</v>
      </c>
      <c r="I211" s="29"/>
      <c r="J211" s="29"/>
      <c r="K211" s="29"/>
      <c r="L211" s="29"/>
      <c r="M211" s="29"/>
      <c r="N211" s="30">
        <v>0</v>
      </c>
      <c r="O211" s="19">
        <f t="shared" si="33"/>
        <v>54</v>
      </c>
      <c r="P211" s="32">
        <v>8</v>
      </c>
      <c r="Q211" s="31">
        <f t="shared" ref="Q211:Q233" si="40">SUM(C197,-P211,-$N$269)</f>
        <v>2112</v>
      </c>
      <c r="R211" s="31">
        <f t="shared" si="31"/>
        <v>2110</v>
      </c>
      <c r="S211" s="28">
        <f t="shared" ref="S211:S263" si="41">IF(R211&gt;R210,R211,R210)</f>
        <v>2110</v>
      </c>
    </row>
    <row r="212" spans="1:19" ht="14.25" x14ac:dyDescent="0.2">
      <c r="A212" s="26">
        <v>44095.333333333336</v>
      </c>
      <c r="B212" s="30">
        <v>10</v>
      </c>
      <c r="C212" s="20">
        <f t="shared" si="34"/>
        <v>2522</v>
      </c>
      <c r="D212" s="27">
        <f t="shared" si="36"/>
        <v>15.714285714285714</v>
      </c>
      <c r="E212" s="27">
        <f t="shared" si="35"/>
        <v>1.4705882352941178</v>
      </c>
      <c r="F212" s="27">
        <f t="shared" si="38"/>
        <v>3.172268907563025</v>
      </c>
      <c r="G212" s="27">
        <f t="shared" si="37"/>
        <v>22.205882352941174</v>
      </c>
      <c r="H212" s="27">
        <f t="shared" si="39"/>
        <v>41.470588235294123</v>
      </c>
      <c r="I212" s="29">
        <v>7</v>
      </c>
      <c r="J212" s="29">
        <v>2</v>
      </c>
      <c r="K212" s="29">
        <v>0</v>
      </c>
      <c r="L212" s="29">
        <f>SUM(J212:K212)</f>
        <v>2</v>
      </c>
      <c r="M212" s="29">
        <v>26</v>
      </c>
      <c r="N212" s="30">
        <v>0</v>
      </c>
      <c r="O212" s="19">
        <f t="shared" si="33"/>
        <v>54</v>
      </c>
      <c r="P212" s="30">
        <f>SUM(I212:K212)</f>
        <v>9</v>
      </c>
      <c r="Q212" s="31">
        <f t="shared" si="40"/>
        <v>2126</v>
      </c>
      <c r="R212" s="31">
        <f t="shared" ref="R212:R263" si="42">MROUND(Q212,5)</f>
        <v>2125</v>
      </c>
      <c r="S212" s="28">
        <f t="shared" si="41"/>
        <v>2125</v>
      </c>
    </row>
    <row r="213" spans="1:19" ht="14.25" x14ac:dyDescent="0.2">
      <c r="A213" s="26">
        <v>44096.333333333336</v>
      </c>
      <c r="B213" s="31">
        <v>21</v>
      </c>
      <c r="C213" s="20">
        <f t="shared" si="34"/>
        <v>2543</v>
      </c>
      <c r="D213" s="27">
        <f t="shared" si="36"/>
        <v>14.142857142857142</v>
      </c>
      <c r="E213" s="27">
        <f t="shared" si="35"/>
        <v>3.0882352941176472</v>
      </c>
      <c r="F213" s="27">
        <f t="shared" si="38"/>
        <v>3.0252100840336134</v>
      </c>
      <c r="G213" s="27">
        <f t="shared" si="37"/>
        <v>21.176470588235293</v>
      </c>
      <c r="H213" s="27">
        <f t="shared" si="39"/>
        <v>41.617647058823536</v>
      </c>
      <c r="I213" s="29">
        <v>9</v>
      </c>
      <c r="J213" s="29">
        <v>2</v>
      </c>
      <c r="K213" s="29">
        <v>0</v>
      </c>
      <c r="L213" s="29">
        <f>SUM(J213:K213)</f>
        <v>2</v>
      </c>
      <c r="M213" s="29">
        <v>20</v>
      </c>
      <c r="N213" s="31">
        <v>0</v>
      </c>
      <c r="O213" s="19">
        <f t="shared" si="33"/>
        <v>54</v>
      </c>
      <c r="P213" s="30">
        <f>SUM(I213:K213)</f>
        <v>11</v>
      </c>
      <c r="Q213" s="31">
        <f t="shared" si="40"/>
        <v>2144</v>
      </c>
      <c r="R213" s="31">
        <f t="shared" si="42"/>
        <v>2145</v>
      </c>
      <c r="S213" s="28">
        <f t="shared" si="41"/>
        <v>2145</v>
      </c>
    </row>
    <row r="214" spans="1:19" ht="14.25" x14ac:dyDescent="0.2">
      <c r="A214" s="26">
        <v>44097.333333333336</v>
      </c>
      <c r="B214" s="31">
        <v>15</v>
      </c>
      <c r="C214" s="20">
        <f t="shared" si="34"/>
        <v>2558</v>
      </c>
      <c r="D214" s="27">
        <f t="shared" si="36"/>
        <v>13.285714285714286</v>
      </c>
      <c r="E214" s="27">
        <f t="shared" si="35"/>
        <v>2.2058823529411766</v>
      </c>
      <c r="F214" s="27">
        <f t="shared" si="38"/>
        <v>2.5630252100840338</v>
      </c>
      <c r="G214" s="27">
        <f t="shared" si="37"/>
        <v>17.941176470588236</v>
      </c>
      <c r="H214" s="27">
        <f t="shared" si="39"/>
        <v>41.029411764705877</v>
      </c>
      <c r="I214" s="29">
        <v>10</v>
      </c>
      <c r="J214" s="29">
        <v>2</v>
      </c>
      <c r="K214" s="29">
        <v>0</v>
      </c>
      <c r="L214" s="29">
        <f>SUM(J214+K214)</f>
        <v>2</v>
      </c>
      <c r="M214" s="29">
        <v>24</v>
      </c>
      <c r="N214" s="31">
        <v>0</v>
      </c>
      <c r="O214" s="19">
        <f t="shared" si="33"/>
        <v>54</v>
      </c>
      <c r="P214" s="30">
        <f>SUM(I214:K214)</f>
        <v>12</v>
      </c>
      <c r="Q214" s="31">
        <f t="shared" si="40"/>
        <v>2162</v>
      </c>
      <c r="R214" s="31">
        <f t="shared" si="42"/>
        <v>2160</v>
      </c>
      <c r="S214" s="28">
        <f t="shared" si="41"/>
        <v>2160</v>
      </c>
    </row>
    <row r="215" spans="1:19" ht="14.25" x14ac:dyDescent="0.2">
      <c r="A215" s="26">
        <v>44098.333333333336</v>
      </c>
      <c r="B215" s="30">
        <v>10</v>
      </c>
      <c r="C215" s="20">
        <f t="shared" si="34"/>
        <v>2568</v>
      </c>
      <c r="D215" s="27">
        <f t="shared" si="36"/>
        <v>12</v>
      </c>
      <c r="E215" s="27">
        <f t="shared" si="35"/>
        <v>1.4705882352941178</v>
      </c>
      <c r="F215" s="27">
        <f t="shared" si="38"/>
        <v>2.3109243697478994</v>
      </c>
      <c r="G215" s="27">
        <f t="shared" si="37"/>
        <v>16.176470588235297</v>
      </c>
      <c r="H215" s="27">
        <f t="shared" si="39"/>
        <v>38.088235294117638</v>
      </c>
      <c r="I215" s="29">
        <v>8</v>
      </c>
      <c r="J215" s="29">
        <v>2</v>
      </c>
      <c r="K215" s="29">
        <v>0</v>
      </c>
      <c r="L215" s="29">
        <f>SUM(J215+K215)</f>
        <v>2</v>
      </c>
      <c r="M215" s="29">
        <v>21</v>
      </c>
      <c r="N215" s="30">
        <v>0</v>
      </c>
      <c r="O215" s="19">
        <f t="shared" si="33"/>
        <v>54</v>
      </c>
      <c r="P215" s="30">
        <f t="shared" ref="P215:P216" si="43">SUM(I215:K215)</f>
        <v>10</v>
      </c>
      <c r="Q215" s="31">
        <f t="shared" si="40"/>
        <v>2194</v>
      </c>
      <c r="R215" s="31">
        <f t="shared" si="42"/>
        <v>2195</v>
      </c>
      <c r="S215" s="28">
        <f t="shared" si="41"/>
        <v>2195</v>
      </c>
    </row>
    <row r="216" spans="1:19" ht="14.25" x14ac:dyDescent="0.2">
      <c r="A216" s="26">
        <v>44099.333333333336</v>
      </c>
      <c r="B216" s="30">
        <v>17</v>
      </c>
      <c r="C216" s="20">
        <f t="shared" si="34"/>
        <v>2585</v>
      </c>
      <c r="D216" s="27">
        <f t="shared" si="36"/>
        <v>11.428571428571429</v>
      </c>
      <c r="E216" s="27">
        <f t="shared" si="35"/>
        <v>2.5</v>
      </c>
      <c r="F216" s="27">
        <f t="shared" si="38"/>
        <v>2.0798319327731094</v>
      </c>
      <c r="G216" s="27">
        <f t="shared" si="37"/>
        <v>14.558823529411766</v>
      </c>
      <c r="H216" s="27">
        <f t="shared" si="39"/>
        <v>37.794117647058826</v>
      </c>
      <c r="I216" s="29">
        <v>11</v>
      </c>
      <c r="J216" s="29">
        <v>2</v>
      </c>
      <c r="K216" s="29">
        <v>1</v>
      </c>
      <c r="L216" s="29">
        <f>SUM(J216+K216)</f>
        <v>3</v>
      </c>
      <c r="M216" s="29">
        <v>26</v>
      </c>
      <c r="N216" s="30">
        <v>0</v>
      </c>
      <c r="O216" s="19">
        <f t="shared" si="33"/>
        <v>54</v>
      </c>
      <c r="P216" s="30">
        <f t="shared" si="43"/>
        <v>14</v>
      </c>
      <c r="Q216" s="31">
        <f t="shared" si="40"/>
        <v>2209</v>
      </c>
      <c r="R216" s="31">
        <f t="shared" si="42"/>
        <v>2210</v>
      </c>
      <c r="S216" s="28">
        <f t="shared" si="41"/>
        <v>2210</v>
      </c>
    </row>
    <row r="217" spans="1:19" ht="14.25" x14ac:dyDescent="0.2">
      <c r="A217" s="26">
        <v>44100.333333333336</v>
      </c>
      <c r="B217" s="30">
        <v>6</v>
      </c>
      <c r="C217" s="20">
        <f t="shared" si="34"/>
        <v>2591</v>
      </c>
      <c r="D217" s="27">
        <f t="shared" si="36"/>
        <v>9.8571428571428577</v>
      </c>
      <c r="E217" s="27">
        <f t="shared" si="35"/>
        <v>0.88235294117647056</v>
      </c>
      <c r="F217" s="27">
        <f t="shared" si="38"/>
        <v>1.9537815126050422</v>
      </c>
      <c r="G217" s="27">
        <f t="shared" si="37"/>
        <v>13.676470588235295</v>
      </c>
      <c r="H217" s="27">
        <f t="shared" si="39"/>
        <v>35.294117647058826</v>
      </c>
      <c r="I217" s="29"/>
      <c r="J217" s="29"/>
      <c r="K217" s="29"/>
      <c r="L217" s="29"/>
      <c r="M217" s="29"/>
      <c r="N217" s="30">
        <v>0</v>
      </c>
      <c r="O217" s="19">
        <f t="shared" si="33"/>
        <v>54</v>
      </c>
      <c r="P217" s="32">
        <v>14</v>
      </c>
      <c r="Q217" s="31">
        <f t="shared" si="40"/>
        <v>2232</v>
      </c>
      <c r="R217" s="31">
        <f t="shared" si="42"/>
        <v>2230</v>
      </c>
      <c r="S217" s="28">
        <f t="shared" si="41"/>
        <v>2230</v>
      </c>
    </row>
    <row r="218" spans="1:19" ht="14.25" x14ac:dyDescent="0.2">
      <c r="A218" s="26">
        <v>44101.333333333336</v>
      </c>
      <c r="B218" s="30">
        <v>5</v>
      </c>
      <c r="C218" s="20">
        <f t="shared" si="34"/>
        <v>2596</v>
      </c>
      <c r="D218" s="27">
        <f t="shared" si="36"/>
        <v>10.285714285714286</v>
      </c>
      <c r="E218" s="27">
        <f t="shared" si="35"/>
        <v>0.73529411764705888</v>
      </c>
      <c r="F218" s="27">
        <f t="shared" si="38"/>
        <v>1.7647058823529409</v>
      </c>
      <c r="G218" s="27">
        <f t="shared" si="37"/>
        <v>12.352941176470587</v>
      </c>
      <c r="H218" s="27">
        <f t="shared" si="39"/>
        <v>34.117647058823529</v>
      </c>
      <c r="I218" s="29"/>
      <c r="J218" s="29"/>
      <c r="K218" s="29"/>
      <c r="L218" s="29"/>
      <c r="M218" s="29"/>
      <c r="N218" s="30">
        <v>0</v>
      </c>
      <c r="O218" s="19">
        <f t="shared" si="33"/>
        <v>54</v>
      </c>
      <c r="P218" s="32">
        <v>14</v>
      </c>
      <c r="Q218" s="31">
        <f t="shared" si="40"/>
        <v>2245</v>
      </c>
      <c r="R218" s="31">
        <f t="shared" si="42"/>
        <v>2245</v>
      </c>
      <c r="S218" s="28">
        <f t="shared" si="41"/>
        <v>2245</v>
      </c>
    </row>
    <row r="219" spans="1:19" ht="14.25" x14ac:dyDescent="0.2">
      <c r="A219" s="26">
        <v>44102.333333333336</v>
      </c>
      <c r="B219" s="30">
        <v>6</v>
      </c>
      <c r="C219" s="20">
        <f t="shared" si="34"/>
        <v>2602</v>
      </c>
      <c r="D219" s="27">
        <f t="shared" si="36"/>
        <v>11.142857142857142</v>
      </c>
      <c r="E219" s="27">
        <f t="shared" si="35"/>
        <v>0.88235294117647056</v>
      </c>
      <c r="F219" s="27">
        <f t="shared" si="38"/>
        <v>1.680672268907563</v>
      </c>
      <c r="G219" s="27">
        <f t="shared" si="37"/>
        <v>11.764705882352942</v>
      </c>
      <c r="H219" s="27">
        <f t="shared" si="39"/>
        <v>33.970588235294116</v>
      </c>
      <c r="I219" s="29">
        <v>13</v>
      </c>
      <c r="J219" s="29">
        <v>2</v>
      </c>
      <c r="K219" s="29">
        <v>0</v>
      </c>
      <c r="L219" s="29">
        <f t="shared" ref="L219:L222" si="44">SUM(J219+K219)</f>
        <v>2</v>
      </c>
      <c r="M219" s="29">
        <v>29</v>
      </c>
      <c r="N219" s="37">
        <v>1</v>
      </c>
      <c r="O219" s="19">
        <f t="shared" si="33"/>
        <v>55</v>
      </c>
      <c r="P219" s="30">
        <f t="shared" ref="P219:P237" si="45">SUM(I219:K219)</f>
        <v>15</v>
      </c>
      <c r="Q219" s="31">
        <f t="shared" si="40"/>
        <v>2251</v>
      </c>
      <c r="R219" s="31">
        <f t="shared" si="42"/>
        <v>2250</v>
      </c>
      <c r="S219" s="28">
        <f t="shared" si="41"/>
        <v>2250</v>
      </c>
    </row>
    <row r="220" spans="1:19" ht="14.25" x14ac:dyDescent="0.2">
      <c r="A220" s="26">
        <v>44103.333333333336</v>
      </c>
      <c r="B220" s="37">
        <v>10</v>
      </c>
      <c r="C220" s="20">
        <f t="shared" si="34"/>
        <v>2612</v>
      </c>
      <c r="D220" s="27">
        <f t="shared" si="36"/>
        <v>11</v>
      </c>
      <c r="E220" s="27">
        <f t="shared" ref="E220:E263" si="46">B220/6.8</f>
        <v>1.4705882352941178</v>
      </c>
      <c r="F220" s="27">
        <f t="shared" si="38"/>
        <v>1.4495798319327731</v>
      </c>
      <c r="G220" s="27">
        <f t="shared" si="37"/>
        <v>10.147058823529411</v>
      </c>
      <c r="H220" s="27">
        <f t="shared" si="39"/>
        <v>31.323529411764703</v>
      </c>
      <c r="I220" s="29">
        <v>9</v>
      </c>
      <c r="J220" s="29">
        <v>1</v>
      </c>
      <c r="K220" s="29">
        <v>1</v>
      </c>
      <c r="L220" s="29">
        <f t="shared" si="44"/>
        <v>2</v>
      </c>
      <c r="M220" s="29">
        <v>24</v>
      </c>
      <c r="N220" s="30">
        <v>0</v>
      </c>
      <c r="O220" s="19">
        <f t="shared" si="33"/>
        <v>55</v>
      </c>
      <c r="P220" s="30">
        <f t="shared" si="45"/>
        <v>11</v>
      </c>
      <c r="Q220" s="31">
        <f t="shared" si="40"/>
        <v>2283</v>
      </c>
      <c r="R220" s="31">
        <f t="shared" si="42"/>
        <v>2285</v>
      </c>
      <c r="S220" s="28">
        <f t="shared" si="41"/>
        <v>2285</v>
      </c>
    </row>
    <row r="221" spans="1:19" ht="14.25" x14ac:dyDescent="0.2">
      <c r="A221" s="26">
        <v>44104.333333333336</v>
      </c>
      <c r="B221" s="30">
        <v>18</v>
      </c>
      <c r="C221" s="20">
        <f t="shared" si="34"/>
        <v>2630</v>
      </c>
      <c r="D221" s="27">
        <f t="shared" si="36"/>
        <v>13.571428571428571</v>
      </c>
      <c r="E221" s="27">
        <f>B221/6.8</f>
        <v>2.6470588235294117</v>
      </c>
      <c r="F221" s="27">
        <f t="shared" si="38"/>
        <v>1.5126050420168067</v>
      </c>
      <c r="G221" s="27">
        <f>E215+E216+E217+E218+E219+E220+E221</f>
        <v>10.588235294117647</v>
      </c>
      <c r="H221" s="27">
        <f>SUM(E208:E221)</f>
        <v>28.529411764705884</v>
      </c>
      <c r="I221" s="29">
        <v>7</v>
      </c>
      <c r="J221" s="29">
        <v>1</v>
      </c>
      <c r="K221" s="29">
        <v>1</v>
      </c>
      <c r="L221" s="29">
        <f t="shared" si="44"/>
        <v>2</v>
      </c>
      <c r="M221" s="29">
        <v>22</v>
      </c>
      <c r="N221" s="30">
        <v>0</v>
      </c>
      <c r="O221" s="19">
        <f t="shared" si="33"/>
        <v>55</v>
      </c>
      <c r="P221" s="30">
        <f t="shared" si="45"/>
        <v>9</v>
      </c>
      <c r="Q221" s="31">
        <f t="shared" si="40"/>
        <v>2322</v>
      </c>
      <c r="R221" s="31">
        <f t="shared" si="42"/>
        <v>2320</v>
      </c>
      <c r="S221" s="28">
        <f t="shared" si="41"/>
        <v>2320</v>
      </c>
    </row>
    <row r="222" spans="1:19" ht="14.25" x14ac:dyDescent="0.2">
      <c r="A222" s="26">
        <v>44105.333333333336</v>
      </c>
      <c r="B222" s="30">
        <v>16</v>
      </c>
      <c r="C222" s="20">
        <f t="shared" si="34"/>
        <v>2646</v>
      </c>
      <c r="D222" s="27">
        <f t="shared" si="36"/>
        <v>14.285714285714286</v>
      </c>
      <c r="E222" s="27">
        <f t="shared" si="46"/>
        <v>2.3529411764705883</v>
      </c>
      <c r="F222" s="27">
        <f t="shared" si="38"/>
        <v>1.6386554621848739</v>
      </c>
      <c r="G222" s="27">
        <f t="shared" si="37"/>
        <v>11.470588235294118</v>
      </c>
      <c r="H222" s="27">
        <f t="shared" si="39"/>
        <v>27.647058823529413</v>
      </c>
      <c r="I222" s="29">
        <v>10</v>
      </c>
      <c r="J222" s="29">
        <v>1</v>
      </c>
      <c r="K222" s="29">
        <v>1</v>
      </c>
      <c r="L222" s="29">
        <f t="shared" si="44"/>
        <v>2</v>
      </c>
      <c r="M222" s="29">
        <v>25</v>
      </c>
      <c r="N222" s="30">
        <v>0</v>
      </c>
      <c r="O222" s="19">
        <f t="shared" si="33"/>
        <v>55</v>
      </c>
      <c r="P222" s="30">
        <f t="shared" si="45"/>
        <v>12</v>
      </c>
      <c r="Q222" s="31">
        <f t="shared" si="40"/>
        <v>2341</v>
      </c>
      <c r="R222" s="31">
        <f t="shared" si="42"/>
        <v>2340</v>
      </c>
      <c r="S222" s="28">
        <f t="shared" si="41"/>
        <v>2340</v>
      </c>
    </row>
    <row r="223" spans="1:19" ht="14.25" x14ac:dyDescent="0.2">
      <c r="A223" s="26">
        <v>44106.333333333336</v>
      </c>
      <c r="B223" s="30">
        <v>16</v>
      </c>
      <c r="C223" s="20">
        <f t="shared" si="34"/>
        <v>2662</v>
      </c>
      <c r="D223" s="27">
        <f t="shared" si="36"/>
        <v>15.714285714285714</v>
      </c>
      <c r="E223" s="27">
        <f t="shared" si="46"/>
        <v>2.3529411764705883</v>
      </c>
      <c r="F223" s="27">
        <f t="shared" si="38"/>
        <v>1.6176470588235294</v>
      </c>
      <c r="G223" s="27">
        <f t="shared" si="37"/>
        <v>11.323529411764707</v>
      </c>
      <c r="H223" s="27">
        <f t="shared" si="39"/>
        <v>25.882352941176471</v>
      </c>
      <c r="I223" s="29">
        <v>10</v>
      </c>
      <c r="J223" s="29">
        <v>2</v>
      </c>
      <c r="K223" s="29">
        <v>0</v>
      </c>
      <c r="L223" s="29">
        <f>SUM(J223+K223)</f>
        <v>2</v>
      </c>
      <c r="M223" s="29">
        <v>28</v>
      </c>
      <c r="N223" s="30">
        <v>0</v>
      </c>
      <c r="O223" s="19">
        <f t="shared" si="33"/>
        <v>55</v>
      </c>
      <c r="P223" s="30">
        <f t="shared" si="45"/>
        <v>12</v>
      </c>
      <c r="Q223" s="31">
        <f t="shared" si="40"/>
        <v>2369</v>
      </c>
      <c r="R223" s="31">
        <f t="shared" si="42"/>
        <v>2370</v>
      </c>
      <c r="S223" s="28">
        <f t="shared" si="41"/>
        <v>2370</v>
      </c>
    </row>
    <row r="224" spans="1:19" ht="14.25" x14ac:dyDescent="0.2">
      <c r="A224" s="26">
        <v>44107.333333333336</v>
      </c>
      <c r="B224" s="30">
        <v>24</v>
      </c>
      <c r="C224" s="20">
        <f t="shared" si="34"/>
        <v>2686</v>
      </c>
      <c r="D224" s="27">
        <f t="shared" si="36"/>
        <v>20.428571428571427</v>
      </c>
      <c r="E224" s="27">
        <f t="shared" si="46"/>
        <v>3.5294117647058822</v>
      </c>
      <c r="F224" s="27">
        <f t="shared" si="38"/>
        <v>1.9957983193277311</v>
      </c>
      <c r="G224" s="27">
        <f t="shared" si="37"/>
        <v>13.970588235294118</v>
      </c>
      <c r="H224" s="27">
        <f t="shared" si="39"/>
        <v>27.647058823529413</v>
      </c>
      <c r="I224" s="29"/>
      <c r="J224" s="29"/>
      <c r="K224" s="29"/>
      <c r="L224" s="29"/>
      <c r="M224" s="29"/>
      <c r="N224" s="30">
        <v>0</v>
      </c>
      <c r="O224" s="19">
        <f t="shared" si="33"/>
        <v>55</v>
      </c>
      <c r="P224" s="32">
        <v>12</v>
      </c>
      <c r="Q224" s="31">
        <f t="shared" si="40"/>
        <v>2381</v>
      </c>
      <c r="R224" s="31">
        <f t="shared" si="42"/>
        <v>2380</v>
      </c>
      <c r="S224" s="28">
        <f t="shared" si="41"/>
        <v>2380</v>
      </c>
    </row>
    <row r="225" spans="1:19" ht="14.25" x14ac:dyDescent="0.2">
      <c r="A225" s="26">
        <v>44108.333333333336</v>
      </c>
      <c r="B225" s="30">
        <v>10</v>
      </c>
      <c r="C225" s="20">
        <f t="shared" si="34"/>
        <v>2696</v>
      </c>
      <c r="D225" s="27">
        <f t="shared" si="36"/>
        <v>25.714285714285715</v>
      </c>
      <c r="E225" s="27">
        <f t="shared" si="46"/>
        <v>1.4705882352941178</v>
      </c>
      <c r="F225" s="27">
        <f t="shared" si="38"/>
        <v>2.1008403361344539</v>
      </c>
      <c r="G225" s="27">
        <f t="shared" si="37"/>
        <v>14.705882352941178</v>
      </c>
      <c r="H225" s="27">
        <f t="shared" si="39"/>
        <v>27.058823529411761</v>
      </c>
      <c r="I225" s="29"/>
      <c r="J225" s="29"/>
      <c r="K225" s="29"/>
      <c r="L225" s="29"/>
      <c r="M225" s="29"/>
      <c r="N225" s="30">
        <v>0</v>
      </c>
      <c r="O225" s="19">
        <f t="shared" si="33"/>
        <v>55</v>
      </c>
      <c r="P225" s="32">
        <v>12</v>
      </c>
      <c r="Q225" s="31">
        <f t="shared" si="40"/>
        <v>2395</v>
      </c>
      <c r="R225" s="31">
        <f t="shared" si="42"/>
        <v>2395</v>
      </c>
      <c r="S225" s="28">
        <f t="shared" si="41"/>
        <v>2395</v>
      </c>
    </row>
    <row r="226" spans="1:19" ht="14.25" x14ac:dyDescent="0.2">
      <c r="A226" s="26">
        <v>44109.333333333336</v>
      </c>
      <c r="B226" s="30">
        <v>16</v>
      </c>
      <c r="C226" s="20">
        <f t="shared" si="34"/>
        <v>2712</v>
      </c>
      <c r="D226" s="27">
        <f t="shared" si="36"/>
        <v>31.714285714285715</v>
      </c>
      <c r="E226" s="27">
        <f t="shared" si="46"/>
        <v>2.3529411764705883</v>
      </c>
      <c r="F226" s="27">
        <f t="shared" si="38"/>
        <v>2.3109243697478989</v>
      </c>
      <c r="G226" s="27">
        <f t="shared" si="37"/>
        <v>16.176470588235293</v>
      </c>
      <c r="H226" s="27">
        <f t="shared" si="39"/>
        <v>27.941176470588232</v>
      </c>
      <c r="I226" s="29">
        <v>8</v>
      </c>
      <c r="J226" s="29">
        <v>2</v>
      </c>
      <c r="K226" s="29">
        <v>0</v>
      </c>
      <c r="L226" s="29">
        <f t="shared" ref="L226:L230" si="47">SUM(J226+K226)</f>
        <v>2</v>
      </c>
      <c r="M226" s="29">
        <v>26</v>
      </c>
      <c r="N226" s="30">
        <v>0</v>
      </c>
      <c r="O226" s="19">
        <f t="shared" si="33"/>
        <v>55</v>
      </c>
      <c r="P226" s="30">
        <f t="shared" si="45"/>
        <v>10</v>
      </c>
      <c r="Q226" s="31">
        <f t="shared" si="40"/>
        <v>2407</v>
      </c>
      <c r="R226" s="31">
        <f t="shared" si="42"/>
        <v>2405</v>
      </c>
      <c r="S226" s="28">
        <f t="shared" si="41"/>
        <v>2405</v>
      </c>
    </row>
    <row r="227" spans="1:19" ht="14.25" x14ac:dyDescent="0.2">
      <c r="A227" s="26">
        <v>44110.333333333336</v>
      </c>
      <c r="B227" s="37">
        <v>43</v>
      </c>
      <c r="C227" s="20">
        <f t="shared" si="34"/>
        <v>2755</v>
      </c>
      <c r="D227" s="27">
        <f t="shared" si="36"/>
        <v>38.571428571428569</v>
      </c>
      <c r="E227" s="27">
        <f t="shared" si="46"/>
        <v>6.3235294117647056</v>
      </c>
      <c r="F227" s="27">
        <f t="shared" si="38"/>
        <v>3.0042016806722693</v>
      </c>
      <c r="G227" s="27">
        <f t="shared" si="37"/>
        <v>21.029411764705884</v>
      </c>
      <c r="H227" s="27">
        <f t="shared" si="39"/>
        <v>31.176470588235293</v>
      </c>
      <c r="I227" s="29">
        <v>6</v>
      </c>
      <c r="J227" s="29">
        <v>2</v>
      </c>
      <c r="K227" s="29">
        <v>0</v>
      </c>
      <c r="L227" s="29">
        <f t="shared" si="47"/>
        <v>2</v>
      </c>
      <c r="M227" s="29">
        <v>23</v>
      </c>
      <c r="N227" s="30">
        <v>0</v>
      </c>
      <c r="O227" s="19">
        <f t="shared" si="33"/>
        <v>55</v>
      </c>
      <c r="P227" s="30">
        <f t="shared" si="45"/>
        <v>8</v>
      </c>
      <c r="Q227" s="31">
        <f t="shared" si="40"/>
        <v>2430</v>
      </c>
      <c r="R227" s="31">
        <f t="shared" si="42"/>
        <v>2430</v>
      </c>
      <c r="S227" s="28">
        <f t="shared" si="41"/>
        <v>2430</v>
      </c>
    </row>
    <row r="228" spans="1:19" ht="14.25" x14ac:dyDescent="0.2">
      <c r="A228" s="26">
        <v>44111.333333333336</v>
      </c>
      <c r="B228" s="30">
        <v>55</v>
      </c>
      <c r="C228" s="20">
        <f t="shared" si="34"/>
        <v>2810</v>
      </c>
      <c r="D228" s="27">
        <f t="shared" si="36"/>
        <v>44.142857142857146</v>
      </c>
      <c r="E228" s="27">
        <f t="shared" si="46"/>
        <v>8.0882352941176467</v>
      </c>
      <c r="F228" s="27">
        <f t="shared" si="38"/>
        <v>3.7815126050420167</v>
      </c>
      <c r="G228" s="27">
        <f t="shared" si="37"/>
        <v>26.470588235294116</v>
      </c>
      <c r="H228" s="27">
        <f t="shared" si="39"/>
        <v>37.058823529411768</v>
      </c>
      <c r="I228" s="29">
        <v>7</v>
      </c>
      <c r="J228" s="29">
        <v>2</v>
      </c>
      <c r="K228" s="29">
        <v>0</v>
      </c>
      <c r="L228" s="29">
        <f t="shared" si="47"/>
        <v>2</v>
      </c>
      <c r="M228" s="29">
        <v>27</v>
      </c>
      <c r="N228" s="37">
        <v>1</v>
      </c>
      <c r="O228" s="19">
        <f t="shared" si="33"/>
        <v>56</v>
      </c>
      <c r="P228" s="30">
        <f t="shared" si="45"/>
        <v>9</v>
      </c>
      <c r="Q228" s="31">
        <f t="shared" si="40"/>
        <v>2444</v>
      </c>
      <c r="R228" s="31">
        <f t="shared" si="42"/>
        <v>2445</v>
      </c>
      <c r="S228" s="28">
        <f t="shared" si="41"/>
        <v>2445</v>
      </c>
    </row>
    <row r="229" spans="1:19" ht="14.25" x14ac:dyDescent="0.2">
      <c r="A229" s="26">
        <v>44112.333333333336</v>
      </c>
      <c r="B229" s="30">
        <v>58</v>
      </c>
      <c r="C229" s="20">
        <f t="shared" si="34"/>
        <v>2868</v>
      </c>
      <c r="D229" s="27">
        <f t="shared" si="36"/>
        <v>46.142857142857146</v>
      </c>
      <c r="E229" s="27">
        <f t="shared" si="46"/>
        <v>8.5294117647058822</v>
      </c>
      <c r="F229" s="27">
        <f t="shared" si="38"/>
        <v>4.6638655462184877</v>
      </c>
      <c r="G229" s="27">
        <f t="shared" si="37"/>
        <v>32.647058823529413</v>
      </c>
      <c r="H229" s="27">
        <f t="shared" si="39"/>
        <v>44.117647058823529</v>
      </c>
      <c r="I229" s="29">
        <v>6</v>
      </c>
      <c r="J229" s="29">
        <v>2</v>
      </c>
      <c r="K229" s="29">
        <v>0</v>
      </c>
      <c r="L229" s="29">
        <f t="shared" si="47"/>
        <v>2</v>
      </c>
      <c r="M229" s="29">
        <v>29</v>
      </c>
      <c r="N229" s="30">
        <v>0</v>
      </c>
      <c r="O229" s="19">
        <f t="shared" si="33"/>
        <v>56</v>
      </c>
      <c r="P229" s="30">
        <f t="shared" si="45"/>
        <v>8</v>
      </c>
      <c r="Q229" s="31">
        <f t="shared" si="40"/>
        <v>2455</v>
      </c>
      <c r="R229" s="31">
        <f t="shared" si="42"/>
        <v>2455</v>
      </c>
      <c r="S229" s="28">
        <f t="shared" si="41"/>
        <v>2455</v>
      </c>
    </row>
    <row r="230" spans="1:19" ht="14.25" x14ac:dyDescent="0.2">
      <c r="A230" s="26">
        <v>44113.333333333336</v>
      </c>
      <c r="B230" s="30">
        <v>64</v>
      </c>
      <c r="C230" s="20">
        <f t="shared" si="34"/>
        <v>2932</v>
      </c>
      <c r="D230" s="27">
        <f t="shared" si="36"/>
        <v>50.285714285714285</v>
      </c>
      <c r="E230" s="27">
        <f t="shared" si="46"/>
        <v>9.4117647058823533</v>
      </c>
      <c r="F230" s="27">
        <f t="shared" si="38"/>
        <v>5.6722689075630255</v>
      </c>
      <c r="G230" s="27">
        <f t="shared" si="37"/>
        <v>39.705882352941181</v>
      </c>
      <c r="H230" s="27">
        <f t="shared" si="39"/>
        <v>51.029411764705884</v>
      </c>
      <c r="I230" s="29">
        <v>10</v>
      </c>
      <c r="J230" s="29">
        <v>2</v>
      </c>
      <c r="K230" s="29">
        <v>0</v>
      </c>
      <c r="L230" s="29">
        <f t="shared" si="47"/>
        <v>2</v>
      </c>
      <c r="M230" s="29">
        <v>23</v>
      </c>
      <c r="N230" s="30">
        <v>0</v>
      </c>
      <c r="O230" s="19">
        <f t="shared" si="33"/>
        <v>56</v>
      </c>
      <c r="P230" s="30">
        <f>SUM(I230:K230)</f>
        <v>12</v>
      </c>
      <c r="Q230" s="31">
        <f t="shared" si="40"/>
        <v>2468</v>
      </c>
      <c r="R230" s="31">
        <f t="shared" si="42"/>
        <v>2470</v>
      </c>
      <c r="S230" s="28">
        <f t="shared" si="41"/>
        <v>2470</v>
      </c>
    </row>
    <row r="231" spans="1:19" ht="14.25" x14ac:dyDescent="0.2">
      <c r="A231" s="26">
        <v>44114.333333333336</v>
      </c>
      <c r="B231" s="30">
        <v>63</v>
      </c>
      <c r="C231" s="20">
        <f t="shared" si="34"/>
        <v>2995</v>
      </c>
      <c r="D231" s="27">
        <f t="shared" si="36"/>
        <v>62.714285714285715</v>
      </c>
      <c r="E231" s="27">
        <f t="shared" si="46"/>
        <v>9.264705882352942</v>
      </c>
      <c r="F231" s="27">
        <f t="shared" si="38"/>
        <v>6.4915966386554631</v>
      </c>
      <c r="G231" s="27">
        <f t="shared" si="37"/>
        <v>45.441176470588239</v>
      </c>
      <c r="H231" s="27">
        <f t="shared" si="39"/>
        <v>59.411764705882355</v>
      </c>
      <c r="I231" s="29"/>
      <c r="J231" s="29"/>
      <c r="K231" s="29"/>
      <c r="L231" s="29"/>
      <c r="M231" s="29"/>
      <c r="N231" s="30">
        <v>0</v>
      </c>
      <c r="O231" s="19">
        <f t="shared" si="33"/>
        <v>56</v>
      </c>
      <c r="P231" s="38">
        <v>12</v>
      </c>
      <c r="Q231" s="31">
        <f t="shared" si="40"/>
        <v>2474</v>
      </c>
      <c r="R231" s="31">
        <f t="shared" si="42"/>
        <v>2475</v>
      </c>
      <c r="S231" s="28">
        <f t="shared" si="41"/>
        <v>2475</v>
      </c>
    </row>
    <row r="232" spans="1:19" ht="14.25" x14ac:dyDescent="0.2">
      <c r="A232" s="26">
        <v>44115.333333333336</v>
      </c>
      <c r="B232" s="30">
        <v>24</v>
      </c>
      <c r="C232" s="20">
        <f t="shared" si="34"/>
        <v>3019</v>
      </c>
      <c r="D232" s="27">
        <f t="shared" si="36"/>
        <v>75.142857142857139</v>
      </c>
      <c r="E232" s="27">
        <f t="shared" si="46"/>
        <v>3.5294117647058822</v>
      </c>
      <c r="F232" s="27">
        <f t="shared" si="38"/>
        <v>6.7857142857142865</v>
      </c>
      <c r="G232" s="27">
        <f t="shared" si="37"/>
        <v>47.500000000000007</v>
      </c>
      <c r="H232" s="27">
        <f t="shared" si="39"/>
        <v>62.205882352941181</v>
      </c>
      <c r="I232" s="29"/>
      <c r="J232" s="29"/>
      <c r="K232" s="29"/>
      <c r="L232" s="29"/>
      <c r="M232" s="29"/>
      <c r="N232" s="30">
        <v>0</v>
      </c>
      <c r="O232" s="19">
        <f t="shared" si="33"/>
        <v>56</v>
      </c>
      <c r="P232" s="38">
        <v>12</v>
      </c>
      <c r="Q232" s="31">
        <f t="shared" si="40"/>
        <v>2479</v>
      </c>
      <c r="R232" s="31">
        <f t="shared" si="42"/>
        <v>2480</v>
      </c>
      <c r="S232" s="28">
        <f t="shared" si="41"/>
        <v>2480</v>
      </c>
    </row>
    <row r="233" spans="1:19" ht="14.25" x14ac:dyDescent="0.2">
      <c r="A233" s="26">
        <v>44116.333333333336</v>
      </c>
      <c r="B233" s="37">
        <v>45</v>
      </c>
      <c r="C233" s="20">
        <f t="shared" si="34"/>
        <v>3064</v>
      </c>
      <c r="D233" s="27">
        <f t="shared" si="36"/>
        <v>87.857142857142861</v>
      </c>
      <c r="E233" s="27">
        <f t="shared" si="46"/>
        <v>6.6176470588235299</v>
      </c>
      <c r="F233" s="27">
        <f t="shared" si="38"/>
        <v>7.3949579831932777</v>
      </c>
      <c r="G233" s="27">
        <f t="shared" si="37"/>
        <v>51.764705882352942</v>
      </c>
      <c r="H233" s="27">
        <f t="shared" si="39"/>
        <v>67.941176470588246</v>
      </c>
      <c r="I233" s="29">
        <v>17</v>
      </c>
      <c r="J233" s="29">
        <v>1</v>
      </c>
      <c r="K233" s="29">
        <v>0</v>
      </c>
      <c r="L233" s="29">
        <f>J233+K233</f>
        <v>1</v>
      </c>
      <c r="M233" s="29">
        <v>32</v>
      </c>
      <c r="N233" s="30">
        <v>0</v>
      </c>
      <c r="O233" s="19">
        <f t="shared" si="33"/>
        <v>56</v>
      </c>
      <c r="P233" s="30">
        <f t="shared" si="45"/>
        <v>18</v>
      </c>
      <c r="Q233" s="31">
        <f t="shared" si="40"/>
        <v>2479</v>
      </c>
      <c r="R233" s="31">
        <f t="shared" si="42"/>
        <v>2480</v>
      </c>
      <c r="S233" s="28">
        <f t="shared" si="41"/>
        <v>2480</v>
      </c>
    </row>
    <row r="234" spans="1:19" ht="14.25" x14ac:dyDescent="0.2">
      <c r="A234" s="26">
        <v>44117.333333333336</v>
      </c>
      <c r="B234" s="37">
        <v>130</v>
      </c>
      <c r="C234" s="20">
        <f t="shared" si="34"/>
        <v>3194</v>
      </c>
      <c r="D234" s="27">
        <f t="shared" si="36"/>
        <v>100.85714285714286</v>
      </c>
      <c r="E234" s="27">
        <f t="shared" si="46"/>
        <v>19.117647058823529</v>
      </c>
      <c r="F234" s="27">
        <f t="shared" si="38"/>
        <v>9.2226890756302531</v>
      </c>
      <c r="G234" s="27">
        <f t="shared" si="37"/>
        <v>64.558823529411768</v>
      </c>
      <c r="H234" s="27">
        <f t="shared" si="39"/>
        <v>85.588235294117652</v>
      </c>
      <c r="I234" s="29">
        <v>19</v>
      </c>
      <c r="J234" s="29">
        <v>1</v>
      </c>
      <c r="K234" s="29">
        <v>0</v>
      </c>
      <c r="L234" s="29">
        <f>J234+K234</f>
        <v>1</v>
      </c>
      <c r="M234" s="29">
        <v>24</v>
      </c>
      <c r="N234" s="30">
        <v>1</v>
      </c>
      <c r="O234" s="19">
        <f t="shared" si="33"/>
        <v>57</v>
      </c>
      <c r="P234" s="30">
        <f t="shared" si="45"/>
        <v>20</v>
      </c>
      <c r="Q234" s="19">
        <f t="shared" ref="Q234:Q263" si="48">SUM(Q233,P234)</f>
        <v>2499</v>
      </c>
      <c r="R234" s="31">
        <f t="shared" si="42"/>
        <v>2500</v>
      </c>
      <c r="S234" s="28">
        <f t="shared" si="41"/>
        <v>2500</v>
      </c>
    </row>
    <row r="235" spans="1:19" ht="14.25" x14ac:dyDescent="0.2">
      <c r="A235" s="26">
        <v>44118.333333333336</v>
      </c>
      <c r="B235" s="30">
        <v>142</v>
      </c>
      <c r="C235" s="20">
        <f t="shared" si="34"/>
        <v>3336</v>
      </c>
      <c r="D235" s="27">
        <f t="shared" si="36"/>
        <v>109</v>
      </c>
      <c r="E235" s="27">
        <f t="shared" si="46"/>
        <v>20.882352941176471</v>
      </c>
      <c r="F235" s="27">
        <f t="shared" si="38"/>
        <v>11.050420168067225</v>
      </c>
      <c r="G235" s="27">
        <f t="shared" si="37"/>
        <v>77.35294117647058</v>
      </c>
      <c r="H235" s="27">
        <f t="shared" si="39"/>
        <v>103.8235294117647</v>
      </c>
      <c r="I235" s="29">
        <v>24</v>
      </c>
      <c r="J235" s="29">
        <v>1</v>
      </c>
      <c r="K235" s="29">
        <v>0</v>
      </c>
      <c r="L235" s="29">
        <f>J235+K235</f>
        <v>1</v>
      </c>
      <c r="M235" s="29">
        <v>27</v>
      </c>
      <c r="N235" s="30">
        <v>1</v>
      </c>
      <c r="O235" s="19">
        <f t="shared" si="33"/>
        <v>58</v>
      </c>
      <c r="P235" s="30">
        <f>SUM(I235:K235)</f>
        <v>25</v>
      </c>
      <c r="Q235" s="19">
        <f t="shared" si="48"/>
        <v>2524</v>
      </c>
      <c r="R235" s="31">
        <f t="shared" si="42"/>
        <v>2525</v>
      </c>
      <c r="S235" s="28">
        <f t="shared" si="41"/>
        <v>2525</v>
      </c>
    </row>
    <row r="236" spans="1:19" ht="14.25" x14ac:dyDescent="0.2">
      <c r="A236" s="26">
        <v>44119.333333333336</v>
      </c>
      <c r="B236" s="37">
        <v>147</v>
      </c>
      <c r="C236" s="20">
        <f t="shared" si="34"/>
        <v>3483</v>
      </c>
      <c r="D236" s="27">
        <f t="shared" si="36"/>
        <v>118.57142857142857</v>
      </c>
      <c r="E236" s="27">
        <f t="shared" si="46"/>
        <v>21.617647058823529</v>
      </c>
      <c r="F236" s="27">
        <f t="shared" si="38"/>
        <v>12.920168067226891</v>
      </c>
      <c r="G236" s="27">
        <f t="shared" si="37"/>
        <v>90.441176470588232</v>
      </c>
      <c r="H236" s="27">
        <f t="shared" si="39"/>
        <v>123.08823529411765</v>
      </c>
      <c r="I236" s="29">
        <v>24</v>
      </c>
      <c r="J236" s="29">
        <v>2</v>
      </c>
      <c r="K236" s="29">
        <v>0</v>
      </c>
      <c r="L236" s="29">
        <f>J236+K236</f>
        <v>2</v>
      </c>
      <c r="M236" s="29">
        <v>25</v>
      </c>
      <c r="N236" s="30">
        <v>0</v>
      </c>
      <c r="O236" s="19">
        <f t="shared" si="33"/>
        <v>58</v>
      </c>
      <c r="P236" s="30">
        <f t="shared" si="45"/>
        <v>26</v>
      </c>
      <c r="Q236" s="19">
        <f t="shared" si="48"/>
        <v>2550</v>
      </c>
      <c r="R236" s="31">
        <f t="shared" si="42"/>
        <v>2550</v>
      </c>
      <c r="S236" s="28">
        <f t="shared" si="41"/>
        <v>2550</v>
      </c>
    </row>
    <row r="237" spans="1:19" ht="14.25" x14ac:dyDescent="0.2">
      <c r="A237" s="26">
        <v>44120.333333333336</v>
      </c>
      <c r="B237" s="30">
        <v>155</v>
      </c>
      <c r="C237" s="20">
        <f t="shared" si="34"/>
        <v>3638</v>
      </c>
      <c r="D237" s="27">
        <f t="shared" si="36"/>
        <v>124.57142857142857</v>
      </c>
      <c r="E237" s="27">
        <f t="shared" si="46"/>
        <v>22.794117647058822</v>
      </c>
      <c r="F237" s="27">
        <f t="shared" si="38"/>
        <v>14.831932773109244</v>
      </c>
      <c r="G237" s="27">
        <f t="shared" si="37"/>
        <v>103.82352941176471</v>
      </c>
      <c r="H237" s="27">
        <f t="shared" si="39"/>
        <v>143.52941176470588</v>
      </c>
      <c r="I237" s="29">
        <v>24</v>
      </c>
      <c r="J237" s="29">
        <v>2</v>
      </c>
      <c r="K237" s="29">
        <v>0</v>
      </c>
      <c r="L237" s="29">
        <f>J237+K237</f>
        <v>2</v>
      </c>
      <c r="M237" s="29">
        <v>26</v>
      </c>
      <c r="N237" s="30">
        <v>0</v>
      </c>
      <c r="O237" s="19">
        <f t="shared" si="33"/>
        <v>58</v>
      </c>
      <c r="P237" s="30">
        <f t="shared" si="45"/>
        <v>26</v>
      </c>
      <c r="Q237" s="19">
        <f t="shared" si="48"/>
        <v>2576</v>
      </c>
      <c r="R237" s="31">
        <f t="shared" si="42"/>
        <v>2575</v>
      </c>
      <c r="S237" s="28">
        <f t="shared" si="41"/>
        <v>2575</v>
      </c>
    </row>
    <row r="238" spans="1:19" ht="14.25" x14ac:dyDescent="0.2">
      <c r="A238" s="26">
        <v>44121.333333333336</v>
      </c>
      <c r="B238" s="37">
        <v>120</v>
      </c>
      <c r="C238" s="20">
        <f t="shared" si="34"/>
        <v>3758</v>
      </c>
      <c r="D238" s="27">
        <f t="shared" si="36"/>
        <v>142.71428571428572</v>
      </c>
      <c r="E238" s="27">
        <f t="shared" si="46"/>
        <v>17.647058823529413</v>
      </c>
      <c r="F238" s="27">
        <f t="shared" si="38"/>
        <v>16.029411764705884</v>
      </c>
      <c r="G238" s="27">
        <f t="shared" si="37"/>
        <v>112.20588235294119</v>
      </c>
      <c r="H238" s="27">
        <f t="shared" si="39"/>
        <v>157.64705882352942</v>
      </c>
      <c r="I238" s="29"/>
      <c r="J238" s="29"/>
      <c r="K238" s="29"/>
      <c r="L238" s="29"/>
      <c r="M238" s="29"/>
      <c r="N238" s="30">
        <v>0</v>
      </c>
      <c r="O238" s="19">
        <f t="shared" si="33"/>
        <v>58</v>
      </c>
      <c r="P238" s="30">
        <v>26</v>
      </c>
      <c r="Q238" s="19">
        <f t="shared" si="48"/>
        <v>2602</v>
      </c>
      <c r="R238" s="31">
        <f t="shared" si="42"/>
        <v>2600</v>
      </c>
      <c r="S238" s="28">
        <f t="shared" si="41"/>
        <v>2600</v>
      </c>
    </row>
    <row r="239" spans="1:19" ht="14.25" x14ac:dyDescent="0.2">
      <c r="A239" s="26">
        <v>44122.333333333336</v>
      </c>
      <c r="B239" s="30">
        <v>91</v>
      </c>
      <c r="C239" s="20">
        <f t="shared" si="34"/>
        <v>3849</v>
      </c>
      <c r="D239" s="27">
        <f t="shared" si="36"/>
        <v>161.42857142857142</v>
      </c>
      <c r="E239" s="27">
        <f t="shared" si="46"/>
        <v>13.382352941176471</v>
      </c>
      <c r="F239" s="27">
        <f t="shared" si="38"/>
        <v>17.436974789915968</v>
      </c>
      <c r="G239" s="27">
        <f>SUM(E233,E234,E235,E236,E237,E238,E239)</f>
        <v>122.05882352941177</v>
      </c>
      <c r="H239" s="27">
        <f t="shared" si="39"/>
        <v>169.55882352941177</v>
      </c>
      <c r="I239" s="29"/>
      <c r="J239" s="29"/>
      <c r="K239" s="29"/>
      <c r="L239" s="29"/>
      <c r="M239" s="29"/>
      <c r="N239" s="30">
        <v>0</v>
      </c>
      <c r="O239" s="19">
        <f t="shared" si="33"/>
        <v>58</v>
      </c>
      <c r="P239" s="30">
        <v>26</v>
      </c>
      <c r="Q239" s="19">
        <f t="shared" si="48"/>
        <v>2628</v>
      </c>
      <c r="R239" s="31">
        <f t="shared" si="42"/>
        <v>2630</v>
      </c>
      <c r="S239" s="28">
        <f t="shared" si="41"/>
        <v>2630</v>
      </c>
    </row>
    <row r="240" spans="1:19" ht="14.25" x14ac:dyDescent="0.2">
      <c r="A240" s="26">
        <v>44123.333333333336</v>
      </c>
      <c r="B240" s="30">
        <v>87</v>
      </c>
      <c r="C240" s="20">
        <f t="shared" si="34"/>
        <v>3936</v>
      </c>
      <c r="D240" s="27">
        <f t="shared" si="36"/>
        <v>178.42857142857142</v>
      </c>
      <c r="E240" s="27">
        <f t="shared" si="46"/>
        <v>12.794117647058824</v>
      </c>
      <c r="F240" s="27">
        <f t="shared" si="38"/>
        <v>18.319327731092436</v>
      </c>
      <c r="G240" s="27">
        <f>SUM(E234,E235,E236,E237,E238,E239,E240)</f>
        <v>128.23529411764704</v>
      </c>
      <c r="H240" s="27">
        <f t="shared" si="39"/>
        <v>179.99999999999997</v>
      </c>
      <c r="I240" s="29">
        <v>32</v>
      </c>
      <c r="J240" s="29">
        <v>5</v>
      </c>
      <c r="K240" s="29">
        <v>0</v>
      </c>
      <c r="L240" s="29">
        <f>SUM(K240+J240)</f>
        <v>5</v>
      </c>
      <c r="M240" s="29">
        <v>21</v>
      </c>
      <c r="N240" s="30">
        <v>0</v>
      </c>
      <c r="O240" s="19">
        <f t="shared" si="33"/>
        <v>58</v>
      </c>
      <c r="P240" s="30">
        <f>SUM(I240:K240)</f>
        <v>37</v>
      </c>
      <c r="Q240" s="19">
        <f t="shared" si="48"/>
        <v>2665</v>
      </c>
      <c r="R240" s="31">
        <f t="shared" si="42"/>
        <v>2665</v>
      </c>
      <c r="S240" s="28">
        <f t="shared" si="41"/>
        <v>2665</v>
      </c>
    </row>
    <row r="241" spans="1:19" ht="14.25" x14ac:dyDescent="0.2">
      <c r="A241" s="26">
        <v>44124.333333333336</v>
      </c>
      <c r="B241" s="37">
        <v>257</v>
      </c>
      <c r="C241" s="20">
        <f t="shared" si="34"/>
        <v>4193</v>
      </c>
      <c r="D241" s="27">
        <f t="shared" si="36"/>
        <v>194</v>
      </c>
      <c r="E241" s="27">
        <f t="shared" si="46"/>
        <v>37.794117647058826</v>
      </c>
      <c r="F241" s="27">
        <f t="shared" si="38"/>
        <v>20.987394957983192</v>
      </c>
      <c r="G241" s="27">
        <f>SUM(E235,E236,E237,E238,E239,E240,E241)</f>
        <v>146.91176470588235</v>
      </c>
      <c r="H241" s="27">
        <f t="shared" si="39"/>
        <v>211.47058823529409</v>
      </c>
      <c r="I241" s="29">
        <v>39</v>
      </c>
      <c r="J241" s="29">
        <v>7</v>
      </c>
      <c r="K241" s="29">
        <v>0</v>
      </c>
      <c r="L241" s="29">
        <f>SUM(K241+J241)</f>
        <v>7</v>
      </c>
      <c r="M241" s="29">
        <v>20</v>
      </c>
      <c r="N241" s="30">
        <v>0</v>
      </c>
      <c r="O241" s="19">
        <f t="shared" si="33"/>
        <v>58</v>
      </c>
      <c r="P241" s="30">
        <f>SUM(I241:K241)</f>
        <v>46</v>
      </c>
      <c r="Q241" s="19">
        <f t="shared" si="48"/>
        <v>2711</v>
      </c>
      <c r="R241" s="31">
        <f t="shared" si="42"/>
        <v>2710</v>
      </c>
      <c r="S241" s="28">
        <f t="shared" si="41"/>
        <v>2710</v>
      </c>
    </row>
    <row r="242" spans="1:19" ht="14.25" x14ac:dyDescent="0.2">
      <c r="A242" s="26">
        <v>44125.333333333336</v>
      </c>
      <c r="B242" s="37">
        <v>273</v>
      </c>
      <c r="C242" s="20">
        <f t="shared" si="34"/>
        <v>4466</v>
      </c>
      <c r="D242" s="27">
        <f t="shared" si="36"/>
        <v>223</v>
      </c>
      <c r="E242" s="27">
        <f t="shared" si="46"/>
        <v>40.147058823529413</v>
      </c>
      <c r="F242" s="27">
        <f t="shared" si="38"/>
        <v>23.739495798319329</v>
      </c>
      <c r="G242" s="27">
        <f>SUM(E236,E237,E238,E239,E240,E241,E242)</f>
        <v>166.1764705882353</v>
      </c>
      <c r="H242" s="27">
        <f t="shared" si="39"/>
        <v>243.52941176470588</v>
      </c>
      <c r="I242" s="29">
        <v>31</v>
      </c>
      <c r="J242" s="29">
        <v>6</v>
      </c>
      <c r="K242" s="29">
        <v>0</v>
      </c>
      <c r="L242" s="29">
        <f>SUM(K242+J242)</f>
        <v>6</v>
      </c>
      <c r="M242" s="29">
        <v>20</v>
      </c>
      <c r="N242" s="30">
        <v>0</v>
      </c>
      <c r="O242" s="19">
        <f t="shared" si="33"/>
        <v>58</v>
      </c>
      <c r="P242" s="30">
        <f>SUM(I242:K242)</f>
        <v>37</v>
      </c>
      <c r="Q242" s="19">
        <f t="shared" si="48"/>
        <v>2748</v>
      </c>
      <c r="R242" s="31">
        <f t="shared" si="42"/>
        <v>2750</v>
      </c>
      <c r="S242" s="28">
        <f t="shared" si="41"/>
        <v>2750</v>
      </c>
    </row>
    <row r="243" spans="1:19" ht="14.25" x14ac:dyDescent="0.2">
      <c r="A243" s="26">
        <v>44126.333333333336</v>
      </c>
      <c r="B243" s="30">
        <v>266</v>
      </c>
      <c r="C243" s="20">
        <f t="shared" si="34"/>
        <v>4732</v>
      </c>
      <c r="D243" s="27">
        <f t="shared" si="36"/>
        <v>232.42857142857142</v>
      </c>
      <c r="E243" s="27">
        <f t="shared" si="46"/>
        <v>39.117647058823529</v>
      </c>
      <c r="F243" s="27">
        <f t="shared" si="38"/>
        <v>26.239495798319329</v>
      </c>
      <c r="G243" s="27">
        <f>SUM(E237,E238,E239,E240,E241,E242,E243)</f>
        <v>183.6764705882353</v>
      </c>
      <c r="H243" s="27">
        <f t="shared" si="39"/>
        <v>274.11764705882348</v>
      </c>
      <c r="I243" s="29">
        <v>31</v>
      </c>
      <c r="J243" s="29">
        <v>8</v>
      </c>
      <c r="K243" s="29">
        <v>1</v>
      </c>
      <c r="L243" s="29">
        <f>SUM(K243+J243)</f>
        <v>9</v>
      </c>
      <c r="M243" s="29">
        <v>17</v>
      </c>
      <c r="N243" s="30">
        <v>1</v>
      </c>
      <c r="O243" s="19">
        <f t="shared" si="33"/>
        <v>59</v>
      </c>
      <c r="P243" s="30">
        <f t="shared" ref="P243:P244" si="49">SUM(I243:K243)</f>
        <v>40</v>
      </c>
      <c r="Q243" s="19">
        <f t="shared" si="48"/>
        <v>2788</v>
      </c>
      <c r="R243" s="31">
        <f t="shared" si="42"/>
        <v>2790</v>
      </c>
      <c r="S243" s="28">
        <f t="shared" si="41"/>
        <v>2790</v>
      </c>
    </row>
    <row r="244" spans="1:19" ht="14.25" x14ac:dyDescent="0.2">
      <c r="A244" s="26">
        <v>44127.333333333336</v>
      </c>
      <c r="B244" s="30">
        <v>264</v>
      </c>
      <c r="C244" s="20">
        <f t="shared" si="34"/>
        <v>4996</v>
      </c>
      <c r="D244" s="27">
        <f t="shared" si="36"/>
        <v>258.57142857142856</v>
      </c>
      <c r="E244" s="27">
        <f t="shared" si="46"/>
        <v>38.82352941176471</v>
      </c>
      <c r="F244" s="27">
        <f t="shared" si="38"/>
        <v>28.529411764705888</v>
      </c>
      <c r="G244" s="27">
        <f t="shared" ref="G244:G263" si="50">SUM(E238,E239,E240,E241,E242,E243,E244)</f>
        <v>199.70588235294122</v>
      </c>
      <c r="H244" s="27">
        <f t="shared" si="39"/>
        <v>303.52941176470586</v>
      </c>
      <c r="I244" s="29">
        <v>42</v>
      </c>
      <c r="J244" s="29">
        <v>8</v>
      </c>
      <c r="K244" s="29">
        <v>0</v>
      </c>
      <c r="L244" s="29">
        <f>SUM(K244+J244)</f>
        <v>8</v>
      </c>
      <c r="M244" s="29">
        <v>22</v>
      </c>
      <c r="N244" s="30">
        <v>0</v>
      </c>
      <c r="O244" s="19">
        <f t="shared" si="33"/>
        <v>59</v>
      </c>
      <c r="P244" s="30">
        <f t="shared" si="49"/>
        <v>50</v>
      </c>
      <c r="Q244" s="19">
        <f t="shared" si="48"/>
        <v>2838</v>
      </c>
      <c r="R244" s="31">
        <f t="shared" si="42"/>
        <v>2840</v>
      </c>
      <c r="S244" s="28">
        <f t="shared" si="41"/>
        <v>2840</v>
      </c>
    </row>
    <row r="245" spans="1:19" ht="14.25" x14ac:dyDescent="0.2">
      <c r="A245" s="26">
        <v>44128.333333333336</v>
      </c>
      <c r="B245" s="37">
        <v>323</v>
      </c>
      <c r="C245" s="20">
        <f t="shared" si="34"/>
        <v>5319</v>
      </c>
      <c r="D245" s="27">
        <f t="shared" si="36"/>
        <v>284.85714285714283</v>
      </c>
      <c r="E245" s="27">
        <f t="shared" si="46"/>
        <v>47.5</v>
      </c>
      <c r="F245" s="27">
        <f t="shared" si="38"/>
        <v>32.794117647058826</v>
      </c>
      <c r="G245" s="27">
        <f t="shared" si="50"/>
        <v>229.55882352941177</v>
      </c>
      <c r="H245" s="27">
        <f t="shared" si="39"/>
        <v>341.76470588235298</v>
      </c>
      <c r="I245" s="29"/>
      <c r="J245" s="29"/>
      <c r="K245" s="29"/>
      <c r="L245" s="29"/>
      <c r="M245" s="29"/>
      <c r="N245" s="30">
        <v>0</v>
      </c>
      <c r="O245" s="19">
        <f t="shared" si="33"/>
        <v>59</v>
      </c>
      <c r="P245" s="30">
        <v>50</v>
      </c>
      <c r="Q245" s="19">
        <f t="shared" si="48"/>
        <v>2888</v>
      </c>
      <c r="R245" s="31">
        <f t="shared" si="42"/>
        <v>2890</v>
      </c>
      <c r="S245" s="28">
        <f t="shared" si="41"/>
        <v>2890</v>
      </c>
    </row>
    <row r="246" spans="1:19" ht="14.25" x14ac:dyDescent="0.2">
      <c r="A246" s="26">
        <v>44129.333333333336</v>
      </c>
      <c r="B246" s="37">
        <v>157</v>
      </c>
      <c r="C246" s="20">
        <f t="shared" si="34"/>
        <v>5476</v>
      </c>
      <c r="D246" s="27">
        <f t="shared" si="36"/>
        <v>311.57142857142856</v>
      </c>
      <c r="E246" s="27">
        <f t="shared" si="46"/>
        <v>23.088235294117649</v>
      </c>
      <c r="F246" s="27">
        <f t="shared" si="38"/>
        <v>34.180672268907564</v>
      </c>
      <c r="G246" s="27">
        <f t="shared" si="50"/>
        <v>239.26470588235296</v>
      </c>
      <c r="H246" s="27">
        <f t="shared" si="39"/>
        <v>361.3235294117647</v>
      </c>
      <c r="I246" s="29"/>
      <c r="J246" s="29"/>
      <c r="K246" s="29"/>
      <c r="L246" s="29"/>
      <c r="M246" s="29"/>
      <c r="N246" s="30">
        <v>0</v>
      </c>
      <c r="O246" s="19">
        <f t="shared" si="33"/>
        <v>59</v>
      </c>
      <c r="P246" s="30">
        <v>50</v>
      </c>
      <c r="Q246" s="19">
        <f t="shared" si="48"/>
        <v>2938</v>
      </c>
      <c r="R246" s="31">
        <f t="shared" si="42"/>
        <v>2940</v>
      </c>
      <c r="S246" s="28">
        <f t="shared" si="41"/>
        <v>2940</v>
      </c>
    </row>
    <row r="247" spans="1:19" ht="14.25" x14ac:dyDescent="0.2">
      <c r="A247" s="26">
        <v>44130.333333333336</v>
      </c>
      <c r="B247" s="37">
        <v>270</v>
      </c>
      <c r="C247" s="20">
        <f t="shared" si="34"/>
        <v>5746</v>
      </c>
      <c r="D247" s="27">
        <f t="shared" si="36"/>
        <v>329</v>
      </c>
      <c r="E247" s="27">
        <f t="shared" si="46"/>
        <v>39.705882352941174</v>
      </c>
      <c r="F247" s="27">
        <f t="shared" si="38"/>
        <v>38.025210084033617</v>
      </c>
      <c r="G247" s="27">
        <f t="shared" si="50"/>
        <v>266.1764705882353</v>
      </c>
      <c r="H247" s="27">
        <f t="shared" si="39"/>
        <v>394.41176470588232</v>
      </c>
      <c r="I247" s="29">
        <v>58</v>
      </c>
      <c r="J247" s="29">
        <v>9</v>
      </c>
      <c r="K247" s="29">
        <v>4</v>
      </c>
      <c r="L247" s="29">
        <f t="shared" ref="L247:L263" si="51">SUM(K247+J247)</f>
        <v>13</v>
      </c>
      <c r="M247" s="29">
        <v>22</v>
      </c>
      <c r="N247" s="37">
        <v>1</v>
      </c>
      <c r="O247" s="19">
        <f t="shared" si="33"/>
        <v>60</v>
      </c>
      <c r="P247" s="30">
        <f>SUM(I247:K247)</f>
        <v>71</v>
      </c>
      <c r="Q247" s="19">
        <f t="shared" si="48"/>
        <v>3009</v>
      </c>
      <c r="R247" s="31">
        <f t="shared" si="42"/>
        <v>3010</v>
      </c>
      <c r="S247" s="28">
        <f t="shared" si="41"/>
        <v>3010</v>
      </c>
    </row>
    <row r="248" spans="1:19" ht="14.25" x14ac:dyDescent="0.2">
      <c r="A248" s="26">
        <v>44131.333333333336</v>
      </c>
      <c r="B248" s="37">
        <v>441</v>
      </c>
      <c r="C248" s="20">
        <f t="shared" si="34"/>
        <v>6187</v>
      </c>
      <c r="D248" s="27">
        <f t="shared" si="36"/>
        <v>346.85714285714283</v>
      </c>
      <c r="E248" s="27">
        <f t="shared" si="46"/>
        <v>64.852941176470594</v>
      </c>
      <c r="F248" s="27">
        <f t="shared" si="38"/>
        <v>41.890756302521012</v>
      </c>
      <c r="G248" s="27">
        <f t="shared" si="50"/>
        <v>293.23529411764707</v>
      </c>
      <c r="H248" s="27">
        <f t="shared" si="39"/>
        <v>440.14705882352939</v>
      </c>
      <c r="I248" s="29">
        <v>67</v>
      </c>
      <c r="J248" s="29">
        <v>11</v>
      </c>
      <c r="K248" s="29">
        <v>4</v>
      </c>
      <c r="L248" s="29">
        <f t="shared" si="51"/>
        <v>15</v>
      </c>
      <c r="M248" s="29">
        <v>20</v>
      </c>
      <c r="N248" s="30">
        <v>0</v>
      </c>
      <c r="O248" s="19">
        <f t="shared" si="33"/>
        <v>60</v>
      </c>
      <c r="P248" s="30">
        <f>SUM(I248:K248)</f>
        <v>82</v>
      </c>
      <c r="Q248" s="19">
        <f t="shared" si="48"/>
        <v>3091</v>
      </c>
      <c r="R248" s="31">
        <f t="shared" si="42"/>
        <v>3090</v>
      </c>
      <c r="S248" s="28">
        <f t="shared" si="41"/>
        <v>3090</v>
      </c>
    </row>
    <row r="249" spans="1:19" ht="14.25" x14ac:dyDescent="0.2">
      <c r="A249" s="26">
        <v>44132.333333333336</v>
      </c>
      <c r="B249" s="37">
        <v>460</v>
      </c>
      <c r="C249" s="20">
        <f t="shared" si="34"/>
        <v>6647</v>
      </c>
      <c r="D249" s="27">
        <f t="shared" si="36"/>
        <v>353.14285714285717</v>
      </c>
      <c r="E249" s="27">
        <f t="shared" si="46"/>
        <v>67.64705882352942</v>
      </c>
      <c r="F249" s="27">
        <f t="shared" si="38"/>
        <v>45.819327731092436</v>
      </c>
      <c r="G249" s="27">
        <f t="shared" si="50"/>
        <v>320.73529411764707</v>
      </c>
      <c r="H249" s="27">
        <f t="shared" si="39"/>
        <v>486.91176470588232</v>
      </c>
      <c r="I249" s="29">
        <v>65</v>
      </c>
      <c r="J249" s="29">
        <v>11</v>
      </c>
      <c r="K249" s="29">
        <v>4</v>
      </c>
      <c r="L249" s="29">
        <f t="shared" si="51"/>
        <v>15</v>
      </c>
      <c r="M249" s="29">
        <v>21</v>
      </c>
      <c r="N249" s="37">
        <v>6</v>
      </c>
      <c r="O249" s="19">
        <f t="shared" si="33"/>
        <v>66</v>
      </c>
      <c r="P249" s="30">
        <f>SUM(I249:K249)</f>
        <v>80</v>
      </c>
      <c r="Q249" s="19">
        <f t="shared" si="48"/>
        <v>3171</v>
      </c>
      <c r="R249" s="31">
        <f t="shared" si="42"/>
        <v>3170</v>
      </c>
      <c r="S249" s="28">
        <f t="shared" si="41"/>
        <v>3170</v>
      </c>
    </row>
    <row r="250" spans="1:19" ht="14.25" x14ac:dyDescent="0.2">
      <c r="A250" s="26">
        <v>44133.333333333336</v>
      </c>
      <c r="B250" s="30">
        <v>388</v>
      </c>
      <c r="C250" s="20">
        <f t="shared" si="34"/>
        <v>7035</v>
      </c>
      <c r="D250" s="27">
        <f t="shared" si="36"/>
        <v>371.42857142857144</v>
      </c>
      <c r="E250" s="27">
        <f t="shared" si="46"/>
        <v>57.058823529411768</v>
      </c>
      <c r="F250" s="27">
        <f t="shared" si="38"/>
        <v>48.382352941176471</v>
      </c>
      <c r="G250" s="27">
        <f t="shared" si="50"/>
        <v>338.6764705882353</v>
      </c>
      <c r="H250" s="27">
        <f t="shared" si="39"/>
        <v>522.35294117647049</v>
      </c>
      <c r="I250" s="29">
        <v>72</v>
      </c>
      <c r="J250" s="29">
        <v>12</v>
      </c>
      <c r="K250" s="29">
        <v>3</v>
      </c>
      <c r="L250" s="29">
        <f t="shared" si="51"/>
        <v>15</v>
      </c>
      <c r="M250" s="29">
        <v>19</v>
      </c>
      <c r="N250" s="37">
        <v>5</v>
      </c>
      <c r="O250" s="19">
        <f t="shared" si="33"/>
        <v>71</v>
      </c>
      <c r="P250" s="30">
        <f>SUM(I250:K250)</f>
        <v>87</v>
      </c>
      <c r="Q250" s="19">
        <f t="shared" si="48"/>
        <v>3258</v>
      </c>
      <c r="R250" s="31">
        <f t="shared" si="42"/>
        <v>3260</v>
      </c>
      <c r="S250" s="28">
        <f t="shared" si="41"/>
        <v>3260</v>
      </c>
    </row>
    <row r="251" spans="1:19" ht="14.25" x14ac:dyDescent="0.2">
      <c r="A251" s="26">
        <v>44134.333333333336</v>
      </c>
      <c r="B251" s="37">
        <v>389</v>
      </c>
      <c r="C251" s="20">
        <f t="shared" si="34"/>
        <v>7424</v>
      </c>
      <c r="D251" s="27">
        <f t="shared" si="36"/>
        <v>368.57142857142856</v>
      </c>
      <c r="E251" s="27">
        <f t="shared" si="46"/>
        <v>57.205882352941181</v>
      </c>
      <c r="F251" s="27">
        <f t="shared" si="38"/>
        <v>51.008403361344541</v>
      </c>
      <c r="G251" s="27">
        <f t="shared" si="50"/>
        <v>357.05882352941177</v>
      </c>
      <c r="H251" s="27">
        <f t="shared" si="39"/>
        <v>556.76470588235293</v>
      </c>
      <c r="I251" s="29">
        <v>67</v>
      </c>
      <c r="J251" s="29">
        <v>13</v>
      </c>
      <c r="K251" s="29">
        <v>3</v>
      </c>
      <c r="L251" s="29">
        <f t="shared" si="51"/>
        <v>16</v>
      </c>
      <c r="M251" s="29">
        <v>17</v>
      </c>
      <c r="N251" s="30">
        <v>1</v>
      </c>
      <c r="O251" s="19">
        <f t="shared" si="33"/>
        <v>72</v>
      </c>
      <c r="P251" s="30">
        <f>SUM(I251:K251)</f>
        <v>83</v>
      </c>
      <c r="Q251" s="19">
        <f t="shared" si="48"/>
        <v>3341</v>
      </c>
      <c r="R251" s="31">
        <f t="shared" si="42"/>
        <v>3340</v>
      </c>
      <c r="S251" s="28">
        <f t="shared" si="41"/>
        <v>3340</v>
      </c>
    </row>
    <row r="252" spans="1:19" ht="14.25" x14ac:dyDescent="0.2">
      <c r="A252" s="26">
        <v>44135.333333333336</v>
      </c>
      <c r="B252" s="30">
        <v>367</v>
      </c>
      <c r="C252" s="20">
        <f t="shared" si="34"/>
        <v>7791</v>
      </c>
      <c r="D252" s="27">
        <f t="shared" si="36"/>
        <v>373.42857142857144</v>
      </c>
      <c r="E252" s="27">
        <f t="shared" si="46"/>
        <v>53.970588235294116</v>
      </c>
      <c r="F252" s="27">
        <f t="shared" si="38"/>
        <v>51.932773109243691</v>
      </c>
      <c r="G252" s="27">
        <f t="shared" si="50"/>
        <v>363.52941176470586</v>
      </c>
      <c r="H252" s="27">
        <f t="shared" si="39"/>
        <v>593.08823529411768</v>
      </c>
      <c r="I252" s="29"/>
      <c r="J252" s="29"/>
      <c r="K252" s="29"/>
      <c r="L252" s="29"/>
      <c r="M252" s="29"/>
      <c r="N252" s="30">
        <v>5</v>
      </c>
      <c r="O252" s="19">
        <f t="shared" si="33"/>
        <v>77</v>
      </c>
      <c r="P252" s="30">
        <v>83</v>
      </c>
      <c r="Q252" s="19">
        <f t="shared" si="48"/>
        <v>3424</v>
      </c>
      <c r="R252" s="31">
        <f t="shared" si="42"/>
        <v>3425</v>
      </c>
      <c r="S252" s="28">
        <f t="shared" si="41"/>
        <v>3425</v>
      </c>
    </row>
    <row r="253" spans="1:19" ht="14.25" x14ac:dyDescent="0.2">
      <c r="A253" s="26">
        <v>44136.333333333336</v>
      </c>
      <c r="B253" s="37">
        <v>285</v>
      </c>
      <c r="C253" s="20">
        <f t="shared" si="34"/>
        <v>8076</v>
      </c>
      <c r="D253" s="27">
        <f t="shared" si="36"/>
        <v>378.42857142857144</v>
      </c>
      <c r="E253" s="27">
        <f t="shared" si="46"/>
        <v>41.911764705882355</v>
      </c>
      <c r="F253" s="27">
        <f t="shared" si="38"/>
        <v>54.62184873949581</v>
      </c>
      <c r="G253" s="27">
        <f t="shared" si="50"/>
        <v>382.35294117647067</v>
      </c>
      <c r="H253" s="27">
        <f t="shared" si="39"/>
        <v>621.61764705882354</v>
      </c>
      <c r="I253" s="29"/>
      <c r="J253" s="29"/>
      <c r="K253" s="29"/>
      <c r="L253" s="29"/>
      <c r="M253" s="29"/>
      <c r="N253" s="37">
        <v>3</v>
      </c>
      <c r="O253" s="19">
        <f t="shared" si="33"/>
        <v>80</v>
      </c>
      <c r="P253" s="30">
        <v>83</v>
      </c>
      <c r="Q253" s="19">
        <f t="shared" si="48"/>
        <v>3507</v>
      </c>
      <c r="R253" s="31">
        <f t="shared" si="42"/>
        <v>3505</v>
      </c>
      <c r="S253" s="28">
        <f t="shared" si="41"/>
        <v>3505</v>
      </c>
    </row>
    <row r="254" spans="1:19" ht="14.25" x14ac:dyDescent="0.2">
      <c r="A254" s="26">
        <v>44137.333333333336</v>
      </c>
      <c r="B254" s="30">
        <v>250</v>
      </c>
      <c r="C254" s="20">
        <f t="shared" si="34"/>
        <v>8326</v>
      </c>
      <c r="D254" s="27">
        <f t="shared" si="36"/>
        <v>388.28571428571428</v>
      </c>
      <c r="E254" s="27">
        <f t="shared" si="46"/>
        <v>36.764705882352942</v>
      </c>
      <c r="F254" s="27">
        <f t="shared" si="38"/>
        <v>54.201680672268914</v>
      </c>
      <c r="G254" s="27">
        <f t="shared" si="50"/>
        <v>379.41176470588238</v>
      </c>
      <c r="H254" s="27">
        <f t="shared" si="39"/>
        <v>645.58823529411768</v>
      </c>
      <c r="I254" s="29">
        <v>102</v>
      </c>
      <c r="J254" s="29">
        <v>13</v>
      </c>
      <c r="K254" s="29">
        <v>3</v>
      </c>
      <c r="L254" s="29">
        <f t="shared" si="51"/>
        <v>16</v>
      </c>
      <c r="M254" s="29">
        <v>22</v>
      </c>
      <c r="N254" s="37">
        <v>4</v>
      </c>
      <c r="O254" s="19">
        <f t="shared" si="33"/>
        <v>84</v>
      </c>
      <c r="P254" s="30">
        <f>SUM(I254:K254)</f>
        <v>118</v>
      </c>
      <c r="Q254" s="19">
        <f t="shared" si="48"/>
        <v>3625</v>
      </c>
      <c r="R254" s="31">
        <f t="shared" si="42"/>
        <v>3625</v>
      </c>
      <c r="S254" s="28">
        <f t="shared" si="41"/>
        <v>3625</v>
      </c>
    </row>
    <row r="255" spans="1:19" ht="14.25" x14ac:dyDescent="0.2">
      <c r="A255" s="26">
        <v>44138.333333333336</v>
      </c>
      <c r="B255" s="37">
        <v>475</v>
      </c>
      <c r="C255" s="20">
        <f t="shared" si="34"/>
        <v>8801</v>
      </c>
      <c r="D255" s="27">
        <f t="shared" si="36"/>
        <v>389.57142857142856</v>
      </c>
      <c r="E255" s="27">
        <f t="shared" si="46"/>
        <v>69.852941176470594</v>
      </c>
      <c r="F255" s="27">
        <f t="shared" si="38"/>
        <v>54.915966386554622</v>
      </c>
      <c r="G255" s="27">
        <f t="shared" si="50"/>
        <v>384.41176470588238</v>
      </c>
      <c r="H255" s="27">
        <f t="shared" si="39"/>
        <v>677.64705882352939</v>
      </c>
      <c r="I255" s="29">
        <v>114</v>
      </c>
      <c r="J255" s="29">
        <v>15</v>
      </c>
      <c r="K255" s="29">
        <v>4</v>
      </c>
      <c r="L255" s="29">
        <f t="shared" si="51"/>
        <v>19</v>
      </c>
      <c r="M255" s="29">
        <v>22</v>
      </c>
      <c r="N255" s="37">
        <v>2</v>
      </c>
      <c r="O255" s="19">
        <f t="shared" si="33"/>
        <v>86</v>
      </c>
      <c r="P255" s="30">
        <f>SUM(I255:K255)</f>
        <v>133</v>
      </c>
      <c r="Q255" s="19">
        <f t="shared" si="48"/>
        <v>3758</v>
      </c>
      <c r="R255" s="31">
        <f t="shared" si="42"/>
        <v>3760</v>
      </c>
      <c r="S255" s="28">
        <f t="shared" si="41"/>
        <v>3760</v>
      </c>
    </row>
    <row r="256" spans="1:19" ht="14.25" x14ac:dyDescent="0.2">
      <c r="A256" s="26">
        <v>44139.333333333336</v>
      </c>
      <c r="B256" s="30">
        <v>495</v>
      </c>
      <c r="C256" s="20">
        <f t="shared" si="34"/>
        <v>9296</v>
      </c>
      <c r="D256" s="27">
        <f t="shared" si="36"/>
        <v>389.14285714285717</v>
      </c>
      <c r="E256" s="27">
        <f t="shared" si="46"/>
        <v>72.794117647058826</v>
      </c>
      <c r="F256" s="27">
        <f t="shared" si="38"/>
        <v>55.651260504201687</v>
      </c>
      <c r="G256" s="27">
        <f t="shared" si="50"/>
        <v>389.55882352941182</v>
      </c>
      <c r="H256" s="27">
        <f t="shared" si="39"/>
        <v>710.29411764705878</v>
      </c>
      <c r="I256" s="29">
        <v>109</v>
      </c>
      <c r="J256" s="29">
        <v>19</v>
      </c>
      <c r="K256" s="29">
        <v>5</v>
      </c>
      <c r="L256" s="29">
        <f t="shared" si="51"/>
        <v>24</v>
      </c>
      <c r="M256" s="29">
        <v>23</v>
      </c>
      <c r="N256" s="37">
        <v>3</v>
      </c>
      <c r="O256" s="19">
        <f t="shared" si="33"/>
        <v>89</v>
      </c>
      <c r="P256" s="30">
        <f>SUM(I256:K256)</f>
        <v>133</v>
      </c>
      <c r="Q256" s="19">
        <f t="shared" si="48"/>
        <v>3891</v>
      </c>
      <c r="R256" s="31">
        <f t="shared" si="42"/>
        <v>3890</v>
      </c>
      <c r="S256" s="28">
        <f t="shared" si="41"/>
        <v>3890</v>
      </c>
    </row>
    <row r="257" spans="1:19" ht="14.25" x14ac:dyDescent="0.2">
      <c r="A257" s="26">
        <v>44140.333333333336</v>
      </c>
      <c r="B257" s="30">
        <v>457</v>
      </c>
      <c r="C257" s="20">
        <f t="shared" si="34"/>
        <v>9753</v>
      </c>
      <c r="D257" s="27">
        <f t="shared" si="36"/>
        <v>366.71428571428572</v>
      </c>
      <c r="E257" s="27">
        <f t="shared" si="46"/>
        <v>67.205882352941174</v>
      </c>
      <c r="F257" s="27">
        <f t="shared" si="38"/>
        <v>57.100840336134461</v>
      </c>
      <c r="G257" s="27">
        <f t="shared" si="50"/>
        <v>399.70588235294122</v>
      </c>
      <c r="H257" s="27">
        <f t="shared" si="39"/>
        <v>738.38235294117658</v>
      </c>
      <c r="I257" s="29">
        <v>106</v>
      </c>
      <c r="J257" s="29">
        <v>20</v>
      </c>
      <c r="K257" s="29">
        <v>6</v>
      </c>
      <c r="L257" s="29">
        <f t="shared" si="51"/>
        <v>26</v>
      </c>
      <c r="M257" s="29">
        <v>14</v>
      </c>
      <c r="N257" s="30">
        <v>2</v>
      </c>
      <c r="O257" s="19">
        <f t="shared" si="33"/>
        <v>91</v>
      </c>
      <c r="P257" s="30">
        <f>SUM(I257:K257)</f>
        <v>132</v>
      </c>
      <c r="Q257" s="19">
        <f t="shared" si="48"/>
        <v>4023</v>
      </c>
      <c r="R257" s="31">
        <f t="shared" si="42"/>
        <v>4025</v>
      </c>
      <c r="S257" s="28">
        <f t="shared" si="41"/>
        <v>4025</v>
      </c>
    </row>
    <row r="258" spans="1:19" ht="14.25" x14ac:dyDescent="0.2">
      <c r="A258" s="26">
        <v>44141.333333333336</v>
      </c>
      <c r="B258" s="30">
        <v>398</v>
      </c>
      <c r="C258" s="20">
        <f t="shared" si="34"/>
        <v>10151</v>
      </c>
      <c r="D258" s="27">
        <f t="shared" si="36"/>
        <v>358.42857142857144</v>
      </c>
      <c r="E258" s="27">
        <f t="shared" si="46"/>
        <v>58.529411764705884</v>
      </c>
      <c r="F258" s="27">
        <f t="shared" si="38"/>
        <v>57.289915966386552</v>
      </c>
      <c r="G258" s="27">
        <f t="shared" si="50"/>
        <v>401.02941176470586</v>
      </c>
      <c r="H258" s="27">
        <f t="shared" si="39"/>
        <v>758.08823529411757</v>
      </c>
      <c r="I258" s="29">
        <v>103</v>
      </c>
      <c r="J258" s="29">
        <v>22</v>
      </c>
      <c r="K258" s="29">
        <v>6</v>
      </c>
      <c r="L258" s="29">
        <f t="shared" si="51"/>
        <v>28</v>
      </c>
      <c r="M258" s="29">
        <v>13</v>
      </c>
      <c r="N258" s="37">
        <v>5</v>
      </c>
      <c r="O258" s="19">
        <f t="shared" si="33"/>
        <v>96</v>
      </c>
      <c r="P258" s="30">
        <f t="shared" ref="P258" si="52">SUM(I258:K258)</f>
        <v>131</v>
      </c>
      <c r="Q258" s="19">
        <f t="shared" si="48"/>
        <v>4154</v>
      </c>
      <c r="R258" s="31">
        <f t="shared" si="42"/>
        <v>4155</v>
      </c>
      <c r="S258" s="28">
        <f t="shared" si="41"/>
        <v>4155</v>
      </c>
    </row>
    <row r="259" spans="1:19" ht="14.25" x14ac:dyDescent="0.2">
      <c r="A259" s="26">
        <v>44142.333333333336</v>
      </c>
      <c r="B259" s="30">
        <v>364</v>
      </c>
      <c r="C259" s="20">
        <f t="shared" si="34"/>
        <v>10515</v>
      </c>
      <c r="D259" s="27">
        <f>AVERAGE(B256:B262)</f>
        <v>355.28571428571428</v>
      </c>
      <c r="E259" s="27">
        <f t="shared" si="46"/>
        <v>53.529411764705884</v>
      </c>
      <c r="F259" s="27">
        <f t="shared" si="38"/>
        <v>57.226890756302524</v>
      </c>
      <c r="G259" s="27">
        <f t="shared" si="50"/>
        <v>400.58823529411768</v>
      </c>
      <c r="H259" s="27">
        <f t="shared" si="39"/>
        <v>764.11764705882342</v>
      </c>
      <c r="I259" s="29"/>
      <c r="J259" s="29"/>
      <c r="K259" s="29"/>
      <c r="L259" s="29"/>
      <c r="M259" s="29"/>
      <c r="N259" s="37">
        <v>2</v>
      </c>
      <c r="O259" s="19">
        <f t="shared" si="33"/>
        <v>98</v>
      </c>
      <c r="P259" s="30">
        <v>131</v>
      </c>
      <c r="Q259" s="19">
        <f t="shared" si="48"/>
        <v>4285</v>
      </c>
      <c r="R259" s="31">
        <f t="shared" si="42"/>
        <v>4285</v>
      </c>
      <c r="S259" s="28">
        <f t="shared" si="41"/>
        <v>4285</v>
      </c>
    </row>
    <row r="260" spans="1:19" ht="14.25" x14ac:dyDescent="0.2">
      <c r="A260" s="26">
        <v>44143.333333333336</v>
      </c>
      <c r="B260" s="37">
        <v>128</v>
      </c>
      <c r="C260" s="20">
        <f t="shared" si="34"/>
        <v>10643</v>
      </c>
      <c r="D260" s="27">
        <f>AVERAGE(B257:B263)</f>
        <v>330.85714285714283</v>
      </c>
      <c r="E260" s="27">
        <f t="shared" si="46"/>
        <v>18.823529411764707</v>
      </c>
      <c r="F260" s="27">
        <f t="shared" si="38"/>
        <v>53.928571428571423</v>
      </c>
      <c r="G260" s="27">
        <f t="shared" si="50"/>
        <v>377.49999999999994</v>
      </c>
      <c r="H260" s="27">
        <f t="shared" si="39"/>
        <v>759.85294117647072</v>
      </c>
      <c r="I260" s="29"/>
      <c r="J260" s="29"/>
      <c r="K260" s="29"/>
      <c r="L260" s="29"/>
      <c r="M260" s="29"/>
      <c r="N260" s="37">
        <v>2</v>
      </c>
      <c r="O260" s="19">
        <f t="shared" si="33"/>
        <v>100</v>
      </c>
      <c r="P260" s="30">
        <v>131</v>
      </c>
      <c r="Q260" s="19">
        <f t="shared" si="48"/>
        <v>4416</v>
      </c>
      <c r="R260" s="31">
        <f t="shared" si="42"/>
        <v>4415</v>
      </c>
      <c r="S260" s="28">
        <f t="shared" si="41"/>
        <v>4415</v>
      </c>
    </row>
    <row r="261" spans="1:19" ht="14.25" x14ac:dyDescent="0.2">
      <c r="A261" s="26">
        <v>44144.333333333336</v>
      </c>
      <c r="B261" s="37">
        <v>192</v>
      </c>
      <c r="C261" s="20">
        <f t="shared" si="34"/>
        <v>10835</v>
      </c>
      <c r="D261" s="27"/>
      <c r="E261" s="27">
        <f t="shared" si="46"/>
        <v>28.235294117647058</v>
      </c>
      <c r="F261" s="27">
        <f t="shared" si="38"/>
        <v>52.710084033613441</v>
      </c>
      <c r="G261" s="27">
        <f t="shared" si="50"/>
        <v>368.97058823529409</v>
      </c>
      <c r="H261" s="27">
        <f t="shared" si="39"/>
        <v>748.38235294117658</v>
      </c>
      <c r="I261" s="29">
        <v>109</v>
      </c>
      <c r="J261" s="29">
        <v>25</v>
      </c>
      <c r="K261" s="29">
        <v>6</v>
      </c>
      <c r="L261" s="29">
        <f t="shared" si="51"/>
        <v>31</v>
      </c>
      <c r="M261" s="29">
        <v>16</v>
      </c>
      <c r="N261" s="37">
        <v>1</v>
      </c>
      <c r="O261" s="19">
        <f t="shared" si="33"/>
        <v>101</v>
      </c>
      <c r="P261" s="30">
        <f>SUM(I261:K261)</f>
        <v>140</v>
      </c>
      <c r="Q261" s="19">
        <f t="shared" si="48"/>
        <v>4556</v>
      </c>
      <c r="R261" s="31">
        <f t="shared" si="42"/>
        <v>4555</v>
      </c>
      <c r="S261" s="28">
        <f t="shared" si="41"/>
        <v>4555</v>
      </c>
    </row>
    <row r="262" spans="1:19" ht="14.25" x14ac:dyDescent="0.2">
      <c r="A262" s="26">
        <v>44145.333333333336</v>
      </c>
      <c r="B262" s="30">
        <v>453</v>
      </c>
      <c r="C262" s="20">
        <f t="shared" si="34"/>
        <v>11288</v>
      </c>
      <c r="D262" s="27"/>
      <c r="E262" s="27">
        <f t="shared" si="46"/>
        <v>66.617647058823536</v>
      </c>
      <c r="F262" s="27">
        <f t="shared" si="38"/>
        <v>52.247899159663866</v>
      </c>
      <c r="G262" s="27">
        <f t="shared" si="50"/>
        <v>365.73529411764707</v>
      </c>
      <c r="H262" s="27">
        <f t="shared" si="39"/>
        <v>750.14705882352951</v>
      </c>
      <c r="I262" s="29">
        <v>115</v>
      </c>
      <c r="J262" s="29">
        <v>26</v>
      </c>
      <c r="K262" s="29">
        <v>6</v>
      </c>
      <c r="L262" s="29">
        <f t="shared" si="51"/>
        <v>32</v>
      </c>
      <c r="M262" s="29">
        <v>18</v>
      </c>
      <c r="N262" s="37">
        <v>4</v>
      </c>
      <c r="O262" s="19">
        <f t="shared" si="33"/>
        <v>105</v>
      </c>
      <c r="P262" s="30">
        <f>SUM(I262:K262)</f>
        <v>147</v>
      </c>
      <c r="Q262" s="19">
        <f t="shared" si="48"/>
        <v>4703</v>
      </c>
      <c r="R262" s="31">
        <f t="shared" si="42"/>
        <v>4705</v>
      </c>
      <c r="S262" s="28">
        <f t="shared" si="41"/>
        <v>4705</v>
      </c>
    </row>
    <row r="263" spans="1:19" ht="14.25" x14ac:dyDescent="0.2">
      <c r="A263" s="26">
        <v>44146.333333333336</v>
      </c>
      <c r="B263" s="30">
        <v>324</v>
      </c>
      <c r="C263" s="20">
        <f t="shared" si="34"/>
        <v>11612</v>
      </c>
      <c r="D263" s="27"/>
      <c r="E263" s="27">
        <f t="shared" si="46"/>
        <v>47.647058823529413</v>
      </c>
      <c r="F263" s="27">
        <f t="shared" si="38"/>
        <v>48.655462184873947</v>
      </c>
      <c r="G263" s="27">
        <f t="shared" si="50"/>
        <v>340.58823529411762</v>
      </c>
      <c r="H263" s="27">
        <f t="shared" si="39"/>
        <v>730.14705882352951</v>
      </c>
      <c r="I263" s="29">
        <v>111</v>
      </c>
      <c r="J263" s="29">
        <v>24</v>
      </c>
      <c r="K263" s="29">
        <v>4</v>
      </c>
      <c r="L263" s="29">
        <f t="shared" si="51"/>
        <v>28</v>
      </c>
      <c r="M263" s="29">
        <v>21</v>
      </c>
      <c r="N263" s="30">
        <v>0</v>
      </c>
      <c r="O263" s="19">
        <f t="shared" si="33"/>
        <v>105</v>
      </c>
      <c r="P263" s="30">
        <f>SUM(I263:K263)</f>
        <v>139</v>
      </c>
      <c r="Q263" s="19">
        <f t="shared" si="48"/>
        <v>4842</v>
      </c>
      <c r="R263" s="31">
        <f t="shared" si="42"/>
        <v>4840</v>
      </c>
      <c r="S263" s="28">
        <f t="shared" si="41"/>
        <v>4840</v>
      </c>
    </row>
    <row r="264" spans="1:19" ht="14.25" x14ac:dyDescent="0.2">
      <c r="A264" s="26">
        <v>44147.333333333336</v>
      </c>
      <c r="B264" s="30"/>
      <c r="C264" s="20"/>
      <c r="D264" s="27"/>
      <c r="E264" s="27"/>
      <c r="F264" s="27"/>
      <c r="G264" s="27"/>
      <c r="H264" s="27"/>
      <c r="I264" s="29"/>
      <c r="J264" s="29"/>
      <c r="K264" s="29"/>
      <c r="L264" s="29"/>
      <c r="M264" s="29"/>
      <c r="N264" s="30"/>
      <c r="O264" s="19"/>
      <c r="P264" s="30"/>
      <c r="Q264" s="19"/>
      <c r="R264" s="31"/>
      <c r="S264" s="28"/>
    </row>
    <row r="265" spans="1:19" ht="14.25" x14ac:dyDescent="0.2">
      <c r="A265" s="26">
        <v>44148.333333333336</v>
      </c>
      <c r="B265" s="30"/>
      <c r="C265" s="20"/>
      <c r="D265" s="27"/>
      <c r="E265" s="27"/>
      <c r="F265" s="27"/>
      <c r="G265" s="27"/>
      <c r="H265" s="27"/>
      <c r="I265" s="29"/>
      <c r="J265" s="29"/>
      <c r="K265" s="29"/>
      <c r="L265" s="29"/>
      <c r="M265" s="29"/>
      <c r="N265" s="30"/>
      <c r="O265" s="19"/>
      <c r="P265" s="30"/>
      <c r="Q265" s="19"/>
      <c r="R265" s="31"/>
      <c r="S265" s="28"/>
    </row>
    <row r="266" spans="1:19" ht="14.25" x14ac:dyDescent="0.2">
      <c r="A266" s="26">
        <v>44149.333333333336</v>
      </c>
      <c r="B266" s="30"/>
      <c r="C266" s="20"/>
      <c r="D266" s="27"/>
      <c r="E266" s="27"/>
      <c r="F266" s="27"/>
      <c r="G266" s="27"/>
      <c r="H266" s="27"/>
      <c r="I266" s="29"/>
      <c r="J266" s="29"/>
      <c r="K266" s="29"/>
      <c r="L266" s="29"/>
      <c r="M266" s="29"/>
      <c r="N266" s="30"/>
      <c r="O266" s="19"/>
      <c r="P266" s="30"/>
      <c r="Q266" s="19"/>
      <c r="R266" s="31"/>
      <c r="S266" s="28"/>
    </row>
    <row r="267" spans="1:19" ht="14.25" x14ac:dyDescent="0.2">
      <c r="A267" s="26">
        <v>44150.333333333336</v>
      </c>
      <c r="B267" s="30"/>
      <c r="C267" s="20"/>
      <c r="D267" s="27"/>
      <c r="E267" s="27"/>
      <c r="F267" s="27"/>
      <c r="G267" s="27"/>
      <c r="H267" s="27"/>
      <c r="I267" s="29"/>
      <c r="J267" s="29"/>
      <c r="K267" s="29"/>
      <c r="L267" s="29"/>
      <c r="M267" s="29"/>
      <c r="N267" s="30"/>
      <c r="O267" s="19"/>
      <c r="P267" s="30"/>
      <c r="Q267" s="19"/>
      <c r="R267" s="31"/>
      <c r="S267" s="28"/>
    </row>
    <row r="268" spans="1:19" ht="14.25" x14ac:dyDescent="0.2">
      <c r="A268" s="41"/>
      <c r="B268" s="30"/>
      <c r="C268" s="30"/>
      <c r="D268" s="27"/>
      <c r="E268" s="27"/>
      <c r="F268" s="27"/>
      <c r="G268" s="27"/>
      <c r="H268" s="27"/>
      <c r="I268" s="29"/>
      <c r="J268" s="29"/>
      <c r="K268" s="29"/>
      <c r="L268" s="29"/>
      <c r="M268" s="29"/>
      <c r="N268" s="31"/>
      <c r="O268" s="31"/>
      <c r="P268" s="30"/>
      <c r="Q268" s="19"/>
      <c r="R268" s="31"/>
      <c r="S268" s="28"/>
    </row>
    <row r="269" spans="1:19" s="46" customFormat="1" ht="15" thickBot="1" x14ac:dyDescent="0.25">
      <c r="A269" s="42" t="s">
        <v>87</v>
      </c>
      <c r="B269" s="43">
        <f>SUM(C112,B113:B268)</f>
        <v>11612</v>
      </c>
      <c r="C269" s="43"/>
      <c r="D269" s="44"/>
      <c r="E269" s="44"/>
      <c r="F269" s="44"/>
      <c r="G269" s="44"/>
      <c r="H269" s="44"/>
      <c r="I269" s="44"/>
      <c r="J269" s="44"/>
      <c r="K269" s="44"/>
      <c r="L269" s="44"/>
      <c r="M269" s="44"/>
      <c r="N269" s="43">
        <f>SUM(O112,N113:N268)</f>
        <v>105</v>
      </c>
      <c r="O269" s="43"/>
      <c r="P269" s="43"/>
      <c r="Q269" s="43"/>
      <c r="R269" s="43"/>
      <c r="S269" s="45"/>
    </row>
    <row r="270" spans="1:19" ht="12.75" thickTop="1" x14ac:dyDescent="0.2">
      <c r="B270" s="47"/>
      <c r="I270" s="39"/>
      <c r="J270" s="39"/>
      <c r="K270" s="39"/>
      <c r="L270" s="39"/>
      <c r="M270" s="39"/>
      <c r="N270" s="47"/>
      <c r="O270" s="47"/>
      <c r="P270" s="47"/>
    </row>
    <row r="271" spans="1:19" x14ac:dyDescent="0.2">
      <c r="B271" s="47"/>
      <c r="I271" s="39"/>
      <c r="J271" s="39"/>
      <c r="K271" s="39"/>
      <c r="L271" s="39"/>
      <c r="M271" s="39"/>
      <c r="N271" s="47"/>
      <c r="O271" s="47"/>
      <c r="P271" s="47"/>
    </row>
    <row r="272" spans="1:19" x14ac:dyDescent="0.2">
      <c r="B272" s="47"/>
      <c r="I272" s="39"/>
      <c r="J272" s="39"/>
      <c r="K272" s="39"/>
      <c r="L272" s="39"/>
      <c r="M272" s="39"/>
      <c r="N272" s="47"/>
      <c r="O272" s="47"/>
      <c r="P272" s="47"/>
    </row>
    <row r="273" spans="2:16" x14ac:dyDescent="0.2">
      <c r="B273" s="47"/>
      <c r="I273" s="39"/>
      <c r="J273" s="39"/>
      <c r="K273" s="39"/>
      <c r="L273" s="39"/>
      <c r="M273" s="39"/>
      <c r="N273" s="47"/>
      <c r="O273" s="47"/>
      <c r="P273" s="47"/>
    </row>
    <row r="274" spans="2:16" x14ac:dyDescent="0.2">
      <c r="B274" s="47"/>
      <c r="I274" s="39"/>
      <c r="J274" s="39"/>
      <c r="K274" s="39"/>
      <c r="L274" s="39"/>
      <c r="M274" s="39"/>
      <c r="N274" s="47"/>
      <c r="O274" s="47"/>
      <c r="P274" s="47"/>
    </row>
    <row r="275" spans="2:16" x14ac:dyDescent="0.2">
      <c r="B275" s="47"/>
      <c r="I275" s="39"/>
      <c r="J275" s="39"/>
      <c r="K275" s="39"/>
      <c r="L275" s="39"/>
      <c r="M275" s="39"/>
      <c r="N275" s="47"/>
      <c r="O275" s="47"/>
      <c r="P275" s="47"/>
    </row>
    <row r="276" spans="2:16" x14ac:dyDescent="0.2">
      <c r="B276" s="47"/>
      <c r="I276" s="39"/>
      <c r="J276" s="39"/>
      <c r="K276" s="39"/>
      <c r="L276" s="39"/>
      <c r="M276" s="39"/>
      <c r="N276" s="47"/>
      <c r="O276" s="47"/>
      <c r="P276" s="47"/>
    </row>
    <row r="277" spans="2:16" x14ac:dyDescent="0.2">
      <c r="B277" s="47"/>
      <c r="I277" s="39"/>
      <c r="J277" s="39"/>
      <c r="K277" s="39"/>
      <c r="L277" s="39"/>
      <c r="M277" s="39"/>
      <c r="N277" s="47"/>
      <c r="O277" s="47"/>
      <c r="P277" s="47"/>
    </row>
    <row r="278" spans="2:16" x14ac:dyDescent="0.2">
      <c r="B278" s="47"/>
      <c r="I278" s="39"/>
      <c r="J278" s="39"/>
      <c r="K278" s="39"/>
      <c r="L278" s="39"/>
      <c r="M278" s="39"/>
      <c r="N278" s="47"/>
      <c r="O278" s="47"/>
      <c r="P278" s="47"/>
    </row>
    <row r="279" spans="2:16" x14ac:dyDescent="0.2">
      <c r="B279" s="47"/>
      <c r="I279" s="39"/>
      <c r="J279" s="39"/>
      <c r="K279" s="39"/>
      <c r="L279" s="39"/>
      <c r="M279" s="39"/>
      <c r="N279" s="47"/>
      <c r="O279" s="47"/>
      <c r="P279" s="47"/>
    </row>
    <row r="280" spans="2:16" x14ac:dyDescent="0.2">
      <c r="B280" s="47"/>
      <c r="I280" s="39"/>
      <c r="J280" s="39"/>
      <c r="K280" s="39"/>
      <c r="L280" s="39"/>
      <c r="M280" s="39"/>
      <c r="N280" s="47"/>
      <c r="O280" s="47"/>
      <c r="P280" s="47"/>
    </row>
    <row r="281" spans="2:16" x14ac:dyDescent="0.2">
      <c r="B281" s="47"/>
      <c r="I281" s="39"/>
      <c r="J281" s="39"/>
      <c r="K281" s="39"/>
      <c r="L281" s="39"/>
      <c r="M281" s="39"/>
      <c r="N281" s="47"/>
      <c r="O281" s="47"/>
      <c r="P281" s="47"/>
    </row>
    <row r="282" spans="2:16" x14ac:dyDescent="0.2">
      <c r="B282" s="47"/>
      <c r="I282" s="39"/>
      <c r="J282" s="39"/>
      <c r="K282" s="39"/>
      <c r="L282" s="39"/>
      <c r="M282" s="39"/>
      <c r="N282" s="47"/>
      <c r="O282" s="47"/>
      <c r="P282" s="47"/>
    </row>
    <row r="283" spans="2:16" x14ac:dyDescent="0.2">
      <c r="B283" s="47"/>
      <c r="I283" s="39"/>
      <c r="J283" s="39"/>
      <c r="K283" s="39"/>
      <c r="L283" s="39"/>
      <c r="M283" s="39"/>
      <c r="N283" s="47"/>
      <c r="O283" s="47"/>
      <c r="P283" s="47"/>
    </row>
    <row r="284" spans="2:16" x14ac:dyDescent="0.2">
      <c r="B284" s="47"/>
      <c r="I284" s="39"/>
      <c r="J284" s="39"/>
      <c r="K284" s="39"/>
      <c r="L284" s="39"/>
      <c r="M284" s="39"/>
      <c r="N284" s="47"/>
      <c r="O284" s="47"/>
      <c r="P284" s="47"/>
    </row>
    <row r="285" spans="2:16" x14ac:dyDescent="0.2">
      <c r="B285" s="47"/>
      <c r="I285" s="39"/>
      <c r="J285" s="39"/>
      <c r="K285" s="39"/>
      <c r="L285" s="39"/>
      <c r="M285" s="39"/>
      <c r="N285" s="47"/>
      <c r="O285" s="47"/>
      <c r="P285" s="47"/>
    </row>
    <row r="286" spans="2:16" x14ac:dyDescent="0.2">
      <c r="B286" s="47"/>
      <c r="I286" s="39"/>
      <c r="J286" s="39"/>
      <c r="K286" s="39"/>
      <c r="L286" s="39"/>
      <c r="M286" s="39"/>
      <c r="N286" s="47"/>
      <c r="O286" s="47"/>
      <c r="P286" s="47"/>
    </row>
    <row r="287" spans="2:16" x14ac:dyDescent="0.2">
      <c r="B287" s="47"/>
      <c r="I287" s="39"/>
      <c r="J287" s="39"/>
      <c r="K287" s="39"/>
      <c r="L287" s="39"/>
      <c r="M287" s="39"/>
      <c r="N287" s="47"/>
      <c r="O287" s="47"/>
      <c r="P287" s="47"/>
    </row>
    <row r="288" spans="2:16" x14ac:dyDescent="0.2">
      <c r="B288" s="47"/>
      <c r="I288" s="39"/>
      <c r="J288" s="39"/>
      <c r="K288" s="39"/>
      <c r="L288" s="39"/>
      <c r="M288" s="39"/>
      <c r="N288" s="47"/>
      <c r="O288" s="47"/>
      <c r="P288" s="47"/>
    </row>
    <row r="289" spans="2:16" x14ac:dyDescent="0.2">
      <c r="B289" s="47"/>
      <c r="I289" s="39"/>
      <c r="J289" s="39"/>
      <c r="K289" s="39"/>
      <c r="L289" s="39"/>
      <c r="M289" s="39"/>
      <c r="N289" s="47"/>
      <c r="O289" s="47"/>
      <c r="P289" s="47"/>
    </row>
    <row r="290" spans="2:16" x14ac:dyDescent="0.2">
      <c r="B290" s="47"/>
      <c r="I290" s="39"/>
      <c r="J290" s="39"/>
      <c r="K290" s="39"/>
      <c r="L290" s="39"/>
      <c r="M290" s="39"/>
      <c r="N290" s="47"/>
      <c r="O290" s="47"/>
      <c r="P290" s="47"/>
    </row>
    <row r="291" spans="2:16" x14ac:dyDescent="0.2">
      <c r="B291" s="47"/>
      <c r="I291" s="39"/>
      <c r="J291" s="39"/>
      <c r="K291" s="39"/>
      <c r="L291" s="39"/>
      <c r="M291" s="39"/>
      <c r="N291" s="47"/>
      <c r="O291" s="47"/>
      <c r="P291" s="47"/>
    </row>
    <row r="292" spans="2:16" x14ac:dyDescent="0.2">
      <c r="B292" s="47"/>
      <c r="I292" s="39"/>
      <c r="J292" s="39"/>
      <c r="K292" s="39"/>
      <c r="L292" s="39"/>
      <c r="M292" s="39"/>
      <c r="N292" s="47"/>
      <c r="O292" s="47"/>
      <c r="P292" s="47"/>
    </row>
    <row r="293" spans="2:16" x14ac:dyDescent="0.2">
      <c r="B293" s="47"/>
      <c r="I293" s="39"/>
      <c r="J293" s="39"/>
      <c r="K293" s="39"/>
      <c r="L293" s="39"/>
      <c r="M293" s="39"/>
      <c r="N293" s="47"/>
      <c r="O293" s="47"/>
      <c r="P293" s="47"/>
    </row>
    <row r="294" spans="2:16" x14ac:dyDescent="0.2">
      <c r="B294" s="47"/>
      <c r="I294" s="39"/>
      <c r="J294" s="39"/>
      <c r="K294" s="39"/>
      <c r="L294" s="39"/>
      <c r="M294" s="39"/>
      <c r="N294" s="47"/>
      <c r="O294" s="47"/>
      <c r="P294" s="47"/>
    </row>
    <row r="295" spans="2:16" x14ac:dyDescent="0.2">
      <c r="B295" s="47"/>
      <c r="I295" s="39"/>
      <c r="J295" s="39"/>
      <c r="K295" s="39"/>
      <c r="L295" s="39"/>
      <c r="M295" s="39"/>
      <c r="N295" s="47"/>
      <c r="O295" s="47"/>
      <c r="P295" s="47"/>
    </row>
    <row r="296" spans="2:16" x14ac:dyDescent="0.2">
      <c r="B296" s="47"/>
      <c r="I296" s="39"/>
      <c r="J296" s="39"/>
      <c r="K296" s="39"/>
      <c r="L296" s="39"/>
      <c r="M296" s="39"/>
      <c r="N296" s="47"/>
      <c r="O296" s="47"/>
      <c r="P296" s="47"/>
    </row>
    <row r="297" spans="2:16" x14ac:dyDescent="0.2">
      <c r="B297" s="47"/>
      <c r="I297" s="39"/>
      <c r="J297" s="39"/>
      <c r="K297" s="39"/>
      <c r="L297" s="39"/>
      <c r="M297" s="39"/>
      <c r="N297" s="47"/>
      <c r="O297" s="47"/>
      <c r="P297" s="47"/>
    </row>
    <row r="298" spans="2:16" x14ac:dyDescent="0.2">
      <c r="B298" s="47"/>
      <c r="I298" s="39"/>
      <c r="J298" s="39"/>
      <c r="K298" s="39"/>
      <c r="L298" s="39"/>
      <c r="M298" s="39"/>
      <c r="N298" s="47"/>
      <c r="O298" s="47"/>
      <c r="P298" s="47"/>
    </row>
    <row r="299" spans="2:16" x14ac:dyDescent="0.2">
      <c r="B299" s="47"/>
      <c r="I299" s="39"/>
      <c r="J299" s="39"/>
      <c r="K299" s="39"/>
      <c r="L299" s="39"/>
      <c r="M299" s="39"/>
      <c r="N299" s="47"/>
      <c r="O299" s="47"/>
      <c r="P299" s="47"/>
    </row>
    <row r="300" spans="2:16" x14ac:dyDescent="0.2">
      <c r="B300" s="47"/>
      <c r="I300" s="39"/>
      <c r="J300" s="39"/>
      <c r="K300" s="39"/>
      <c r="L300" s="39"/>
      <c r="M300" s="39"/>
      <c r="N300" s="47"/>
      <c r="O300" s="47"/>
      <c r="P300" s="47"/>
    </row>
    <row r="301" spans="2:16" x14ac:dyDescent="0.2">
      <c r="B301" s="47"/>
      <c r="I301" s="39"/>
      <c r="J301" s="39"/>
      <c r="K301" s="39"/>
      <c r="L301" s="39"/>
      <c r="M301" s="39"/>
      <c r="N301" s="47"/>
      <c r="O301" s="47"/>
      <c r="P301" s="47"/>
    </row>
    <row r="302" spans="2:16" x14ac:dyDescent="0.2">
      <c r="B302" s="47"/>
      <c r="I302" s="39"/>
      <c r="J302" s="39"/>
      <c r="K302" s="39"/>
      <c r="L302" s="39"/>
      <c r="M302" s="39"/>
      <c r="N302" s="47"/>
      <c r="O302" s="47"/>
      <c r="P302" s="47"/>
    </row>
    <row r="303" spans="2:16" x14ac:dyDescent="0.2">
      <c r="B303" s="47"/>
      <c r="I303" s="39"/>
      <c r="J303" s="39"/>
      <c r="K303" s="39"/>
      <c r="L303" s="39"/>
      <c r="M303" s="39"/>
      <c r="N303" s="47"/>
      <c r="O303" s="47"/>
      <c r="P303" s="47"/>
    </row>
    <row r="304" spans="2:16" x14ac:dyDescent="0.2">
      <c r="B304" s="47"/>
      <c r="I304" s="39"/>
      <c r="J304" s="39"/>
      <c r="K304" s="39"/>
      <c r="L304" s="39"/>
      <c r="M304" s="39"/>
      <c r="N304" s="47"/>
      <c r="O304" s="47"/>
      <c r="P304" s="47"/>
    </row>
    <row r="305" spans="2:16" x14ac:dyDescent="0.2">
      <c r="B305" s="47"/>
      <c r="I305" s="39"/>
      <c r="J305" s="39"/>
      <c r="K305" s="39"/>
      <c r="L305" s="39"/>
      <c r="M305" s="39"/>
      <c r="N305" s="47"/>
      <c r="O305" s="47"/>
      <c r="P305" s="47"/>
    </row>
    <row r="306" spans="2:16" x14ac:dyDescent="0.2">
      <c r="B306" s="47"/>
      <c r="I306" s="39"/>
      <c r="J306" s="39"/>
      <c r="K306" s="39"/>
      <c r="L306" s="39"/>
      <c r="M306" s="39"/>
      <c r="N306" s="47"/>
      <c r="O306" s="47"/>
      <c r="P306" s="47"/>
    </row>
    <row r="307" spans="2:16" x14ac:dyDescent="0.2">
      <c r="B307" s="47"/>
      <c r="I307" s="39"/>
      <c r="J307" s="39"/>
      <c r="K307" s="39"/>
      <c r="L307" s="39"/>
      <c r="M307" s="39"/>
      <c r="N307" s="47"/>
      <c r="O307" s="47"/>
      <c r="P307" s="47"/>
    </row>
    <row r="308" spans="2:16" x14ac:dyDescent="0.2">
      <c r="B308" s="47"/>
      <c r="I308" s="39"/>
      <c r="J308" s="39"/>
      <c r="K308" s="39"/>
      <c r="L308" s="39"/>
      <c r="M308" s="39"/>
      <c r="N308" s="47"/>
      <c r="O308" s="47"/>
      <c r="P308" s="47"/>
    </row>
    <row r="309" spans="2:16" x14ac:dyDescent="0.2">
      <c r="B309" s="47"/>
      <c r="I309" s="39"/>
      <c r="J309" s="39"/>
      <c r="K309" s="39"/>
      <c r="L309" s="39"/>
      <c r="M309" s="39"/>
      <c r="N309" s="47"/>
      <c r="O309" s="47"/>
      <c r="P309" s="47"/>
    </row>
    <row r="310" spans="2:16" x14ac:dyDescent="0.2">
      <c r="B310" s="47"/>
      <c r="I310" s="39"/>
      <c r="J310" s="39"/>
      <c r="K310" s="39"/>
      <c r="L310" s="39"/>
      <c r="M310" s="39"/>
      <c r="N310" s="47"/>
      <c r="O310" s="47"/>
      <c r="P310" s="47"/>
    </row>
    <row r="311" spans="2:16" x14ac:dyDescent="0.2">
      <c r="B311" s="47"/>
      <c r="I311" s="39"/>
      <c r="J311" s="39"/>
      <c r="K311" s="39"/>
      <c r="L311" s="39"/>
      <c r="M311" s="39"/>
      <c r="N311" s="47"/>
      <c r="O311" s="47"/>
      <c r="P311" s="47"/>
    </row>
    <row r="312" spans="2:16" x14ac:dyDescent="0.2">
      <c r="B312" s="47"/>
      <c r="I312" s="39"/>
      <c r="J312" s="39"/>
      <c r="K312" s="39"/>
      <c r="L312" s="39"/>
      <c r="M312" s="39"/>
      <c r="N312" s="47"/>
      <c r="O312" s="47"/>
      <c r="P312" s="47"/>
    </row>
    <row r="313" spans="2:16" x14ac:dyDescent="0.2">
      <c r="B313" s="47"/>
      <c r="I313" s="39"/>
      <c r="J313" s="39"/>
      <c r="K313" s="39"/>
      <c r="L313" s="39"/>
      <c r="M313" s="39"/>
      <c r="N313" s="47"/>
      <c r="O313" s="47"/>
      <c r="P313" s="47"/>
    </row>
    <row r="314" spans="2:16" x14ac:dyDescent="0.2">
      <c r="B314" s="47"/>
      <c r="I314" s="39"/>
      <c r="J314" s="39"/>
      <c r="K314" s="39"/>
      <c r="L314" s="39"/>
      <c r="M314" s="39"/>
      <c r="N314" s="47"/>
      <c r="O314" s="47"/>
      <c r="P314" s="47"/>
    </row>
    <row r="315" spans="2:16" x14ac:dyDescent="0.2">
      <c r="B315" s="47"/>
      <c r="N315" s="47"/>
      <c r="O315" s="47"/>
      <c r="P315" s="47"/>
    </row>
    <row r="316" spans="2:16" x14ac:dyDescent="0.2">
      <c r="B316" s="47"/>
      <c r="N316" s="47"/>
      <c r="O316" s="47"/>
      <c r="P316" s="47"/>
    </row>
    <row r="317" spans="2:16" x14ac:dyDescent="0.2">
      <c r="B317" s="47"/>
      <c r="N317" s="47"/>
      <c r="O317" s="47"/>
      <c r="P317" s="47"/>
    </row>
    <row r="318" spans="2:16" x14ac:dyDescent="0.2">
      <c r="B318" s="47"/>
      <c r="N318" s="47"/>
      <c r="O318" s="47"/>
      <c r="P318" s="47"/>
    </row>
    <row r="319" spans="2:16" x14ac:dyDescent="0.2">
      <c r="B319" s="47"/>
      <c r="N319" s="47"/>
      <c r="O319" s="47"/>
      <c r="P319" s="47"/>
    </row>
    <row r="320" spans="2:16" x14ac:dyDescent="0.2">
      <c r="B320" s="47"/>
      <c r="N320" s="47"/>
      <c r="O320" s="47"/>
      <c r="P320" s="47"/>
    </row>
    <row r="321" spans="2:16" x14ac:dyDescent="0.2">
      <c r="B321" s="47"/>
      <c r="N321" s="47"/>
      <c r="O321" s="47"/>
      <c r="P321" s="47"/>
    </row>
    <row r="322" spans="2:16" x14ac:dyDescent="0.2">
      <c r="B322" s="47"/>
      <c r="N322" s="47"/>
      <c r="O322" s="47"/>
      <c r="P322" s="47"/>
    </row>
    <row r="323" spans="2:16" x14ac:dyDescent="0.2">
      <c r="B323" s="47"/>
      <c r="N323" s="47"/>
      <c r="O323" s="47"/>
      <c r="P323" s="47"/>
    </row>
    <row r="324" spans="2:16" x14ac:dyDescent="0.2">
      <c r="B324" s="47"/>
      <c r="N324" s="47"/>
      <c r="O324" s="47"/>
      <c r="P324" s="47"/>
    </row>
    <row r="325" spans="2:16" x14ac:dyDescent="0.2">
      <c r="B325" s="47"/>
      <c r="N325" s="47"/>
      <c r="O325" s="47"/>
      <c r="P325" s="47"/>
    </row>
    <row r="326" spans="2:16" x14ac:dyDescent="0.2">
      <c r="B326" s="47"/>
      <c r="N326" s="47"/>
      <c r="O326" s="47"/>
      <c r="P326" s="47"/>
    </row>
    <row r="327" spans="2:16" x14ac:dyDescent="0.2">
      <c r="B327" s="47"/>
      <c r="N327" s="47"/>
      <c r="O327" s="47"/>
      <c r="P327" s="47"/>
    </row>
    <row r="328" spans="2:16" x14ac:dyDescent="0.2">
      <c r="B328" s="47"/>
      <c r="N328" s="47"/>
      <c r="O328" s="47"/>
      <c r="P328" s="47"/>
    </row>
    <row r="329" spans="2:16" x14ac:dyDescent="0.2">
      <c r="B329" s="47"/>
      <c r="N329" s="47"/>
      <c r="O329" s="47"/>
      <c r="P329" s="47"/>
    </row>
    <row r="330" spans="2:16" x14ac:dyDescent="0.2">
      <c r="B330" s="47"/>
      <c r="N330" s="47"/>
      <c r="O330" s="47"/>
      <c r="P330" s="47"/>
    </row>
    <row r="331" spans="2:16" x14ac:dyDescent="0.2">
      <c r="B331" s="47"/>
      <c r="N331" s="47"/>
      <c r="O331" s="47"/>
      <c r="P331" s="47"/>
    </row>
    <row r="332" spans="2:16" x14ac:dyDescent="0.2">
      <c r="B332" s="47"/>
      <c r="N332" s="47"/>
      <c r="O332" s="47"/>
      <c r="P332" s="47"/>
    </row>
    <row r="333" spans="2:16" x14ac:dyDescent="0.2">
      <c r="B333" s="47"/>
      <c r="N333" s="47"/>
      <c r="O333" s="47"/>
      <c r="P333" s="47"/>
    </row>
    <row r="334" spans="2:16" x14ac:dyDescent="0.2">
      <c r="B334" s="47"/>
      <c r="N334" s="47"/>
      <c r="O334" s="47"/>
      <c r="P334" s="47"/>
    </row>
    <row r="335" spans="2:16" x14ac:dyDescent="0.2">
      <c r="B335" s="47"/>
      <c r="N335" s="47"/>
      <c r="O335" s="47"/>
      <c r="P335" s="47"/>
    </row>
    <row r="336" spans="2:16" x14ac:dyDescent="0.2">
      <c r="B336" s="47"/>
      <c r="N336" s="47"/>
      <c r="O336" s="47"/>
      <c r="P336" s="47"/>
    </row>
    <row r="337" spans="2:16" x14ac:dyDescent="0.2">
      <c r="B337" s="47"/>
      <c r="N337" s="47"/>
      <c r="O337" s="47"/>
      <c r="P337" s="47"/>
    </row>
    <row r="338" spans="2:16" x14ac:dyDescent="0.2">
      <c r="B338" s="47"/>
      <c r="N338" s="47"/>
      <c r="O338" s="47"/>
      <c r="P338" s="47"/>
    </row>
    <row r="339" spans="2:16" x14ac:dyDescent="0.2">
      <c r="B339" s="47"/>
      <c r="N339" s="47"/>
      <c r="O339" s="47"/>
      <c r="P339" s="47"/>
    </row>
    <row r="340" spans="2:16" x14ac:dyDescent="0.2">
      <c r="B340" s="47"/>
      <c r="N340" s="47"/>
      <c r="O340" s="47"/>
      <c r="P340" s="47"/>
    </row>
    <row r="341" spans="2:16" x14ac:dyDescent="0.2">
      <c r="B341" s="47"/>
      <c r="N341" s="47"/>
      <c r="O341" s="47"/>
      <c r="P341" s="47"/>
    </row>
    <row r="342" spans="2:16" x14ac:dyDescent="0.2">
      <c r="B342" s="47"/>
      <c r="N342" s="47"/>
      <c r="O342" s="47"/>
      <c r="P342" s="47"/>
    </row>
    <row r="343" spans="2:16" x14ac:dyDescent="0.2">
      <c r="B343" s="47"/>
      <c r="N343" s="47"/>
      <c r="O343" s="47"/>
      <c r="P343" s="47"/>
    </row>
    <row r="344" spans="2:16" x14ac:dyDescent="0.2">
      <c r="B344" s="47"/>
      <c r="N344" s="47"/>
      <c r="O344" s="47"/>
      <c r="P344" s="47"/>
    </row>
    <row r="345" spans="2:16" x14ac:dyDescent="0.2">
      <c r="B345" s="47"/>
      <c r="N345" s="47"/>
      <c r="O345" s="47"/>
      <c r="P345" s="47"/>
    </row>
    <row r="346" spans="2:16" x14ac:dyDescent="0.2">
      <c r="B346" s="47"/>
      <c r="N346" s="47"/>
      <c r="O346" s="47"/>
      <c r="P346" s="47"/>
    </row>
    <row r="347" spans="2:16" x14ac:dyDescent="0.2">
      <c r="B347" s="47"/>
      <c r="N347" s="47"/>
      <c r="O347" s="47"/>
      <c r="P347" s="47"/>
    </row>
    <row r="348" spans="2:16" x14ac:dyDescent="0.2">
      <c r="B348" s="47"/>
      <c r="N348" s="47"/>
      <c r="O348" s="47"/>
      <c r="P348" s="47"/>
    </row>
    <row r="349" spans="2:16" x14ac:dyDescent="0.2">
      <c r="B349" s="47"/>
      <c r="N349" s="47"/>
      <c r="O349" s="47"/>
      <c r="P349" s="47"/>
    </row>
    <row r="350" spans="2:16" x14ac:dyDescent="0.2">
      <c r="B350" s="47"/>
      <c r="N350" s="47"/>
      <c r="O350" s="47"/>
      <c r="P350" s="47"/>
    </row>
    <row r="351" spans="2:16" x14ac:dyDescent="0.2">
      <c r="B351" s="47"/>
      <c r="N351" s="47"/>
      <c r="O351" s="47"/>
      <c r="P351" s="47"/>
    </row>
    <row r="352" spans="2:16" x14ac:dyDescent="0.2">
      <c r="B352" s="47"/>
      <c r="N352" s="47"/>
      <c r="O352" s="47"/>
      <c r="P352" s="47"/>
    </row>
    <row r="353" spans="2:16" x14ac:dyDescent="0.2">
      <c r="B353" s="47"/>
      <c r="N353" s="47"/>
      <c r="O353" s="47"/>
      <c r="P353" s="47"/>
    </row>
    <row r="354" spans="2:16" x14ac:dyDescent="0.2">
      <c r="B354" s="47"/>
      <c r="N354" s="47"/>
      <c r="O354" s="47"/>
      <c r="P354" s="47"/>
    </row>
    <row r="355" spans="2:16" x14ac:dyDescent="0.2">
      <c r="B355" s="47"/>
      <c r="N355" s="47"/>
      <c r="O355" s="47"/>
      <c r="P355" s="47"/>
    </row>
    <row r="356" spans="2:16" x14ac:dyDescent="0.2">
      <c r="B356" s="47"/>
      <c r="N356" s="47"/>
      <c r="O356" s="47"/>
      <c r="P356" s="47"/>
    </row>
    <row r="357" spans="2:16" x14ac:dyDescent="0.2">
      <c r="B357" s="47"/>
      <c r="N357" s="47"/>
      <c r="O357" s="47"/>
      <c r="P357" s="47"/>
    </row>
    <row r="358" spans="2:16" x14ac:dyDescent="0.2">
      <c r="B358" s="47"/>
      <c r="N358" s="47"/>
      <c r="O358" s="47"/>
      <c r="P358" s="47"/>
    </row>
    <row r="359" spans="2:16" x14ac:dyDescent="0.2">
      <c r="B359" s="47"/>
      <c r="N359" s="47"/>
      <c r="O359" s="47"/>
      <c r="P359" s="47"/>
    </row>
    <row r="360" spans="2:16" x14ac:dyDescent="0.2">
      <c r="B360" s="47"/>
      <c r="N360" s="47"/>
      <c r="O360" s="47"/>
      <c r="P360" s="47"/>
    </row>
    <row r="361" spans="2:16" x14ac:dyDescent="0.2">
      <c r="B361" s="47"/>
      <c r="N361" s="47"/>
      <c r="O361" s="47"/>
      <c r="P361" s="47"/>
    </row>
    <row r="362" spans="2:16" x14ac:dyDescent="0.2">
      <c r="B362" s="47"/>
      <c r="N362" s="47"/>
      <c r="O362" s="47"/>
      <c r="P362" s="47"/>
    </row>
    <row r="363" spans="2:16" x14ac:dyDescent="0.2">
      <c r="B363" s="47"/>
      <c r="N363" s="47"/>
      <c r="O363" s="47"/>
      <c r="P363" s="47"/>
    </row>
    <row r="364" spans="2:16" x14ac:dyDescent="0.2">
      <c r="B364" s="47"/>
      <c r="N364" s="47"/>
      <c r="O364" s="47"/>
      <c r="P364" s="47"/>
    </row>
    <row r="365" spans="2:16" x14ac:dyDescent="0.2">
      <c r="B365" s="47"/>
      <c r="N365" s="47"/>
      <c r="O365" s="47"/>
      <c r="P365" s="47"/>
    </row>
    <row r="366" spans="2:16" x14ac:dyDescent="0.2">
      <c r="B366" s="47"/>
      <c r="N366" s="47"/>
      <c r="O366" s="47"/>
      <c r="P366" s="47"/>
    </row>
    <row r="367" spans="2:16" x14ac:dyDescent="0.2">
      <c r="B367" s="47"/>
      <c r="N367" s="47"/>
      <c r="O367" s="47"/>
      <c r="P367" s="47"/>
    </row>
    <row r="368" spans="2:16" x14ac:dyDescent="0.2">
      <c r="B368" s="47"/>
      <c r="N368" s="47"/>
      <c r="O368" s="47"/>
      <c r="P368" s="47"/>
    </row>
    <row r="369" spans="2:16" x14ac:dyDescent="0.2">
      <c r="B369" s="47"/>
      <c r="N369" s="47"/>
      <c r="O369" s="47"/>
      <c r="P369" s="47"/>
    </row>
    <row r="370" spans="2:16" x14ac:dyDescent="0.2">
      <c r="B370" s="47"/>
      <c r="N370" s="47"/>
      <c r="O370" s="47"/>
      <c r="P370" s="47"/>
    </row>
    <row r="371" spans="2:16" x14ac:dyDescent="0.2">
      <c r="B371" s="47"/>
      <c r="N371" s="47"/>
      <c r="O371" s="47"/>
      <c r="P371" s="47"/>
    </row>
    <row r="372" spans="2:16" x14ac:dyDescent="0.2">
      <c r="B372" s="47"/>
      <c r="N372" s="47"/>
      <c r="O372" s="47"/>
      <c r="P372" s="47"/>
    </row>
    <row r="373" spans="2:16" x14ac:dyDescent="0.2">
      <c r="B373" s="47"/>
      <c r="N373" s="47"/>
      <c r="O373" s="47"/>
      <c r="P373" s="47"/>
    </row>
    <row r="374" spans="2:16" x14ac:dyDescent="0.2">
      <c r="B374" s="47"/>
      <c r="N374" s="47"/>
      <c r="O374" s="47"/>
      <c r="P374" s="47"/>
    </row>
    <row r="375" spans="2:16" x14ac:dyDescent="0.2">
      <c r="B375" s="47"/>
      <c r="N375" s="47"/>
      <c r="O375" s="47"/>
      <c r="P375" s="47"/>
    </row>
    <row r="376" spans="2:16" x14ac:dyDescent="0.2">
      <c r="B376" s="47"/>
      <c r="N376" s="47"/>
      <c r="O376" s="47"/>
      <c r="P376" s="47"/>
    </row>
    <row r="377" spans="2:16" x14ac:dyDescent="0.2">
      <c r="B377" s="47"/>
      <c r="N377" s="47"/>
      <c r="O377" s="47"/>
      <c r="P377" s="47"/>
    </row>
    <row r="378" spans="2:16" x14ac:dyDescent="0.2">
      <c r="B378" s="47"/>
      <c r="N378" s="47"/>
      <c r="O378" s="47"/>
      <c r="P378" s="47"/>
    </row>
    <row r="379" spans="2:16" x14ac:dyDescent="0.2">
      <c r="B379" s="47"/>
      <c r="N379" s="47"/>
      <c r="O379" s="47"/>
      <c r="P379" s="47"/>
    </row>
    <row r="380" spans="2:16" x14ac:dyDescent="0.2">
      <c r="B380" s="47"/>
      <c r="N380" s="47"/>
      <c r="O380" s="47"/>
      <c r="P380" s="47"/>
    </row>
    <row r="381" spans="2:16" x14ac:dyDescent="0.2">
      <c r="B381" s="47"/>
      <c r="N381" s="47"/>
      <c r="O381" s="47"/>
      <c r="P381" s="47"/>
    </row>
    <row r="382" spans="2:16" x14ac:dyDescent="0.2">
      <c r="B382" s="47"/>
      <c r="N382" s="47"/>
      <c r="O382" s="47"/>
      <c r="P382" s="47"/>
    </row>
    <row r="383" spans="2:16" x14ac:dyDescent="0.2">
      <c r="B383" s="47"/>
      <c r="N383" s="47"/>
      <c r="O383" s="47"/>
      <c r="P383" s="47"/>
    </row>
    <row r="384" spans="2:16" x14ac:dyDescent="0.2">
      <c r="B384" s="47"/>
      <c r="N384" s="47"/>
      <c r="O384" s="47"/>
      <c r="P384" s="47"/>
    </row>
    <row r="385" spans="2:16" x14ac:dyDescent="0.2">
      <c r="B385" s="47"/>
      <c r="N385" s="47"/>
      <c r="O385" s="47"/>
      <c r="P385" s="47"/>
    </row>
    <row r="386" spans="2:16" x14ac:dyDescent="0.2">
      <c r="B386" s="47"/>
      <c r="N386" s="47"/>
      <c r="O386" s="47"/>
      <c r="P386" s="47"/>
    </row>
    <row r="387" spans="2:16" x14ac:dyDescent="0.2">
      <c r="B387" s="47"/>
      <c r="N387" s="47"/>
      <c r="O387" s="47"/>
      <c r="P387" s="47"/>
    </row>
    <row r="388" spans="2:16" x14ac:dyDescent="0.2">
      <c r="B388" s="47"/>
      <c r="N388" s="47"/>
      <c r="O388" s="47"/>
      <c r="P388" s="47"/>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AE145"/>
  <sheetViews>
    <sheetView topLeftCell="A13" zoomScale="80" zoomScaleNormal="80" workbookViewId="0">
      <selection activeCell="AE106" sqref="AE106"/>
    </sheetView>
  </sheetViews>
  <sheetFormatPr baseColWidth="10" defaultRowHeight="14.25" x14ac:dyDescent="0.2"/>
  <cols>
    <col min="25" max="25" width="38.875" customWidth="1"/>
  </cols>
  <sheetData>
    <row r="124" spans="25:31" x14ac:dyDescent="0.2">
      <c r="Y124" s="190" t="s">
        <v>167</v>
      </c>
      <c r="Z124" s="190"/>
      <c r="AB124" s="191" t="s">
        <v>182</v>
      </c>
      <c r="AC124" s="191"/>
      <c r="AD124" s="191"/>
      <c r="AE124" s="191"/>
    </row>
    <row r="125" spans="25:31" x14ac:dyDescent="0.2">
      <c r="Y125" s="190"/>
      <c r="Z125" s="190"/>
      <c r="AB125" s="191"/>
      <c r="AC125" s="191"/>
      <c r="AD125" s="191"/>
      <c r="AE125" s="191"/>
    </row>
    <row r="127" spans="25:31" ht="15" x14ac:dyDescent="0.25">
      <c r="Y127" s="157"/>
      <c r="Z127" s="157"/>
      <c r="AB127" s="166" t="s">
        <v>177</v>
      </c>
    </row>
    <row r="128" spans="25:31" ht="15" x14ac:dyDescent="0.25">
      <c r="Y128" s="162" t="s">
        <v>168</v>
      </c>
      <c r="Z128" s="162" t="s">
        <v>169</v>
      </c>
      <c r="AB128" s="184" t="s">
        <v>183</v>
      </c>
      <c r="AC128" s="185"/>
      <c r="AD128" s="184" t="s">
        <v>184</v>
      </c>
      <c r="AE128" s="185"/>
    </row>
    <row r="129" spans="24:31" x14ac:dyDescent="0.2">
      <c r="Y129" s="163" t="s">
        <v>170</v>
      </c>
      <c r="Z129" s="163">
        <v>1</v>
      </c>
      <c r="AB129" s="186">
        <v>0</v>
      </c>
      <c r="AC129" s="187"/>
      <c r="AD129" s="186">
        <v>0</v>
      </c>
      <c r="AE129" s="187"/>
    </row>
    <row r="130" spans="24:31" x14ac:dyDescent="0.2">
      <c r="Y130" s="163" t="s">
        <v>171</v>
      </c>
      <c r="Z130" s="163">
        <v>5</v>
      </c>
      <c r="AB130" s="186">
        <v>1</v>
      </c>
      <c r="AC130" s="187"/>
      <c r="AD130" s="186">
        <v>8</v>
      </c>
      <c r="AE130" s="187"/>
    </row>
    <row r="131" spans="24:31" x14ac:dyDescent="0.2">
      <c r="Y131" s="163" t="s">
        <v>172</v>
      </c>
      <c r="Z131" s="163">
        <v>8</v>
      </c>
      <c r="AB131" s="186">
        <v>2</v>
      </c>
      <c r="AC131" s="187"/>
      <c r="AD131" s="186">
        <v>2</v>
      </c>
      <c r="AE131" s="187"/>
    </row>
    <row r="132" spans="24:31" x14ac:dyDescent="0.2">
      <c r="Y132" s="163" t="s">
        <v>173</v>
      </c>
      <c r="Z132" s="163">
        <v>23</v>
      </c>
      <c r="AB132" s="186">
        <v>3</v>
      </c>
      <c r="AC132" s="187"/>
      <c r="AD132" s="186">
        <v>12</v>
      </c>
      <c r="AE132" s="187"/>
    </row>
    <row r="133" spans="24:31" x14ac:dyDescent="0.2">
      <c r="Y133" s="163" t="s">
        <v>174</v>
      </c>
      <c r="Z133" s="163">
        <v>13</v>
      </c>
      <c r="AB133" s="186">
        <v>4</v>
      </c>
      <c r="AC133" s="187"/>
      <c r="AD133" s="186">
        <v>2</v>
      </c>
      <c r="AE133" s="187"/>
    </row>
    <row r="134" spans="24:31" ht="15" thickBot="1" x14ac:dyDescent="0.25">
      <c r="Y134" s="164"/>
      <c r="Z134" s="164"/>
      <c r="AB134" s="188" t="s">
        <v>185</v>
      </c>
      <c r="AC134" s="189"/>
      <c r="AD134" s="188">
        <v>4</v>
      </c>
      <c r="AE134" s="189"/>
    </row>
    <row r="135" spans="24:31" x14ac:dyDescent="0.2">
      <c r="Y135" s="163" t="s">
        <v>175</v>
      </c>
      <c r="Z135" s="165">
        <v>84</v>
      </c>
      <c r="AB135" s="182" t="s">
        <v>186</v>
      </c>
      <c r="AC135" s="183"/>
      <c r="AD135" s="182">
        <f>SUM(AD129:AE134)</f>
        <v>28</v>
      </c>
      <c r="AE135" s="183"/>
    </row>
    <row r="136" spans="24:31" x14ac:dyDescent="0.2">
      <c r="X136" s="167"/>
      <c r="Y136" s="168"/>
      <c r="Z136" s="164"/>
    </row>
    <row r="137" spans="24:31" ht="15" x14ac:dyDescent="0.25">
      <c r="Y137" s="162" t="s">
        <v>176</v>
      </c>
      <c r="Z137" s="162" t="s">
        <v>169</v>
      </c>
      <c r="AB137" s="166" t="s">
        <v>178</v>
      </c>
      <c r="AC137" s="166"/>
    </row>
    <row r="138" spans="24:31" ht="15" x14ac:dyDescent="0.25">
      <c r="Y138" s="163" t="s">
        <v>177</v>
      </c>
      <c r="Z138" s="163">
        <v>28</v>
      </c>
      <c r="AB138" s="184" t="s">
        <v>183</v>
      </c>
      <c r="AC138" s="185"/>
      <c r="AD138" s="184" t="s">
        <v>184</v>
      </c>
      <c r="AE138" s="185"/>
    </row>
    <row r="139" spans="24:31" x14ac:dyDescent="0.2">
      <c r="Y139" s="163" t="s">
        <v>178</v>
      </c>
      <c r="Z139" s="163">
        <v>14</v>
      </c>
      <c r="AB139" s="186">
        <v>0</v>
      </c>
      <c r="AC139" s="187"/>
      <c r="AD139" s="186">
        <v>1</v>
      </c>
      <c r="AE139" s="187"/>
    </row>
    <row r="140" spans="24:31" x14ac:dyDescent="0.2">
      <c r="Y140" s="163" t="s">
        <v>179</v>
      </c>
      <c r="Z140" s="163">
        <v>1</v>
      </c>
      <c r="AB140" s="186">
        <v>1</v>
      </c>
      <c r="AC140" s="187"/>
      <c r="AD140" s="186">
        <v>2</v>
      </c>
      <c r="AE140" s="187"/>
    </row>
    <row r="141" spans="24:31" ht="13.5" customHeight="1" thickBot="1" x14ac:dyDescent="0.25">
      <c r="Y141" s="172" t="s">
        <v>181</v>
      </c>
      <c r="Z141" s="173">
        <v>7</v>
      </c>
      <c r="AB141" s="186">
        <v>2</v>
      </c>
      <c r="AC141" s="187"/>
      <c r="AD141" s="186">
        <v>4</v>
      </c>
      <c r="AE141" s="187"/>
    </row>
    <row r="142" spans="24:31" x14ac:dyDescent="0.2">
      <c r="Y142" s="170" t="s">
        <v>180</v>
      </c>
      <c r="Z142" s="171">
        <f>SUM(Z138:Z141)</f>
        <v>50</v>
      </c>
      <c r="AB142" s="186">
        <v>3</v>
      </c>
      <c r="AC142" s="187"/>
      <c r="AD142" s="186">
        <v>5</v>
      </c>
      <c r="AE142" s="187"/>
    </row>
    <row r="143" spans="24:31" x14ac:dyDescent="0.2">
      <c r="Y143" s="163" t="s">
        <v>157</v>
      </c>
      <c r="Z143" s="169">
        <f>SUM('1. Covid-19-Daten'!N222:N268)</f>
        <v>50</v>
      </c>
      <c r="AB143" s="186">
        <v>4</v>
      </c>
      <c r="AC143" s="187"/>
      <c r="AD143" s="186">
        <v>2</v>
      </c>
      <c r="AE143" s="187"/>
    </row>
    <row r="144" spans="24:31" ht="15" thickBot="1" x14ac:dyDescent="0.25">
      <c r="AB144" s="188" t="s">
        <v>185</v>
      </c>
      <c r="AC144" s="189"/>
      <c r="AD144" s="188">
        <v>0</v>
      </c>
      <c r="AE144" s="189"/>
    </row>
    <row r="145" spans="28:31" x14ac:dyDescent="0.2">
      <c r="AB145" s="182" t="s">
        <v>186</v>
      </c>
      <c r="AC145" s="183"/>
      <c r="AD145" s="182">
        <f>SUM(AD139:AE144)</f>
        <v>14</v>
      </c>
      <c r="AE145" s="183"/>
    </row>
  </sheetData>
  <mergeCells count="34">
    <mergeCell ref="AB132:AC132"/>
    <mergeCell ref="AB133:AC133"/>
    <mergeCell ref="AB134:AC134"/>
    <mergeCell ref="AB135:AC135"/>
    <mergeCell ref="Y124:Z125"/>
    <mergeCell ref="AB124:AE125"/>
    <mergeCell ref="AD143:AE143"/>
    <mergeCell ref="AD144:AE144"/>
    <mergeCell ref="AB138:AC138"/>
    <mergeCell ref="AB139:AC139"/>
    <mergeCell ref="AB140:AC140"/>
    <mergeCell ref="AB141:AC141"/>
    <mergeCell ref="AB142:AC142"/>
    <mergeCell ref="AD138:AE138"/>
    <mergeCell ref="AD139:AE139"/>
    <mergeCell ref="AD140:AE140"/>
    <mergeCell ref="AD141:AE141"/>
    <mergeCell ref="AD142:AE142"/>
    <mergeCell ref="AB145:AC145"/>
    <mergeCell ref="AD145:AE145"/>
    <mergeCell ref="AB128:AC128"/>
    <mergeCell ref="AD128:AE128"/>
    <mergeCell ref="AB129:AC129"/>
    <mergeCell ref="AB130:AC130"/>
    <mergeCell ref="AB131:AC131"/>
    <mergeCell ref="AD129:AE129"/>
    <mergeCell ref="AD130:AE130"/>
    <mergeCell ref="AD131:AE131"/>
    <mergeCell ref="AD132:AE132"/>
    <mergeCell ref="AD133:AE133"/>
    <mergeCell ref="AD134:AE134"/>
    <mergeCell ref="AD135:AE135"/>
    <mergeCell ref="AB143:AC143"/>
    <mergeCell ref="AB144:AC144"/>
  </mergeCells>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E65" sqref="AE65"/>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4" zoomScale="60" zoomScaleNormal="60" workbookViewId="0">
      <selection activeCell="X94" sqref="X94"/>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Q58" sqref="Q58"/>
    </sheetView>
  </sheetViews>
  <sheetFormatPr baseColWidth="10" defaultColWidth="11" defaultRowHeight="14.25" x14ac:dyDescent="0.2"/>
  <cols>
    <col min="1" max="1" width="14.25" style="51" customWidth="1"/>
    <col min="2" max="5" width="15.625" style="51" customWidth="1"/>
    <col min="6" max="16384" width="11" style="51"/>
  </cols>
  <sheetData>
    <row r="1" spans="1:5" ht="15" thickTop="1" x14ac:dyDescent="0.2">
      <c r="A1" s="192" t="s">
        <v>163</v>
      </c>
      <c r="B1" s="193"/>
      <c r="C1" s="193"/>
      <c r="D1" s="193"/>
      <c r="E1" s="194"/>
    </row>
    <row r="2" spans="1:5" x14ac:dyDescent="0.2">
      <c r="A2" s="52" t="s">
        <v>158</v>
      </c>
      <c r="B2" s="53" t="s">
        <v>160</v>
      </c>
      <c r="C2" s="53" t="s">
        <v>159</v>
      </c>
      <c r="D2" s="53" t="s">
        <v>161</v>
      </c>
      <c r="E2" s="54" t="s">
        <v>162</v>
      </c>
    </row>
    <row r="3" spans="1:5" x14ac:dyDescent="0.2">
      <c r="A3" s="55">
        <v>25</v>
      </c>
      <c r="B3" s="56">
        <v>3203</v>
      </c>
      <c r="C3" s="56">
        <f>B3*E3/100</f>
        <v>12.812000000000001</v>
      </c>
      <c r="D3" s="56">
        <f>SUM(B3,-C3)</f>
        <v>3190.1880000000001</v>
      </c>
      <c r="E3" s="57">
        <v>0.4</v>
      </c>
    </row>
    <row r="4" spans="1:5" x14ac:dyDescent="0.2">
      <c r="A4" s="55">
        <v>26</v>
      </c>
      <c r="B4" s="56">
        <v>3909</v>
      </c>
      <c r="C4" s="56">
        <f t="shared" ref="C4:C20" si="0">B4*E4/100</f>
        <v>39.090000000000003</v>
      </c>
      <c r="D4" s="56">
        <f t="shared" ref="D4:D20" si="1">SUM(B4,-C4)</f>
        <v>3869.91</v>
      </c>
      <c r="E4" s="57">
        <v>1</v>
      </c>
    </row>
    <row r="5" spans="1:5" x14ac:dyDescent="0.2">
      <c r="A5" s="55">
        <v>27</v>
      </c>
      <c r="B5" s="56">
        <v>5470</v>
      </c>
      <c r="C5" s="56">
        <f t="shared" si="0"/>
        <v>71.11</v>
      </c>
      <c r="D5" s="56">
        <f t="shared" si="1"/>
        <v>5398.89</v>
      </c>
      <c r="E5" s="57">
        <v>1.3</v>
      </c>
    </row>
    <row r="6" spans="1:5" x14ac:dyDescent="0.2">
      <c r="A6" s="55">
        <v>28</v>
      </c>
      <c r="B6" s="56">
        <v>3588</v>
      </c>
      <c r="C6" s="56">
        <f t="shared" si="0"/>
        <v>64.584000000000003</v>
      </c>
      <c r="D6" s="56">
        <f t="shared" si="1"/>
        <v>3523.4160000000002</v>
      </c>
      <c r="E6" s="57">
        <v>1.8</v>
      </c>
    </row>
    <row r="7" spans="1:5" x14ac:dyDescent="0.2">
      <c r="A7" s="55">
        <v>29</v>
      </c>
      <c r="B7" s="56">
        <v>2870</v>
      </c>
      <c r="C7" s="56">
        <f t="shared" si="0"/>
        <v>83.23</v>
      </c>
      <c r="D7" s="56">
        <f t="shared" si="1"/>
        <v>2786.77</v>
      </c>
      <c r="E7" s="57">
        <v>2.9</v>
      </c>
    </row>
    <row r="8" spans="1:5" x14ac:dyDescent="0.2">
      <c r="A8" s="55">
        <v>30</v>
      </c>
      <c r="B8" s="56">
        <v>2383</v>
      </c>
      <c r="C8" s="56">
        <f t="shared" si="0"/>
        <v>88.171000000000006</v>
      </c>
      <c r="D8" s="56">
        <f t="shared" si="1"/>
        <v>2294.8290000000002</v>
      </c>
      <c r="E8" s="57">
        <v>3.7</v>
      </c>
    </row>
    <row r="9" spans="1:5" x14ac:dyDescent="0.2">
      <c r="A9" s="55">
        <v>31</v>
      </c>
      <c r="B9" s="56">
        <v>2173</v>
      </c>
      <c r="C9" s="56">
        <f t="shared" si="0"/>
        <v>99.957999999999998</v>
      </c>
      <c r="D9" s="56">
        <f t="shared" si="1"/>
        <v>2073.0419999999999</v>
      </c>
      <c r="E9" s="57">
        <v>4.5999999999999996</v>
      </c>
    </row>
    <row r="10" spans="1:5" x14ac:dyDescent="0.2">
      <c r="A10" s="55">
        <v>32</v>
      </c>
      <c r="B10" s="56">
        <v>2503</v>
      </c>
      <c r="C10" s="56">
        <f t="shared" si="0"/>
        <v>90.108000000000004</v>
      </c>
      <c r="D10" s="56">
        <f t="shared" si="1"/>
        <v>2412.8919999999998</v>
      </c>
      <c r="E10" s="57">
        <v>3.6</v>
      </c>
    </row>
    <row r="11" spans="1:5" x14ac:dyDescent="0.2">
      <c r="A11" s="55">
        <v>33</v>
      </c>
      <c r="B11" s="56">
        <v>2958</v>
      </c>
      <c r="C11" s="56">
        <f t="shared" si="0"/>
        <v>141.98400000000001</v>
      </c>
      <c r="D11" s="56">
        <f t="shared" si="1"/>
        <v>2816.0160000000001</v>
      </c>
      <c r="E11" s="57">
        <v>4.8</v>
      </c>
    </row>
    <row r="12" spans="1:5" x14ac:dyDescent="0.2">
      <c r="A12" s="55">
        <v>34</v>
      </c>
      <c r="B12" s="56">
        <v>4139</v>
      </c>
      <c r="C12" s="56">
        <f t="shared" si="0"/>
        <v>161.42099999999999</v>
      </c>
      <c r="D12" s="56">
        <f t="shared" si="1"/>
        <v>3977.5790000000002</v>
      </c>
      <c r="E12" s="57">
        <v>3.9</v>
      </c>
    </row>
    <row r="13" spans="1:5" x14ac:dyDescent="0.2">
      <c r="A13" s="55">
        <v>35</v>
      </c>
      <c r="B13" s="56">
        <v>5603</v>
      </c>
      <c r="C13" s="56">
        <f t="shared" si="0"/>
        <v>162.48699999999999</v>
      </c>
      <c r="D13" s="56">
        <f t="shared" si="1"/>
        <v>5440.5129999999999</v>
      </c>
      <c r="E13" s="57">
        <v>2.9</v>
      </c>
    </row>
    <row r="14" spans="1:5" x14ac:dyDescent="0.2">
      <c r="A14" s="55">
        <v>36</v>
      </c>
      <c r="B14" s="56">
        <v>6481</v>
      </c>
      <c r="C14" s="56">
        <f t="shared" si="0"/>
        <v>142.58199999999999</v>
      </c>
      <c r="D14" s="56">
        <f t="shared" si="1"/>
        <v>6338.4179999999997</v>
      </c>
      <c r="E14" s="57">
        <v>2.2000000000000002</v>
      </c>
    </row>
    <row r="15" spans="1:5" x14ac:dyDescent="0.2">
      <c r="A15" s="55">
        <v>37</v>
      </c>
      <c r="B15" s="56">
        <v>5975</v>
      </c>
      <c r="C15" s="56">
        <f t="shared" si="0"/>
        <v>149.375</v>
      </c>
      <c r="D15" s="56">
        <f t="shared" si="1"/>
        <v>5825.625</v>
      </c>
      <c r="E15" s="57">
        <v>2.5</v>
      </c>
    </row>
    <row r="16" spans="1:5" x14ac:dyDescent="0.2">
      <c r="A16" s="55">
        <v>38</v>
      </c>
      <c r="B16" s="56">
        <v>5482</v>
      </c>
      <c r="C16" s="56">
        <f t="shared" si="0"/>
        <v>164.46</v>
      </c>
      <c r="D16" s="56">
        <f t="shared" si="1"/>
        <v>5317.54</v>
      </c>
      <c r="E16" s="57">
        <v>3</v>
      </c>
    </row>
    <row r="17" spans="1:5" x14ac:dyDescent="0.2">
      <c r="A17" s="55">
        <v>39</v>
      </c>
      <c r="B17" s="56">
        <v>4478</v>
      </c>
      <c r="C17" s="56">
        <f t="shared" si="0"/>
        <v>89.56</v>
      </c>
      <c r="D17" s="56">
        <f t="shared" si="1"/>
        <v>4388.4399999999996</v>
      </c>
      <c r="E17" s="57">
        <v>2</v>
      </c>
    </row>
    <row r="18" spans="1:5" x14ac:dyDescent="0.2">
      <c r="A18" s="55">
        <v>40</v>
      </c>
      <c r="B18" s="56">
        <v>3788</v>
      </c>
      <c r="C18" s="56">
        <f t="shared" si="0"/>
        <v>109.85199999999999</v>
      </c>
      <c r="D18" s="56">
        <f t="shared" si="1"/>
        <v>3678.1480000000001</v>
      </c>
      <c r="E18" s="57">
        <v>2.9</v>
      </c>
    </row>
    <row r="19" spans="1:5" x14ac:dyDescent="0.2">
      <c r="A19" s="55">
        <v>41</v>
      </c>
      <c r="B19" s="56">
        <v>4961</v>
      </c>
      <c r="C19" s="56">
        <f t="shared" si="0"/>
        <v>357.19200000000006</v>
      </c>
      <c r="D19" s="56">
        <f t="shared" si="1"/>
        <v>4603.808</v>
      </c>
      <c r="E19" s="57">
        <v>7.2</v>
      </c>
    </row>
    <row r="20" spans="1:5" x14ac:dyDescent="0.2">
      <c r="A20" s="145">
        <v>42</v>
      </c>
      <c r="B20" s="146">
        <v>7199</v>
      </c>
      <c r="C20" s="146">
        <f t="shared" si="0"/>
        <v>842.2829999999999</v>
      </c>
      <c r="D20" s="146">
        <f t="shared" si="1"/>
        <v>6356.7170000000006</v>
      </c>
      <c r="E20" s="147">
        <v>11.7</v>
      </c>
    </row>
    <row r="21" spans="1:5" x14ac:dyDescent="0.2">
      <c r="A21" s="145">
        <v>43</v>
      </c>
      <c r="B21" s="146">
        <v>10539</v>
      </c>
      <c r="C21" s="146">
        <f>B21*E21/100</f>
        <v>1717.8570000000002</v>
      </c>
      <c r="D21" s="146">
        <f>SUM(B21,-C21)</f>
        <v>8821.143</v>
      </c>
      <c r="E21" s="147">
        <v>16.3</v>
      </c>
    </row>
    <row r="22" spans="1:5" x14ac:dyDescent="0.2">
      <c r="A22" s="145">
        <v>44</v>
      </c>
      <c r="B22" s="146">
        <v>13709</v>
      </c>
      <c r="C22" s="146">
        <f>B22*E22/100</f>
        <v>2700.6729999999998</v>
      </c>
      <c r="D22" s="146">
        <f>SUM(B22,-C22)</f>
        <v>11008.327000000001</v>
      </c>
      <c r="E22" s="147">
        <v>19.7</v>
      </c>
    </row>
    <row r="23" spans="1:5" ht="15" thickBot="1" x14ac:dyDescent="0.25">
      <c r="A23" s="149">
        <v>45</v>
      </c>
      <c r="B23" s="148">
        <v>13326</v>
      </c>
      <c r="C23" s="148">
        <f>B23*E23/100</f>
        <v>2638.5479999999998</v>
      </c>
      <c r="D23" s="148">
        <f>SUM(B23,-C23)</f>
        <v>10687.452000000001</v>
      </c>
      <c r="E23" s="150">
        <v>19.8</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9"/>
  <sheetViews>
    <sheetView zoomScale="110" zoomScaleNormal="110" workbookViewId="0">
      <pane ySplit="3" topLeftCell="A178" activePane="bottomLeft" state="frozen"/>
      <selection pane="bottomLeft" activeCell="H197" sqref="H197"/>
    </sheetView>
  </sheetViews>
  <sheetFormatPr baseColWidth="10" defaultColWidth="11" defaultRowHeight="14.25" x14ac:dyDescent="0.2"/>
  <cols>
    <col min="1" max="1" width="26" style="39" customWidth="1"/>
    <col min="2" max="7" width="11" style="39"/>
    <col min="8" max="16384" width="11" style="51"/>
  </cols>
  <sheetData>
    <row r="1" spans="1:7" ht="15" thickTop="1" x14ac:dyDescent="0.2">
      <c r="A1" s="58"/>
      <c r="B1" s="195" t="s">
        <v>5</v>
      </c>
      <c r="C1" s="195"/>
      <c r="D1" s="195"/>
      <c r="E1" s="195"/>
      <c r="F1" s="195"/>
      <c r="G1" s="196"/>
    </row>
    <row r="2" spans="1:7" x14ac:dyDescent="0.2">
      <c r="A2" s="59"/>
      <c r="B2" s="197" t="s">
        <v>8</v>
      </c>
      <c r="C2" s="197"/>
      <c r="D2" s="197"/>
      <c r="E2" s="197" t="s">
        <v>9</v>
      </c>
      <c r="F2" s="197"/>
      <c r="G2" s="198"/>
    </row>
    <row r="3" spans="1:7" ht="60" x14ac:dyDescent="0.2">
      <c r="A3" s="59"/>
      <c r="B3" s="60" t="s">
        <v>3</v>
      </c>
      <c r="C3" s="60" t="s">
        <v>6</v>
      </c>
      <c r="D3" s="60" t="s">
        <v>7</v>
      </c>
      <c r="E3" s="60" t="s">
        <v>3</v>
      </c>
      <c r="F3" s="60" t="s">
        <v>6</v>
      </c>
      <c r="G3" s="61" t="s">
        <v>7</v>
      </c>
    </row>
    <row r="4" spans="1:7" x14ac:dyDescent="0.2">
      <c r="A4" s="62">
        <v>43952.333333333336</v>
      </c>
      <c r="B4" s="60"/>
      <c r="C4" s="60"/>
      <c r="D4" s="60"/>
      <c r="E4" s="60"/>
      <c r="F4" s="60"/>
      <c r="G4" s="61"/>
    </row>
    <row r="5" spans="1:7" x14ac:dyDescent="0.2">
      <c r="A5" s="62">
        <v>43953.333333333336</v>
      </c>
      <c r="B5" s="60"/>
      <c r="C5" s="60"/>
      <c r="D5" s="60"/>
      <c r="E5" s="60"/>
      <c r="F5" s="60"/>
      <c r="G5" s="61"/>
    </row>
    <row r="6" spans="1:7" x14ac:dyDescent="0.2">
      <c r="A6" s="62">
        <v>43954.333333333336</v>
      </c>
      <c r="B6" s="60"/>
      <c r="C6" s="60"/>
      <c r="D6" s="60"/>
      <c r="E6" s="60"/>
      <c r="F6" s="60"/>
      <c r="G6" s="61"/>
    </row>
    <row r="7" spans="1:7" x14ac:dyDescent="0.2">
      <c r="A7" s="62">
        <v>43955.333333333336</v>
      </c>
      <c r="B7" s="60"/>
      <c r="C7" s="60"/>
      <c r="D7" s="60"/>
      <c r="E7" s="60"/>
      <c r="F7" s="60"/>
      <c r="G7" s="61"/>
    </row>
    <row r="8" spans="1:7" x14ac:dyDescent="0.2">
      <c r="A8" s="62">
        <v>43956.333333333336</v>
      </c>
      <c r="B8" s="60"/>
      <c r="C8" s="60"/>
      <c r="D8" s="60"/>
      <c r="E8" s="60"/>
      <c r="F8" s="60"/>
      <c r="G8" s="61"/>
    </row>
    <row r="9" spans="1:7" x14ac:dyDescent="0.2">
      <c r="A9" s="62">
        <v>43957.333333333336</v>
      </c>
      <c r="B9" s="60"/>
      <c r="C9" s="60"/>
      <c r="D9" s="60"/>
      <c r="E9" s="60"/>
      <c r="F9" s="60"/>
      <c r="G9" s="61"/>
    </row>
    <row r="10" spans="1:7" x14ac:dyDescent="0.2">
      <c r="A10" s="62">
        <v>43958.333333333336</v>
      </c>
      <c r="B10" s="60"/>
      <c r="C10" s="60"/>
      <c r="D10" s="60"/>
      <c r="E10" s="60"/>
      <c r="F10" s="60"/>
      <c r="G10" s="61"/>
    </row>
    <row r="11" spans="1:7" x14ac:dyDescent="0.2">
      <c r="A11" s="62">
        <v>43959.333333333336</v>
      </c>
      <c r="B11" s="60"/>
      <c r="C11" s="60"/>
      <c r="D11" s="60"/>
      <c r="E11" s="60"/>
      <c r="F11" s="60"/>
      <c r="G11" s="61"/>
    </row>
    <row r="12" spans="1:7" x14ac:dyDescent="0.2">
      <c r="A12" s="62">
        <v>43960.333333333336</v>
      </c>
      <c r="B12" s="60"/>
      <c r="C12" s="60"/>
      <c r="D12" s="60"/>
      <c r="E12" s="60"/>
      <c r="F12" s="60"/>
      <c r="G12" s="61"/>
    </row>
    <row r="13" spans="1:7" x14ac:dyDescent="0.2">
      <c r="A13" s="62">
        <v>43961.333333333336</v>
      </c>
      <c r="B13" s="60"/>
      <c r="C13" s="60"/>
      <c r="D13" s="60"/>
      <c r="E13" s="60"/>
      <c r="F13" s="60"/>
      <c r="G13" s="61"/>
    </row>
    <row r="14" spans="1:7" x14ac:dyDescent="0.2">
      <c r="A14" s="62">
        <v>43962.333333333336</v>
      </c>
      <c r="B14" s="60"/>
      <c r="C14" s="60"/>
      <c r="D14" s="60"/>
      <c r="E14" s="60"/>
      <c r="F14" s="60"/>
      <c r="G14" s="61"/>
    </row>
    <row r="15" spans="1:7" x14ac:dyDescent="0.2">
      <c r="A15" s="62">
        <v>43963.333333333336</v>
      </c>
      <c r="B15" s="60"/>
      <c r="C15" s="60"/>
      <c r="D15" s="60"/>
      <c r="E15" s="60"/>
      <c r="F15" s="60"/>
      <c r="G15" s="61"/>
    </row>
    <row r="16" spans="1:7" x14ac:dyDescent="0.2">
      <c r="A16" s="62">
        <v>43964.333333333336</v>
      </c>
      <c r="B16" s="60"/>
      <c r="C16" s="60"/>
      <c r="D16" s="60"/>
      <c r="E16" s="60"/>
      <c r="F16" s="60"/>
      <c r="G16" s="61"/>
    </row>
    <row r="17" spans="1:7" x14ac:dyDescent="0.2">
      <c r="A17" s="62">
        <v>43965.333333333336</v>
      </c>
      <c r="B17" s="60"/>
      <c r="C17" s="60"/>
      <c r="D17" s="60"/>
      <c r="E17" s="60"/>
      <c r="F17" s="60"/>
      <c r="G17" s="61"/>
    </row>
    <row r="18" spans="1:7" x14ac:dyDescent="0.2">
      <c r="A18" s="62">
        <v>43966.333333333336</v>
      </c>
      <c r="B18" s="60"/>
      <c r="C18" s="60"/>
      <c r="D18" s="60"/>
      <c r="E18" s="60"/>
      <c r="F18" s="60"/>
      <c r="G18" s="61"/>
    </row>
    <row r="19" spans="1:7" x14ac:dyDescent="0.2">
      <c r="A19" s="62">
        <v>43967.333333333336</v>
      </c>
      <c r="B19" s="60"/>
      <c r="C19" s="60"/>
      <c r="D19" s="60"/>
      <c r="E19" s="60"/>
      <c r="F19" s="60"/>
      <c r="G19" s="61"/>
    </row>
    <row r="20" spans="1:7" x14ac:dyDescent="0.2">
      <c r="A20" s="62">
        <v>43968.333333333336</v>
      </c>
      <c r="B20" s="60"/>
      <c r="C20" s="60"/>
      <c r="D20" s="60"/>
      <c r="E20" s="60"/>
      <c r="F20" s="60"/>
      <c r="G20" s="61"/>
    </row>
    <row r="21" spans="1:7" x14ac:dyDescent="0.2">
      <c r="A21" s="62">
        <v>43969.333333333336</v>
      </c>
      <c r="B21" s="60"/>
      <c r="C21" s="60"/>
      <c r="D21" s="60"/>
      <c r="E21" s="60"/>
      <c r="F21" s="60"/>
      <c r="G21" s="61"/>
    </row>
    <row r="22" spans="1:7" x14ac:dyDescent="0.2">
      <c r="A22" s="62">
        <v>43970.333333333336</v>
      </c>
      <c r="B22" s="60"/>
      <c r="C22" s="60"/>
      <c r="D22" s="60"/>
      <c r="E22" s="60"/>
      <c r="F22" s="60"/>
      <c r="G22" s="61"/>
    </row>
    <row r="23" spans="1:7" x14ac:dyDescent="0.2">
      <c r="A23" s="62">
        <v>43971.333333333336</v>
      </c>
      <c r="B23" s="60"/>
      <c r="C23" s="60"/>
      <c r="D23" s="60"/>
      <c r="E23" s="60"/>
      <c r="F23" s="60"/>
      <c r="G23" s="61"/>
    </row>
    <row r="24" spans="1:7" x14ac:dyDescent="0.2">
      <c r="A24" s="62">
        <v>43972.333333333336</v>
      </c>
      <c r="B24" s="60"/>
      <c r="C24" s="60"/>
      <c r="D24" s="60"/>
      <c r="E24" s="60"/>
      <c r="F24" s="60"/>
      <c r="G24" s="61"/>
    </row>
    <row r="25" spans="1:7" x14ac:dyDescent="0.2">
      <c r="A25" s="62">
        <v>43973.333333333336</v>
      </c>
      <c r="B25" s="60"/>
      <c r="C25" s="60"/>
      <c r="D25" s="60"/>
      <c r="E25" s="60"/>
      <c r="F25" s="60"/>
      <c r="G25" s="61"/>
    </row>
    <row r="26" spans="1:7" x14ac:dyDescent="0.2">
      <c r="A26" s="62">
        <v>43974.333333333336</v>
      </c>
      <c r="B26" s="60"/>
      <c r="C26" s="60"/>
      <c r="D26" s="60"/>
      <c r="E26" s="60"/>
      <c r="F26" s="60"/>
      <c r="G26" s="61"/>
    </row>
    <row r="27" spans="1:7" x14ac:dyDescent="0.2">
      <c r="A27" s="62">
        <v>43975.333333333336</v>
      </c>
      <c r="B27" s="60"/>
      <c r="C27" s="60"/>
      <c r="D27" s="60"/>
      <c r="E27" s="60"/>
      <c r="F27" s="60"/>
      <c r="G27" s="61"/>
    </row>
    <row r="28" spans="1:7" x14ac:dyDescent="0.2">
      <c r="A28" s="62">
        <v>43976.333333333336</v>
      </c>
      <c r="B28" s="60"/>
      <c r="C28" s="60"/>
      <c r="D28" s="60"/>
      <c r="E28" s="60"/>
      <c r="F28" s="60"/>
      <c r="G28" s="61"/>
    </row>
    <row r="29" spans="1:7" x14ac:dyDescent="0.2">
      <c r="A29" s="62">
        <v>43977.333333333336</v>
      </c>
      <c r="B29" s="60"/>
      <c r="C29" s="60"/>
      <c r="D29" s="60"/>
      <c r="E29" s="60"/>
      <c r="F29" s="60"/>
      <c r="G29" s="61"/>
    </row>
    <row r="30" spans="1:7" x14ac:dyDescent="0.2">
      <c r="A30" s="62">
        <v>43978.333333333336</v>
      </c>
      <c r="B30" s="60"/>
      <c r="C30" s="60"/>
      <c r="D30" s="60"/>
      <c r="E30" s="60"/>
      <c r="F30" s="60"/>
      <c r="G30" s="61"/>
    </row>
    <row r="31" spans="1:7" x14ac:dyDescent="0.2">
      <c r="A31" s="62">
        <v>43979.333333333336</v>
      </c>
      <c r="B31" s="60"/>
      <c r="C31" s="60"/>
      <c r="D31" s="60"/>
      <c r="E31" s="60"/>
      <c r="F31" s="60"/>
      <c r="G31" s="61"/>
    </row>
    <row r="32" spans="1:7" x14ac:dyDescent="0.2">
      <c r="A32" s="62">
        <v>43980.333333333336</v>
      </c>
      <c r="B32" s="60"/>
      <c r="C32" s="60"/>
      <c r="D32" s="60"/>
      <c r="E32" s="60"/>
      <c r="F32" s="60"/>
      <c r="G32" s="61"/>
    </row>
    <row r="33" spans="1:7" x14ac:dyDescent="0.2">
      <c r="A33" s="62">
        <v>43981.333333333336</v>
      </c>
      <c r="B33" s="60"/>
      <c r="C33" s="60"/>
      <c r="D33" s="60"/>
      <c r="E33" s="60"/>
      <c r="F33" s="60"/>
      <c r="G33" s="61"/>
    </row>
    <row r="34" spans="1:7" x14ac:dyDescent="0.2">
      <c r="A34" s="62">
        <v>43982.333333333336</v>
      </c>
      <c r="B34" s="60"/>
      <c r="C34" s="60"/>
      <c r="D34" s="60"/>
      <c r="E34" s="60"/>
      <c r="F34" s="60"/>
      <c r="G34" s="61"/>
    </row>
    <row r="35" spans="1:7" x14ac:dyDescent="0.2">
      <c r="A35" s="62">
        <v>43983.333333333336</v>
      </c>
      <c r="B35" s="60"/>
      <c r="C35" s="60"/>
      <c r="D35" s="60"/>
      <c r="E35" s="60"/>
      <c r="F35" s="60"/>
      <c r="G35" s="61"/>
    </row>
    <row r="36" spans="1:7" x14ac:dyDescent="0.2">
      <c r="A36" s="62">
        <v>43984.333333333336</v>
      </c>
      <c r="B36" s="60"/>
      <c r="C36" s="60"/>
      <c r="D36" s="60"/>
      <c r="E36" s="60"/>
      <c r="F36" s="60"/>
      <c r="G36" s="61"/>
    </row>
    <row r="37" spans="1:7" x14ac:dyDescent="0.2">
      <c r="A37" s="62">
        <v>43985.333333333336</v>
      </c>
      <c r="B37" s="60"/>
      <c r="C37" s="60"/>
      <c r="D37" s="60"/>
      <c r="E37" s="60"/>
      <c r="F37" s="60"/>
      <c r="G37" s="61"/>
    </row>
    <row r="38" spans="1:7" x14ac:dyDescent="0.2">
      <c r="A38" s="62">
        <v>43986.333333333336</v>
      </c>
      <c r="B38" s="60"/>
      <c r="C38" s="60"/>
      <c r="D38" s="60"/>
      <c r="E38" s="60"/>
      <c r="F38" s="60"/>
      <c r="G38" s="61"/>
    </row>
    <row r="39" spans="1:7" x14ac:dyDescent="0.2">
      <c r="A39" s="62">
        <v>43987.333333333336</v>
      </c>
      <c r="B39" s="60"/>
      <c r="C39" s="60"/>
      <c r="D39" s="60"/>
      <c r="E39" s="60"/>
      <c r="F39" s="60"/>
      <c r="G39" s="61"/>
    </row>
    <row r="40" spans="1:7" x14ac:dyDescent="0.2">
      <c r="A40" s="62">
        <v>43988.333333333336</v>
      </c>
      <c r="B40" s="60"/>
      <c r="C40" s="60"/>
      <c r="D40" s="60"/>
      <c r="E40" s="60"/>
      <c r="F40" s="60"/>
      <c r="G40" s="61"/>
    </row>
    <row r="41" spans="1:7" x14ac:dyDescent="0.2">
      <c r="A41" s="62">
        <v>43989.333333333336</v>
      </c>
      <c r="B41" s="60"/>
      <c r="C41" s="60"/>
      <c r="D41" s="60"/>
      <c r="E41" s="60"/>
      <c r="F41" s="60"/>
      <c r="G41" s="61"/>
    </row>
    <row r="42" spans="1:7" x14ac:dyDescent="0.2">
      <c r="A42" s="62">
        <v>43990.333333333336</v>
      </c>
      <c r="B42" s="60"/>
      <c r="C42" s="60"/>
      <c r="D42" s="60"/>
      <c r="E42" s="60"/>
      <c r="F42" s="60"/>
      <c r="G42" s="61"/>
    </row>
    <row r="43" spans="1:7" x14ac:dyDescent="0.2">
      <c r="A43" s="62">
        <v>43991.333333333336</v>
      </c>
      <c r="B43" s="60"/>
      <c r="C43" s="60"/>
      <c r="D43" s="60"/>
      <c r="E43" s="60"/>
      <c r="F43" s="60"/>
      <c r="G43" s="61"/>
    </row>
    <row r="44" spans="1:7" x14ac:dyDescent="0.2">
      <c r="A44" s="62">
        <v>43992.333333333336</v>
      </c>
      <c r="B44" s="60"/>
      <c r="C44" s="60"/>
      <c r="D44" s="60"/>
      <c r="E44" s="60"/>
      <c r="F44" s="60"/>
      <c r="G44" s="61"/>
    </row>
    <row r="45" spans="1:7" x14ac:dyDescent="0.2">
      <c r="A45" s="62">
        <v>43993.333333333336</v>
      </c>
      <c r="B45" s="60"/>
      <c r="C45" s="60"/>
      <c r="D45" s="60"/>
      <c r="E45" s="60"/>
      <c r="F45" s="60"/>
      <c r="G45" s="61"/>
    </row>
    <row r="46" spans="1:7" x14ac:dyDescent="0.2">
      <c r="A46" s="62">
        <v>43994.333333333336</v>
      </c>
      <c r="B46" s="63">
        <v>3</v>
      </c>
      <c r="C46" s="63">
        <v>13</v>
      </c>
      <c r="D46" s="63">
        <v>67</v>
      </c>
      <c r="E46" s="63">
        <v>10</v>
      </c>
      <c r="F46" s="63">
        <v>38</v>
      </c>
      <c r="G46" s="64">
        <v>166</v>
      </c>
    </row>
    <row r="47" spans="1:7" x14ac:dyDescent="0.2">
      <c r="A47" s="65">
        <v>43997.333333333336</v>
      </c>
      <c r="B47" s="63">
        <v>4</v>
      </c>
      <c r="C47" s="63">
        <v>16</v>
      </c>
      <c r="D47" s="63">
        <f t="shared" ref="D47:D78" si="0">SUM(D46,B47)</f>
        <v>71</v>
      </c>
      <c r="E47" s="63">
        <v>5</v>
      </c>
      <c r="F47" s="63">
        <v>29</v>
      </c>
      <c r="G47" s="64">
        <f t="shared" ref="G47:G78" si="1">SUM(G46,E47)</f>
        <v>171</v>
      </c>
    </row>
    <row r="48" spans="1:7" x14ac:dyDescent="0.2">
      <c r="A48" s="65">
        <v>43998.333333333336</v>
      </c>
      <c r="B48" s="63">
        <v>2</v>
      </c>
      <c r="C48" s="63">
        <v>17</v>
      </c>
      <c r="D48" s="63">
        <f t="shared" si="0"/>
        <v>73</v>
      </c>
      <c r="E48" s="63">
        <v>2</v>
      </c>
      <c r="F48" s="63">
        <v>16</v>
      </c>
      <c r="G48" s="64">
        <f t="shared" si="1"/>
        <v>173</v>
      </c>
    </row>
    <row r="49" spans="1:7" x14ac:dyDescent="0.2">
      <c r="A49" s="65">
        <v>43999.333333333336</v>
      </c>
      <c r="B49" s="63">
        <v>0</v>
      </c>
      <c r="C49" s="63">
        <v>17</v>
      </c>
      <c r="D49" s="63">
        <f t="shared" si="0"/>
        <v>73</v>
      </c>
      <c r="E49" s="63">
        <v>2</v>
      </c>
      <c r="F49" s="63">
        <v>19</v>
      </c>
      <c r="G49" s="64">
        <f t="shared" si="1"/>
        <v>175</v>
      </c>
    </row>
    <row r="50" spans="1:7" x14ac:dyDescent="0.2">
      <c r="A50" s="65">
        <v>44000</v>
      </c>
      <c r="B50" s="63">
        <v>3</v>
      </c>
      <c r="C50" s="63">
        <v>20</v>
      </c>
      <c r="D50" s="63">
        <f t="shared" si="0"/>
        <v>76</v>
      </c>
      <c r="E50" s="63">
        <v>4</v>
      </c>
      <c r="F50" s="63">
        <v>23</v>
      </c>
      <c r="G50" s="64">
        <f t="shared" si="1"/>
        <v>179</v>
      </c>
    </row>
    <row r="51" spans="1:7" x14ac:dyDescent="0.2">
      <c r="A51" s="65">
        <v>44001</v>
      </c>
      <c r="B51" s="63">
        <v>2</v>
      </c>
      <c r="C51" s="63">
        <v>18</v>
      </c>
      <c r="D51" s="63">
        <f t="shared" si="0"/>
        <v>78</v>
      </c>
      <c r="E51" s="63">
        <v>8</v>
      </c>
      <c r="F51" s="63">
        <v>29</v>
      </c>
      <c r="G51" s="64">
        <f t="shared" si="1"/>
        <v>187</v>
      </c>
    </row>
    <row r="52" spans="1:7" x14ac:dyDescent="0.2">
      <c r="A52" s="65">
        <v>44004</v>
      </c>
      <c r="B52" s="63">
        <v>4</v>
      </c>
      <c r="C52" s="63">
        <v>21</v>
      </c>
      <c r="D52" s="63">
        <f t="shared" si="0"/>
        <v>82</v>
      </c>
      <c r="E52" s="63">
        <v>34</v>
      </c>
      <c r="F52" s="63">
        <v>67</v>
      </c>
      <c r="G52" s="64">
        <f t="shared" si="1"/>
        <v>221</v>
      </c>
    </row>
    <row r="53" spans="1:7" x14ac:dyDescent="0.2">
      <c r="A53" s="65">
        <v>44005</v>
      </c>
      <c r="B53" s="63">
        <v>0</v>
      </c>
      <c r="C53" s="63">
        <v>20</v>
      </c>
      <c r="D53" s="63">
        <f t="shared" si="0"/>
        <v>82</v>
      </c>
      <c r="E53" s="63">
        <v>5</v>
      </c>
      <c r="F53" s="63">
        <v>49</v>
      </c>
      <c r="G53" s="64">
        <f t="shared" si="1"/>
        <v>226</v>
      </c>
    </row>
    <row r="54" spans="1:7" x14ac:dyDescent="0.2">
      <c r="A54" s="65">
        <v>44006</v>
      </c>
      <c r="B54" s="63">
        <v>5</v>
      </c>
      <c r="C54" s="63">
        <v>18</v>
      </c>
      <c r="D54" s="63">
        <f t="shared" si="0"/>
        <v>87</v>
      </c>
      <c r="E54" s="63">
        <v>20</v>
      </c>
      <c r="F54" s="63">
        <v>64</v>
      </c>
      <c r="G54" s="64">
        <f t="shared" si="1"/>
        <v>246</v>
      </c>
    </row>
    <row r="55" spans="1:7" x14ac:dyDescent="0.2">
      <c r="A55" s="65">
        <v>44007</v>
      </c>
      <c r="B55" s="63">
        <v>5</v>
      </c>
      <c r="C55" s="63">
        <v>21</v>
      </c>
      <c r="D55" s="63">
        <f t="shared" si="0"/>
        <v>92</v>
      </c>
      <c r="E55" s="63">
        <v>40</v>
      </c>
      <c r="F55" s="63">
        <v>79</v>
      </c>
      <c r="G55" s="64">
        <f t="shared" si="1"/>
        <v>286</v>
      </c>
    </row>
    <row r="56" spans="1:7" x14ac:dyDescent="0.2">
      <c r="A56" s="65">
        <v>44008</v>
      </c>
      <c r="B56" s="63">
        <v>6</v>
      </c>
      <c r="C56" s="63">
        <v>25</v>
      </c>
      <c r="D56" s="63">
        <f t="shared" si="0"/>
        <v>98</v>
      </c>
      <c r="E56" s="63">
        <v>24</v>
      </c>
      <c r="F56" s="63">
        <v>108</v>
      </c>
      <c r="G56" s="64">
        <f t="shared" si="1"/>
        <v>310</v>
      </c>
    </row>
    <row r="57" spans="1:7" x14ac:dyDescent="0.2">
      <c r="A57" s="65">
        <v>44011</v>
      </c>
      <c r="B57" s="63">
        <v>19</v>
      </c>
      <c r="C57" s="63">
        <v>39</v>
      </c>
      <c r="D57" s="63">
        <f t="shared" si="0"/>
        <v>117</v>
      </c>
      <c r="E57" s="63">
        <v>62</v>
      </c>
      <c r="F57" s="63">
        <v>152</v>
      </c>
      <c r="G57" s="64">
        <f t="shared" si="1"/>
        <v>372</v>
      </c>
    </row>
    <row r="58" spans="1:7" x14ac:dyDescent="0.2">
      <c r="A58" s="65">
        <v>44012</v>
      </c>
      <c r="B58" s="63">
        <v>20</v>
      </c>
      <c r="C58" s="63">
        <v>55</v>
      </c>
      <c r="D58" s="63">
        <f t="shared" si="0"/>
        <v>137</v>
      </c>
      <c r="E58" s="63">
        <v>42</v>
      </c>
      <c r="F58" s="63">
        <v>192</v>
      </c>
      <c r="G58" s="64">
        <f t="shared" si="1"/>
        <v>414</v>
      </c>
    </row>
    <row r="59" spans="1:7" x14ac:dyDescent="0.2">
      <c r="A59" s="65">
        <v>44013</v>
      </c>
      <c r="B59" s="63">
        <v>19</v>
      </c>
      <c r="C59" s="63">
        <v>65</v>
      </c>
      <c r="D59" s="63">
        <f t="shared" si="0"/>
        <v>156</v>
      </c>
      <c r="E59" s="63">
        <v>32</v>
      </c>
      <c r="F59" s="63">
        <v>227</v>
      </c>
      <c r="G59" s="64">
        <f t="shared" si="1"/>
        <v>446</v>
      </c>
    </row>
    <row r="60" spans="1:7" x14ac:dyDescent="0.2">
      <c r="A60" s="65">
        <v>44014</v>
      </c>
      <c r="B60" s="63">
        <v>11</v>
      </c>
      <c r="C60" s="63">
        <v>74</v>
      </c>
      <c r="D60" s="63">
        <f t="shared" si="0"/>
        <v>167</v>
      </c>
      <c r="E60" s="63">
        <v>53</v>
      </c>
      <c r="F60" s="63">
        <v>252</v>
      </c>
      <c r="G60" s="64">
        <f t="shared" si="1"/>
        <v>499</v>
      </c>
    </row>
    <row r="61" spans="1:7" x14ac:dyDescent="0.2">
      <c r="A61" s="65">
        <v>44015</v>
      </c>
      <c r="B61" s="63">
        <v>6</v>
      </c>
      <c r="C61" s="63">
        <v>73</v>
      </c>
      <c r="D61" s="63">
        <f t="shared" si="0"/>
        <v>173</v>
      </c>
      <c r="E61" s="63">
        <v>13</v>
      </c>
      <c r="F61" s="63">
        <v>220</v>
      </c>
      <c r="G61" s="64">
        <f t="shared" si="1"/>
        <v>512</v>
      </c>
    </row>
    <row r="62" spans="1:7" x14ac:dyDescent="0.2">
      <c r="A62" s="65">
        <v>44018</v>
      </c>
      <c r="B62" s="63">
        <v>10</v>
      </c>
      <c r="C62" s="63">
        <v>83</v>
      </c>
      <c r="D62" s="63">
        <f t="shared" si="0"/>
        <v>183</v>
      </c>
      <c r="E62" s="63">
        <v>30</v>
      </c>
      <c r="F62" s="63">
        <v>250</v>
      </c>
      <c r="G62" s="64">
        <f t="shared" si="1"/>
        <v>542</v>
      </c>
    </row>
    <row r="63" spans="1:7" x14ac:dyDescent="0.2">
      <c r="A63" s="65">
        <v>44019</v>
      </c>
      <c r="B63" s="63">
        <v>9</v>
      </c>
      <c r="C63" s="63">
        <v>76</v>
      </c>
      <c r="D63" s="63">
        <f t="shared" si="0"/>
        <v>192</v>
      </c>
      <c r="E63" s="63">
        <v>19</v>
      </c>
      <c r="F63" s="63">
        <v>249</v>
      </c>
      <c r="G63" s="64">
        <f t="shared" si="1"/>
        <v>561</v>
      </c>
    </row>
    <row r="64" spans="1:7" x14ac:dyDescent="0.2">
      <c r="A64" s="65">
        <v>44020</v>
      </c>
      <c r="B64" s="63">
        <v>8</v>
      </c>
      <c r="C64" s="63">
        <v>70</v>
      </c>
      <c r="D64" s="63">
        <f t="shared" si="0"/>
        <v>200</v>
      </c>
      <c r="E64" s="63">
        <v>40</v>
      </c>
      <c r="F64" s="63">
        <v>238</v>
      </c>
      <c r="G64" s="64">
        <f t="shared" si="1"/>
        <v>601</v>
      </c>
    </row>
    <row r="65" spans="1:7" x14ac:dyDescent="0.2">
      <c r="A65" s="65">
        <v>44021</v>
      </c>
      <c r="B65" s="63">
        <v>5</v>
      </c>
      <c r="C65" s="63">
        <v>57</v>
      </c>
      <c r="D65" s="63">
        <f t="shared" si="0"/>
        <v>205</v>
      </c>
      <c r="E65" s="63">
        <v>48</v>
      </c>
      <c r="F65" s="63">
        <v>228</v>
      </c>
      <c r="G65" s="64">
        <f t="shared" si="1"/>
        <v>649</v>
      </c>
    </row>
    <row r="66" spans="1:7" x14ac:dyDescent="0.2">
      <c r="A66" s="65">
        <v>44022</v>
      </c>
      <c r="B66" s="63">
        <v>11</v>
      </c>
      <c r="C66" s="63">
        <v>55</v>
      </c>
      <c r="D66" s="63">
        <f t="shared" si="0"/>
        <v>216</v>
      </c>
      <c r="E66" s="63">
        <v>62</v>
      </c>
      <c r="F66" s="63">
        <v>245</v>
      </c>
      <c r="G66" s="64">
        <f t="shared" si="1"/>
        <v>711</v>
      </c>
    </row>
    <row r="67" spans="1:7" x14ac:dyDescent="0.2">
      <c r="A67" s="65">
        <v>44025</v>
      </c>
      <c r="B67" s="63">
        <v>13</v>
      </c>
      <c r="C67" s="63">
        <v>63</v>
      </c>
      <c r="D67" s="63">
        <f t="shared" si="0"/>
        <v>229</v>
      </c>
      <c r="E67" s="63">
        <v>26</v>
      </c>
      <c r="F67" s="63">
        <v>203</v>
      </c>
      <c r="G67" s="64">
        <f t="shared" si="1"/>
        <v>737</v>
      </c>
    </row>
    <row r="68" spans="1:7" x14ac:dyDescent="0.2">
      <c r="A68" s="65">
        <v>44026</v>
      </c>
      <c r="B68" s="63">
        <v>18</v>
      </c>
      <c r="C68" s="63">
        <v>73</v>
      </c>
      <c r="D68" s="63">
        <f t="shared" si="0"/>
        <v>247</v>
      </c>
      <c r="E68" s="63">
        <v>39</v>
      </c>
      <c r="F68" s="63">
        <v>149</v>
      </c>
      <c r="G68" s="64">
        <f t="shared" si="1"/>
        <v>776</v>
      </c>
    </row>
    <row r="69" spans="1:7" x14ac:dyDescent="0.2">
      <c r="A69" s="65">
        <v>44027</v>
      </c>
      <c r="B69" s="63">
        <v>12</v>
      </c>
      <c r="C69" s="63">
        <v>64</v>
      </c>
      <c r="D69" s="63">
        <f t="shared" si="0"/>
        <v>259</v>
      </c>
      <c r="E69" s="63">
        <v>27</v>
      </c>
      <c r="F69" s="63">
        <v>187</v>
      </c>
      <c r="G69" s="64">
        <f t="shared" si="1"/>
        <v>803</v>
      </c>
    </row>
    <row r="70" spans="1:7" x14ac:dyDescent="0.2">
      <c r="A70" s="65">
        <v>44028</v>
      </c>
      <c r="B70" s="63">
        <v>13</v>
      </c>
      <c r="C70" s="63">
        <v>71</v>
      </c>
      <c r="D70" s="63">
        <f t="shared" si="0"/>
        <v>272</v>
      </c>
      <c r="E70" s="63">
        <v>42</v>
      </c>
      <c r="F70" s="63">
        <v>213</v>
      </c>
      <c r="G70" s="64">
        <f t="shared" si="1"/>
        <v>845</v>
      </c>
    </row>
    <row r="71" spans="1:7" x14ac:dyDescent="0.2">
      <c r="A71" s="65">
        <v>44029</v>
      </c>
      <c r="B71" s="63">
        <v>12</v>
      </c>
      <c r="C71" s="63">
        <v>68</v>
      </c>
      <c r="D71" s="63">
        <f t="shared" si="0"/>
        <v>284</v>
      </c>
      <c r="E71" s="63">
        <v>22</v>
      </c>
      <c r="F71" s="63">
        <v>205</v>
      </c>
      <c r="G71" s="64">
        <f t="shared" si="1"/>
        <v>867</v>
      </c>
    </row>
    <row r="72" spans="1:7" x14ac:dyDescent="0.2">
      <c r="A72" s="65">
        <v>44032</v>
      </c>
      <c r="B72" s="63">
        <v>18</v>
      </c>
      <c r="C72" s="63">
        <v>54</v>
      </c>
      <c r="D72" s="63">
        <f t="shared" si="0"/>
        <v>302</v>
      </c>
      <c r="E72" s="63">
        <v>72</v>
      </c>
      <c r="F72" s="63">
        <v>158</v>
      </c>
      <c r="G72" s="64">
        <f t="shared" si="1"/>
        <v>939</v>
      </c>
    </row>
    <row r="73" spans="1:7" x14ac:dyDescent="0.2">
      <c r="A73" s="65">
        <v>44033</v>
      </c>
      <c r="B73" s="63">
        <v>19</v>
      </c>
      <c r="C73" s="63">
        <v>93</v>
      </c>
      <c r="D73" s="63">
        <f t="shared" si="0"/>
        <v>321</v>
      </c>
      <c r="E73" s="63">
        <v>35</v>
      </c>
      <c r="F73" s="63">
        <v>208</v>
      </c>
      <c r="G73" s="64">
        <f t="shared" si="1"/>
        <v>974</v>
      </c>
    </row>
    <row r="74" spans="1:7" x14ac:dyDescent="0.2">
      <c r="A74" s="65">
        <v>44034</v>
      </c>
      <c r="B74" s="63">
        <v>9</v>
      </c>
      <c r="C74" s="63">
        <v>89</v>
      </c>
      <c r="D74" s="63">
        <f t="shared" si="0"/>
        <v>330</v>
      </c>
      <c r="E74" s="63">
        <v>39</v>
      </c>
      <c r="F74" s="63">
        <v>202</v>
      </c>
      <c r="G74" s="64">
        <f t="shared" si="1"/>
        <v>1013</v>
      </c>
    </row>
    <row r="75" spans="1:7" x14ac:dyDescent="0.2">
      <c r="A75" s="65">
        <v>44035</v>
      </c>
      <c r="B75" s="63">
        <v>15</v>
      </c>
      <c r="C75" s="63">
        <v>92</v>
      </c>
      <c r="D75" s="63">
        <f t="shared" si="0"/>
        <v>345</v>
      </c>
      <c r="E75" s="63">
        <v>32</v>
      </c>
      <c r="F75" s="63">
        <v>232</v>
      </c>
      <c r="G75" s="64">
        <f t="shared" si="1"/>
        <v>1045</v>
      </c>
    </row>
    <row r="76" spans="1:7" x14ac:dyDescent="0.2">
      <c r="A76" s="65">
        <v>44036</v>
      </c>
      <c r="B76" s="63">
        <v>8</v>
      </c>
      <c r="C76" s="63">
        <v>97</v>
      </c>
      <c r="D76" s="63">
        <f t="shared" si="0"/>
        <v>353</v>
      </c>
      <c r="E76" s="63">
        <v>32</v>
      </c>
      <c r="F76" s="63">
        <v>269</v>
      </c>
      <c r="G76" s="64">
        <f t="shared" si="1"/>
        <v>1077</v>
      </c>
    </row>
    <row r="77" spans="1:7" x14ac:dyDescent="0.2">
      <c r="A77" s="65">
        <v>44039</v>
      </c>
      <c r="B77" s="63">
        <v>18</v>
      </c>
      <c r="C77" s="63">
        <v>88</v>
      </c>
      <c r="D77" s="63">
        <f t="shared" si="0"/>
        <v>371</v>
      </c>
      <c r="E77" s="63">
        <v>75</v>
      </c>
      <c r="F77" s="63">
        <v>232</v>
      </c>
      <c r="G77" s="64">
        <f t="shared" si="1"/>
        <v>1152</v>
      </c>
    </row>
    <row r="78" spans="1:7" x14ac:dyDescent="0.2">
      <c r="A78" s="65">
        <v>44040</v>
      </c>
      <c r="B78" s="63">
        <v>12</v>
      </c>
      <c r="C78" s="63">
        <v>81</v>
      </c>
      <c r="D78" s="63">
        <f t="shared" si="0"/>
        <v>383</v>
      </c>
      <c r="E78" s="63">
        <v>53</v>
      </c>
      <c r="F78" s="63">
        <v>289</v>
      </c>
      <c r="G78" s="64">
        <f t="shared" si="1"/>
        <v>1205</v>
      </c>
    </row>
    <row r="79" spans="1:7" x14ac:dyDescent="0.2">
      <c r="A79" s="65">
        <v>44041</v>
      </c>
      <c r="B79" s="63">
        <v>10</v>
      </c>
      <c r="C79" s="63">
        <v>78</v>
      </c>
      <c r="D79" s="63">
        <f t="shared" ref="D79:D110" si="2">SUM(D78,B79)</f>
        <v>393</v>
      </c>
      <c r="E79" s="63">
        <v>29</v>
      </c>
      <c r="F79" s="63">
        <v>210</v>
      </c>
      <c r="G79" s="64">
        <f t="shared" ref="G79:G110" si="3">SUM(G78,E79)</f>
        <v>1234</v>
      </c>
    </row>
    <row r="80" spans="1:7" x14ac:dyDescent="0.2">
      <c r="A80" s="65">
        <v>44042</v>
      </c>
      <c r="B80" s="63">
        <v>21</v>
      </c>
      <c r="C80" s="63">
        <v>96</v>
      </c>
      <c r="D80" s="63">
        <f t="shared" si="2"/>
        <v>414</v>
      </c>
      <c r="E80" s="63">
        <v>50</v>
      </c>
      <c r="F80" s="63">
        <v>299</v>
      </c>
      <c r="G80" s="64">
        <f t="shared" si="3"/>
        <v>1284</v>
      </c>
    </row>
    <row r="81" spans="1:7" x14ac:dyDescent="0.2">
      <c r="A81" s="65">
        <v>44043</v>
      </c>
      <c r="B81" s="63">
        <v>14</v>
      </c>
      <c r="C81" s="63">
        <v>94</v>
      </c>
      <c r="D81" s="63">
        <f t="shared" si="2"/>
        <v>428</v>
      </c>
      <c r="E81" s="63">
        <v>28</v>
      </c>
      <c r="F81" s="63">
        <v>295</v>
      </c>
      <c r="G81" s="64">
        <f t="shared" si="3"/>
        <v>1312</v>
      </c>
    </row>
    <row r="82" spans="1:7" x14ac:dyDescent="0.2">
      <c r="A82" s="65">
        <v>44044</v>
      </c>
      <c r="B82" s="63"/>
      <c r="C82" s="63"/>
      <c r="D82" s="63">
        <f t="shared" si="2"/>
        <v>428</v>
      </c>
      <c r="E82" s="63"/>
      <c r="F82" s="63"/>
      <c r="G82" s="64">
        <f t="shared" si="3"/>
        <v>1312</v>
      </c>
    </row>
    <row r="83" spans="1:7" x14ac:dyDescent="0.2">
      <c r="A83" s="65">
        <v>44045</v>
      </c>
      <c r="B83" s="63"/>
      <c r="C83" s="63"/>
      <c r="D83" s="63">
        <f t="shared" si="2"/>
        <v>428</v>
      </c>
      <c r="E83" s="63"/>
      <c r="F83" s="63"/>
      <c r="G83" s="64">
        <f t="shared" si="3"/>
        <v>1312</v>
      </c>
    </row>
    <row r="84" spans="1:7" x14ac:dyDescent="0.2">
      <c r="A84" s="65">
        <v>44046</v>
      </c>
      <c r="B84" s="63">
        <v>22</v>
      </c>
      <c r="C84" s="63">
        <v>73</v>
      </c>
      <c r="D84" s="63">
        <f t="shared" si="2"/>
        <v>450</v>
      </c>
      <c r="E84" s="63">
        <v>50</v>
      </c>
      <c r="F84" s="63">
        <v>192</v>
      </c>
      <c r="G84" s="64">
        <f t="shared" si="3"/>
        <v>1362</v>
      </c>
    </row>
    <row r="85" spans="1:7" x14ac:dyDescent="0.2">
      <c r="A85" s="65">
        <v>44047</v>
      </c>
      <c r="B85" s="63">
        <v>12</v>
      </c>
      <c r="C85" s="63">
        <v>92</v>
      </c>
      <c r="D85" s="63">
        <f t="shared" si="2"/>
        <v>462</v>
      </c>
      <c r="E85" s="63">
        <v>35</v>
      </c>
      <c r="F85" s="63">
        <v>212</v>
      </c>
      <c r="G85" s="64">
        <f t="shared" si="3"/>
        <v>1397</v>
      </c>
    </row>
    <row r="86" spans="1:7" x14ac:dyDescent="0.2">
      <c r="A86" s="65">
        <v>44048</v>
      </c>
      <c r="B86" s="63">
        <v>19</v>
      </c>
      <c r="C86" s="63">
        <v>92</v>
      </c>
      <c r="D86" s="63">
        <f t="shared" si="2"/>
        <v>481</v>
      </c>
      <c r="E86" s="63">
        <v>34</v>
      </c>
      <c r="F86" s="63">
        <v>204</v>
      </c>
      <c r="G86" s="64">
        <f t="shared" si="3"/>
        <v>1431</v>
      </c>
    </row>
    <row r="87" spans="1:7" x14ac:dyDescent="0.2">
      <c r="A87" s="65">
        <v>44049</v>
      </c>
      <c r="B87" s="63">
        <v>15</v>
      </c>
      <c r="C87" s="63">
        <v>102</v>
      </c>
      <c r="D87" s="63">
        <f t="shared" si="2"/>
        <v>496</v>
      </c>
      <c r="E87" s="63">
        <v>70</v>
      </c>
      <c r="F87" s="63">
        <v>251</v>
      </c>
      <c r="G87" s="64">
        <f t="shared" si="3"/>
        <v>1501</v>
      </c>
    </row>
    <row r="88" spans="1:7" x14ac:dyDescent="0.2">
      <c r="A88" s="65">
        <v>44050</v>
      </c>
      <c r="B88" s="63">
        <v>9</v>
      </c>
      <c r="C88" s="63">
        <v>68</v>
      </c>
      <c r="D88" s="63">
        <f t="shared" si="2"/>
        <v>505</v>
      </c>
      <c r="E88" s="63">
        <v>14</v>
      </c>
      <c r="F88" s="63">
        <v>140</v>
      </c>
      <c r="G88" s="64">
        <f t="shared" si="3"/>
        <v>1515</v>
      </c>
    </row>
    <row r="89" spans="1:7" x14ac:dyDescent="0.2">
      <c r="A89" s="65">
        <v>44051</v>
      </c>
      <c r="B89" s="63"/>
      <c r="C89" s="63"/>
      <c r="D89" s="63">
        <f t="shared" si="2"/>
        <v>505</v>
      </c>
      <c r="E89" s="63"/>
      <c r="F89" s="63"/>
      <c r="G89" s="64">
        <f t="shared" si="3"/>
        <v>1515</v>
      </c>
    </row>
    <row r="90" spans="1:7" x14ac:dyDescent="0.2">
      <c r="A90" s="65">
        <v>44052</v>
      </c>
      <c r="B90" s="63"/>
      <c r="C90" s="63"/>
      <c r="D90" s="63">
        <f t="shared" si="2"/>
        <v>505</v>
      </c>
      <c r="E90" s="63"/>
      <c r="F90" s="63"/>
      <c r="G90" s="64">
        <f t="shared" si="3"/>
        <v>1515</v>
      </c>
    </row>
    <row r="91" spans="1:7" x14ac:dyDescent="0.2">
      <c r="A91" s="65">
        <v>44053</v>
      </c>
      <c r="B91" s="63">
        <v>21</v>
      </c>
      <c r="C91" s="63">
        <v>103</v>
      </c>
      <c r="D91" s="63">
        <f t="shared" si="2"/>
        <v>526</v>
      </c>
      <c r="E91" s="63">
        <v>40</v>
      </c>
      <c r="F91" s="63">
        <v>327</v>
      </c>
      <c r="G91" s="64">
        <f t="shared" si="3"/>
        <v>1555</v>
      </c>
    </row>
    <row r="92" spans="1:7" x14ac:dyDescent="0.2">
      <c r="A92" s="65">
        <v>44054</v>
      </c>
      <c r="B92" s="63">
        <v>27</v>
      </c>
      <c r="C92" s="63">
        <v>116</v>
      </c>
      <c r="D92" s="63">
        <f t="shared" si="2"/>
        <v>553</v>
      </c>
      <c r="E92" s="63">
        <v>58</v>
      </c>
      <c r="F92" s="63">
        <v>443</v>
      </c>
      <c r="G92" s="64">
        <f t="shared" si="3"/>
        <v>1613</v>
      </c>
    </row>
    <row r="93" spans="1:7" x14ac:dyDescent="0.2">
      <c r="A93" s="65">
        <v>44055</v>
      </c>
      <c r="B93" s="63">
        <v>20</v>
      </c>
      <c r="C93" s="63">
        <v>138</v>
      </c>
      <c r="D93" s="63">
        <f t="shared" si="2"/>
        <v>573</v>
      </c>
      <c r="E93" s="63">
        <v>44</v>
      </c>
      <c r="F93" s="63">
        <v>417</v>
      </c>
      <c r="G93" s="64">
        <f t="shared" si="3"/>
        <v>1657</v>
      </c>
    </row>
    <row r="94" spans="1:7" x14ac:dyDescent="0.2">
      <c r="A94" s="65">
        <v>44056</v>
      </c>
      <c r="B94" s="63">
        <v>20</v>
      </c>
      <c r="C94" s="63">
        <v>145</v>
      </c>
      <c r="D94" s="63">
        <f t="shared" si="2"/>
        <v>593</v>
      </c>
      <c r="E94" s="63">
        <v>75</v>
      </c>
      <c r="F94" s="63">
        <v>436</v>
      </c>
      <c r="G94" s="64">
        <f t="shared" si="3"/>
        <v>1732</v>
      </c>
    </row>
    <row r="95" spans="1:7" x14ac:dyDescent="0.2">
      <c r="A95" s="65">
        <v>44057</v>
      </c>
      <c r="B95" s="63">
        <v>13</v>
      </c>
      <c r="C95" s="63">
        <v>138</v>
      </c>
      <c r="D95" s="63">
        <f t="shared" si="2"/>
        <v>606</v>
      </c>
      <c r="E95" s="63">
        <v>76</v>
      </c>
      <c r="F95" s="63">
        <v>652</v>
      </c>
      <c r="G95" s="64">
        <f t="shared" si="3"/>
        <v>1808</v>
      </c>
    </row>
    <row r="96" spans="1:7" x14ac:dyDescent="0.2">
      <c r="A96" s="65">
        <v>44058</v>
      </c>
      <c r="B96" s="63"/>
      <c r="C96" s="63"/>
      <c r="D96" s="63">
        <f t="shared" si="2"/>
        <v>606</v>
      </c>
      <c r="E96" s="63"/>
      <c r="F96" s="63"/>
      <c r="G96" s="64">
        <f t="shared" si="3"/>
        <v>1808</v>
      </c>
    </row>
    <row r="97" spans="1:7" x14ac:dyDescent="0.2">
      <c r="A97" s="65">
        <v>44059</v>
      </c>
      <c r="B97" s="63"/>
      <c r="C97" s="63"/>
      <c r="D97" s="63">
        <f t="shared" si="2"/>
        <v>606</v>
      </c>
      <c r="E97" s="63"/>
      <c r="F97" s="63"/>
      <c r="G97" s="64">
        <f t="shared" si="3"/>
        <v>1808</v>
      </c>
    </row>
    <row r="98" spans="1:7" x14ac:dyDescent="0.2">
      <c r="A98" s="65">
        <v>44060</v>
      </c>
      <c r="B98" s="63">
        <v>36</v>
      </c>
      <c r="C98" s="63">
        <v>124</v>
      </c>
      <c r="D98" s="63">
        <f t="shared" si="2"/>
        <v>642</v>
      </c>
      <c r="E98" s="63">
        <v>101</v>
      </c>
      <c r="F98" s="63">
        <v>473</v>
      </c>
      <c r="G98" s="64">
        <f t="shared" si="3"/>
        <v>1909</v>
      </c>
    </row>
    <row r="99" spans="1:7" x14ac:dyDescent="0.2">
      <c r="A99" s="65">
        <v>44061</v>
      </c>
      <c r="B99" s="63">
        <v>22</v>
      </c>
      <c r="C99" s="63">
        <v>137</v>
      </c>
      <c r="D99" s="63">
        <f t="shared" si="2"/>
        <v>664</v>
      </c>
      <c r="E99" s="63">
        <v>70</v>
      </c>
      <c r="F99" s="63">
        <v>560</v>
      </c>
      <c r="G99" s="64">
        <f t="shared" si="3"/>
        <v>1979</v>
      </c>
    </row>
    <row r="100" spans="1:7" x14ac:dyDescent="0.2">
      <c r="A100" s="65">
        <v>44062</v>
      </c>
      <c r="B100" s="63">
        <v>23</v>
      </c>
      <c r="C100" s="63">
        <v>148</v>
      </c>
      <c r="D100" s="63">
        <f t="shared" si="2"/>
        <v>687</v>
      </c>
      <c r="E100" s="63">
        <v>50</v>
      </c>
      <c r="F100" s="63">
        <v>609</v>
      </c>
      <c r="G100" s="64">
        <f t="shared" si="3"/>
        <v>2029</v>
      </c>
    </row>
    <row r="101" spans="1:7" x14ac:dyDescent="0.2">
      <c r="A101" s="65">
        <v>44063</v>
      </c>
      <c r="B101" s="63">
        <v>23</v>
      </c>
      <c r="C101" s="63">
        <v>136</v>
      </c>
      <c r="D101" s="63">
        <f t="shared" si="2"/>
        <v>710</v>
      </c>
      <c r="E101" s="63">
        <v>73</v>
      </c>
      <c r="F101" s="63">
        <v>624</v>
      </c>
      <c r="G101" s="64">
        <f t="shared" si="3"/>
        <v>2102</v>
      </c>
    </row>
    <row r="102" spans="1:7" x14ac:dyDescent="0.2">
      <c r="A102" s="65">
        <v>44064</v>
      </c>
      <c r="B102" s="63">
        <v>12</v>
      </c>
      <c r="C102" s="63">
        <v>142</v>
      </c>
      <c r="D102" s="63">
        <f t="shared" si="2"/>
        <v>722</v>
      </c>
      <c r="E102" s="63">
        <v>52</v>
      </c>
      <c r="F102" s="63">
        <v>548</v>
      </c>
      <c r="G102" s="64">
        <f t="shared" si="3"/>
        <v>2154</v>
      </c>
    </row>
    <row r="103" spans="1:7" x14ac:dyDescent="0.2">
      <c r="A103" s="65">
        <v>44065</v>
      </c>
      <c r="B103" s="63"/>
      <c r="C103" s="63"/>
      <c r="D103" s="63">
        <f t="shared" si="2"/>
        <v>722</v>
      </c>
      <c r="E103" s="63"/>
      <c r="F103" s="63"/>
      <c r="G103" s="64">
        <f t="shared" si="3"/>
        <v>2154</v>
      </c>
    </row>
    <row r="104" spans="1:7" x14ac:dyDescent="0.2">
      <c r="A104" s="65">
        <v>44066</v>
      </c>
      <c r="B104" s="63"/>
      <c r="C104" s="63"/>
      <c r="D104" s="63">
        <f t="shared" si="2"/>
        <v>722</v>
      </c>
      <c r="E104" s="63"/>
      <c r="F104" s="63"/>
      <c r="G104" s="64">
        <f t="shared" si="3"/>
        <v>2154</v>
      </c>
    </row>
    <row r="105" spans="1:7" x14ac:dyDescent="0.2">
      <c r="A105" s="65">
        <v>44067</v>
      </c>
      <c r="B105" s="63">
        <v>49</v>
      </c>
      <c r="C105" s="63">
        <v>128</v>
      </c>
      <c r="D105" s="63">
        <f t="shared" si="2"/>
        <v>771</v>
      </c>
      <c r="E105" s="63">
        <v>94</v>
      </c>
      <c r="F105" s="63">
        <v>507</v>
      </c>
      <c r="G105" s="64">
        <f t="shared" si="3"/>
        <v>2248</v>
      </c>
    </row>
    <row r="106" spans="1:7" x14ac:dyDescent="0.2">
      <c r="A106" s="65">
        <v>44068</v>
      </c>
      <c r="B106" s="63">
        <v>23</v>
      </c>
      <c r="C106" s="63">
        <v>143</v>
      </c>
      <c r="D106" s="63">
        <f t="shared" si="2"/>
        <v>794</v>
      </c>
      <c r="E106" s="63">
        <v>46</v>
      </c>
      <c r="F106" s="63">
        <v>466</v>
      </c>
      <c r="G106" s="64">
        <f t="shared" si="3"/>
        <v>2294</v>
      </c>
    </row>
    <row r="107" spans="1:7" x14ac:dyDescent="0.2">
      <c r="A107" s="65">
        <v>44069</v>
      </c>
      <c r="B107" s="63">
        <v>21</v>
      </c>
      <c r="C107" s="63">
        <v>173</v>
      </c>
      <c r="D107" s="63">
        <f t="shared" si="2"/>
        <v>815</v>
      </c>
      <c r="E107" s="63">
        <v>28</v>
      </c>
      <c r="F107" s="63">
        <v>511</v>
      </c>
      <c r="G107" s="64">
        <f t="shared" si="3"/>
        <v>2322</v>
      </c>
    </row>
    <row r="108" spans="1:7" x14ac:dyDescent="0.2">
      <c r="A108" s="65">
        <v>44070</v>
      </c>
      <c r="B108" s="63">
        <v>33</v>
      </c>
      <c r="C108" s="63">
        <v>151</v>
      </c>
      <c r="D108" s="63">
        <f t="shared" si="2"/>
        <v>848</v>
      </c>
      <c r="E108" s="63">
        <v>77</v>
      </c>
      <c r="F108" s="63">
        <v>473</v>
      </c>
      <c r="G108" s="64">
        <f t="shared" si="3"/>
        <v>2399</v>
      </c>
    </row>
    <row r="109" spans="1:7" x14ac:dyDescent="0.2">
      <c r="A109" s="65">
        <v>44071</v>
      </c>
      <c r="B109" s="63">
        <v>16</v>
      </c>
      <c r="C109" s="63">
        <v>125</v>
      </c>
      <c r="D109" s="63">
        <f t="shared" si="2"/>
        <v>864</v>
      </c>
      <c r="E109" s="63">
        <v>39</v>
      </c>
      <c r="F109" s="63">
        <v>514</v>
      </c>
      <c r="G109" s="64">
        <f t="shared" si="3"/>
        <v>2438</v>
      </c>
    </row>
    <row r="110" spans="1:7" x14ac:dyDescent="0.2">
      <c r="A110" s="65">
        <v>44072</v>
      </c>
      <c r="B110" s="63"/>
      <c r="C110" s="63"/>
      <c r="D110" s="63">
        <f t="shared" si="2"/>
        <v>864</v>
      </c>
      <c r="E110" s="63"/>
      <c r="F110" s="63"/>
      <c r="G110" s="64">
        <f t="shared" si="3"/>
        <v>2438</v>
      </c>
    </row>
    <row r="111" spans="1:7" x14ac:dyDescent="0.2">
      <c r="A111" s="65">
        <v>44073</v>
      </c>
      <c r="B111" s="63"/>
      <c r="C111" s="63"/>
      <c r="D111" s="63">
        <f t="shared" ref="D111:D137" si="4">SUM(D110,B111)</f>
        <v>864</v>
      </c>
      <c r="E111" s="63"/>
      <c r="F111" s="63"/>
      <c r="G111" s="64">
        <f t="shared" ref="G111:G139" si="5">SUM(G110,E111)</f>
        <v>2438</v>
      </c>
    </row>
    <row r="112" spans="1:7" x14ac:dyDescent="0.2">
      <c r="A112" s="65">
        <v>44074</v>
      </c>
      <c r="B112" s="63">
        <v>29</v>
      </c>
      <c r="C112" s="63">
        <v>124</v>
      </c>
      <c r="D112" s="63">
        <f t="shared" si="4"/>
        <v>893</v>
      </c>
      <c r="E112" s="63">
        <v>51</v>
      </c>
      <c r="F112" s="63">
        <v>367</v>
      </c>
      <c r="G112" s="64">
        <f t="shared" si="5"/>
        <v>2489</v>
      </c>
    </row>
    <row r="113" spans="1:7" x14ac:dyDescent="0.2">
      <c r="A113" s="65">
        <v>44075</v>
      </c>
      <c r="B113" s="63">
        <v>15</v>
      </c>
      <c r="C113" s="63">
        <v>116</v>
      </c>
      <c r="D113" s="63">
        <f t="shared" si="4"/>
        <v>908</v>
      </c>
      <c r="E113" s="63">
        <v>61</v>
      </c>
      <c r="F113" s="63">
        <v>303</v>
      </c>
      <c r="G113" s="64">
        <f t="shared" si="5"/>
        <v>2550</v>
      </c>
    </row>
    <row r="114" spans="1:7" x14ac:dyDescent="0.2">
      <c r="A114" s="65">
        <v>44076</v>
      </c>
      <c r="B114" s="63">
        <v>35</v>
      </c>
      <c r="C114" s="63">
        <v>131</v>
      </c>
      <c r="D114" s="63">
        <f t="shared" si="4"/>
        <v>943</v>
      </c>
      <c r="E114" s="63">
        <v>40</v>
      </c>
      <c r="F114" s="63">
        <v>382</v>
      </c>
      <c r="G114" s="64">
        <f t="shared" si="5"/>
        <v>2590</v>
      </c>
    </row>
    <row r="115" spans="1:7" x14ac:dyDescent="0.2">
      <c r="A115" s="65">
        <v>44077</v>
      </c>
      <c r="B115" s="63">
        <v>24</v>
      </c>
      <c r="C115" s="63">
        <v>116</v>
      </c>
      <c r="D115" s="63">
        <f t="shared" si="4"/>
        <v>967</v>
      </c>
      <c r="E115" s="63">
        <v>25</v>
      </c>
      <c r="F115" s="63">
        <v>409</v>
      </c>
      <c r="G115" s="64">
        <f t="shared" si="5"/>
        <v>2615</v>
      </c>
    </row>
    <row r="116" spans="1:7" x14ac:dyDescent="0.2">
      <c r="A116" s="65">
        <v>44078</v>
      </c>
      <c r="B116" s="66">
        <v>18</v>
      </c>
      <c r="C116" s="66">
        <v>128</v>
      </c>
      <c r="D116" s="63">
        <f t="shared" si="4"/>
        <v>985</v>
      </c>
      <c r="E116" s="66">
        <v>26</v>
      </c>
      <c r="F116" s="66">
        <v>383</v>
      </c>
      <c r="G116" s="64">
        <f t="shared" si="5"/>
        <v>2641</v>
      </c>
    </row>
    <row r="117" spans="1:7" x14ac:dyDescent="0.2">
      <c r="A117" s="65">
        <v>44079</v>
      </c>
      <c r="B117" s="66"/>
      <c r="C117" s="66"/>
      <c r="D117" s="63">
        <f t="shared" si="4"/>
        <v>985</v>
      </c>
      <c r="E117" s="66"/>
      <c r="F117" s="66"/>
      <c r="G117" s="64">
        <f t="shared" si="5"/>
        <v>2641</v>
      </c>
    </row>
    <row r="118" spans="1:7" x14ac:dyDescent="0.2">
      <c r="A118" s="65">
        <v>44080</v>
      </c>
      <c r="B118" s="66"/>
      <c r="C118" s="66"/>
      <c r="D118" s="63">
        <f t="shared" si="4"/>
        <v>985</v>
      </c>
      <c r="E118" s="66"/>
      <c r="F118" s="66"/>
      <c r="G118" s="64">
        <f t="shared" si="5"/>
        <v>2641</v>
      </c>
    </row>
    <row r="119" spans="1:7" x14ac:dyDescent="0.2">
      <c r="A119" s="65">
        <v>44081</v>
      </c>
      <c r="B119" s="66">
        <v>39</v>
      </c>
      <c r="C119" s="66">
        <v>145</v>
      </c>
      <c r="D119" s="63">
        <f t="shared" si="4"/>
        <v>1024</v>
      </c>
      <c r="E119" s="66">
        <v>51</v>
      </c>
      <c r="F119" s="66">
        <v>332</v>
      </c>
      <c r="G119" s="64">
        <f t="shared" si="5"/>
        <v>2692</v>
      </c>
    </row>
    <row r="120" spans="1:7" x14ac:dyDescent="0.2">
      <c r="A120" s="65">
        <v>44082</v>
      </c>
      <c r="B120" s="66">
        <v>37</v>
      </c>
      <c r="C120" s="66">
        <v>136</v>
      </c>
      <c r="D120" s="63">
        <f t="shared" si="4"/>
        <v>1061</v>
      </c>
      <c r="E120" s="66">
        <v>63</v>
      </c>
      <c r="F120" s="66">
        <v>292</v>
      </c>
      <c r="G120" s="64">
        <f t="shared" si="5"/>
        <v>2755</v>
      </c>
    </row>
    <row r="121" spans="1:7" x14ac:dyDescent="0.2">
      <c r="A121" s="65">
        <v>44083</v>
      </c>
      <c r="B121" s="66">
        <v>15</v>
      </c>
      <c r="C121" s="66">
        <v>155</v>
      </c>
      <c r="D121" s="63">
        <f t="shared" si="4"/>
        <v>1076</v>
      </c>
      <c r="E121" s="66">
        <v>43</v>
      </c>
      <c r="F121" s="66">
        <v>430</v>
      </c>
      <c r="G121" s="64">
        <f t="shared" si="5"/>
        <v>2798</v>
      </c>
    </row>
    <row r="122" spans="1:7" x14ac:dyDescent="0.2">
      <c r="A122" s="65">
        <v>44084</v>
      </c>
      <c r="B122" s="66">
        <v>22</v>
      </c>
      <c r="C122" s="66">
        <v>180</v>
      </c>
      <c r="D122" s="63">
        <f t="shared" si="4"/>
        <v>1098</v>
      </c>
      <c r="E122" s="66">
        <v>48</v>
      </c>
      <c r="F122" s="66">
        <v>514</v>
      </c>
      <c r="G122" s="64">
        <f t="shared" si="5"/>
        <v>2846</v>
      </c>
    </row>
    <row r="123" spans="1:7" x14ac:dyDescent="0.2">
      <c r="A123" s="65">
        <v>44085</v>
      </c>
      <c r="B123" s="66">
        <v>24</v>
      </c>
      <c r="C123" s="66">
        <v>189</v>
      </c>
      <c r="D123" s="63">
        <f t="shared" si="4"/>
        <v>1122</v>
      </c>
      <c r="E123" s="66">
        <v>42</v>
      </c>
      <c r="F123" s="66">
        <v>511</v>
      </c>
      <c r="G123" s="64">
        <f t="shared" si="5"/>
        <v>2888</v>
      </c>
    </row>
    <row r="124" spans="1:7" x14ac:dyDescent="0.2">
      <c r="A124" s="65">
        <v>44086</v>
      </c>
      <c r="B124" s="66"/>
      <c r="C124" s="66"/>
      <c r="D124" s="63">
        <f t="shared" si="4"/>
        <v>1122</v>
      </c>
      <c r="E124" s="66"/>
      <c r="F124" s="66"/>
      <c r="G124" s="64">
        <f t="shared" si="5"/>
        <v>2888</v>
      </c>
    </row>
    <row r="125" spans="1:7" x14ac:dyDescent="0.2">
      <c r="A125" s="65">
        <v>44087</v>
      </c>
      <c r="B125" s="66"/>
      <c r="C125" s="66"/>
      <c r="D125" s="63">
        <f t="shared" si="4"/>
        <v>1122</v>
      </c>
      <c r="E125" s="66"/>
      <c r="F125" s="66"/>
      <c r="G125" s="64">
        <f t="shared" si="5"/>
        <v>2888</v>
      </c>
    </row>
    <row r="126" spans="1:7" x14ac:dyDescent="0.2">
      <c r="A126" s="65">
        <v>44088</v>
      </c>
      <c r="B126" s="66">
        <v>20</v>
      </c>
      <c r="C126" s="66">
        <v>193</v>
      </c>
      <c r="D126" s="63">
        <f t="shared" si="4"/>
        <v>1142</v>
      </c>
      <c r="E126" s="66">
        <v>47</v>
      </c>
      <c r="F126" s="66">
        <v>528</v>
      </c>
      <c r="G126" s="64">
        <f t="shared" si="5"/>
        <v>2935</v>
      </c>
    </row>
    <row r="127" spans="1:7" x14ac:dyDescent="0.2">
      <c r="A127" s="65">
        <v>44089</v>
      </c>
      <c r="B127" s="66">
        <v>31</v>
      </c>
      <c r="C127" s="66">
        <v>167</v>
      </c>
      <c r="D127" s="63">
        <f t="shared" si="4"/>
        <v>1173</v>
      </c>
      <c r="E127" s="66">
        <v>114</v>
      </c>
      <c r="F127" s="66">
        <v>566</v>
      </c>
      <c r="G127" s="64">
        <f t="shared" si="5"/>
        <v>3049</v>
      </c>
    </row>
    <row r="128" spans="1:7" x14ac:dyDescent="0.2">
      <c r="A128" s="65">
        <v>44090</v>
      </c>
      <c r="B128" s="66">
        <v>23</v>
      </c>
      <c r="C128" s="66">
        <v>174</v>
      </c>
      <c r="D128" s="63">
        <f t="shared" si="4"/>
        <v>1196</v>
      </c>
      <c r="E128" s="66">
        <v>46</v>
      </c>
      <c r="F128" s="66">
        <v>560</v>
      </c>
      <c r="G128" s="64">
        <f t="shared" si="5"/>
        <v>3095</v>
      </c>
    </row>
    <row r="129" spans="1:7" x14ac:dyDescent="0.2">
      <c r="A129" s="65">
        <v>44091</v>
      </c>
      <c r="B129" s="66">
        <v>25</v>
      </c>
      <c r="C129" s="66">
        <v>167</v>
      </c>
      <c r="D129" s="63">
        <f t="shared" si="4"/>
        <v>1221</v>
      </c>
      <c r="E129" s="66">
        <v>67</v>
      </c>
      <c r="F129" s="66">
        <v>554</v>
      </c>
      <c r="G129" s="64">
        <f t="shared" si="5"/>
        <v>3162</v>
      </c>
    </row>
    <row r="130" spans="1:7" x14ac:dyDescent="0.2">
      <c r="A130" s="65">
        <v>44092</v>
      </c>
      <c r="B130" s="66">
        <v>24</v>
      </c>
      <c r="C130" s="66">
        <v>151</v>
      </c>
      <c r="D130" s="63">
        <f t="shared" si="4"/>
        <v>1245</v>
      </c>
      <c r="E130" s="66">
        <v>57</v>
      </c>
      <c r="F130" s="66">
        <v>506</v>
      </c>
      <c r="G130" s="64">
        <f t="shared" si="5"/>
        <v>3219</v>
      </c>
    </row>
    <row r="131" spans="1:7" x14ac:dyDescent="0.2">
      <c r="A131" s="65">
        <v>44093</v>
      </c>
      <c r="B131" s="66"/>
      <c r="C131" s="66"/>
      <c r="D131" s="63">
        <f t="shared" si="4"/>
        <v>1245</v>
      </c>
      <c r="E131" s="66"/>
      <c r="F131" s="66"/>
      <c r="G131" s="64">
        <f t="shared" si="5"/>
        <v>3219</v>
      </c>
    </row>
    <row r="132" spans="1:7" x14ac:dyDescent="0.2">
      <c r="A132" s="65">
        <v>44094</v>
      </c>
      <c r="B132" s="66"/>
      <c r="C132" s="66"/>
      <c r="D132" s="63">
        <f t="shared" si="4"/>
        <v>1245</v>
      </c>
      <c r="E132" s="66"/>
      <c r="F132" s="66"/>
      <c r="G132" s="64">
        <f t="shared" si="5"/>
        <v>3219</v>
      </c>
    </row>
    <row r="133" spans="1:7" x14ac:dyDescent="0.2">
      <c r="A133" s="65">
        <v>44095</v>
      </c>
      <c r="B133" s="66">
        <v>55</v>
      </c>
      <c r="C133" s="66">
        <v>137</v>
      </c>
      <c r="D133" s="63">
        <f t="shared" si="4"/>
        <v>1300</v>
      </c>
      <c r="E133" s="66">
        <v>119</v>
      </c>
      <c r="F133" s="66">
        <v>351</v>
      </c>
      <c r="G133" s="64">
        <f t="shared" si="5"/>
        <v>3338</v>
      </c>
    </row>
    <row r="134" spans="1:7" x14ac:dyDescent="0.2">
      <c r="A134" s="65">
        <v>44096</v>
      </c>
      <c r="B134" s="66">
        <v>37</v>
      </c>
      <c r="C134" s="66">
        <v>144</v>
      </c>
      <c r="D134" s="63">
        <f t="shared" si="4"/>
        <v>1337</v>
      </c>
      <c r="E134" s="66">
        <v>54</v>
      </c>
      <c r="F134" s="66">
        <v>431</v>
      </c>
      <c r="G134" s="64">
        <f t="shared" si="5"/>
        <v>3392</v>
      </c>
    </row>
    <row r="135" spans="1:7" x14ac:dyDescent="0.2">
      <c r="A135" s="65">
        <v>44097</v>
      </c>
      <c r="B135" s="66">
        <v>20</v>
      </c>
      <c r="C135" s="66">
        <v>156</v>
      </c>
      <c r="D135" s="63">
        <f t="shared" si="4"/>
        <v>1357</v>
      </c>
      <c r="E135" s="66">
        <v>44</v>
      </c>
      <c r="F135" s="66">
        <v>383</v>
      </c>
      <c r="G135" s="64">
        <f t="shared" si="5"/>
        <v>3436</v>
      </c>
    </row>
    <row r="136" spans="1:7" x14ac:dyDescent="0.2">
      <c r="A136" s="65">
        <v>44098</v>
      </c>
      <c r="B136" s="67">
        <v>12</v>
      </c>
      <c r="C136" s="67">
        <v>157</v>
      </c>
      <c r="D136" s="63">
        <f t="shared" si="4"/>
        <v>1369</v>
      </c>
      <c r="E136" s="67">
        <v>22</v>
      </c>
      <c r="F136" s="67">
        <v>386</v>
      </c>
      <c r="G136" s="64">
        <f t="shared" si="5"/>
        <v>3458</v>
      </c>
    </row>
    <row r="137" spans="1:7" x14ac:dyDescent="0.2">
      <c r="A137" s="65">
        <v>44099</v>
      </c>
      <c r="B137" s="67">
        <v>10</v>
      </c>
      <c r="C137" s="67">
        <v>153</v>
      </c>
      <c r="D137" s="63">
        <f t="shared" si="4"/>
        <v>1379</v>
      </c>
      <c r="E137" s="67">
        <v>28</v>
      </c>
      <c r="F137" s="67">
        <v>381</v>
      </c>
      <c r="G137" s="64">
        <f t="shared" si="5"/>
        <v>3486</v>
      </c>
    </row>
    <row r="138" spans="1:7" x14ac:dyDescent="0.2">
      <c r="A138" s="65">
        <v>44100</v>
      </c>
      <c r="B138" s="68"/>
      <c r="C138" s="68"/>
      <c r="D138" s="68"/>
      <c r="E138" s="68"/>
      <c r="F138" s="68"/>
      <c r="G138" s="64">
        <f t="shared" si="5"/>
        <v>3486</v>
      </c>
    </row>
    <row r="139" spans="1:7" x14ac:dyDescent="0.2">
      <c r="A139" s="65">
        <v>44101</v>
      </c>
      <c r="B139" s="68"/>
      <c r="C139" s="68"/>
      <c r="D139" s="68"/>
      <c r="E139" s="68"/>
      <c r="F139" s="68"/>
      <c r="G139" s="64">
        <f t="shared" si="5"/>
        <v>3486</v>
      </c>
    </row>
    <row r="140" spans="1:7" x14ac:dyDescent="0.2">
      <c r="A140" s="65">
        <v>44102</v>
      </c>
      <c r="B140" s="67">
        <v>20</v>
      </c>
      <c r="C140" s="67">
        <v>105</v>
      </c>
      <c r="D140" s="63">
        <f>SUM(D137,B140)</f>
        <v>1399</v>
      </c>
      <c r="E140" s="67">
        <v>53</v>
      </c>
      <c r="F140" s="67">
        <v>244</v>
      </c>
      <c r="G140" s="64">
        <f>SUM(G137,E140)</f>
        <v>3539</v>
      </c>
    </row>
    <row r="141" spans="1:7" x14ac:dyDescent="0.2">
      <c r="A141" s="65">
        <v>44103</v>
      </c>
      <c r="B141" s="67">
        <v>7</v>
      </c>
      <c r="C141" s="67">
        <v>98</v>
      </c>
      <c r="D141" s="63">
        <f>SUM(D140,B141)</f>
        <v>1406</v>
      </c>
      <c r="E141" s="67">
        <v>10</v>
      </c>
      <c r="F141" s="67">
        <v>227</v>
      </c>
      <c r="G141" s="64">
        <f>SUM(G140,E141)</f>
        <v>3549</v>
      </c>
    </row>
    <row r="142" spans="1:7" x14ac:dyDescent="0.2">
      <c r="A142" s="65">
        <v>44104</v>
      </c>
      <c r="B142" s="67">
        <v>18</v>
      </c>
      <c r="C142" s="67">
        <v>84</v>
      </c>
      <c r="D142" s="63">
        <f t="shared" ref="D142:D158" si="6">SUM(D141,B142)</f>
        <v>1424</v>
      </c>
      <c r="E142" s="67">
        <v>31</v>
      </c>
      <c r="F142" s="67">
        <v>234</v>
      </c>
      <c r="G142" s="64">
        <f t="shared" ref="G142:G158" si="7">SUM(G141,E142)</f>
        <v>3580</v>
      </c>
    </row>
    <row r="143" spans="1:7" x14ac:dyDescent="0.2">
      <c r="A143" s="65">
        <v>44105</v>
      </c>
      <c r="B143" s="67">
        <v>12</v>
      </c>
      <c r="C143" s="67">
        <v>98</v>
      </c>
      <c r="D143" s="63">
        <f t="shared" si="6"/>
        <v>1436</v>
      </c>
      <c r="E143" s="67">
        <v>25</v>
      </c>
      <c r="F143" s="67">
        <v>257</v>
      </c>
      <c r="G143" s="64">
        <f t="shared" si="7"/>
        <v>3605</v>
      </c>
    </row>
    <row r="144" spans="1:7" x14ac:dyDescent="0.2">
      <c r="A144" s="65">
        <v>44106</v>
      </c>
      <c r="B144" s="68">
        <v>18</v>
      </c>
      <c r="C144" s="68">
        <v>96</v>
      </c>
      <c r="D144" s="63">
        <f t="shared" si="6"/>
        <v>1454</v>
      </c>
      <c r="E144" s="68">
        <v>33</v>
      </c>
      <c r="F144" s="68">
        <v>238</v>
      </c>
      <c r="G144" s="64">
        <f t="shared" si="7"/>
        <v>3638</v>
      </c>
    </row>
    <row r="145" spans="1:7" x14ac:dyDescent="0.2">
      <c r="A145" s="65">
        <v>44107</v>
      </c>
      <c r="B145" s="68"/>
      <c r="C145" s="68"/>
      <c r="D145" s="63">
        <f t="shared" si="6"/>
        <v>1454</v>
      </c>
      <c r="E145" s="68"/>
      <c r="F145" s="68"/>
      <c r="G145" s="64">
        <f t="shared" si="7"/>
        <v>3638</v>
      </c>
    </row>
    <row r="146" spans="1:7" x14ac:dyDescent="0.2">
      <c r="A146" s="65">
        <v>44108</v>
      </c>
      <c r="B146" s="68"/>
      <c r="C146" s="68"/>
      <c r="D146" s="63">
        <f t="shared" si="6"/>
        <v>1454</v>
      </c>
      <c r="E146" s="68"/>
      <c r="F146" s="68"/>
      <c r="G146" s="64">
        <f t="shared" si="7"/>
        <v>3638</v>
      </c>
    </row>
    <row r="147" spans="1:7" x14ac:dyDescent="0.2">
      <c r="A147" s="65">
        <v>44109</v>
      </c>
      <c r="B147" s="68">
        <v>37</v>
      </c>
      <c r="C147" s="68">
        <v>108</v>
      </c>
      <c r="D147" s="63">
        <f t="shared" si="6"/>
        <v>1491</v>
      </c>
      <c r="E147" s="68">
        <v>126</v>
      </c>
      <c r="F147" s="68">
        <v>264</v>
      </c>
      <c r="G147" s="64">
        <f t="shared" si="7"/>
        <v>3764</v>
      </c>
    </row>
    <row r="148" spans="1:7" x14ac:dyDescent="0.2">
      <c r="A148" s="65">
        <v>44110</v>
      </c>
      <c r="B148" s="68">
        <v>28</v>
      </c>
      <c r="C148" s="68">
        <v>123</v>
      </c>
      <c r="D148" s="63">
        <f t="shared" si="6"/>
        <v>1519</v>
      </c>
      <c r="E148" s="68">
        <v>54</v>
      </c>
      <c r="F148" s="68">
        <v>298</v>
      </c>
      <c r="G148" s="64">
        <f t="shared" si="7"/>
        <v>3818</v>
      </c>
    </row>
    <row r="149" spans="1:7" x14ac:dyDescent="0.2">
      <c r="A149" s="65">
        <v>44111</v>
      </c>
      <c r="B149" s="68">
        <v>32</v>
      </c>
      <c r="C149" s="68">
        <v>150</v>
      </c>
      <c r="D149" s="63">
        <f t="shared" si="6"/>
        <v>1551</v>
      </c>
      <c r="E149" s="68">
        <v>64</v>
      </c>
      <c r="F149" s="68">
        <v>454</v>
      </c>
      <c r="G149" s="64">
        <f t="shared" si="7"/>
        <v>3882</v>
      </c>
    </row>
    <row r="150" spans="1:7" x14ac:dyDescent="0.2">
      <c r="A150" s="65">
        <v>44112</v>
      </c>
      <c r="B150" s="68">
        <v>37</v>
      </c>
      <c r="C150" s="68">
        <v>167</v>
      </c>
      <c r="D150" s="63">
        <f t="shared" si="6"/>
        <v>1588</v>
      </c>
      <c r="E150" s="68">
        <v>59</v>
      </c>
      <c r="F150" s="68">
        <v>477</v>
      </c>
      <c r="G150" s="64">
        <f t="shared" si="7"/>
        <v>3941</v>
      </c>
    </row>
    <row r="151" spans="1:7" x14ac:dyDescent="0.2">
      <c r="A151" s="65">
        <v>44113</v>
      </c>
      <c r="B151" s="68">
        <v>35</v>
      </c>
      <c r="C151" s="68">
        <v>191</v>
      </c>
      <c r="D151" s="63">
        <f t="shared" si="6"/>
        <v>1623</v>
      </c>
      <c r="E151" s="68">
        <v>84</v>
      </c>
      <c r="F151" s="68">
        <v>521</v>
      </c>
      <c r="G151" s="64">
        <f t="shared" si="7"/>
        <v>4025</v>
      </c>
    </row>
    <row r="152" spans="1:7" x14ac:dyDescent="0.2">
      <c r="A152" s="65">
        <v>44114</v>
      </c>
      <c r="B152" s="68"/>
      <c r="C152" s="68"/>
      <c r="D152" s="63">
        <f t="shared" si="6"/>
        <v>1623</v>
      </c>
      <c r="E152" s="68"/>
      <c r="F152" s="68"/>
      <c r="G152" s="64">
        <f t="shared" si="7"/>
        <v>4025</v>
      </c>
    </row>
    <row r="153" spans="1:7" x14ac:dyDescent="0.2">
      <c r="A153" s="65">
        <v>44115</v>
      </c>
      <c r="B153" s="68"/>
      <c r="C153" s="68"/>
      <c r="D153" s="63">
        <f t="shared" si="6"/>
        <v>1623</v>
      </c>
      <c r="E153" s="68"/>
      <c r="F153" s="68"/>
      <c r="G153" s="64">
        <f t="shared" si="7"/>
        <v>4025</v>
      </c>
    </row>
    <row r="154" spans="1:7" x14ac:dyDescent="0.2">
      <c r="A154" s="65">
        <v>44116</v>
      </c>
      <c r="B154" s="68">
        <v>133</v>
      </c>
      <c r="C154" s="68">
        <v>180</v>
      </c>
      <c r="D154" s="63">
        <f t="shared" si="6"/>
        <v>1756</v>
      </c>
      <c r="E154" s="68">
        <v>97</v>
      </c>
      <c r="F154" s="68">
        <v>582</v>
      </c>
      <c r="G154" s="64">
        <f t="shared" si="7"/>
        <v>4122</v>
      </c>
    </row>
    <row r="155" spans="1:7" x14ac:dyDescent="0.2">
      <c r="A155" s="65">
        <v>44117</v>
      </c>
      <c r="B155" s="68">
        <v>32</v>
      </c>
      <c r="C155" s="68">
        <v>200</v>
      </c>
      <c r="D155" s="63">
        <f t="shared" si="6"/>
        <v>1788</v>
      </c>
      <c r="E155" s="68">
        <v>66</v>
      </c>
      <c r="F155" s="68">
        <v>479</v>
      </c>
      <c r="G155" s="64">
        <f t="shared" si="7"/>
        <v>4188</v>
      </c>
    </row>
    <row r="156" spans="1:7" x14ac:dyDescent="0.2">
      <c r="A156" s="65">
        <v>44118</v>
      </c>
      <c r="B156" s="68">
        <v>53</v>
      </c>
      <c r="C156" s="68">
        <v>223</v>
      </c>
      <c r="D156" s="63">
        <f t="shared" si="6"/>
        <v>1841</v>
      </c>
      <c r="E156" s="68">
        <v>22</v>
      </c>
      <c r="F156" s="68">
        <v>423</v>
      </c>
      <c r="G156" s="64">
        <f t="shared" si="7"/>
        <v>4210</v>
      </c>
    </row>
    <row r="157" spans="1:7" x14ac:dyDescent="0.2">
      <c r="A157" s="65">
        <v>44119</v>
      </c>
      <c r="B157" s="68">
        <v>51</v>
      </c>
      <c r="C157" s="68">
        <v>254</v>
      </c>
      <c r="D157" s="63">
        <f t="shared" si="6"/>
        <v>1892</v>
      </c>
      <c r="E157" s="68">
        <v>68</v>
      </c>
      <c r="F157" s="68">
        <v>475</v>
      </c>
      <c r="G157" s="64">
        <f t="shared" si="7"/>
        <v>4278</v>
      </c>
    </row>
    <row r="158" spans="1:7" x14ac:dyDescent="0.2">
      <c r="A158" s="65">
        <v>44120</v>
      </c>
      <c r="B158" s="68">
        <v>24</v>
      </c>
      <c r="C158" s="68">
        <v>231</v>
      </c>
      <c r="D158" s="63">
        <f t="shared" si="6"/>
        <v>1916</v>
      </c>
      <c r="E158" s="68">
        <v>8</v>
      </c>
      <c r="F158" s="68">
        <v>377</v>
      </c>
      <c r="G158" s="64">
        <f t="shared" si="7"/>
        <v>4286</v>
      </c>
    </row>
    <row r="159" spans="1:7" x14ac:dyDescent="0.2">
      <c r="A159" s="65">
        <v>44121</v>
      </c>
      <c r="B159" s="68"/>
      <c r="C159" s="68"/>
      <c r="D159" s="63">
        <f t="shared" ref="D159:D160" si="8">SUM(D158,B159)</f>
        <v>1916</v>
      </c>
      <c r="E159" s="68"/>
      <c r="F159" s="68"/>
      <c r="G159" s="64">
        <f t="shared" ref="G159:G160" si="9">SUM(G158,E159)</f>
        <v>4286</v>
      </c>
    </row>
    <row r="160" spans="1:7" x14ac:dyDescent="0.2">
      <c r="A160" s="65">
        <v>44122</v>
      </c>
      <c r="B160" s="68"/>
      <c r="C160" s="68"/>
      <c r="D160" s="63">
        <f t="shared" si="8"/>
        <v>1916</v>
      </c>
      <c r="E160" s="68"/>
      <c r="F160" s="68"/>
      <c r="G160" s="64">
        <f t="shared" si="9"/>
        <v>4286</v>
      </c>
    </row>
    <row r="161" spans="1:7" x14ac:dyDescent="0.2">
      <c r="A161" s="65">
        <v>44123</v>
      </c>
      <c r="B161" s="68">
        <v>120</v>
      </c>
      <c r="C161" s="68">
        <v>293</v>
      </c>
      <c r="D161" s="63">
        <f t="shared" ref="D161:D168" si="10">SUM(D160,B161)</f>
        <v>2036</v>
      </c>
      <c r="E161" s="68">
        <v>50</v>
      </c>
      <c r="F161" s="68">
        <v>368</v>
      </c>
      <c r="G161" s="64">
        <f t="shared" ref="G161:G168" si="11">SUM(G160,E161)</f>
        <v>4336</v>
      </c>
    </row>
    <row r="162" spans="1:7" x14ac:dyDescent="0.2">
      <c r="A162" s="65">
        <v>44124</v>
      </c>
      <c r="B162" s="68">
        <v>119</v>
      </c>
      <c r="C162" s="68">
        <v>312</v>
      </c>
      <c r="D162" s="63">
        <f t="shared" si="10"/>
        <v>2155</v>
      </c>
      <c r="E162" s="68">
        <v>28</v>
      </c>
      <c r="F162" s="68">
        <v>304</v>
      </c>
      <c r="G162" s="64">
        <f t="shared" si="11"/>
        <v>4364</v>
      </c>
    </row>
    <row r="163" spans="1:7" x14ac:dyDescent="0.2">
      <c r="A163" s="65">
        <v>44125</v>
      </c>
      <c r="B163" s="68">
        <v>132</v>
      </c>
      <c r="C163" s="68">
        <v>343</v>
      </c>
      <c r="D163" s="63">
        <f t="shared" si="10"/>
        <v>2287</v>
      </c>
      <c r="E163" s="68">
        <v>27</v>
      </c>
      <c r="F163" s="68">
        <v>313</v>
      </c>
      <c r="G163" s="64">
        <f t="shared" si="11"/>
        <v>4391</v>
      </c>
    </row>
    <row r="164" spans="1:7" x14ac:dyDescent="0.2">
      <c r="A164" s="65">
        <v>44126</v>
      </c>
      <c r="B164" s="68">
        <v>96</v>
      </c>
      <c r="C164" s="68">
        <v>386</v>
      </c>
      <c r="D164" s="63">
        <f t="shared" si="10"/>
        <v>2383</v>
      </c>
      <c r="E164" s="68">
        <v>34</v>
      </c>
      <c r="F164" s="68">
        <v>340</v>
      </c>
      <c r="G164" s="64">
        <f t="shared" si="11"/>
        <v>4425</v>
      </c>
    </row>
    <row r="165" spans="1:7" x14ac:dyDescent="0.2">
      <c r="A165" s="65">
        <v>44127</v>
      </c>
      <c r="B165" s="68">
        <v>77</v>
      </c>
      <c r="C165" s="68">
        <v>453</v>
      </c>
      <c r="D165" s="63">
        <f t="shared" si="10"/>
        <v>2460</v>
      </c>
      <c r="E165" s="68">
        <v>9</v>
      </c>
      <c r="F165" s="68">
        <v>352</v>
      </c>
      <c r="G165" s="64">
        <f t="shared" si="11"/>
        <v>4434</v>
      </c>
    </row>
    <row r="166" spans="1:7" x14ac:dyDescent="0.2">
      <c r="A166" s="65">
        <v>44128</v>
      </c>
      <c r="B166" s="68"/>
      <c r="C166" s="68"/>
      <c r="D166" s="63">
        <f t="shared" si="10"/>
        <v>2460</v>
      </c>
      <c r="E166" s="68"/>
      <c r="F166" s="68"/>
      <c r="G166" s="64">
        <f t="shared" si="11"/>
        <v>4434</v>
      </c>
    </row>
    <row r="167" spans="1:7" x14ac:dyDescent="0.2">
      <c r="A167" s="65">
        <v>44129</v>
      </c>
      <c r="B167" s="68"/>
      <c r="C167" s="68"/>
      <c r="D167" s="63">
        <f t="shared" si="10"/>
        <v>2460</v>
      </c>
      <c r="E167" s="68"/>
      <c r="F167" s="68"/>
      <c r="G167" s="64">
        <f t="shared" si="11"/>
        <v>4434</v>
      </c>
    </row>
    <row r="168" spans="1:7" x14ac:dyDescent="0.2">
      <c r="A168" s="65">
        <v>44130</v>
      </c>
      <c r="B168" s="68">
        <v>338</v>
      </c>
      <c r="C168" s="68">
        <v>680</v>
      </c>
      <c r="D168" s="63">
        <f t="shared" si="10"/>
        <v>2798</v>
      </c>
      <c r="E168" s="68">
        <v>36</v>
      </c>
      <c r="F168" s="68">
        <v>412</v>
      </c>
      <c r="G168" s="64">
        <f t="shared" si="11"/>
        <v>4470</v>
      </c>
    </row>
    <row r="169" spans="1:7" x14ac:dyDescent="0.2">
      <c r="A169" s="65">
        <v>44131</v>
      </c>
      <c r="B169" s="68">
        <v>583</v>
      </c>
      <c r="C169" s="68">
        <v>794</v>
      </c>
      <c r="D169" s="63">
        <f>SUM(D168,B169)</f>
        <v>3381</v>
      </c>
      <c r="E169" s="68" t="s">
        <v>165</v>
      </c>
      <c r="F169" s="68" t="s">
        <v>165</v>
      </c>
      <c r="G169" s="143" t="s">
        <v>165</v>
      </c>
    </row>
    <row r="170" spans="1:7" x14ac:dyDescent="0.2">
      <c r="A170" s="65">
        <v>44132</v>
      </c>
      <c r="B170" s="68">
        <v>359</v>
      </c>
      <c r="C170" s="68">
        <v>796</v>
      </c>
      <c r="D170" s="63">
        <f t="shared" ref="D170:D181" si="12">SUM(D169,B170)</f>
        <v>3740</v>
      </c>
      <c r="E170" s="68" t="s">
        <v>165</v>
      </c>
      <c r="F170" s="68" t="s">
        <v>165</v>
      </c>
      <c r="G170" s="143" t="s">
        <v>165</v>
      </c>
    </row>
    <row r="171" spans="1:7" x14ac:dyDescent="0.2">
      <c r="A171" s="65">
        <v>44133</v>
      </c>
      <c r="B171" s="68">
        <v>296</v>
      </c>
      <c r="C171" s="68">
        <v>757</v>
      </c>
      <c r="D171" s="63">
        <f t="shared" si="12"/>
        <v>4036</v>
      </c>
      <c r="E171" s="68" t="s">
        <v>165</v>
      </c>
      <c r="F171" s="68" t="s">
        <v>165</v>
      </c>
      <c r="G171" s="70" t="s">
        <v>165</v>
      </c>
    </row>
    <row r="172" spans="1:7" x14ac:dyDescent="0.2">
      <c r="A172" s="65">
        <v>44134</v>
      </c>
      <c r="B172" s="68">
        <v>233</v>
      </c>
      <c r="C172" s="68">
        <v>990</v>
      </c>
      <c r="D172" s="63">
        <f t="shared" si="12"/>
        <v>4269</v>
      </c>
      <c r="E172" s="68" t="s">
        <v>165</v>
      </c>
      <c r="F172" s="68" t="s">
        <v>165</v>
      </c>
      <c r="G172" s="70" t="s">
        <v>165</v>
      </c>
    </row>
    <row r="173" spans="1:7" x14ac:dyDescent="0.2">
      <c r="A173" s="65">
        <v>44135</v>
      </c>
      <c r="B173" s="68"/>
      <c r="C173" s="68"/>
      <c r="D173" s="63">
        <f t="shared" si="12"/>
        <v>4269</v>
      </c>
      <c r="E173" s="68"/>
      <c r="F173" s="68"/>
      <c r="G173" s="70" t="s">
        <v>165</v>
      </c>
    </row>
    <row r="174" spans="1:7" x14ac:dyDescent="0.2">
      <c r="A174" s="65">
        <v>44136</v>
      </c>
      <c r="B174" s="68"/>
      <c r="C174" s="68"/>
      <c r="D174" s="63">
        <f t="shared" si="12"/>
        <v>4269</v>
      </c>
      <c r="E174" s="68"/>
      <c r="F174" s="68"/>
      <c r="G174" s="70" t="s">
        <v>165</v>
      </c>
    </row>
    <row r="175" spans="1:7" x14ac:dyDescent="0.2">
      <c r="A175" s="65">
        <v>44137</v>
      </c>
      <c r="B175" s="68">
        <v>759</v>
      </c>
      <c r="C175" s="68">
        <v>1685</v>
      </c>
      <c r="D175" s="63">
        <f t="shared" si="12"/>
        <v>5028</v>
      </c>
      <c r="E175" s="68" t="s">
        <v>165</v>
      </c>
      <c r="F175" s="68" t="s">
        <v>165</v>
      </c>
      <c r="G175" s="70" t="s">
        <v>165</v>
      </c>
    </row>
    <row r="176" spans="1:7" x14ac:dyDescent="0.2">
      <c r="A176" s="65">
        <v>44138</v>
      </c>
      <c r="B176" s="68">
        <v>216</v>
      </c>
      <c r="C176" s="68">
        <v>1608</v>
      </c>
      <c r="D176" s="63">
        <f t="shared" si="12"/>
        <v>5244</v>
      </c>
      <c r="E176" s="68" t="s">
        <v>165</v>
      </c>
      <c r="F176" s="68" t="s">
        <v>165</v>
      </c>
      <c r="G176" s="70" t="s">
        <v>165</v>
      </c>
    </row>
    <row r="177" spans="1:7" x14ac:dyDescent="0.2">
      <c r="A177" s="65">
        <v>44139</v>
      </c>
      <c r="B177" s="68">
        <v>589</v>
      </c>
      <c r="C177" s="68">
        <v>1809</v>
      </c>
      <c r="D177" s="63">
        <f t="shared" si="12"/>
        <v>5833</v>
      </c>
      <c r="E177" s="68" t="s">
        <v>165</v>
      </c>
      <c r="F177" s="68" t="s">
        <v>165</v>
      </c>
      <c r="G177" s="70" t="s">
        <v>165</v>
      </c>
    </row>
    <row r="178" spans="1:7" x14ac:dyDescent="0.2">
      <c r="A178" s="65">
        <v>44140</v>
      </c>
      <c r="B178" s="68">
        <v>357</v>
      </c>
      <c r="C178" s="68">
        <v>1850</v>
      </c>
      <c r="D178" s="63">
        <f t="shared" si="12"/>
        <v>6190</v>
      </c>
      <c r="E178" s="68" t="s">
        <v>165</v>
      </c>
      <c r="F178" s="68" t="s">
        <v>165</v>
      </c>
      <c r="G178" s="70" t="s">
        <v>165</v>
      </c>
    </row>
    <row r="179" spans="1:7" x14ac:dyDescent="0.2">
      <c r="A179" s="65">
        <v>44141</v>
      </c>
      <c r="B179" s="68">
        <v>406</v>
      </c>
      <c r="C179" s="68">
        <v>1900</v>
      </c>
      <c r="D179" s="152">
        <f t="shared" si="12"/>
        <v>6596</v>
      </c>
      <c r="E179" s="68" t="s">
        <v>165</v>
      </c>
      <c r="F179" s="68" t="s">
        <v>165</v>
      </c>
      <c r="G179" s="70" t="s">
        <v>165</v>
      </c>
    </row>
    <row r="180" spans="1:7" x14ac:dyDescent="0.2">
      <c r="A180" s="65">
        <v>44142</v>
      </c>
      <c r="B180" s="158"/>
      <c r="C180" s="158"/>
      <c r="D180" s="152">
        <f t="shared" si="12"/>
        <v>6596</v>
      </c>
      <c r="E180" s="158"/>
      <c r="F180" s="158"/>
      <c r="G180" s="70" t="s">
        <v>165</v>
      </c>
    </row>
    <row r="181" spans="1:7" x14ac:dyDescent="0.2">
      <c r="A181" s="65">
        <v>44143</v>
      </c>
      <c r="B181" s="68"/>
      <c r="C181" s="68"/>
      <c r="D181" s="152">
        <f t="shared" si="12"/>
        <v>6596</v>
      </c>
      <c r="E181" s="68"/>
      <c r="F181" s="68"/>
      <c r="G181" s="70" t="s">
        <v>165</v>
      </c>
    </row>
    <row r="182" spans="1:7" x14ac:dyDescent="0.2">
      <c r="A182" s="65">
        <v>44144</v>
      </c>
      <c r="B182" s="68">
        <v>406</v>
      </c>
      <c r="C182" s="68">
        <v>2100</v>
      </c>
      <c r="D182" s="63">
        <f>SUM(D181,B182)</f>
        <v>7002</v>
      </c>
      <c r="E182" s="68" t="s">
        <v>165</v>
      </c>
      <c r="F182" s="68" t="s">
        <v>165</v>
      </c>
      <c r="G182" s="70" t="s">
        <v>165</v>
      </c>
    </row>
    <row r="183" spans="1:7" x14ac:dyDescent="0.2">
      <c r="A183" s="65">
        <v>44145</v>
      </c>
      <c r="B183" s="68">
        <v>789</v>
      </c>
      <c r="C183" s="68">
        <v>2250</v>
      </c>
      <c r="D183" s="63">
        <f>SUM(D182,B183)</f>
        <v>7791</v>
      </c>
      <c r="E183" s="68" t="s">
        <v>165</v>
      </c>
      <c r="F183" s="68" t="s">
        <v>165</v>
      </c>
      <c r="G183" s="70" t="s">
        <v>165</v>
      </c>
    </row>
    <row r="184" spans="1:7" x14ac:dyDescent="0.2">
      <c r="A184" s="65">
        <v>44146</v>
      </c>
      <c r="B184" s="68">
        <v>653</v>
      </c>
      <c r="C184" s="68">
        <v>1660</v>
      </c>
      <c r="D184" s="63">
        <f>SUM(D183,B184)</f>
        <v>8444</v>
      </c>
      <c r="E184" s="68" t="s">
        <v>165</v>
      </c>
      <c r="F184" s="68" t="s">
        <v>165</v>
      </c>
      <c r="G184" s="70" t="s">
        <v>165</v>
      </c>
    </row>
    <row r="185" spans="1:7" x14ac:dyDescent="0.2">
      <c r="A185" s="65">
        <v>44147</v>
      </c>
      <c r="B185" s="68"/>
      <c r="C185" s="68"/>
      <c r="D185" s="152"/>
      <c r="E185" s="68"/>
      <c r="F185" s="68"/>
      <c r="G185" s="70"/>
    </row>
    <row r="186" spans="1:7" x14ac:dyDescent="0.2">
      <c r="A186" s="65">
        <v>44148</v>
      </c>
      <c r="B186" s="68"/>
      <c r="C186" s="68"/>
      <c r="D186" s="152"/>
      <c r="E186" s="68"/>
      <c r="F186" s="68"/>
      <c r="G186" s="70"/>
    </row>
    <row r="187" spans="1:7" x14ac:dyDescent="0.2">
      <c r="A187" s="65">
        <v>44149</v>
      </c>
      <c r="B187" s="68"/>
      <c r="C187" s="68"/>
      <c r="D187" s="152"/>
      <c r="E187" s="68"/>
      <c r="F187" s="68"/>
      <c r="G187" s="70"/>
    </row>
    <row r="188" spans="1:7" x14ac:dyDescent="0.2">
      <c r="A188" s="65">
        <v>44150</v>
      </c>
      <c r="B188" s="68"/>
      <c r="C188" s="68"/>
      <c r="D188" s="152"/>
      <c r="E188" s="68"/>
      <c r="F188" s="68"/>
      <c r="G188" s="70"/>
    </row>
    <row r="189" spans="1:7" x14ac:dyDescent="0.2">
      <c r="A189" s="69"/>
      <c r="B189" s="68"/>
      <c r="C189" s="68"/>
      <c r="D189" s="68"/>
      <c r="E189" s="68"/>
      <c r="F189" s="68"/>
      <c r="G189" s="70"/>
    </row>
    <row r="190" spans="1:7" ht="15" thickBot="1" x14ac:dyDescent="0.25">
      <c r="A190" s="71" t="s">
        <v>87</v>
      </c>
      <c r="B190" s="72">
        <f>MAX(D4:D189)</f>
        <v>8444</v>
      </c>
      <c r="C190" s="72"/>
      <c r="D190" s="72"/>
      <c r="E190" s="72">
        <f>MAX(G4:G189)</f>
        <v>4470</v>
      </c>
      <c r="F190" s="72"/>
      <c r="G190" s="73"/>
    </row>
    <row r="191" spans="1:7" ht="15" thickTop="1" x14ac:dyDescent="0.2">
      <c r="B191" s="47"/>
      <c r="C191" s="47"/>
      <c r="D191" s="47"/>
      <c r="E191" s="47"/>
      <c r="F191" s="47"/>
      <c r="G191" s="47"/>
    </row>
    <row r="192" spans="1:7" x14ac:dyDescent="0.2">
      <c r="B192" s="47"/>
      <c r="C192" s="47"/>
      <c r="D192" s="47"/>
      <c r="E192" s="47"/>
      <c r="F192" s="47"/>
      <c r="G192" s="47"/>
    </row>
    <row r="193" spans="2:7" x14ac:dyDescent="0.2">
      <c r="B193" s="47"/>
      <c r="C193" s="47"/>
      <c r="D193" s="47"/>
      <c r="E193" s="47"/>
      <c r="F193" s="47"/>
      <c r="G193" s="47"/>
    </row>
    <row r="194" spans="2:7" x14ac:dyDescent="0.2">
      <c r="B194" s="47"/>
      <c r="C194" s="47"/>
      <c r="D194" s="47"/>
      <c r="E194" s="47"/>
      <c r="F194" s="47"/>
      <c r="G194" s="47"/>
    </row>
    <row r="195" spans="2:7" x14ac:dyDescent="0.2">
      <c r="B195" s="47"/>
      <c r="C195" s="47"/>
      <c r="D195" s="47"/>
      <c r="E195" s="47"/>
      <c r="F195" s="47"/>
      <c r="G195" s="47"/>
    </row>
    <row r="196" spans="2:7" x14ac:dyDescent="0.2">
      <c r="B196" s="47"/>
      <c r="C196" s="47"/>
      <c r="D196" s="47"/>
      <c r="E196" s="47"/>
      <c r="F196" s="47"/>
      <c r="G196" s="47"/>
    </row>
    <row r="197" spans="2:7" x14ac:dyDescent="0.2">
      <c r="B197" s="47"/>
      <c r="C197" s="47"/>
      <c r="D197" s="47"/>
      <c r="E197" s="47"/>
      <c r="F197" s="47"/>
      <c r="G197" s="47"/>
    </row>
    <row r="198" spans="2:7" x14ac:dyDescent="0.2">
      <c r="B198" s="47"/>
      <c r="C198" s="47"/>
      <c r="D198" s="47"/>
      <c r="E198" s="47"/>
      <c r="F198" s="47"/>
      <c r="G198" s="47"/>
    </row>
    <row r="199" spans="2:7" x14ac:dyDescent="0.2">
      <c r="B199" s="47"/>
      <c r="C199" s="47"/>
      <c r="D199" s="47"/>
      <c r="E199" s="47"/>
      <c r="F199" s="47"/>
      <c r="G199" s="47"/>
    </row>
    <row r="200" spans="2:7" x14ac:dyDescent="0.2">
      <c r="B200" s="47"/>
      <c r="C200" s="47"/>
      <c r="D200" s="47"/>
      <c r="E200" s="47"/>
      <c r="F200" s="47"/>
      <c r="G200" s="47"/>
    </row>
    <row r="201" spans="2:7" x14ac:dyDescent="0.2">
      <c r="B201" s="47"/>
      <c r="C201" s="47"/>
      <c r="D201" s="47"/>
      <c r="E201" s="47"/>
      <c r="F201" s="47"/>
      <c r="G201" s="47"/>
    </row>
    <row r="202" spans="2:7" x14ac:dyDescent="0.2">
      <c r="B202" s="47"/>
      <c r="C202" s="47"/>
      <c r="D202" s="47"/>
      <c r="E202" s="47"/>
      <c r="F202" s="47"/>
      <c r="G202" s="47"/>
    </row>
    <row r="203" spans="2:7" x14ac:dyDescent="0.2">
      <c r="B203" s="47"/>
      <c r="C203" s="47"/>
      <c r="D203" s="47"/>
      <c r="E203" s="47"/>
      <c r="F203" s="47"/>
      <c r="G203" s="47"/>
    </row>
    <row r="204" spans="2:7" x14ac:dyDescent="0.2">
      <c r="B204" s="47"/>
      <c r="C204" s="47"/>
      <c r="D204" s="47"/>
      <c r="E204" s="47"/>
      <c r="F204" s="47"/>
      <c r="G204" s="47"/>
    </row>
    <row r="205" spans="2:7" x14ac:dyDescent="0.2">
      <c r="B205" s="47"/>
      <c r="C205" s="47"/>
      <c r="D205" s="47"/>
      <c r="E205" s="47"/>
      <c r="F205" s="47"/>
      <c r="G205" s="47"/>
    </row>
    <row r="206" spans="2:7" x14ac:dyDescent="0.2">
      <c r="B206" s="47"/>
      <c r="C206" s="47"/>
      <c r="D206" s="47"/>
      <c r="E206" s="47"/>
      <c r="F206" s="47"/>
      <c r="G206" s="47"/>
    </row>
    <row r="207" spans="2:7" x14ac:dyDescent="0.2">
      <c r="B207" s="47"/>
      <c r="C207" s="47"/>
      <c r="D207" s="47"/>
      <c r="E207" s="47"/>
      <c r="F207" s="47"/>
      <c r="G207" s="47"/>
    </row>
    <row r="208" spans="2:7" x14ac:dyDescent="0.2">
      <c r="B208" s="47"/>
      <c r="C208" s="47"/>
      <c r="D208" s="47"/>
      <c r="E208" s="47"/>
      <c r="F208" s="47"/>
      <c r="G208" s="47"/>
    </row>
    <row r="209" spans="2:7" x14ac:dyDescent="0.2">
      <c r="B209" s="47"/>
      <c r="C209" s="47"/>
      <c r="D209" s="47"/>
      <c r="E209" s="47"/>
      <c r="F209" s="47"/>
      <c r="G209" s="47"/>
    </row>
    <row r="210" spans="2:7" x14ac:dyDescent="0.2">
      <c r="B210" s="47"/>
      <c r="C210" s="47"/>
      <c r="D210" s="47"/>
      <c r="E210" s="47"/>
      <c r="F210" s="47"/>
      <c r="G210" s="47"/>
    </row>
    <row r="211" spans="2:7" x14ac:dyDescent="0.2">
      <c r="B211" s="47"/>
      <c r="C211" s="47"/>
      <c r="D211" s="47"/>
      <c r="E211" s="47"/>
      <c r="F211" s="47"/>
      <c r="G211" s="47"/>
    </row>
    <row r="212" spans="2:7" x14ac:dyDescent="0.2">
      <c r="B212" s="47"/>
      <c r="C212" s="47"/>
      <c r="D212" s="47"/>
      <c r="E212" s="47"/>
      <c r="F212" s="47"/>
      <c r="G212" s="47"/>
    </row>
    <row r="213" spans="2:7" x14ac:dyDescent="0.2">
      <c r="B213" s="47"/>
      <c r="C213" s="47"/>
      <c r="D213" s="47"/>
      <c r="E213" s="47"/>
      <c r="F213" s="47"/>
      <c r="G213" s="47"/>
    </row>
    <row r="214" spans="2:7" x14ac:dyDescent="0.2">
      <c r="B214" s="47"/>
      <c r="C214" s="47"/>
      <c r="D214" s="47"/>
      <c r="E214" s="47"/>
      <c r="F214" s="47"/>
      <c r="G214" s="47"/>
    </row>
    <row r="215" spans="2:7" x14ac:dyDescent="0.2">
      <c r="B215" s="47"/>
      <c r="C215" s="47"/>
      <c r="D215" s="47"/>
      <c r="E215" s="47"/>
      <c r="F215" s="47"/>
      <c r="G215" s="47"/>
    </row>
    <row r="216" spans="2:7" x14ac:dyDescent="0.2">
      <c r="B216" s="47"/>
      <c r="C216" s="47"/>
      <c r="D216" s="47"/>
      <c r="E216" s="47"/>
      <c r="F216" s="47"/>
      <c r="G216" s="47"/>
    </row>
    <row r="217" spans="2:7" x14ac:dyDescent="0.2">
      <c r="B217" s="47"/>
      <c r="C217" s="47"/>
      <c r="D217" s="47"/>
      <c r="E217" s="47"/>
      <c r="F217" s="47"/>
      <c r="G217" s="47"/>
    </row>
    <row r="218" spans="2:7" x14ac:dyDescent="0.2">
      <c r="B218" s="47"/>
      <c r="C218" s="47"/>
      <c r="D218" s="47"/>
      <c r="E218" s="47"/>
      <c r="F218" s="47"/>
      <c r="G218" s="47"/>
    </row>
    <row r="219" spans="2:7" x14ac:dyDescent="0.2">
      <c r="B219" s="47"/>
      <c r="C219" s="47"/>
      <c r="D219" s="47"/>
      <c r="E219" s="47"/>
      <c r="F219" s="47"/>
      <c r="G219" s="47"/>
    </row>
    <row r="220" spans="2:7" x14ac:dyDescent="0.2">
      <c r="B220" s="47"/>
      <c r="C220" s="47"/>
      <c r="D220" s="47"/>
      <c r="E220" s="47"/>
      <c r="F220" s="47"/>
      <c r="G220" s="47"/>
    </row>
    <row r="221" spans="2:7" x14ac:dyDescent="0.2">
      <c r="B221" s="47"/>
      <c r="C221" s="47"/>
      <c r="D221" s="47"/>
      <c r="E221" s="47"/>
      <c r="F221" s="47"/>
      <c r="G221" s="47"/>
    </row>
    <row r="222" spans="2:7" x14ac:dyDescent="0.2">
      <c r="B222" s="47"/>
      <c r="C222" s="47"/>
      <c r="D222" s="47"/>
      <c r="E222" s="47"/>
      <c r="F222" s="47"/>
      <c r="G222" s="47"/>
    </row>
    <row r="223" spans="2:7" x14ac:dyDescent="0.2">
      <c r="B223" s="47"/>
      <c r="C223" s="47"/>
      <c r="D223" s="47"/>
      <c r="E223" s="47"/>
      <c r="F223" s="47"/>
      <c r="G223" s="47"/>
    </row>
    <row r="224" spans="2:7" x14ac:dyDescent="0.2">
      <c r="B224" s="47"/>
      <c r="C224" s="47"/>
      <c r="D224" s="47"/>
      <c r="E224" s="47"/>
      <c r="F224" s="47"/>
      <c r="G224" s="47"/>
    </row>
    <row r="225" spans="2:7" x14ac:dyDescent="0.2">
      <c r="B225" s="47"/>
      <c r="C225" s="47"/>
      <c r="D225" s="47"/>
      <c r="E225" s="47"/>
      <c r="F225" s="47"/>
      <c r="G225" s="47"/>
    </row>
    <row r="226" spans="2:7" x14ac:dyDescent="0.2">
      <c r="B226" s="47"/>
      <c r="C226" s="47"/>
      <c r="D226" s="47"/>
      <c r="E226" s="47"/>
      <c r="F226" s="47"/>
      <c r="G226" s="47"/>
    </row>
    <row r="227" spans="2:7" x14ac:dyDescent="0.2">
      <c r="B227" s="47"/>
      <c r="C227" s="47"/>
      <c r="D227" s="47"/>
      <c r="E227" s="47"/>
      <c r="F227" s="47"/>
      <c r="G227" s="47"/>
    </row>
    <row r="228" spans="2:7" x14ac:dyDescent="0.2">
      <c r="B228" s="47"/>
      <c r="C228" s="47"/>
      <c r="D228" s="47"/>
      <c r="E228" s="47"/>
      <c r="F228" s="47"/>
      <c r="G228" s="47"/>
    </row>
    <row r="229" spans="2:7" x14ac:dyDescent="0.2">
      <c r="B229" s="47"/>
      <c r="C229" s="47"/>
      <c r="D229" s="47"/>
      <c r="E229" s="47"/>
      <c r="F229" s="47"/>
      <c r="G229" s="47"/>
    </row>
    <row r="230" spans="2:7" x14ac:dyDescent="0.2">
      <c r="B230" s="47"/>
      <c r="C230" s="47"/>
      <c r="D230" s="47"/>
      <c r="E230" s="47"/>
      <c r="F230" s="47"/>
      <c r="G230" s="47"/>
    </row>
    <row r="231" spans="2:7" x14ac:dyDescent="0.2">
      <c r="B231" s="47"/>
      <c r="C231" s="47"/>
      <c r="D231" s="47"/>
      <c r="E231" s="47"/>
      <c r="F231" s="47"/>
      <c r="G231" s="47"/>
    </row>
    <row r="232" spans="2:7" x14ac:dyDescent="0.2">
      <c r="B232" s="47"/>
      <c r="C232" s="47"/>
      <c r="D232" s="47"/>
      <c r="E232" s="47"/>
      <c r="F232" s="47"/>
      <c r="G232" s="47"/>
    </row>
    <row r="233" spans="2:7" x14ac:dyDescent="0.2">
      <c r="B233" s="47"/>
      <c r="C233" s="47"/>
      <c r="D233" s="47"/>
      <c r="E233" s="47"/>
      <c r="F233" s="47"/>
      <c r="G233" s="47"/>
    </row>
    <row r="234" spans="2:7" x14ac:dyDescent="0.2">
      <c r="B234" s="47"/>
      <c r="C234" s="47"/>
      <c r="D234" s="47"/>
      <c r="E234" s="47"/>
      <c r="F234" s="47"/>
      <c r="G234" s="47"/>
    </row>
    <row r="235" spans="2:7" x14ac:dyDescent="0.2">
      <c r="B235" s="47"/>
      <c r="C235" s="47"/>
      <c r="D235" s="47"/>
      <c r="E235" s="47"/>
      <c r="F235" s="47"/>
      <c r="G235" s="47"/>
    </row>
    <row r="236" spans="2:7" x14ac:dyDescent="0.2">
      <c r="B236" s="47"/>
      <c r="C236" s="47"/>
      <c r="D236" s="47"/>
      <c r="E236" s="47"/>
      <c r="F236" s="47"/>
      <c r="G236" s="47"/>
    </row>
    <row r="237" spans="2:7" x14ac:dyDescent="0.2">
      <c r="B237" s="47"/>
      <c r="C237" s="47"/>
      <c r="D237" s="47"/>
      <c r="E237" s="47"/>
      <c r="F237" s="47"/>
      <c r="G237" s="47"/>
    </row>
    <row r="238" spans="2:7" x14ac:dyDescent="0.2">
      <c r="B238" s="47"/>
      <c r="C238" s="47"/>
      <c r="D238" s="47"/>
      <c r="E238" s="47"/>
      <c r="F238" s="47"/>
      <c r="G238" s="47"/>
    </row>
    <row r="239" spans="2:7" x14ac:dyDescent="0.2">
      <c r="B239" s="47"/>
      <c r="C239" s="47"/>
      <c r="D239" s="47"/>
      <c r="E239" s="47"/>
      <c r="F239" s="47"/>
      <c r="G239" s="47"/>
    </row>
    <row r="240" spans="2:7" x14ac:dyDescent="0.2">
      <c r="B240" s="47"/>
      <c r="C240" s="47"/>
      <c r="D240" s="47"/>
      <c r="E240" s="47"/>
      <c r="F240" s="47"/>
      <c r="G240" s="47"/>
    </row>
    <row r="241" spans="2:7" x14ac:dyDescent="0.2">
      <c r="B241" s="47"/>
      <c r="C241" s="47"/>
      <c r="D241" s="47"/>
      <c r="E241" s="47"/>
      <c r="F241" s="47"/>
      <c r="G241" s="47"/>
    </row>
    <row r="242" spans="2:7" x14ac:dyDescent="0.2">
      <c r="B242" s="47"/>
      <c r="C242" s="47"/>
      <c r="D242" s="47"/>
      <c r="E242" s="47"/>
      <c r="F242" s="47"/>
      <c r="G242" s="47"/>
    </row>
    <row r="243" spans="2:7" x14ac:dyDescent="0.2">
      <c r="B243" s="47"/>
      <c r="C243" s="47"/>
      <c r="D243" s="47"/>
      <c r="E243" s="47"/>
      <c r="F243" s="47"/>
      <c r="G243" s="47"/>
    </row>
    <row r="244" spans="2:7" x14ac:dyDescent="0.2">
      <c r="B244" s="47"/>
      <c r="C244" s="47"/>
      <c r="D244" s="47"/>
      <c r="E244" s="47"/>
      <c r="F244" s="47"/>
      <c r="G244" s="47"/>
    </row>
    <row r="245" spans="2:7" x14ac:dyDescent="0.2">
      <c r="B245" s="47"/>
      <c r="C245" s="47"/>
      <c r="D245" s="47"/>
      <c r="E245" s="47"/>
      <c r="F245" s="47"/>
      <c r="G245" s="47"/>
    </row>
    <row r="246" spans="2:7" x14ac:dyDescent="0.2">
      <c r="B246" s="47"/>
      <c r="C246" s="47"/>
      <c r="D246" s="47"/>
      <c r="E246" s="47"/>
      <c r="F246" s="47"/>
      <c r="G246" s="47"/>
    </row>
    <row r="247" spans="2:7" x14ac:dyDescent="0.2">
      <c r="B247" s="47"/>
      <c r="C247" s="47"/>
      <c r="D247" s="47"/>
      <c r="E247" s="47"/>
      <c r="F247" s="47"/>
      <c r="G247" s="47"/>
    </row>
    <row r="248" spans="2:7" x14ac:dyDescent="0.2">
      <c r="B248" s="47"/>
      <c r="C248" s="47"/>
      <c r="D248" s="47"/>
      <c r="E248" s="47"/>
      <c r="F248" s="47"/>
      <c r="G248" s="47"/>
    </row>
    <row r="249" spans="2:7" x14ac:dyDescent="0.2">
      <c r="B249" s="47"/>
      <c r="C249" s="47"/>
      <c r="D249" s="47"/>
      <c r="E249" s="47"/>
      <c r="F249" s="47"/>
      <c r="G249" s="47"/>
    </row>
    <row r="250" spans="2:7" x14ac:dyDescent="0.2">
      <c r="B250" s="47"/>
      <c r="C250" s="47"/>
      <c r="D250" s="47"/>
      <c r="E250" s="47"/>
      <c r="F250" s="47"/>
      <c r="G250" s="47"/>
    </row>
    <row r="251" spans="2:7" x14ac:dyDescent="0.2">
      <c r="B251" s="47"/>
      <c r="C251" s="47"/>
      <c r="D251" s="47"/>
      <c r="E251" s="47"/>
      <c r="F251" s="47"/>
      <c r="G251" s="47"/>
    </row>
    <row r="252" spans="2:7" x14ac:dyDescent="0.2">
      <c r="B252" s="47"/>
      <c r="C252" s="47"/>
      <c r="D252" s="47"/>
      <c r="E252" s="47"/>
      <c r="F252" s="47"/>
      <c r="G252" s="47"/>
    </row>
    <row r="253" spans="2:7" x14ac:dyDescent="0.2">
      <c r="B253" s="47"/>
      <c r="C253" s="47"/>
      <c r="D253" s="47"/>
      <c r="E253" s="47"/>
      <c r="F253" s="47"/>
      <c r="G253" s="47"/>
    </row>
    <row r="254" spans="2:7" x14ac:dyDescent="0.2">
      <c r="B254" s="47"/>
      <c r="C254" s="47"/>
      <c r="D254" s="47"/>
      <c r="E254" s="47"/>
      <c r="F254" s="47"/>
      <c r="G254" s="47"/>
    </row>
    <row r="255" spans="2:7" x14ac:dyDescent="0.2">
      <c r="B255" s="47"/>
      <c r="C255" s="47"/>
      <c r="D255" s="47"/>
      <c r="E255" s="47"/>
      <c r="F255" s="47"/>
      <c r="G255" s="47"/>
    </row>
    <row r="256" spans="2:7" x14ac:dyDescent="0.2">
      <c r="B256" s="47"/>
      <c r="C256" s="47"/>
      <c r="D256" s="47"/>
      <c r="E256" s="47"/>
      <c r="F256" s="47"/>
      <c r="G256" s="47"/>
    </row>
    <row r="257" spans="2:7" x14ac:dyDescent="0.2">
      <c r="B257" s="47"/>
      <c r="C257" s="47"/>
      <c r="D257" s="47"/>
      <c r="E257" s="47"/>
      <c r="F257" s="47"/>
      <c r="G257" s="47"/>
    </row>
    <row r="258" spans="2:7" x14ac:dyDescent="0.2">
      <c r="B258" s="47"/>
      <c r="C258" s="47"/>
      <c r="D258" s="47"/>
      <c r="E258" s="47"/>
      <c r="F258" s="47"/>
      <c r="G258" s="47"/>
    </row>
    <row r="259" spans="2:7" x14ac:dyDescent="0.2">
      <c r="B259" s="47"/>
      <c r="C259" s="47"/>
      <c r="D259" s="47"/>
      <c r="E259" s="47"/>
      <c r="F259" s="47"/>
      <c r="G259" s="47"/>
    </row>
    <row r="260" spans="2:7" x14ac:dyDescent="0.2">
      <c r="B260" s="47"/>
      <c r="C260" s="47"/>
      <c r="D260" s="47"/>
      <c r="E260" s="47"/>
      <c r="F260" s="47"/>
      <c r="G260" s="47"/>
    </row>
    <row r="261" spans="2:7" x14ac:dyDescent="0.2">
      <c r="B261" s="47"/>
      <c r="C261" s="47"/>
      <c r="D261" s="47"/>
      <c r="E261" s="47"/>
      <c r="F261" s="47"/>
      <c r="G261" s="47"/>
    </row>
    <row r="262" spans="2:7" x14ac:dyDescent="0.2">
      <c r="B262" s="47"/>
      <c r="C262" s="47"/>
      <c r="D262" s="47"/>
      <c r="E262" s="47"/>
      <c r="F262" s="47"/>
      <c r="G262" s="47"/>
    </row>
    <row r="263" spans="2:7" x14ac:dyDescent="0.2">
      <c r="B263" s="47"/>
      <c r="C263" s="47"/>
      <c r="D263" s="47"/>
      <c r="E263" s="47"/>
      <c r="F263" s="47"/>
      <c r="G263" s="47"/>
    </row>
    <row r="264" spans="2:7" x14ac:dyDescent="0.2">
      <c r="B264" s="47"/>
      <c r="C264" s="47"/>
      <c r="D264" s="47"/>
      <c r="E264" s="47"/>
      <c r="F264" s="47"/>
      <c r="G264" s="47"/>
    </row>
    <row r="265" spans="2:7" x14ac:dyDescent="0.2">
      <c r="B265" s="47"/>
      <c r="C265" s="47"/>
      <c r="D265" s="47"/>
      <c r="E265" s="47"/>
      <c r="F265" s="47"/>
      <c r="G265" s="47"/>
    </row>
    <row r="266" spans="2:7" x14ac:dyDescent="0.2">
      <c r="B266" s="47"/>
      <c r="C266" s="47"/>
      <c r="D266" s="47"/>
      <c r="E266" s="47"/>
      <c r="F266" s="47"/>
      <c r="G266" s="47"/>
    </row>
    <row r="267" spans="2:7" x14ac:dyDescent="0.2">
      <c r="B267" s="47"/>
      <c r="C267" s="47"/>
      <c r="D267" s="47"/>
      <c r="E267" s="47"/>
      <c r="F267" s="47"/>
      <c r="G267" s="47"/>
    </row>
    <row r="268" spans="2:7" x14ac:dyDescent="0.2">
      <c r="B268" s="47"/>
      <c r="C268" s="47"/>
      <c r="D268" s="47"/>
      <c r="E268" s="47"/>
      <c r="F268" s="47"/>
      <c r="G268" s="47"/>
    </row>
    <row r="269" spans="2:7" x14ac:dyDescent="0.2">
      <c r="B269" s="47"/>
      <c r="C269" s="47"/>
      <c r="D269" s="47"/>
      <c r="E269" s="47"/>
      <c r="F269" s="47"/>
      <c r="G269" s="47"/>
    </row>
    <row r="270" spans="2:7" x14ac:dyDescent="0.2">
      <c r="B270" s="47"/>
      <c r="C270" s="47"/>
      <c r="D270" s="47"/>
      <c r="E270" s="47"/>
      <c r="F270" s="47"/>
      <c r="G270" s="47"/>
    </row>
    <row r="271" spans="2:7" x14ac:dyDescent="0.2">
      <c r="B271" s="47"/>
      <c r="C271" s="47"/>
      <c r="D271" s="47"/>
      <c r="E271" s="47"/>
      <c r="F271" s="47"/>
      <c r="G271" s="47"/>
    </row>
    <row r="272" spans="2:7" x14ac:dyDescent="0.2">
      <c r="B272" s="47"/>
      <c r="C272" s="47"/>
      <c r="D272" s="47"/>
      <c r="E272" s="47"/>
      <c r="F272" s="47"/>
      <c r="G272" s="47"/>
    </row>
    <row r="273" spans="2:7" x14ac:dyDescent="0.2">
      <c r="B273" s="47"/>
      <c r="C273" s="47"/>
      <c r="D273" s="47"/>
      <c r="E273" s="47"/>
      <c r="F273" s="47"/>
      <c r="G273" s="47"/>
    </row>
    <row r="274" spans="2:7" x14ac:dyDescent="0.2">
      <c r="B274" s="47"/>
      <c r="C274" s="47"/>
      <c r="D274" s="47"/>
      <c r="E274" s="47"/>
      <c r="F274" s="47"/>
      <c r="G274" s="47"/>
    </row>
    <row r="275" spans="2:7" x14ac:dyDescent="0.2">
      <c r="B275" s="47"/>
      <c r="C275" s="47"/>
      <c r="D275" s="47"/>
      <c r="E275" s="47"/>
      <c r="F275" s="47"/>
      <c r="G275" s="47"/>
    </row>
    <row r="276" spans="2:7" x14ac:dyDescent="0.2">
      <c r="B276" s="47"/>
      <c r="C276" s="47"/>
      <c r="D276" s="47"/>
      <c r="E276" s="47"/>
      <c r="F276" s="47"/>
      <c r="G276" s="47"/>
    </row>
    <row r="277" spans="2:7" x14ac:dyDescent="0.2">
      <c r="B277" s="47"/>
      <c r="C277" s="47"/>
      <c r="D277" s="47"/>
      <c r="E277" s="47"/>
      <c r="F277" s="47"/>
      <c r="G277" s="47"/>
    </row>
    <row r="278" spans="2:7" x14ac:dyDescent="0.2">
      <c r="B278" s="47"/>
      <c r="C278" s="47"/>
      <c r="D278" s="47"/>
      <c r="E278" s="47"/>
      <c r="F278" s="47"/>
      <c r="G278" s="47"/>
    </row>
    <row r="279" spans="2:7" x14ac:dyDescent="0.2">
      <c r="B279" s="47"/>
      <c r="C279" s="47"/>
      <c r="D279" s="47"/>
      <c r="E279" s="47"/>
      <c r="F279" s="47"/>
      <c r="G279" s="47"/>
    </row>
    <row r="280" spans="2:7" x14ac:dyDescent="0.2">
      <c r="B280" s="47"/>
      <c r="C280" s="47"/>
      <c r="D280" s="47"/>
      <c r="E280" s="47"/>
      <c r="F280" s="47"/>
      <c r="G280" s="47"/>
    </row>
    <row r="281" spans="2:7" x14ac:dyDescent="0.2">
      <c r="B281" s="47"/>
      <c r="C281" s="47"/>
      <c r="D281" s="47"/>
      <c r="E281" s="47"/>
      <c r="F281" s="47"/>
      <c r="G281" s="47"/>
    </row>
    <row r="282" spans="2:7" x14ac:dyDescent="0.2">
      <c r="B282" s="47"/>
      <c r="C282" s="47"/>
      <c r="D282" s="47"/>
      <c r="E282" s="47"/>
      <c r="F282" s="47"/>
      <c r="G282" s="47"/>
    </row>
    <row r="283" spans="2:7" x14ac:dyDescent="0.2">
      <c r="B283" s="47"/>
      <c r="C283" s="47"/>
      <c r="D283" s="47"/>
      <c r="E283" s="47"/>
      <c r="F283" s="47"/>
      <c r="G283" s="47"/>
    </row>
    <row r="284" spans="2:7" x14ac:dyDescent="0.2">
      <c r="B284" s="47"/>
      <c r="C284" s="47"/>
      <c r="D284" s="47"/>
      <c r="E284" s="47"/>
      <c r="F284" s="47"/>
      <c r="G284" s="47"/>
    </row>
    <row r="285" spans="2:7" x14ac:dyDescent="0.2">
      <c r="B285" s="47"/>
      <c r="C285" s="47"/>
      <c r="D285" s="47"/>
      <c r="E285" s="47"/>
      <c r="F285" s="47"/>
      <c r="G285" s="47"/>
    </row>
    <row r="286" spans="2:7" x14ac:dyDescent="0.2">
      <c r="B286" s="47"/>
      <c r="C286" s="47"/>
      <c r="D286" s="47"/>
      <c r="E286" s="47"/>
      <c r="F286" s="47"/>
      <c r="G286" s="47"/>
    </row>
    <row r="287" spans="2:7" x14ac:dyDescent="0.2">
      <c r="B287" s="47"/>
      <c r="C287" s="47"/>
      <c r="D287" s="47"/>
      <c r="E287" s="47"/>
      <c r="F287" s="47"/>
      <c r="G287" s="47"/>
    </row>
    <row r="288" spans="2:7" x14ac:dyDescent="0.2">
      <c r="B288" s="47"/>
      <c r="C288" s="47"/>
      <c r="D288" s="47"/>
      <c r="E288" s="47"/>
      <c r="F288" s="47"/>
      <c r="G288" s="47"/>
    </row>
    <row r="289" spans="2:7" x14ac:dyDescent="0.2">
      <c r="B289" s="47"/>
      <c r="C289" s="47"/>
      <c r="D289" s="47"/>
      <c r="E289" s="47"/>
      <c r="F289" s="47"/>
      <c r="G289" s="47"/>
    </row>
    <row r="290" spans="2:7" x14ac:dyDescent="0.2">
      <c r="B290" s="47"/>
      <c r="C290" s="47"/>
      <c r="D290" s="47"/>
      <c r="E290" s="47"/>
      <c r="F290" s="47"/>
      <c r="G290" s="47"/>
    </row>
    <row r="291" spans="2:7" x14ac:dyDescent="0.2">
      <c r="B291" s="47"/>
      <c r="C291" s="47"/>
      <c r="D291" s="47"/>
      <c r="E291" s="47"/>
      <c r="F291" s="47"/>
      <c r="G291" s="47"/>
    </row>
    <row r="292" spans="2:7" x14ac:dyDescent="0.2">
      <c r="B292" s="47"/>
      <c r="C292" s="47"/>
      <c r="D292" s="47"/>
      <c r="E292" s="47"/>
      <c r="F292" s="47"/>
      <c r="G292" s="47"/>
    </row>
    <row r="293" spans="2:7" x14ac:dyDescent="0.2">
      <c r="B293" s="47"/>
      <c r="C293" s="47"/>
      <c r="D293" s="47"/>
      <c r="E293" s="47"/>
      <c r="F293" s="47"/>
      <c r="G293" s="47"/>
    </row>
    <row r="294" spans="2:7" x14ac:dyDescent="0.2">
      <c r="B294" s="47"/>
      <c r="C294" s="47"/>
      <c r="D294" s="47"/>
      <c r="E294" s="47"/>
      <c r="F294" s="47"/>
      <c r="G294" s="47"/>
    </row>
    <row r="295" spans="2:7" x14ac:dyDescent="0.2">
      <c r="B295" s="47"/>
      <c r="C295" s="47"/>
      <c r="D295" s="47"/>
      <c r="E295" s="47"/>
      <c r="F295" s="47"/>
      <c r="G295" s="47"/>
    </row>
    <row r="296" spans="2:7" x14ac:dyDescent="0.2">
      <c r="B296" s="47"/>
      <c r="C296" s="47"/>
      <c r="D296" s="47"/>
      <c r="E296" s="47"/>
      <c r="F296" s="47"/>
      <c r="G296" s="47"/>
    </row>
    <row r="297" spans="2:7" x14ac:dyDescent="0.2">
      <c r="B297" s="47"/>
      <c r="C297" s="47"/>
      <c r="D297" s="47"/>
      <c r="E297" s="47"/>
      <c r="F297" s="47"/>
      <c r="G297" s="47"/>
    </row>
    <row r="298" spans="2:7" x14ac:dyDescent="0.2">
      <c r="B298" s="47"/>
      <c r="C298" s="47"/>
      <c r="D298" s="47"/>
      <c r="E298" s="47"/>
      <c r="F298" s="47"/>
      <c r="G298" s="47"/>
    </row>
    <row r="299" spans="2:7" x14ac:dyDescent="0.2">
      <c r="B299" s="47"/>
      <c r="C299" s="47"/>
      <c r="D299" s="47"/>
      <c r="E299" s="47"/>
      <c r="F299" s="47"/>
      <c r="G299" s="47"/>
    </row>
    <row r="300" spans="2:7" x14ac:dyDescent="0.2">
      <c r="B300" s="47"/>
      <c r="C300" s="47"/>
      <c r="D300" s="47"/>
      <c r="E300" s="47"/>
      <c r="F300" s="47"/>
      <c r="G300" s="47"/>
    </row>
    <row r="301" spans="2:7" x14ac:dyDescent="0.2">
      <c r="B301" s="47"/>
      <c r="C301" s="47"/>
      <c r="D301" s="47"/>
      <c r="E301" s="47"/>
      <c r="F301" s="47"/>
      <c r="G301" s="47"/>
    </row>
    <row r="302" spans="2:7" x14ac:dyDescent="0.2">
      <c r="B302" s="47"/>
      <c r="C302" s="47"/>
      <c r="D302" s="47"/>
      <c r="E302" s="47"/>
      <c r="F302" s="47"/>
      <c r="G302" s="47"/>
    </row>
    <row r="303" spans="2:7" x14ac:dyDescent="0.2">
      <c r="B303" s="47"/>
      <c r="C303" s="47"/>
      <c r="D303" s="47"/>
      <c r="E303" s="47"/>
      <c r="F303" s="47"/>
      <c r="G303" s="47"/>
    </row>
    <row r="304" spans="2:7" x14ac:dyDescent="0.2">
      <c r="B304" s="47"/>
      <c r="C304" s="47"/>
      <c r="D304" s="47"/>
      <c r="E304" s="47"/>
      <c r="F304" s="47"/>
      <c r="G304" s="47"/>
    </row>
    <row r="305" spans="2:7" x14ac:dyDescent="0.2">
      <c r="B305" s="47"/>
      <c r="C305" s="47"/>
      <c r="D305" s="47"/>
      <c r="E305" s="47"/>
      <c r="F305" s="47"/>
      <c r="G305" s="47"/>
    </row>
    <row r="306" spans="2:7" x14ac:dyDescent="0.2">
      <c r="B306" s="47"/>
      <c r="C306" s="47"/>
      <c r="D306" s="47"/>
      <c r="E306" s="47"/>
      <c r="F306" s="47"/>
      <c r="G306" s="47"/>
    </row>
    <row r="307" spans="2:7" x14ac:dyDescent="0.2">
      <c r="B307" s="47"/>
      <c r="C307" s="47"/>
      <c r="D307" s="47"/>
      <c r="E307" s="47"/>
      <c r="F307" s="47"/>
      <c r="G307" s="47"/>
    </row>
    <row r="308" spans="2:7" x14ac:dyDescent="0.2">
      <c r="B308" s="47"/>
      <c r="C308" s="47"/>
      <c r="D308" s="47"/>
      <c r="E308" s="47"/>
      <c r="F308" s="47"/>
      <c r="G308" s="47"/>
    </row>
    <row r="309" spans="2:7" x14ac:dyDescent="0.2">
      <c r="B309" s="47"/>
      <c r="C309" s="47"/>
      <c r="D309" s="47"/>
      <c r="E309" s="47"/>
      <c r="F309" s="47"/>
      <c r="G309" s="47"/>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0"/>
  <sheetViews>
    <sheetView zoomScaleNormal="100" workbookViewId="0">
      <pane xSplit="1" ySplit="2" topLeftCell="F174" activePane="bottomRight" state="frozen"/>
      <selection pane="topRight" activeCell="B1" sqref="B1"/>
      <selection pane="bottomLeft" activeCell="A3" sqref="A3"/>
      <selection pane="bottomRight" activeCell="AB196" sqref="AB196"/>
    </sheetView>
  </sheetViews>
  <sheetFormatPr baseColWidth="10" defaultColWidth="11" defaultRowHeight="14.25" x14ac:dyDescent="0.2"/>
  <cols>
    <col min="1" max="1" width="26" style="39" customWidth="1"/>
    <col min="2" max="27" width="11" style="39"/>
    <col min="28" max="29" width="10.625" style="39"/>
    <col min="30" max="16384" width="11" style="51"/>
  </cols>
  <sheetData>
    <row r="1" spans="1:29" ht="15" thickTop="1" x14ac:dyDescent="0.2">
      <c r="A1" s="74"/>
      <c r="B1" s="206" t="s">
        <v>10</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row>
    <row r="2" spans="1:29" x14ac:dyDescent="0.2">
      <c r="A2" s="75"/>
      <c r="B2" s="202" t="s">
        <v>11</v>
      </c>
      <c r="C2" s="202"/>
      <c r="D2" s="202" t="s">
        <v>12</v>
      </c>
      <c r="E2" s="202"/>
      <c r="F2" s="202" t="s">
        <v>16</v>
      </c>
      <c r="G2" s="202"/>
      <c r="H2" s="202" t="s">
        <v>52</v>
      </c>
      <c r="I2" s="202"/>
      <c r="J2" s="202" t="s">
        <v>53</v>
      </c>
      <c r="K2" s="202"/>
      <c r="L2" s="202" t="s">
        <v>13</v>
      </c>
      <c r="M2" s="202"/>
      <c r="N2" s="202" t="s">
        <v>15</v>
      </c>
      <c r="O2" s="202"/>
      <c r="P2" s="202" t="s">
        <v>17</v>
      </c>
      <c r="Q2" s="202"/>
      <c r="R2" s="202" t="s">
        <v>20</v>
      </c>
      <c r="S2" s="202"/>
      <c r="T2" s="202" t="s">
        <v>14</v>
      </c>
      <c r="U2" s="202"/>
      <c r="V2" s="202" t="s">
        <v>18</v>
      </c>
      <c r="W2" s="202"/>
      <c r="X2" s="202" t="s">
        <v>19</v>
      </c>
      <c r="Y2" s="202"/>
      <c r="Z2" s="202" t="s">
        <v>74</v>
      </c>
      <c r="AA2" s="202"/>
      <c r="AB2" s="202" t="s">
        <v>132</v>
      </c>
      <c r="AC2" s="203"/>
    </row>
    <row r="3" spans="1:29" x14ac:dyDescent="0.2">
      <c r="A3" s="75"/>
      <c r="B3" s="76" t="s">
        <v>3</v>
      </c>
      <c r="C3" s="76" t="s">
        <v>2</v>
      </c>
      <c r="D3" s="76" t="s">
        <v>3</v>
      </c>
      <c r="E3" s="76" t="s">
        <v>2</v>
      </c>
      <c r="F3" s="76" t="s">
        <v>3</v>
      </c>
      <c r="G3" s="76" t="s">
        <v>2</v>
      </c>
      <c r="H3" s="76" t="s">
        <v>3</v>
      </c>
      <c r="I3" s="76" t="s">
        <v>2</v>
      </c>
      <c r="J3" s="76" t="s">
        <v>3</v>
      </c>
      <c r="K3" s="76" t="s">
        <v>2</v>
      </c>
      <c r="L3" s="76" t="s">
        <v>3</v>
      </c>
      <c r="M3" s="76" t="s">
        <v>2</v>
      </c>
      <c r="N3" s="76" t="s">
        <v>3</v>
      </c>
      <c r="O3" s="76" t="s">
        <v>2</v>
      </c>
      <c r="P3" s="76" t="s">
        <v>3</v>
      </c>
      <c r="Q3" s="76" t="s">
        <v>2</v>
      </c>
      <c r="R3" s="76" t="s">
        <v>3</v>
      </c>
      <c r="S3" s="76" t="s">
        <v>2</v>
      </c>
      <c r="T3" s="76" t="s">
        <v>3</v>
      </c>
      <c r="U3" s="76" t="s">
        <v>2</v>
      </c>
      <c r="V3" s="76" t="s">
        <v>3</v>
      </c>
      <c r="W3" s="76" t="s">
        <v>2</v>
      </c>
      <c r="X3" s="76" t="s">
        <v>3</v>
      </c>
      <c r="Y3" s="76" t="s">
        <v>2</v>
      </c>
      <c r="Z3" s="76" t="s">
        <v>3</v>
      </c>
      <c r="AA3" s="76" t="s">
        <v>2</v>
      </c>
      <c r="AB3" s="76" t="s">
        <v>3</v>
      </c>
      <c r="AC3" s="77" t="s">
        <v>2</v>
      </c>
    </row>
    <row r="4" spans="1:29" x14ac:dyDescent="0.2">
      <c r="A4" s="78">
        <v>43952.333333333336</v>
      </c>
      <c r="B4" s="76"/>
      <c r="C4" s="76"/>
      <c r="D4" s="76"/>
      <c r="E4" s="76"/>
      <c r="F4" s="76"/>
      <c r="G4" s="76"/>
      <c r="H4" s="76"/>
      <c r="I4" s="76"/>
      <c r="J4" s="76"/>
      <c r="K4" s="76"/>
      <c r="L4" s="76"/>
      <c r="M4" s="76"/>
      <c r="N4" s="76"/>
      <c r="O4" s="76"/>
      <c r="P4" s="76"/>
      <c r="Q4" s="76"/>
      <c r="R4" s="76"/>
      <c r="S4" s="76"/>
      <c r="T4" s="76"/>
      <c r="U4" s="76"/>
      <c r="V4" s="76"/>
      <c r="W4" s="76"/>
      <c r="X4" s="76"/>
      <c r="Y4" s="76"/>
      <c r="Z4" s="76"/>
      <c r="AA4" s="79"/>
      <c r="AB4" s="76"/>
      <c r="AC4" s="77"/>
    </row>
    <row r="5" spans="1:29" x14ac:dyDescent="0.2">
      <c r="A5" s="78">
        <v>43953.333333333336</v>
      </c>
      <c r="B5" s="76"/>
      <c r="C5" s="76"/>
      <c r="D5" s="76"/>
      <c r="E5" s="76"/>
      <c r="F5" s="76"/>
      <c r="G5" s="76"/>
      <c r="H5" s="76"/>
      <c r="I5" s="76"/>
      <c r="J5" s="76"/>
      <c r="K5" s="76"/>
      <c r="L5" s="76"/>
      <c r="M5" s="76"/>
      <c r="N5" s="76"/>
      <c r="O5" s="76"/>
      <c r="P5" s="76"/>
      <c r="Q5" s="76"/>
      <c r="R5" s="76"/>
      <c r="S5" s="76"/>
      <c r="T5" s="76"/>
      <c r="U5" s="76"/>
      <c r="V5" s="76"/>
      <c r="W5" s="76"/>
      <c r="X5" s="76"/>
      <c r="Y5" s="76"/>
      <c r="Z5" s="76"/>
      <c r="AA5" s="79"/>
      <c r="AB5" s="76"/>
      <c r="AC5" s="77"/>
    </row>
    <row r="6" spans="1:29" x14ac:dyDescent="0.2">
      <c r="A6" s="78">
        <v>43954.333333333336</v>
      </c>
      <c r="B6" s="76"/>
      <c r="C6" s="76"/>
      <c r="D6" s="76"/>
      <c r="E6" s="76"/>
      <c r="F6" s="76"/>
      <c r="G6" s="76"/>
      <c r="H6" s="76"/>
      <c r="I6" s="76"/>
      <c r="J6" s="76"/>
      <c r="K6" s="76"/>
      <c r="L6" s="76"/>
      <c r="M6" s="76"/>
      <c r="N6" s="76"/>
      <c r="O6" s="76"/>
      <c r="P6" s="76"/>
      <c r="Q6" s="76"/>
      <c r="R6" s="76"/>
      <c r="S6" s="76"/>
      <c r="T6" s="76"/>
      <c r="U6" s="76"/>
      <c r="V6" s="76"/>
      <c r="W6" s="76"/>
      <c r="X6" s="76"/>
      <c r="Y6" s="76"/>
      <c r="Z6" s="76"/>
      <c r="AA6" s="79"/>
      <c r="AB6" s="76"/>
      <c r="AC6" s="77"/>
    </row>
    <row r="7" spans="1:29" x14ac:dyDescent="0.2">
      <c r="A7" s="78">
        <v>43955.333333333336</v>
      </c>
      <c r="B7" s="76"/>
      <c r="C7" s="76"/>
      <c r="D7" s="76"/>
      <c r="E7" s="76"/>
      <c r="F7" s="76"/>
      <c r="G7" s="76"/>
      <c r="H7" s="76"/>
      <c r="I7" s="76"/>
      <c r="J7" s="76"/>
      <c r="K7" s="76"/>
      <c r="L7" s="76"/>
      <c r="M7" s="76"/>
      <c r="N7" s="76"/>
      <c r="O7" s="76"/>
      <c r="P7" s="76"/>
      <c r="Q7" s="76"/>
      <c r="R7" s="76"/>
      <c r="S7" s="76"/>
      <c r="T7" s="76"/>
      <c r="U7" s="76"/>
      <c r="V7" s="76"/>
      <c r="W7" s="76"/>
      <c r="X7" s="76"/>
      <c r="Y7" s="76"/>
      <c r="Z7" s="76"/>
      <c r="AA7" s="79"/>
      <c r="AB7" s="76"/>
      <c r="AC7" s="77"/>
    </row>
    <row r="8" spans="1:29" x14ac:dyDescent="0.2">
      <c r="A8" s="78">
        <v>43956.333333333336</v>
      </c>
      <c r="B8" s="76"/>
      <c r="C8" s="76"/>
      <c r="D8" s="76"/>
      <c r="E8" s="76"/>
      <c r="F8" s="76"/>
      <c r="G8" s="76"/>
      <c r="H8" s="76"/>
      <c r="I8" s="76"/>
      <c r="J8" s="76"/>
      <c r="K8" s="76"/>
      <c r="L8" s="76"/>
      <c r="M8" s="76"/>
      <c r="N8" s="76"/>
      <c r="O8" s="76"/>
      <c r="P8" s="76"/>
      <c r="Q8" s="76"/>
      <c r="R8" s="76"/>
      <c r="S8" s="76"/>
      <c r="T8" s="76"/>
      <c r="U8" s="76"/>
      <c r="V8" s="76"/>
      <c r="W8" s="76"/>
      <c r="X8" s="76"/>
      <c r="Y8" s="76"/>
      <c r="Z8" s="76"/>
      <c r="AA8" s="79"/>
      <c r="AB8" s="76"/>
      <c r="AC8" s="77"/>
    </row>
    <row r="9" spans="1:29" x14ac:dyDescent="0.2">
      <c r="A9" s="78">
        <v>43957.333333333336</v>
      </c>
      <c r="B9" s="76"/>
      <c r="C9" s="76"/>
      <c r="D9" s="76"/>
      <c r="E9" s="76"/>
      <c r="F9" s="76"/>
      <c r="G9" s="76"/>
      <c r="H9" s="76"/>
      <c r="I9" s="76"/>
      <c r="J9" s="76"/>
      <c r="K9" s="76"/>
      <c r="L9" s="76"/>
      <c r="M9" s="76"/>
      <c r="N9" s="76"/>
      <c r="O9" s="76"/>
      <c r="P9" s="76"/>
      <c r="Q9" s="76"/>
      <c r="R9" s="76"/>
      <c r="S9" s="76"/>
      <c r="T9" s="76"/>
      <c r="U9" s="76"/>
      <c r="V9" s="76"/>
      <c r="W9" s="76"/>
      <c r="X9" s="76"/>
      <c r="Y9" s="76"/>
      <c r="Z9" s="76"/>
      <c r="AA9" s="79"/>
      <c r="AB9" s="76"/>
      <c r="AC9" s="77"/>
    </row>
    <row r="10" spans="1:29" x14ac:dyDescent="0.2">
      <c r="A10" s="78">
        <v>43958.333333333336</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9"/>
      <c r="AB10" s="76"/>
      <c r="AC10" s="77"/>
    </row>
    <row r="11" spans="1:29" x14ac:dyDescent="0.2">
      <c r="A11" s="78">
        <v>43959.333333333336</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9"/>
      <c r="AB11" s="76"/>
      <c r="AC11" s="77"/>
    </row>
    <row r="12" spans="1:29" x14ac:dyDescent="0.2">
      <c r="A12" s="78">
        <v>43960.333333333336</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9"/>
      <c r="AB12" s="76"/>
      <c r="AC12" s="77"/>
    </row>
    <row r="13" spans="1:29" x14ac:dyDescent="0.2">
      <c r="A13" s="78">
        <v>43961.333333333336</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9"/>
      <c r="AB13" s="76"/>
      <c r="AC13" s="77"/>
    </row>
    <row r="14" spans="1:29" x14ac:dyDescent="0.2">
      <c r="A14" s="78">
        <v>43962.333333333336</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9"/>
      <c r="AB14" s="76"/>
      <c r="AC14" s="77"/>
    </row>
    <row r="15" spans="1:29" x14ac:dyDescent="0.2">
      <c r="A15" s="78">
        <v>43963.333333333336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9"/>
      <c r="AB15" s="76"/>
      <c r="AC15" s="77"/>
    </row>
    <row r="16" spans="1:29" x14ac:dyDescent="0.2">
      <c r="A16" s="78">
        <v>43964.333333333336</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9"/>
      <c r="AB16" s="76"/>
      <c r="AC16" s="77"/>
    </row>
    <row r="17" spans="1:29" x14ac:dyDescent="0.2">
      <c r="A17" s="78">
        <v>43965.333333333336</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9"/>
      <c r="AB17" s="76"/>
      <c r="AC17" s="77"/>
    </row>
    <row r="18" spans="1:29" x14ac:dyDescent="0.2">
      <c r="A18" s="78">
        <v>43966.333333333336</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9"/>
      <c r="AB18" s="76"/>
      <c r="AC18" s="77"/>
    </row>
    <row r="19" spans="1:29" x14ac:dyDescent="0.2">
      <c r="A19" s="78">
        <v>43967.333333333336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9"/>
      <c r="AB19" s="76"/>
      <c r="AC19" s="77"/>
    </row>
    <row r="20" spans="1:29" x14ac:dyDescent="0.2">
      <c r="A20" s="78">
        <v>43968.333333333336</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9"/>
      <c r="AB20" s="76"/>
      <c r="AC20" s="77"/>
    </row>
    <row r="21" spans="1:29" x14ac:dyDescent="0.2">
      <c r="A21" s="78">
        <v>43969.333333333336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9"/>
      <c r="AB21" s="76"/>
      <c r="AC21" s="77"/>
    </row>
    <row r="22" spans="1:29" x14ac:dyDescent="0.2">
      <c r="A22" s="78">
        <v>43970.333333333336</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9"/>
      <c r="AB22" s="76"/>
      <c r="AC22" s="77"/>
    </row>
    <row r="23" spans="1:29" x14ac:dyDescent="0.2">
      <c r="A23" s="78">
        <v>43971.333333333336</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9"/>
      <c r="AB23" s="76"/>
      <c r="AC23" s="77"/>
    </row>
    <row r="24" spans="1:29" x14ac:dyDescent="0.2">
      <c r="A24" s="78">
        <v>43972.333333333336</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9"/>
      <c r="AB24" s="76"/>
      <c r="AC24" s="77"/>
    </row>
    <row r="25" spans="1:29" x14ac:dyDescent="0.2">
      <c r="A25" s="78">
        <v>43973.333333333336</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9"/>
      <c r="AB25" s="76"/>
      <c r="AC25" s="77"/>
    </row>
    <row r="26" spans="1:29" x14ac:dyDescent="0.2">
      <c r="A26" s="78">
        <v>43974.333333333336</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9"/>
      <c r="AB26" s="76"/>
      <c r="AC26" s="77"/>
    </row>
    <row r="27" spans="1:29" x14ac:dyDescent="0.2">
      <c r="A27" s="78">
        <v>43975.333333333336</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9"/>
      <c r="AB27" s="76"/>
      <c r="AC27" s="77"/>
    </row>
    <row r="28" spans="1:29" x14ac:dyDescent="0.2">
      <c r="A28" s="78">
        <v>43976.333333333336</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9"/>
      <c r="AB28" s="76"/>
      <c r="AC28" s="77"/>
    </row>
    <row r="29" spans="1:29" x14ac:dyDescent="0.2">
      <c r="A29" s="78">
        <v>43977.333333333336</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9"/>
      <c r="AB29" s="76"/>
      <c r="AC29" s="77"/>
    </row>
    <row r="30" spans="1:29" x14ac:dyDescent="0.2">
      <c r="A30" s="78">
        <v>43978.333333333336</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9"/>
      <c r="AB30" s="76"/>
      <c r="AC30" s="77"/>
    </row>
    <row r="31" spans="1:29" x14ac:dyDescent="0.2">
      <c r="A31" s="78">
        <v>43979.333333333336</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9"/>
      <c r="AB31" s="76"/>
      <c r="AC31" s="77"/>
    </row>
    <row r="32" spans="1:29" x14ac:dyDescent="0.2">
      <c r="A32" s="78">
        <v>43980.333333333336</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9"/>
      <c r="AB32" s="76"/>
      <c r="AC32" s="77"/>
    </row>
    <row r="33" spans="1:29" x14ac:dyDescent="0.2">
      <c r="A33" s="78">
        <v>43981.333333333336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9"/>
      <c r="AB33" s="76"/>
      <c r="AC33" s="77"/>
    </row>
    <row r="34" spans="1:29" x14ac:dyDescent="0.2">
      <c r="A34" s="78">
        <v>43982.333333333336</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9"/>
      <c r="AB34" s="76"/>
      <c r="AC34" s="77"/>
    </row>
    <row r="35" spans="1:29" x14ac:dyDescent="0.2">
      <c r="A35" s="78">
        <v>43983.333333333336</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9"/>
      <c r="AB35" s="76"/>
      <c r="AC35" s="77"/>
    </row>
    <row r="36" spans="1:29" x14ac:dyDescent="0.2">
      <c r="A36" s="78">
        <v>43984.333333333336</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9"/>
      <c r="AB36" s="76"/>
      <c r="AC36" s="77"/>
    </row>
    <row r="37" spans="1:29" x14ac:dyDescent="0.2">
      <c r="A37" s="78">
        <v>43985.333333333336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9"/>
      <c r="AB37" s="76"/>
      <c r="AC37" s="77"/>
    </row>
    <row r="38" spans="1:29" x14ac:dyDescent="0.2">
      <c r="A38" s="78">
        <v>43986.333333333336</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9"/>
      <c r="AB38" s="76"/>
      <c r="AC38" s="77"/>
    </row>
    <row r="39" spans="1:29" x14ac:dyDescent="0.2">
      <c r="A39" s="78">
        <v>43987.333333333336</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9"/>
      <c r="AB39" s="76"/>
      <c r="AC39" s="77"/>
    </row>
    <row r="40" spans="1:29" x14ac:dyDescent="0.2">
      <c r="A40" s="78">
        <v>43988.333333333336</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9"/>
      <c r="AB40" s="76"/>
      <c r="AC40" s="77"/>
    </row>
    <row r="41" spans="1:29" x14ac:dyDescent="0.2">
      <c r="A41" s="78">
        <v>43989.333333333336</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9"/>
      <c r="AB41" s="76"/>
      <c r="AC41" s="77"/>
    </row>
    <row r="42" spans="1:29" x14ac:dyDescent="0.2">
      <c r="A42" s="78">
        <v>43990.333333333336</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9"/>
      <c r="AB42" s="76"/>
      <c r="AC42" s="77"/>
    </row>
    <row r="43" spans="1:29" x14ac:dyDescent="0.2">
      <c r="A43" s="78">
        <v>43991.333333333336</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9"/>
      <c r="AB43" s="76"/>
      <c r="AC43" s="77"/>
    </row>
    <row r="44" spans="1:29" x14ac:dyDescent="0.2">
      <c r="A44" s="78">
        <v>43992.333333333336</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9"/>
      <c r="AB44" s="76"/>
      <c r="AC44" s="77"/>
    </row>
    <row r="45" spans="1:29" x14ac:dyDescent="0.2">
      <c r="A45" s="78">
        <v>43993.333333333336</v>
      </c>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9"/>
      <c r="AB45" s="76"/>
      <c r="AC45" s="77"/>
    </row>
    <row r="46" spans="1:29" x14ac:dyDescent="0.2">
      <c r="A46" s="78">
        <v>43994.333333333336</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9"/>
      <c r="AB46" s="76"/>
      <c r="AC46" s="77"/>
    </row>
    <row r="47" spans="1:29" x14ac:dyDescent="0.2">
      <c r="A47" s="80">
        <v>43997.333333333336</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79"/>
      <c r="AB47" s="81"/>
      <c r="AC47" s="82"/>
    </row>
    <row r="48" spans="1:29" x14ac:dyDescent="0.2">
      <c r="A48" s="80">
        <v>43998.333333333336</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79"/>
      <c r="AB48" s="81"/>
      <c r="AC48" s="82"/>
    </row>
    <row r="49" spans="1:29" x14ac:dyDescent="0.2">
      <c r="A49" s="80">
        <v>43999.333333333336</v>
      </c>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79"/>
      <c r="AB49" s="81"/>
      <c r="AC49" s="82"/>
    </row>
    <row r="50" spans="1:29" x14ac:dyDescent="0.2">
      <c r="A50" s="80">
        <v>44000</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79"/>
      <c r="AB50" s="81"/>
      <c r="AC50" s="82"/>
    </row>
    <row r="51" spans="1:29" x14ac:dyDescent="0.2">
      <c r="A51" s="80">
        <v>44001</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79"/>
      <c r="AB51" s="81"/>
      <c r="AC51" s="82"/>
    </row>
    <row r="52" spans="1:29" x14ac:dyDescent="0.2">
      <c r="A52" s="80">
        <v>44004</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79"/>
      <c r="AB52" s="81"/>
      <c r="AC52" s="82"/>
    </row>
    <row r="53" spans="1:29" x14ac:dyDescent="0.2">
      <c r="A53" s="80">
        <v>44005</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79"/>
      <c r="AB53" s="81"/>
      <c r="AC53" s="82"/>
    </row>
    <row r="54" spans="1:29" x14ac:dyDescent="0.2">
      <c r="A54" s="80">
        <v>44006</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79"/>
      <c r="AB54" s="81"/>
      <c r="AC54" s="82"/>
    </row>
    <row r="55" spans="1:29" x14ac:dyDescent="0.2">
      <c r="A55" s="80">
        <v>44007</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79"/>
      <c r="AB55" s="81"/>
      <c r="AC55" s="82"/>
    </row>
    <row r="56" spans="1:29" x14ac:dyDescent="0.2">
      <c r="A56" s="80">
        <v>44008</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79"/>
      <c r="AB56" s="81"/>
      <c r="AC56" s="82"/>
    </row>
    <row r="57" spans="1:29" x14ac:dyDescent="0.2">
      <c r="A57" s="80">
        <v>44011</v>
      </c>
      <c r="B57" s="81"/>
      <c r="C57" s="81"/>
      <c r="D57" s="81"/>
      <c r="E57" s="81"/>
      <c r="F57" s="81"/>
      <c r="G57" s="81"/>
      <c r="H57" s="81"/>
      <c r="I57" s="81"/>
      <c r="J57" s="81">
        <v>1</v>
      </c>
      <c r="K57" s="81">
        <v>1</v>
      </c>
      <c r="L57" s="81"/>
      <c r="M57" s="81"/>
      <c r="N57" s="81"/>
      <c r="O57" s="81"/>
      <c r="P57" s="81"/>
      <c r="Q57" s="81"/>
      <c r="R57" s="81"/>
      <c r="S57" s="81"/>
      <c r="T57" s="81"/>
      <c r="U57" s="81"/>
      <c r="V57" s="81"/>
      <c r="W57" s="81"/>
      <c r="X57" s="81"/>
      <c r="Y57" s="81"/>
      <c r="Z57" s="81"/>
      <c r="AA57" s="79"/>
      <c r="AB57" s="81"/>
      <c r="AC57" s="82"/>
    </row>
    <row r="58" spans="1:29" x14ac:dyDescent="0.2">
      <c r="A58" s="80">
        <v>44012</v>
      </c>
      <c r="B58" s="81"/>
      <c r="C58" s="81"/>
      <c r="D58" s="81"/>
      <c r="E58" s="81"/>
      <c r="F58" s="81"/>
      <c r="G58" s="81"/>
      <c r="H58" s="81"/>
      <c r="I58" s="81"/>
      <c r="J58" s="81">
        <v>1</v>
      </c>
      <c r="K58" s="81">
        <v>2</v>
      </c>
      <c r="L58" s="81"/>
      <c r="M58" s="81"/>
      <c r="N58" s="81"/>
      <c r="O58" s="81"/>
      <c r="P58" s="81"/>
      <c r="Q58" s="81"/>
      <c r="R58" s="81"/>
      <c r="S58" s="81"/>
      <c r="T58" s="81"/>
      <c r="U58" s="81"/>
      <c r="V58" s="81"/>
      <c r="W58" s="81"/>
      <c r="X58" s="81"/>
      <c r="Y58" s="81"/>
      <c r="Z58" s="81"/>
      <c r="AA58" s="79"/>
      <c r="AB58" s="81"/>
      <c r="AC58" s="82"/>
    </row>
    <row r="59" spans="1:29" x14ac:dyDescent="0.2">
      <c r="A59" s="80">
        <v>44013</v>
      </c>
      <c r="B59" s="81"/>
      <c r="C59" s="81"/>
      <c r="D59" s="81"/>
      <c r="E59" s="81"/>
      <c r="F59" s="81"/>
      <c r="G59" s="81"/>
      <c r="H59" s="81"/>
      <c r="I59" s="81"/>
      <c r="J59" s="81">
        <v>0</v>
      </c>
      <c r="K59" s="81">
        <v>2</v>
      </c>
      <c r="L59" s="81"/>
      <c r="M59" s="81"/>
      <c r="N59" s="81"/>
      <c r="O59" s="81"/>
      <c r="P59" s="81"/>
      <c r="Q59" s="81"/>
      <c r="R59" s="81"/>
      <c r="S59" s="81"/>
      <c r="T59" s="81"/>
      <c r="U59" s="81"/>
      <c r="V59" s="81"/>
      <c r="W59" s="81"/>
      <c r="X59" s="81"/>
      <c r="Y59" s="81"/>
      <c r="Z59" s="81"/>
      <c r="AA59" s="79"/>
      <c r="AB59" s="81"/>
      <c r="AC59" s="82"/>
    </row>
    <row r="60" spans="1:29" x14ac:dyDescent="0.2">
      <c r="A60" s="80">
        <v>44014</v>
      </c>
      <c r="B60" s="81">
        <v>70</v>
      </c>
      <c r="C60" s="81">
        <v>70</v>
      </c>
      <c r="D60" s="81">
        <v>46</v>
      </c>
      <c r="E60" s="81">
        <v>46</v>
      </c>
      <c r="F60" s="81">
        <v>13</v>
      </c>
      <c r="G60" s="81">
        <v>13</v>
      </c>
      <c r="H60" s="81">
        <v>13</v>
      </c>
      <c r="I60" s="81">
        <v>13</v>
      </c>
      <c r="J60" s="81">
        <v>0</v>
      </c>
      <c r="K60" s="81">
        <v>2</v>
      </c>
      <c r="L60" s="81">
        <v>4</v>
      </c>
      <c r="M60" s="81">
        <v>4</v>
      </c>
      <c r="N60" s="81">
        <v>13</v>
      </c>
      <c r="O60" s="81">
        <v>13</v>
      </c>
      <c r="P60" s="81">
        <v>1</v>
      </c>
      <c r="Q60" s="81">
        <v>1</v>
      </c>
      <c r="R60" s="81"/>
      <c r="S60" s="81"/>
      <c r="T60" s="81">
        <v>3</v>
      </c>
      <c r="U60" s="81">
        <v>3</v>
      </c>
      <c r="V60" s="81">
        <v>1</v>
      </c>
      <c r="W60" s="81">
        <v>1</v>
      </c>
      <c r="X60" s="81">
        <v>1</v>
      </c>
      <c r="Y60" s="81">
        <v>1</v>
      </c>
      <c r="Z60" s="81"/>
      <c r="AA60" s="79"/>
      <c r="AB60" s="81"/>
      <c r="AC60" s="82"/>
    </row>
    <row r="61" spans="1:29" x14ac:dyDescent="0.2">
      <c r="A61" s="80">
        <v>44015</v>
      </c>
      <c r="B61" s="81">
        <v>3</v>
      </c>
      <c r="C61" s="81">
        <f>SUM(C60,B61)</f>
        <v>73</v>
      </c>
      <c r="D61" s="81">
        <v>2</v>
      </c>
      <c r="E61" s="81">
        <f>SUM(E60,D61)</f>
        <v>48</v>
      </c>
      <c r="F61" s="81">
        <v>0</v>
      </c>
      <c r="G61" s="81">
        <f t="shared" ref="G61:G124" si="0">SUM(G60,F61)</f>
        <v>13</v>
      </c>
      <c r="H61" s="81">
        <v>1</v>
      </c>
      <c r="I61" s="81">
        <f>SUM(I60,H61)</f>
        <v>14</v>
      </c>
      <c r="J61" s="81">
        <v>0</v>
      </c>
      <c r="K61" s="81">
        <v>2</v>
      </c>
      <c r="L61" s="81">
        <v>0</v>
      </c>
      <c r="M61" s="81">
        <f>SUM(M60,L61)</f>
        <v>4</v>
      </c>
      <c r="N61" s="81">
        <v>0</v>
      </c>
      <c r="O61" s="81">
        <f>SUM(O60,N61)</f>
        <v>13</v>
      </c>
      <c r="P61" s="81">
        <v>0</v>
      </c>
      <c r="Q61" s="81">
        <f>SUM(Q60,P61)</f>
        <v>1</v>
      </c>
      <c r="R61" s="81"/>
      <c r="S61" s="81"/>
      <c r="T61" s="81">
        <v>0</v>
      </c>
      <c r="U61" s="81">
        <f>SUM(U60,T61)</f>
        <v>3</v>
      </c>
      <c r="V61" s="81">
        <v>0</v>
      </c>
      <c r="W61" s="81">
        <f>SUM(W60,V61)</f>
        <v>1</v>
      </c>
      <c r="X61" s="81">
        <v>0</v>
      </c>
      <c r="Y61" s="81">
        <f t="shared" ref="Y61:Y124" si="1">SUM(Y60,X61)</f>
        <v>1</v>
      </c>
      <c r="Z61" s="81"/>
      <c r="AA61" s="79"/>
      <c r="AB61" s="81"/>
      <c r="AC61" s="82"/>
    </row>
    <row r="62" spans="1:29" x14ac:dyDescent="0.2">
      <c r="A62" s="80">
        <v>44018</v>
      </c>
      <c r="B62" s="81">
        <v>7</v>
      </c>
      <c r="C62" s="81">
        <f t="shared" ref="C62:C125" si="2">SUM(C61,B62)</f>
        <v>80</v>
      </c>
      <c r="D62" s="81">
        <v>2</v>
      </c>
      <c r="E62" s="81">
        <f t="shared" ref="E62:E125" si="3">SUM(E61,D62)</f>
        <v>50</v>
      </c>
      <c r="F62" s="81">
        <v>0</v>
      </c>
      <c r="G62" s="81">
        <f t="shared" si="0"/>
        <v>13</v>
      </c>
      <c r="H62" s="81">
        <v>0</v>
      </c>
      <c r="I62" s="81">
        <f t="shared" ref="I62:I125" si="4">SUM(I61,H62)</f>
        <v>14</v>
      </c>
      <c r="J62" s="81">
        <v>0</v>
      </c>
      <c r="K62" s="81">
        <f>K61+J62</f>
        <v>2</v>
      </c>
      <c r="L62" s="81">
        <v>1</v>
      </c>
      <c r="M62" s="81">
        <f t="shared" ref="M62:M125" si="5">SUM(M61,L62)</f>
        <v>5</v>
      </c>
      <c r="N62" s="81">
        <v>0</v>
      </c>
      <c r="O62" s="81">
        <f t="shared" ref="O62:O125" si="6">SUM(O61,N62)</f>
        <v>13</v>
      </c>
      <c r="P62" s="81">
        <v>0</v>
      </c>
      <c r="Q62" s="81">
        <f t="shared" ref="Q62:Q125" si="7">SUM(Q61,P62)</f>
        <v>1</v>
      </c>
      <c r="R62" s="81"/>
      <c r="S62" s="81"/>
      <c r="T62" s="81">
        <v>0</v>
      </c>
      <c r="U62" s="81">
        <f t="shared" ref="U62:U125" si="8">SUM(U61,T62)</f>
        <v>3</v>
      </c>
      <c r="V62" s="81">
        <v>0</v>
      </c>
      <c r="W62" s="81">
        <f t="shared" ref="W62:W125" si="9">SUM(W61,V62)</f>
        <v>1</v>
      </c>
      <c r="X62" s="81">
        <v>0</v>
      </c>
      <c r="Y62" s="81">
        <f t="shared" si="1"/>
        <v>1</v>
      </c>
      <c r="Z62" s="81"/>
      <c r="AA62" s="79"/>
      <c r="AB62" s="81"/>
      <c r="AC62" s="82"/>
    </row>
    <row r="63" spans="1:29" x14ac:dyDescent="0.2">
      <c r="A63" s="80">
        <v>44019</v>
      </c>
      <c r="B63" s="81">
        <v>6</v>
      </c>
      <c r="C63" s="81">
        <f t="shared" si="2"/>
        <v>86</v>
      </c>
      <c r="D63" s="81">
        <v>2</v>
      </c>
      <c r="E63" s="81">
        <f t="shared" si="3"/>
        <v>52</v>
      </c>
      <c r="F63" s="81">
        <v>0</v>
      </c>
      <c r="G63" s="81">
        <f t="shared" si="0"/>
        <v>13</v>
      </c>
      <c r="H63" s="81">
        <v>1</v>
      </c>
      <c r="I63" s="81">
        <f t="shared" si="4"/>
        <v>15</v>
      </c>
      <c r="J63" s="81">
        <v>0</v>
      </c>
      <c r="K63" s="81">
        <f t="shared" ref="K63:K126" si="10">K62+J63</f>
        <v>2</v>
      </c>
      <c r="L63" s="81">
        <v>0</v>
      </c>
      <c r="M63" s="81">
        <f t="shared" si="5"/>
        <v>5</v>
      </c>
      <c r="N63" s="81">
        <v>0</v>
      </c>
      <c r="O63" s="81">
        <f t="shared" si="6"/>
        <v>13</v>
      </c>
      <c r="P63" s="81">
        <v>0</v>
      </c>
      <c r="Q63" s="81">
        <f t="shared" si="7"/>
        <v>1</v>
      </c>
      <c r="R63" s="81"/>
      <c r="S63" s="81"/>
      <c r="T63" s="81">
        <v>0</v>
      </c>
      <c r="U63" s="81">
        <f t="shared" si="8"/>
        <v>3</v>
      </c>
      <c r="V63" s="81">
        <v>0</v>
      </c>
      <c r="W63" s="81">
        <f t="shared" si="9"/>
        <v>1</v>
      </c>
      <c r="X63" s="81">
        <v>0</v>
      </c>
      <c r="Y63" s="81">
        <f t="shared" si="1"/>
        <v>1</v>
      </c>
      <c r="Z63" s="81"/>
      <c r="AA63" s="79"/>
      <c r="AB63" s="81"/>
      <c r="AC63" s="82"/>
    </row>
    <row r="64" spans="1:29" x14ac:dyDescent="0.2">
      <c r="A64" s="80">
        <v>44020</v>
      </c>
      <c r="B64" s="81">
        <v>3</v>
      </c>
      <c r="C64" s="81">
        <f t="shared" si="2"/>
        <v>89</v>
      </c>
      <c r="D64" s="81">
        <v>5</v>
      </c>
      <c r="E64" s="81">
        <f t="shared" si="3"/>
        <v>57</v>
      </c>
      <c r="F64" s="81">
        <v>0</v>
      </c>
      <c r="G64" s="81">
        <f t="shared" si="0"/>
        <v>13</v>
      </c>
      <c r="H64" s="81">
        <v>0</v>
      </c>
      <c r="I64" s="81">
        <f t="shared" si="4"/>
        <v>15</v>
      </c>
      <c r="J64" s="81">
        <v>0</v>
      </c>
      <c r="K64" s="81">
        <f t="shared" si="10"/>
        <v>2</v>
      </c>
      <c r="L64" s="81">
        <v>0</v>
      </c>
      <c r="M64" s="81">
        <f t="shared" si="5"/>
        <v>5</v>
      </c>
      <c r="N64" s="81">
        <v>0</v>
      </c>
      <c r="O64" s="81">
        <f t="shared" si="6"/>
        <v>13</v>
      </c>
      <c r="P64" s="81">
        <v>0</v>
      </c>
      <c r="Q64" s="81">
        <f t="shared" si="7"/>
        <v>1</v>
      </c>
      <c r="R64" s="81"/>
      <c r="S64" s="81"/>
      <c r="T64" s="81">
        <v>0</v>
      </c>
      <c r="U64" s="81">
        <f t="shared" si="8"/>
        <v>3</v>
      </c>
      <c r="V64" s="81">
        <v>0</v>
      </c>
      <c r="W64" s="81">
        <f t="shared" si="9"/>
        <v>1</v>
      </c>
      <c r="X64" s="81">
        <v>0</v>
      </c>
      <c r="Y64" s="81">
        <f t="shared" si="1"/>
        <v>1</v>
      </c>
      <c r="Z64" s="81"/>
      <c r="AA64" s="79"/>
      <c r="AB64" s="81"/>
      <c r="AC64" s="82"/>
    </row>
    <row r="65" spans="1:29" x14ac:dyDescent="0.2">
      <c r="A65" s="80">
        <v>44021</v>
      </c>
      <c r="B65" s="81">
        <v>5</v>
      </c>
      <c r="C65" s="81">
        <f t="shared" si="2"/>
        <v>94</v>
      </c>
      <c r="D65" s="81">
        <v>0</v>
      </c>
      <c r="E65" s="81">
        <f t="shared" si="3"/>
        <v>57</v>
      </c>
      <c r="F65" s="81">
        <v>0</v>
      </c>
      <c r="G65" s="81">
        <f t="shared" si="0"/>
        <v>13</v>
      </c>
      <c r="H65" s="81">
        <v>0</v>
      </c>
      <c r="I65" s="81">
        <f t="shared" si="4"/>
        <v>15</v>
      </c>
      <c r="J65" s="81">
        <v>0</v>
      </c>
      <c r="K65" s="81">
        <f t="shared" si="10"/>
        <v>2</v>
      </c>
      <c r="L65" s="81">
        <v>0</v>
      </c>
      <c r="M65" s="81">
        <f t="shared" si="5"/>
        <v>5</v>
      </c>
      <c r="N65" s="81">
        <v>0</v>
      </c>
      <c r="O65" s="81">
        <f t="shared" si="6"/>
        <v>13</v>
      </c>
      <c r="P65" s="81">
        <v>0</v>
      </c>
      <c r="Q65" s="81">
        <f t="shared" si="7"/>
        <v>1</v>
      </c>
      <c r="R65" s="81"/>
      <c r="S65" s="81"/>
      <c r="T65" s="81">
        <v>0</v>
      </c>
      <c r="U65" s="81">
        <f t="shared" si="8"/>
        <v>3</v>
      </c>
      <c r="V65" s="81">
        <v>0</v>
      </c>
      <c r="W65" s="81">
        <f t="shared" si="9"/>
        <v>1</v>
      </c>
      <c r="X65" s="81">
        <v>0</v>
      </c>
      <c r="Y65" s="81">
        <f t="shared" si="1"/>
        <v>1</v>
      </c>
      <c r="Z65" s="81"/>
      <c r="AA65" s="79"/>
      <c r="AB65" s="81"/>
      <c r="AC65" s="82"/>
    </row>
    <row r="66" spans="1:29" x14ac:dyDescent="0.2">
      <c r="A66" s="80">
        <v>44022</v>
      </c>
      <c r="B66" s="81">
        <v>7</v>
      </c>
      <c r="C66" s="81">
        <f t="shared" si="2"/>
        <v>101</v>
      </c>
      <c r="D66" s="81">
        <v>4</v>
      </c>
      <c r="E66" s="81">
        <f t="shared" si="3"/>
        <v>61</v>
      </c>
      <c r="F66" s="81">
        <v>0</v>
      </c>
      <c r="G66" s="81">
        <f t="shared" si="0"/>
        <v>13</v>
      </c>
      <c r="H66" s="81">
        <v>0</v>
      </c>
      <c r="I66" s="81">
        <f t="shared" si="4"/>
        <v>15</v>
      </c>
      <c r="J66" s="81">
        <v>0</v>
      </c>
      <c r="K66" s="81">
        <f t="shared" si="10"/>
        <v>2</v>
      </c>
      <c r="L66" s="81">
        <v>0</v>
      </c>
      <c r="M66" s="81">
        <f t="shared" si="5"/>
        <v>5</v>
      </c>
      <c r="N66" s="81">
        <v>0</v>
      </c>
      <c r="O66" s="81">
        <f t="shared" si="6"/>
        <v>13</v>
      </c>
      <c r="P66" s="81">
        <v>0</v>
      </c>
      <c r="Q66" s="81">
        <f t="shared" si="7"/>
        <v>1</v>
      </c>
      <c r="R66" s="81"/>
      <c r="S66" s="81"/>
      <c r="T66" s="81">
        <v>0</v>
      </c>
      <c r="U66" s="81">
        <f t="shared" si="8"/>
        <v>3</v>
      </c>
      <c r="V66" s="81">
        <v>0</v>
      </c>
      <c r="W66" s="81">
        <f t="shared" si="9"/>
        <v>1</v>
      </c>
      <c r="X66" s="81">
        <v>0</v>
      </c>
      <c r="Y66" s="81">
        <f t="shared" si="1"/>
        <v>1</v>
      </c>
      <c r="Z66" s="81"/>
      <c r="AA66" s="79"/>
      <c r="AB66" s="81"/>
      <c r="AC66" s="82"/>
    </row>
    <row r="67" spans="1:29" x14ac:dyDescent="0.2">
      <c r="A67" s="80">
        <v>44025</v>
      </c>
      <c r="B67" s="81">
        <v>7</v>
      </c>
      <c r="C67" s="81">
        <f t="shared" si="2"/>
        <v>108</v>
      </c>
      <c r="D67" s="81">
        <v>3</v>
      </c>
      <c r="E67" s="81">
        <f t="shared" si="3"/>
        <v>64</v>
      </c>
      <c r="F67" s="81">
        <v>2</v>
      </c>
      <c r="G67" s="81">
        <f t="shared" si="0"/>
        <v>15</v>
      </c>
      <c r="H67" s="81">
        <v>0</v>
      </c>
      <c r="I67" s="81">
        <f t="shared" si="4"/>
        <v>15</v>
      </c>
      <c r="J67" s="81">
        <v>1</v>
      </c>
      <c r="K67" s="81">
        <f t="shared" si="10"/>
        <v>3</v>
      </c>
      <c r="L67" s="81">
        <v>0</v>
      </c>
      <c r="M67" s="81">
        <f t="shared" si="5"/>
        <v>5</v>
      </c>
      <c r="N67" s="81">
        <v>0</v>
      </c>
      <c r="O67" s="81">
        <f t="shared" si="6"/>
        <v>13</v>
      </c>
      <c r="P67" s="81">
        <v>0</v>
      </c>
      <c r="Q67" s="81">
        <f t="shared" si="7"/>
        <v>1</v>
      </c>
      <c r="R67" s="81"/>
      <c r="S67" s="81"/>
      <c r="T67" s="81">
        <v>0</v>
      </c>
      <c r="U67" s="81">
        <f t="shared" si="8"/>
        <v>3</v>
      </c>
      <c r="V67" s="81">
        <v>0</v>
      </c>
      <c r="W67" s="81">
        <f t="shared" si="9"/>
        <v>1</v>
      </c>
      <c r="X67" s="81">
        <v>0</v>
      </c>
      <c r="Y67" s="81">
        <f t="shared" si="1"/>
        <v>1</v>
      </c>
      <c r="Z67" s="81"/>
      <c r="AA67" s="79"/>
      <c r="AB67" s="81"/>
      <c r="AC67" s="82"/>
    </row>
    <row r="68" spans="1:29" x14ac:dyDescent="0.2">
      <c r="A68" s="80">
        <v>44026</v>
      </c>
      <c r="B68" s="81">
        <v>11</v>
      </c>
      <c r="C68" s="81">
        <f t="shared" si="2"/>
        <v>119</v>
      </c>
      <c r="D68" s="81">
        <v>6</v>
      </c>
      <c r="E68" s="81">
        <f t="shared" si="3"/>
        <v>70</v>
      </c>
      <c r="F68" s="81">
        <v>1</v>
      </c>
      <c r="G68" s="81">
        <f t="shared" si="0"/>
        <v>16</v>
      </c>
      <c r="H68" s="81">
        <v>0</v>
      </c>
      <c r="I68" s="81">
        <f t="shared" si="4"/>
        <v>15</v>
      </c>
      <c r="J68" s="81">
        <v>0</v>
      </c>
      <c r="K68" s="81">
        <f t="shared" si="10"/>
        <v>3</v>
      </c>
      <c r="L68" s="81">
        <v>0</v>
      </c>
      <c r="M68" s="81">
        <f t="shared" si="5"/>
        <v>5</v>
      </c>
      <c r="N68" s="81">
        <v>0</v>
      </c>
      <c r="O68" s="81">
        <f t="shared" si="6"/>
        <v>13</v>
      </c>
      <c r="P68" s="81">
        <v>0</v>
      </c>
      <c r="Q68" s="81">
        <f t="shared" si="7"/>
        <v>1</v>
      </c>
      <c r="R68" s="81"/>
      <c r="S68" s="81"/>
      <c r="T68" s="81">
        <v>0</v>
      </c>
      <c r="U68" s="81">
        <f t="shared" si="8"/>
        <v>3</v>
      </c>
      <c r="V68" s="81">
        <v>0</v>
      </c>
      <c r="W68" s="81">
        <f t="shared" si="9"/>
        <v>1</v>
      </c>
      <c r="X68" s="81">
        <v>0</v>
      </c>
      <c r="Y68" s="81">
        <f t="shared" si="1"/>
        <v>1</v>
      </c>
      <c r="Z68" s="81"/>
      <c r="AA68" s="79"/>
      <c r="AB68" s="81"/>
      <c r="AC68" s="82"/>
    </row>
    <row r="69" spans="1:29" x14ac:dyDescent="0.2">
      <c r="A69" s="80">
        <v>44027</v>
      </c>
      <c r="B69" s="81">
        <v>6</v>
      </c>
      <c r="C69" s="81">
        <f t="shared" si="2"/>
        <v>125</v>
      </c>
      <c r="D69" s="81">
        <v>2</v>
      </c>
      <c r="E69" s="81">
        <f t="shared" si="3"/>
        <v>72</v>
      </c>
      <c r="F69" s="81">
        <v>1</v>
      </c>
      <c r="G69" s="81">
        <f t="shared" si="0"/>
        <v>17</v>
      </c>
      <c r="H69" s="81">
        <v>2</v>
      </c>
      <c r="I69" s="81">
        <f t="shared" si="4"/>
        <v>17</v>
      </c>
      <c r="J69" s="81">
        <v>0</v>
      </c>
      <c r="K69" s="81">
        <f t="shared" si="10"/>
        <v>3</v>
      </c>
      <c r="L69" s="81">
        <v>0</v>
      </c>
      <c r="M69" s="81">
        <f t="shared" si="5"/>
        <v>5</v>
      </c>
      <c r="N69" s="81">
        <v>0</v>
      </c>
      <c r="O69" s="81">
        <f t="shared" si="6"/>
        <v>13</v>
      </c>
      <c r="P69" s="81">
        <v>0</v>
      </c>
      <c r="Q69" s="81">
        <f t="shared" si="7"/>
        <v>1</v>
      </c>
      <c r="R69" s="81"/>
      <c r="S69" s="81"/>
      <c r="T69" s="81">
        <v>1</v>
      </c>
      <c r="U69" s="81">
        <f t="shared" si="8"/>
        <v>4</v>
      </c>
      <c r="V69" s="81">
        <v>0</v>
      </c>
      <c r="W69" s="81">
        <f t="shared" si="9"/>
        <v>1</v>
      </c>
      <c r="X69" s="81">
        <v>0</v>
      </c>
      <c r="Y69" s="81">
        <f t="shared" si="1"/>
        <v>1</v>
      </c>
      <c r="Z69" s="81"/>
      <c r="AA69" s="79"/>
      <c r="AB69" s="81"/>
      <c r="AC69" s="82"/>
    </row>
    <row r="70" spans="1:29" x14ac:dyDescent="0.2">
      <c r="A70" s="80">
        <v>44028</v>
      </c>
      <c r="B70" s="81">
        <v>4</v>
      </c>
      <c r="C70" s="81">
        <f t="shared" si="2"/>
        <v>129</v>
      </c>
      <c r="D70" s="81">
        <v>6</v>
      </c>
      <c r="E70" s="81">
        <f t="shared" si="3"/>
        <v>78</v>
      </c>
      <c r="F70" s="81">
        <v>0</v>
      </c>
      <c r="G70" s="81">
        <f t="shared" si="0"/>
        <v>17</v>
      </c>
      <c r="H70" s="81">
        <v>3</v>
      </c>
      <c r="I70" s="81">
        <f t="shared" si="4"/>
        <v>20</v>
      </c>
      <c r="J70" s="81">
        <v>0</v>
      </c>
      <c r="K70" s="81">
        <f t="shared" si="10"/>
        <v>3</v>
      </c>
      <c r="L70" s="81">
        <v>0</v>
      </c>
      <c r="M70" s="81">
        <f t="shared" si="5"/>
        <v>5</v>
      </c>
      <c r="N70" s="81">
        <v>0</v>
      </c>
      <c r="O70" s="81">
        <f t="shared" si="6"/>
        <v>13</v>
      </c>
      <c r="P70" s="81">
        <v>0</v>
      </c>
      <c r="Q70" s="81">
        <f t="shared" si="7"/>
        <v>1</v>
      </c>
      <c r="R70" s="81"/>
      <c r="S70" s="81"/>
      <c r="T70" s="81">
        <v>0</v>
      </c>
      <c r="U70" s="81">
        <f t="shared" si="8"/>
        <v>4</v>
      </c>
      <c r="V70" s="81">
        <v>0</v>
      </c>
      <c r="W70" s="81">
        <f t="shared" si="9"/>
        <v>1</v>
      </c>
      <c r="X70" s="81">
        <v>0</v>
      </c>
      <c r="Y70" s="81">
        <f t="shared" si="1"/>
        <v>1</v>
      </c>
      <c r="Z70" s="81"/>
      <c r="AA70" s="79"/>
      <c r="AB70" s="81"/>
      <c r="AC70" s="82"/>
    </row>
    <row r="71" spans="1:29" x14ac:dyDescent="0.2">
      <c r="A71" s="80">
        <v>44029</v>
      </c>
      <c r="B71" s="81">
        <v>2</v>
      </c>
      <c r="C71" s="81">
        <f t="shared" si="2"/>
        <v>131</v>
      </c>
      <c r="D71" s="81">
        <v>8</v>
      </c>
      <c r="E71" s="81">
        <f t="shared" si="3"/>
        <v>86</v>
      </c>
      <c r="F71" s="81">
        <v>0</v>
      </c>
      <c r="G71" s="81">
        <f t="shared" si="0"/>
        <v>17</v>
      </c>
      <c r="H71" s="81">
        <v>2</v>
      </c>
      <c r="I71" s="81">
        <f t="shared" si="4"/>
        <v>22</v>
      </c>
      <c r="J71" s="81">
        <v>0</v>
      </c>
      <c r="K71" s="81">
        <f t="shared" si="10"/>
        <v>3</v>
      </c>
      <c r="L71" s="81">
        <v>0</v>
      </c>
      <c r="M71" s="81">
        <f t="shared" si="5"/>
        <v>5</v>
      </c>
      <c r="N71" s="81">
        <v>0</v>
      </c>
      <c r="O71" s="81">
        <f t="shared" si="6"/>
        <v>13</v>
      </c>
      <c r="P71" s="81">
        <v>0</v>
      </c>
      <c r="Q71" s="81">
        <f t="shared" si="7"/>
        <v>1</v>
      </c>
      <c r="R71" s="81"/>
      <c r="S71" s="81"/>
      <c r="T71" s="81">
        <v>0</v>
      </c>
      <c r="U71" s="81">
        <f t="shared" si="8"/>
        <v>4</v>
      </c>
      <c r="V71" s="81">
        <v>0</v>
      </c>
      <c r="W71" s="81">
        <f t="shared" si="9"/>
        <v>1</v>
      </c>
      <c r="X71" s="81">
        <v>0</v>
      </c>
      <c r="Y71" s="81">
        <f t="shared" si="1"/>
        <v>1</v>
      </c>
      <c r="Z71" s="81"/>
      <c r="AA71" s="79"/>
      <c r="AB71" s="81"/>
      <c r="AC71" s="82"/>
    </row>
    <row r="72" spans="1:29" x14ac:dyDescent="0.2">
      <c r="A72" s="80">
        <v>44032</v>
      </c>
      <c r="B72" s="81">
        <v>6</v>
      </c>
      <c r="C72" s="81">
        <f t="shared" si="2"/>
        <v>137</v>
      </c>
      <c r="D72" s="81">
        <v>9</v>
      </c>
      <c r="E72" s="81">
        <f t="shared" si="3"/>
        <v>95</v>
      </c>
      <c r="F72" s="81">
        <v>1</v>
      </c>
      <c r="G72" s="81">
        <f t="shared" si="0"/>
        <v>18</v>
      </c>
      <c r="H72" s="81">
        <v>0</v>
      </c>
      <c r="I72" s="81">
        <f t="shared" si="4"/>
        <v>22</v>
      </c>
      <c r="J72" s="81">
        <v>0</v>
      </c>
      <c r="K72" s="81">
        <f t="shared" si="10"/>
        <v>3</v>
      </c>
      <c r="L72" s="81">
        <v>0</v>
      </c>
      <c r="M72" s="81">
        <f t="shared" si="5"/>
        <v>5</v>
      </c>
      <c r="N72" s="81">
        <v>0</v>
      </c>
      <c r="O72" s="81">
        <f t="shared" si="6"/>
        <v>13</v>
      </c>
      <c r="P72" s="81">
        <v>0</v>
      </c>
      <c r="Q72" s="81">
        <f t="shared" si="7"/>
        <v>1</v>
      </c>
      <c r="R72" s="81">
        <v>2</v>
      </c>
      <c r="S72" s="81">
        <v>2</v>
      </c>
      <c r="T72" s="81">
        <v>0</v>
      </c>
      <c r="U72" s="81">
        <f t="shared" si="8"/>
        <v>4</v>
      </c>
      <c r="V72" s="81">
        <v>0</v>
      </c>
      <c r="W72" s="81">
        <f t="shared" si="9"/>
        <v>1</v>
      </c>
      <c r="X72" s="81">
        <v>0</v>
      </c>
      <c r="Y72" s="81">
        <f t="shared" si="1"/>
        <v>1</v>
      </c>
      <c r="Z72" s="81"/>
      <c r="AA72" s="79"/>
      <c r="AB72" s="81"/>
      <c r="AC72" s="82"/>
    </row>
    <row r="73" spans="1:29" x14ac:dyDescent="0.2">
      <c r="A73" s="80">
        <v>44033</v>
      </c>
      <c r="B73" s="81">
        <v>3</v>
      </c>
      <c r="C73" s="81">
        <f t="shared" si="2"/>
        <v>140</v>
      </c>
      <c r="D73" s="81">
        <v>4</v>
      </c>
      <c r="E73" s="81">
        <f t="shared" si="3"/>
        <v>99</v>
      </c>
      <c r="F73" s="81">
        <v>8</v>
      </c>
      <c r="G73" s="81">
        <f t="shared" si="0"/>
        <v>26</v>
      </c>
      <c r="H73" s="81">
        <v>2</v>
      </c>
      <c r="I73" s="81">
        <f t="shared" si="4"/>
        <v>24</v>
      </c>
      <c r="J73" s="81">
        <v>0</v>
      </c>
      <c r="K73" s="81">
        <f t="shared" si="10"/>
        <v>3</v>
      </c>
      <c r="L73" s="81">
        <v>0</v>
      </c>
      <c r="M73" s="81">
        <f t="shared" si="5"/>
        <v>5</v>
      </c>
      <c r="N73" s="81">
        <v>0</v>
      </c>
      <c r="O73" s="81">
        <f t="shared" si="6"/>
        <v>13</v>
      </c>
      <c r="P73" s="81">
        <v>0</v>
      </c>
      <c r="Q73" s="81">
        <f t="shared" si="7"/>
        <v>1</v>
      </c>
      <c r="R73" s="81">
        <v>2</v>
      </c>
      <c r="S73" s="81">
        <f t="shared" ref="S73:S132" si="11">SUM(S72,R73)</f>
        <v>4</v>
      </c>
      <c r="T73" s="81">
        <v>0</v>
      </c>
      <c r="U73" s="81">
        <f t="shared" si="8"/>
        <v>4</v>
      </c>
      <c r="V73" s="81">
        <v>0</v>
      </c>
      <c r="W73" s="81">
        <f t="shared" si="9"/>
        <v>1</v>
      </c>
      <c r="X73" s="81">
        <v>0</v>
      </c>
      <c r="Y73" s="81">
        <f t="shared" si="1"/>
        <v>1</v>
      </c>
      <c r="Z73" s="81"/>
      <c r="AA73" s="79"/>
      <c r="AB73" s="81"/>
      <c r="AC73" s="82"/>
    </row>
    <row r="74" spans="1:29" x14ac:dyDescent="0.2">
      <c r="A74" s="80">
        <v>44034</v>
      </c>
      <c r="B74" s="81">
        <v>3</v>
      </c>
      <c r="C74" s="81">
        <f t="shared" si="2"/>
        <v>143</v>
      </c>
      <c r="D74" s="81">
        <v>4</v>
      </c>
      <c r="E74" s="81">
        <f t="shared" si="3"/>
        <v>103</v>
      </c>
      <c r="F74" s="81">
        <v>1</v>
      </c>
      <c r="G74" s="81">
        <f t="shared" si="0"/>
        <v>27</v>
      </c>
      <c r="H74" s="81">
        <v>0</v>
      </c>
      <c r="I74" s="81">
        <f t="shared" si="4"/>
        <v>24</v>
      </c>
      <c r="J74" s="81">
        <v>0</v>
      </c>
      <c r="K74" s="81">
        <f t="shared" si="10"/>
        <v>3</v>
      </c>
      <c r="L74" s="81">
        <v>0</v>
      </c>
      <c r="M74" s="81">
        <f t="shared" si="5"/>
        <v>5</v>
      </c>
      <c r="N74" s="81">
        <v>0</v>
      </c>
      <c r="O74" s="81">
        <f t="shared" si="6"/>
        <v>13</v>
      </c>
      <c r="P74" s="81">
        <v>0</v>
      </c>
      <c r="Q74" s="81">
        <f t="shared" si="7"/>
        <v>1</v>
      </c>
      <c r="R74" s="81">
        <v>1</v>
      </c>
      <c r="S74" s="81">
        <f t="shared" si="11"/>
        <v>5</v>
      </c>
      <c r="T74" s="81">
        <v>0</v>
      </c>
      <c r="U74" s="81">
        <f t="shared" si="8"/>
        <v>4</v>
      </c>
      <c r="V74" s="81">
        <v>0</v>
      </c>
      <c r="W74" s="81">
        <f t="shared" si="9"/>
        <v>1</v>
      </c>
      <c r="X74" s="81">
        <v>0</v>
      </c>
      <c r="Y74" s="81">
        <f t="shared" si="1"/>
        <v>1</v>
      </c>
      <c r="Z74" s="81"/>
      <c r="AA74" s="79"/>
      <c r="AB74" s="81"/>
      <c r="AC74" s="82"/>
    </row>
    <row r="75" spans="1:29" x14ac:dyDescent="0.2">
      <c r="A75" s="80">
        <v>44035</v>
      </c>
      <c r="B75" s="81">
        <v>8</v>
      </c>
      <c r="C75" s="81">
        <f t="shared" si="2"/>
        <v>151</v>
      </c>
      <c r="D75" s="81">
        <v>4</v>
      </c>
      <c r="E75" s="81">
        <f t="shared" si="3"/>
        <v>107</v>
      </c>
      <c r="F75" s="81">
        <v>2</v>
      </c>
      <c r="G75" s="81">
        <f t="shared" si="0"/>
        <v>29</v>
      </c>
      <c r="H75" s="81">
        <v>1</v>
      </c>
      <c r="I75" s="81">
        <f t="shared" si="4"/>
        <v>25</v>
      </c>
      <c r="J75" s="81">
        <v>0</v>
      </c>
      <c r="K75" s="81">
        <f t="shared" si="10"/>
        <v>3</v>
      </c>
      <c r="L75" s="81">
        <v>0</v>
      </c>
      <c r="M75" s="81">
        <f t="shared" si="5"/>
        <v>5</v>
      </c>
      <c r="N75" s="81">
        <v>0</v>
      </c>
      <c r="O75" s="81">
        <f t="shared" si="6"/>
        <v>13</v>
      </c>
      <c r="P75" s="81">
        <v>0</v>
      </c>
      <c r="Q75" s="81">
        <f t="shared" si="7"/>
        <v>1</v>
      </c>
      <c r="R75" s="81">
        <v>0</v>
      </c>
      <c r="S75" s="81">
        <f t="shared" si="11"/>
        <v>5</v>
      </c>
      <c r="T75" s="81">
        <v>0</v>
      </c>
      <c r="U75" s="81">
        <f t="shared" si="8"/>
        <v>4</v>
      </c>
      <c r="V75" s="81">
        <v>0</v>
      </c>
      <c r="W75" s="81">
        <f t="shared" si="9"/>
        <v>1</v>
      </c>
      <c r="X75" s="81">
        <v>0</v>
      </c>
      <c r="Y75" s="81">
        <f t="shared" si="1"/>
        <v>1</v>
      </c>
      <c r="Z75" s="81"/>
      <c r="AA75" s="79"/>
      <c r="AB75" s="81"/>
      <c r="AC75" s="82"/>
    </row>
    <row r="76" spans="1:29" x14ac:dyDescent="0.2">
      <c r="A76" s="80">
        <v>44036</v>
      </c>
      <c r="B76" s="81">
        <v>5</v>
      </c>
      <c r="C76" s="81">
        <f t="shared" si="2"/>
        <v>156</v>
      </c>
      <c r="D76" s="81">
        <v>2</v>
      </c>
      <c r="E76" s="81">
        <f t="shared" si="3"/>
        <v>109</v>
      </c>
      <c r="F76" s="81">
        <v>1</v>
      </c>
      <c r="G76" s="81">
        <f t="shared" si="0"/>
        <v>30</v>
      </c>
      <c r="H76" s="81">
        <v>0</v>
      </c>
      <c r="I76" s="81">
        <f t="shared" si="4"/>
        <v>25</v>
      </c>
      <c r="J76" s="81">
        <v>0</v>
      </c>
      <c r="K76" s="81">
        <f t="shared" si="10"/>
        <v>3</v>
      </c>
      <c r="L76" s="81">
        <v>0</v>
      </c>
      <c r="M76" s="81">
        <f t="shared" si="5"/>
        <v>5</v>
      </c>
      <c r="N76" s="81">
        <v>0</v>
      </c>
      <c r="O76" s="81">
        <f t="shared" si="6"/>
        <v>13</v>
      </c>
      <c r="P76" s="81">
        <v>0</v>
      </c>
      <c r="Q76" s="81">
        <f t="shared" si="7"/>
        <v>1</v>
      </c>
      <c r="R76" s="81">
        <v>0</v>
      </c>
      <c r="S76" s="81">
        <f t="shared" si="11"/>
        <v>5</v>
      </c>
      <c r="T76" s="81">
        <v>0</v>
      </c>
      <c r="U76" s="81">
        <f t="shared" si="8"/>
        <v>4</v>
      </c>
      <c r="V76" s="81">
        <v>0</v>
      </c>
      <c r="W76" s="81">
        <f t="shared" si="9"/>
        <v>1</v>
      </c>
      <c r="X76" s="81">
        <v>0</v>
      </c>
      <c r="Y76" s="81">
        <f t="shared" si="1"/>
        <v>1</v>
      </c>
      <c r="Z76" s="81"/>
      <c r="AA76" s="79"/>
      <c r="AB76" s="81"/>
      <c r="AC76" s="82"/>
    </row>
    <row r="77" spans="1:29" x14ac:dyDescent="0.2">
      <c r="A77" s="80">
        <v>44039</v>
      </c>
      <c r="B77" s="81">
        <v>3</v>
      </c>
      <c r="C77" s="81">
        <f t="shared" si="2"/>
        <v>159</v>
      </c>
      <c r="D77" s="81">
        <v>9</v>
      </c>
      <c r="E77" s="81">
        <f t="shared" si="3"/>
        <v>118</v>
      </c>
      <c r="F77" s="81">
        <v>3</v>
      </c>
      <c r="G77" s="81">
        <f t="shared" si="0"/>
        <v>33</v>
      </c>
      <c r="H77" s="81">
        <v>3</v>
      </c>
      <c r="I77" s="81">
        <f t="shared" si="4"/>
        <v>28</v>
      </c>
      <c r="J77" s="81">
        <v>0</v>
      </c>
      <c r="K77" s="81">
        <f t="shared" si="10"/>
        <v>3</v>
      </c>
      <c r="L77" s="81">
        <v>0</v>
      </c>
      <c r="M77" s="81">
        <f t="shared" si="5"/>
        <v>5</v>
      </c>
      <c r="N77" s="81">
        <v>0</v>
      </c>
      <c r="O77" s="81">
        <f t="shared" si="6"/>
        <v>13</v>
      </c>
      <c r="P77" s="81">
        <v>0</v>
      </c>
      <c r="Q77" s="81">
        <f t="shared" si="7"/>
        <v>1</v>
      </c>
      <c r="R77" s="81">
        <v>0</v>
      </c>
      <c r="S77" s="81">
        <f t="shared" si="11"/>
        <v>5</v>
      </c>
      <c r="T77" s="81">
        <v>0</v>
      </c>
      <c r="U77" s="81">
        <f t="shared" si="8"/>
        <v>4</v>
      </c>
      <c r="V77" s="81">
        <v>0</v>
      </c>
      <c r="W77" s="81">
        <f t="shared" si="9"/>
        <v>1</v>
      </c>
      <c r="X77" s="81">
        <v>0</v>
      </c>
      <c r="Y77" s="81">
        <f t="shared" si="1"/>
        <v>1</v>
      </c>
      <c r="Z77" s="81"/>
      <c r="AA77" s="79"/>
      <c r="AB77" s="81"/>
      <c r="AC77" s="82"/>
    </row>
    <row r="78" spans="1:29" x14ac:dyDescent="0.2">
      <c r="A78" s="80">
        <v>44040</v>
      </c>
      <c r="B78" s="81">
        <v>6</v>
      </c>
      <c r="C78" s="81">
        <f t="shared" si="2"/>
        <v>165</v>
      </c>
      <c r="D78" s="81">
        <v>2</v>
      </c>
      <c r="E78" s="81">
        <f t="shared" si="3"/>
        <v>120</v>
      </c>
      <c r="F78" s="81">
        <v>4</v>
      </c>
      <c r="G78" s="81">
        <f t="shared" si="0"/>
        <v>37</v>
      </c>
      <c r="H78" s="81">
        <v>0</v>
      </c>
      <c r="I78" s="81">
        <f t="shared" si="4"/>
        <v>28</v>
      </c>
      <c r="J78" s="81">
        <v>0</v>
      </c>
      <c r="K78" s="81">
        <f t="shared" si="10"/>
        <v>3</v>
      </c>
      <c r="L78" s="81">
        <v>0</v>
      </c>
      <c r="M78" s="81">
        <f t="shared" si="5"/>
        <v>5</v>
      </c>
      <c r="N78" s="81">
        <v>0</v>
      </c>
      <c r="O78" s="81">
        <f t="shared" si="6"/>
        <v>13</v>
      </c>
      <c r="P78" s="81">
        <v>0</v>
      </c>
      <c r="Q78" s="81">
        <f t="shared" si="7"/>
        <v>1</v>
      </c>
      <c r="R78" s="81">
        <v>0</v>
      </c>
      <c r="S78" s="81">
        <f t="shared" si="11"/>
        <v>5</v>
      </c>
      <c r="T78" s="81">
        <v>0</v>
      </c>
      <c r="U78" s="81">
        <f t="shared" si="8"/>
        <v>4</v>
      </c>
      <c r="V78" s="81">
        <v>0</v>
      </c>
      <c r="W78" s="81">
        <f t="shared" si="9"/>
        <v>1</v>
      </c>
      <c r="X78" s="81">
        <v>0</v>
      </c>
      <c r="Y78" s="81">
        <f t="shared" si="1"/>
        <v>1</v>
      </c>
      <c r="Z78" s="81"/>
      <c r="AA78" s="79"/>
      <c r="AB78" s="81"/>
      <c r="AC78" s="82"/>
    </row>
    <row r="79" spans="1:29" x14ac:dyDescent="0.2">
      <c r="A79" s="80">
        <v>44041</v>
      </c>
      <c r="B79" s="81">
        <v>6</v>
      </c>
      <c r="C79" s="81">
        <f t="shared" si="2"/>
        <v>171</v>
      </c>
      <c r="D79" s="81">
        <v>3</v>
      </c>
      <c r="E79" s="81">
        <f t="shared" si="3"/>
        <v>123</v>
      </c>
      <c r="F79" s="81">
        <v>0</v>
      </c>
      <c r="G79" s="81">
        <f t="shared" si="0"/>
        <v>37</v>
      </c>
      <c r="H79" s="81">
        <v>1</v>
      </c>
      <c r="I79" s="81">
        <f t="shared" si="4"/>
        <v>29</v>
      </c>
      <c r="J79" s="81">
        <v>0</v>
      </c>
      <c r="K79" s="81">
        <f t="shared" si="10"/>
        <v>3</v>
      </c>
      <c r="L79" s="81">
        <v>0</v>
      </c>
      <c r="M79" s="81">
        <f t="shared" si="5"/>
        <v>5</v>
      </c>
      <c r="N79" s="81">
        <v>0</v>
      </c>
      <c r="O79" s="81">
        <f t="shared" si="6"/>
        <v>13</v>
      </c>
      <c r="P79" s="81">
        <v>0</v>
      </c>
      <c r="Q79" s="81">
        <f t="shared" si="7"/>
        <v>1</v>
      </c>
      <c r="R79" s="81">
        <v>0</v>
      </c>
      <c r="S79" s="81">
        <f t="shared" si="11"/>
        <v>5</v>
      </c>
      <c r="T79" s="81">
        <v>0</v>
      </c>
      <c r="U79" s="81">
        <f t="shared" si="8"/>
        <v>4</v>
      </c>
      <c r="V79" s="81">
        <v>0</v>
      </c>
      <c r="W79" s="81">
        <f t="shared" si="9"/>
        <v>1</v>
      </c>
      <c r="X79" s="81">
        <v>0</v>
      </c>
      <c r="Y79" s="81">
        <f t="shared" si="1"/>
        <v>1</v>
      </c>
      <c r="Z79" s="81"/>
      <c r="AA79" s="79"/>
      <c r="AB79" s="81"/>
      <c r="AC79" s="82"/>
    </row>
    <row r="80" spans="1:29" x14ac:dyDescent="0.2">
      <c r="A80" s="80">
        <v>44042</v>
      </c>
      <c r="B80" s="81">
        <v>4</v>
      </c>
      <c r="C80" s="81">
        <f t="shared" si="2"/>
        <v>175</v>
      </c>
      <c r="D80" s="81">
        <v>1</v>
      </c>
      <c r="E80" s="81">
        <f t="shared" si="3"/>
        <v>124</v>
      </c>
      <c r="F80" s="81">
        <v>13</v>
      </c>
      <c r="G80" s="81">
        <f t="shared" si="0"/>
        <v>50</v>
      </c>
      <c r="H80" s="81">
        <v>2</v>
      </c>
      <c r="I80" s="81">
        <f t="shared" si="4"/>
        <v>31</v>
      </c>
      <c r="J80" s="81">
        <v>0</v>
      </c>
      <c r="K80" s="81">
        <f t="shared" si="10"/>
        <v>3</v>
      </c>
      <c r="L80" s="81">
        <v>0</v>
      </c>
      <c r="M80" s="81">
        <f t="shared" si="5"/>
        <v>5</v>
      </c>
      <c r="N80" s="81">
        <v>0</v>
      </c>
      <c r="O80" s="81">
        <f t="shared" si="6"/>
        <v>13</v>
      </c>
      <c r="P80" s="81">
        <v>1</v>
      </c>
      <c r="Q80" s="81">
        <f t="shared" si="7"/>
        <v>2</v>
      </c>
      <c r="R80" s="81">
        <v>0</v>
      </c>
      <c r="S80" s="81">
        <f t="shared" si="11"/>
        <v>5</v>
      </c>
      <c r="T80" s="81">
        <v>0</v>
      </c>
      <c r="U80" s="81">
        <f t="shared" si="8"/>
        <v>4</v>
      </c>
      <c r="V80" s="81">
        <v>0</v>
      </c>
      <c r="W80" s="81">
        <f t="shared" si="9"/>
        <v>1</v>
      </c>
      <c r="X80" s="81">
        <v>0</v>
      </c>
      <c r="Y80" s="81">
        <f t="shared" si="1"/>
        <v>1</v>
      </c>
      <c r="Z80" s="81"/>
      <c r="AA80" s="79"/>
      <c r="AB80" s="81"/>
      <c r="AC80" s="82"/>
    </row>
    <row r="81" spans="1:29" x14ac:dyDescent="0.2">
      <c r="A81" s="80">
        <v>44043</v>
      </c>
      <c r="B81" s="81">
        <v>4</v>
      </c>
      <c r="C81" s="81">
        <f t="shared" si="2"/>
        <v>179</v>
      </c>
      <c r="D81" s="81">
        <v>5</v>
      </c>
      <c r="E81" s="81">
        <f t="shared" si="3"/>
        <v>129</v>
      </c>
      <c r="F81" s="81">
        <v>2</v>
      </c>
      <c r="G81" s="81">
        <f t="shared" si="0"/>
        <v>52</v>
      </c>
      <c r="H81" s="81">
        <v>1</v>
      </c>
      <c r="I81" s="81">
        <f t="shared" si="4"/>
        <v>32</v>
      </c>
      <c r="J81" s="81">
        <v>0</v>
      </c>
      <c r="K81" s="81">
        <f t="shared" si="10"/>
        <v>3</v>
      </c>
      <c r="L81" s="81">
        <v>0</v>
      </c>
      <c r="M81" s="81">
        <f t="shared" si="5"/>
        <v>5</v>
      </c>
      <c r="N81" s="81">
        <v>0</v>
      </c>
      <c r="O81" s="81">
        <f t="shared" si="6"/>
        <v>13</v>
      </c>
      <c r="P81" s="81">
        <v>2</v>
      </c>
      <c r="Q81" s="81">
        <f t="shared" si="7"/>
        <v>4</v>
      </c>
      <c r="R81" s="81">
        <v>0</v>
      </c>
      <c r="S81" s="81">
        <f t="shared" si="11"/>
        <v>5</v>
      </c>
      <c r="T81" s="81">
        <v>0</v>
      </c>
      <c r="U81" s="81">
        <f t="shared" si="8"/>
        <v>4</v>
      </c>
      <c r="V81" s="81">
        <v>0</v>
      </c>
      <c r="W81" s="81">
        <f t="shared" si="9"/>
        <v>1</v>
      </c>
      <c r="X81" s="81">
        <v>0</v>
      </c>
      <c r="Y81" s="81">
        <f t="shared" si="1"/>
        <v>1</v>
      </c>
      <c r="Z81" s="81"/>
      <c r="AA81" s="79"/>
      <c r="AB81" s="81"/>
      <c r="AC81" s="82"/>
    </row>
    <row r="82" spans="1:29" x14ac:dyDescent="0.2">
      <c r="A82" s="80">
        <v>44044</v>
      </c>
      <c r="B82" s="81"/>
      <c r="C82" s="81">
        <f t="shared" si="2"/>
        <v>179</v>
      </c>
      <c r="D82" s="81"/>
      <c r="E82" s="81">
        <f t="shared" si="3"/>
        <v>129</v>
      </c>
      <c r="F82" s="81"/>
      <c r="G82" s="81">
        <f t="shared" si="0"/>
        <v>52</v>
      </c>
      <c r="H82" s="81"/>
      <c r="I82" s="81">
        <f t="shared" si="4"/>
        <v>32</v>
      </c>
      <c r="J82" s="81"/>
      <c r="K82" s="81">
        <f t="shared" si="10"/>
        <v>3</v>
      </c>
      <c r="L82" s="81"/>
      <c r="M82" s="81">
        <f t="shared" si="5"/>
        <v>5</v>
      </c>
      <c r="N82" s="81"/>
      <c r="O82" s="81">
        <f t="shared" si="6"/>
        <v>13</v>
      </c>
      <c r="P82" s="81"/>
      <c r="Q82" s="81">
        <f t="shared" si="7"/>
        <v>4</v>
      </c>
      <c r="R82" s="81"/>
      <c r="S82" s="81">
        <f t="shared" si="11"/>
        <v>5</v>
      </c>
      <c r="T82" s="81"/>
      <c r="U82" s="81">
        <f t="shared" si="8"/>
        <v>4</v>
      </c>
      <c r="V82" s="81"/>
      <c r="W82" s="81">
        <f t="shared" si="9"/>
        <v>1</v>
      </c>
      <c r="X82" s="81"/>
      <c r="Y82" s="81">
        <f t="shared" si="1"/>
        <v>1</v>
      </c>
      <c r="Z82" s="81"/>
      <c r="AA82" s="79"/>
      <c r="AB82" s="81"/>
      <c r="AC82" s="82"/>
    </row>
    <row r="83" spans="1:29" x14ac:dyDescent="0.2">
      <c r="A83" s="80">
        <v>44045</v>
      </c>
      <c r="B83" s="81"/>
      <c r="C83" s="81">
        <f t="shared" si="2"/>
        <v>179</v>
      </c>
      <c r="D83" s="81"/>
      <c r="E83" s="81">
        <f t="shared" si="3"/>
        <v>129</v>
      </c>
      <c r="F83" s="81"/>
      <c r="G83" s="81">
        <f t="shared" si="0"/>
        <v>52</v>
      </c>
      <c r="H83" s="81"/>
      <c r="I83" s="81">
        <f t="shared" si="4"/>
        <v>32</v>
      </c>
      <c r="J83" s="81"/>
      <c r="K83" s="81">
        <f t="shared" si="10"/>
        <v>3</v>
      </c>
      <c r="L83" s="81"/>
      <c r="M83" s="81">
        <f t="shared" si="5"/>
        <v>5</v>
      </c>
      <c r="N83" s="81"/>
      <c r="O83" s="81">
        <f t="shared" si="6"/>
        <v>13</v>
      </c>
      <c r="P83" s="81"/>
      <c r="Q83" s="81">
        <f t="shared" si="7"/>
        <v>4</v>
      </c>
      <c r="R83" s="81"/>
      <c r="S83" s="81">
        <f t="shared" si="11"/>
        <v>5</v>
      </c>
      <c r="T83" s="81"/>
      <c r="U83" s="81">
        <f t="shared" si="8"/>
        <v>4</v>
      </c>
      <c r="V83" s="81"/>
      <c r="W83" s="81">
        <f t="shared" si="9"/>
        <v>1</v>
      </c>
      <c r="X83" s="81"/>
      <c r="Y83" s="81">
        <f t="shared" si="1"/>
        <v>1</v>
      </c>
      <c r="Z83" s="81"/>
      <c r="AA83" s="79"/>
      <c r="AB83" s="81"/>
      <c r="AC83" s="82"/>
    </row>
    <row r="84" spans="1:29" x14ac:dyDescent="0.2">
      <c r="A84" s="80">
        <v>44046</v>
      </c>
      <c r="B84" s="81">
        <v>8</v>
      </c>
      <c r="C84" s="81">
        <f t="shared" si="2"/>
        <v>187</v>
      </c>
      <c r="D84" s="81">
        <v>5</v>
      </c>
      <c r="E84" s="81">
        <f t="shared" si="3"/>
        <v>134</v>
      </c>
      <c r="F84" s="81">
        <v>9</v>
      </c>
      <c r="G84" s="81">
        <f t="shared" si="0"/>
        <v>61</v>
      </c>
      <c r="H84" s="81">
        <v>0</v>
      </c>
      <c r="I84" s="81">
        <f t="shared" si="4"/>
        <v>32</v>
      </c>
      <c r="J84" s="81">
        <v>0</v>
      </c>
      <c r="K84" s="81">
        <f t="shared" si="10"/>
        <v>3</v>
      </c>
      <c r="L84" s="81">
        <v>0</v>
      </c>
      <c r="M84" s="81">
        <f t="shared" si="5"/>
        <v>5</v>
      </c>
      <c r="N84" s="81">
        <v>0</v>
      </c>
      <c r="O84" s="81">
        <f t="shared" si="6"/>
        <v>13</v>
      </c>
      <c r="P84" s="81">
        <v>0</v>
      </c>
      <c r="Q84" s="81">
        <f t="shared" si="7"/>
        <v>4</v>
      </c>
      <c r="R84" s="81">
        <v>0</v>
      </c>
      <c r="S84" s="81">
        <f t="shared" si="11"/>
        <v>5</v>
      </c>
      <c r="T84" s="81">
        <v>0</v>
      </c>
      <c r="U84" s="81">
        <f t="shared" si="8"/>
        <v>4</v>
      </c>
      <c r="V84" s="81">
        <v>0</v>
      </c>
      <c r="W84" s="81">
        <f t="shared" si="9"/>
        <v>1</v>
      </c>
      <c r="X84" s="81">
        <v>0</v>
      </c>
      <c r="Y84" s="81">
        <f t="shared" si="1"/>
        <v>1</v>
      </c>
      <c r="Z84" s="81"/>
      <c r="AA84" s="79"/>
      <c r="AB84" s="81"/>
      <c r="AC84" s="82"/>
    </row>
    <row r="85" spans="1:29" x14ac:dyDescent="0.2">
      <c r="A85" s="80">
        <v>44047</v>
      </c>
      <c r="B85" s="81">
        <v>8</v>
      </c>
      <c r="C85" s="81">
        <f t="shared" si="2"/>
        <v>195</v>
      </c>
      <c r="D85" s="81">
        <v>1</v>
      </c>
      <c r="E85" s="81">
        <f t="shared" si="3"/>
        <v>135</v>
      </c>
      <c r="F85" s="81">
        <v>1</v>
      </c>
      <c r="G85" s="81">
        <f t="shared" si="0"/>
        <v>62</v>
      </c>
      <c r="H85" s="81">
        <v>1</v>
      </c>
      <c r="I85" s="81">
        <f t="shared" si="4"/>
        <v>33</v>
      </c>
      <c r="J85" s="81">
        <v>0</v>
      </c>
      <c r="K85" s="81">
        <f t="shared" si="10"/>
        <v>3</v>
      </c>
      <c r="L85" s="81">
        <v>0</v>
      </c>
      <c r="M85" s="81">
        <f t="shared" si="5"/>
        <v>5</v>
      </c>
      <c r="N85" s="81">
        <v>0</v>
      </c>
      <c r="O85" s="81">
        <f t="shared" si="6"/>
        <v>13</v>
      </c>
      <c r="P85" s="81">
        <v>0</v>
      </c>
      <c r="Q85" s="81">
        <f t="shared" si="7"/>
        <v>4</v>
      </c>
      <c r="R85" s="81">
        <v>0</v>
      </c>
      <c r="S85" s="81">
        <f t="shared" si="11"/>
        <v>5</v>
      </c>
      <c r="T85" s="81">
        <v>0</v>
      </c>
      <c r="U85" s="81">
        <f t="shared" si="8"/>
        <v>4</v>
      </c>
      <c r="V85" s="81">
        <v>1</v>
      </c>
      <c r="W85" s="81">
        <f t="shared" si="9"/>
        <v>2</v>
      </c>
      <c r="X85" s="81">
        <v>0</v>
      </c>
      <c r="Y85" s="81">
        <f t="shared" si="1"/>
        <v>1</v>
      </c>
      <c r="Z85" s="81"/>
      <c r="AA85" s="79"/>
      <c r="AB85" s="81"/>
      <c r="AC85" s="82"/>
    </row>
    <row r="86" spans="1:29" x14ac:dyDescent="0.2">
      <c r="A86" s="80">
        <v>44048</v>
      </c>
      <c r="B86" s="81">
        <v>11</v>
      </c>
      <c r="C86" s="81">
        <f t="shared" si="2"/>
        <v>206</v>
      </c>
      <c r="D86" s="81">
        <v>1</v>
      </c>
      <c r="E86" s="81">
        <f t="shared" si="3"/>
        <v>136</v>
      </c>
      <c r="F86" s="81">
        <v>7</v>
      </c>
      <c r="G86" s="81">
        <f t="shared" si="0"/>
        <v>69</v>
      </c>
      <c r="H86" s="81">
        <v>0</v>
      </c>
      <c r="I86" s="81">
        <f t="shared" si="4"/>
        <v>33</v>
      </c>
      <c r="J86" s="81">
        <v>0</v>
      </c>
      <c r="K86" s="81">
        <f t="shared" si="10"/>
        <v>3</v>
      </c>
      <c r="L86" s="81">
        <v>0</v>
      </c>
      <c r="M86" s="81">
        <f t="shared" si="5"/>
        <v>5</v>
      </c>
      <c r="N86" s="81">
        <v>0</v>
      </c>
      <c r="O86" s="81">
        <f t="shared" si="6"/>
        <v>13</v>
      </c>
      <c r="P86" s="81">
        <v>0</v>
      </c>
      <c r="Q86" s="81">
        <f t="shared" si="7"/>
        <v>4</v>
      </c>
      <c r="R86" s="81">
        <v>0</v>
      </c>
      <c r="S86" s="81">
        <f t="shared" si="11"/>
        <v>5</v>
      </c>
      <c r="T86" s="81">
        <v>0</v>
      </c>
      <c r="U86" s="81">
        <f t="shared" si="8"/>
        <v>4</v>
      </c>
      <c r="V86" s="81">
        <v>0</v>
      </c>
      <c r="W86" s="81">
        <f t="shared" si="9"/>
        <v>2</v>
      </c>
      <c r="X86" s="81">
        <v>0</v>
      </c>
      <c r="Y86" s="81">
        <f t="shared" si="1"/>
        <v>1</v>
      </c>
      <c r="Z86" s="81"/>
      <c r="AA86" s="79"/>
      <c r="AB86" s="81"/>
      <c r="AC86" s="82"/>
    </row>
    <row r="87" spans="1:29" x14ac:dyDescent="0.2">
      <c r="A87" s="80">
        <v>44049</v>
      </c>
      <c r="B87" s="81">
        <v>7</v>
      </c>
      <c r="C87" s="81">
        <f t="shared" si="2"/>
        <v>213</v>
      </c>
      <c r="D87" s="81">
        <v>3</v>
      </c>
      <c r="E87" s="81">
        <f t="shared" si="3"/>
        <v>139</v>
      </c>
      <c r="F87" s="81">
        <v>5</v>
      </c>
      <c r="G87" s="81">
        <f t="shared" si="0"/>
        <v>74</v>
      </c>
      <c r="H87" s="81">
        <v>0</v>
      </c>
      <c r="I87" s="81">
        <f t="shared" si="4"/>
        <v>33</v>
      </c>
      <c r="J87" s="81">
        <v>0</v>
      </c>
      <c r="K87" s="81">
        <f t="shared" si="10"/>
        <v>3</v>
      </c>
      <c r="L87" s="81">
        <v>0</v>
      </c>
      <c r="M87" s="81">
        <f t="shared" si="5"/>
        <v>5</v>
      </c>
      <c r="N87" s="81">
        <v>0</v>
      </c>
      <c r="O87" s="81">
        <f t="shared" si="6"/>
        <v>13</v>
      </c>
      <c r="P87" s="81">
        <v>0</v>
      </c>
      <c r="Q87" s="81">
        <f t="shared" si="7"/>
        <v>4</v>
      </c>
      <c r="R87" s="81">
        <v>0</v>
      </c>
      <c r="S87" s="81">
        <f t="shared" si="11"/>
        <v>5</v>
      </c>
      <c r="T87" s="81">
        <v>0</v>
      </c>
      <c r="U87" s="81">
        <f t="shared" si="8"/>
        <v>4</v>
      </c>
      <c r="V87" s="81">
        <v>0</v>
      </c>
      <c r="W87" s="81">
        <f t="shared" si="9"/>
        <v>2</v>
      </c>
      <c r="X87" s="81">
        <v>0</v>
      </c>
      <c r="Y87" s="81">
        <f t="shared" si="1"/>
        <v>1</v>
      </c>
      <c r="Z87" s="81"/>
      <c r="AA87" s="79"/>
      <c r="AB87" s="81"/>
      <c r="AC87" s="82"/>
    </row>
    <row r="88" spans="1:29" x14ac:dyDescent="0.2">
      <c r="A88" s="80">
        <v>44050</v>
      </c>
      <c r="B88" s="81">
        <v>4</v>
      </c>
      <c r="C88" s="81">
        <f t="shared" si="2"/>
        <v>217</v>
      </c>
      <c r="D88" s="81">
        <v>4</v>
      </c>
      <c r="E88" s="81">
        <f t="shared" si="3"/>
        <v>143</v>
      </c>
      <c r="F88" s="81">
        <v>1</v>
      </c>
      <c r="G88" s="81">
        <f t="shared" si="0"/>
        <v>75</v>
      </c>
      <c r="H88" s="81">
        <v>0</v>
      </c>
      <c r="I88" s="81">
        <f t="shared" si="4"/>
        <v>33</v>
      </c>
      <c r="J88" s="81">
        <v>0</v>
      </c>
      <c r="K88" s="81">
        <f t="shared" si="10"/>
        <v>3</v>
      </c>
      <c r="L88" s="81">
        <v>0</v>
      </c>
      <c r="M88" s="81">
        <f t="shared" si="5"/>
        <v>5</v>
      </c>
      <c r="N88" s="81">
        <v>0</v>
      </c>
      <c r="O88" s="81">
        <f t="shared" si="6"/>
        <v>13</v>
      </c>
      <c r="P88" s="81">
        <v>0</v>
      </c>
      <c r="Q88" s="81">
        <f t="shared" si="7"/>
        <v>4</v>
      </c>
      <c r="R88" s="81">
        <v>0</v>
      </c>
      <c r="S88" s="81">
        <f t="shared" si="11"/>
        <v>5</v>
      </c>
      <c r="T88" s="81">
        <v>0</v>
      </c>
      <c r="U88" s="81">
        <f t="shared" si="8"/>
        <v>4</v>
      </c>
      <c r="V88" s="81">
        <v>0</v>
      </c>
      <c r="W88" s="81">
        <f t="shared" si="9"/>
        <v>2</v>
      </c>
      <c r="X88" s="81">
        <v>0</v>
      </c>
      <c r="Y88" s="81">
        <f t="shared" si="1"/>
        <v>1</v>
      </c>
      <c r="Z88" s="81"/>
      <c r="AA88" s="79"/>
      <c r="AB88" s="81"/>
      <c r="AC88" s="82"/>
    </row>
    <row r="89" spans="1:29" x14ac:dyDescent="0.2">
      <c r="A89" s="80">
        <v>44051</v>
      </c>
      <c r="B89" s="81"/>
      <c r="C89" s="81">
        <f t="shared" si="2"/>
        <v>217</v>
      </c>
      <c r="D89" s="81"/>
      <c r="E89" s="81">
        <f t="shared" si="3"/>
        <v>143</v>
      </c>
      <c r="F89" s="81"/>
      <c r="G89" s="81">
        <f t="shared" si="0"/>
        <v>75</v>
      </c>
      <c r="H89" s="81"/>
      <c r="I89" s="81">
        <f t="shared" si="4"/>
        <v>33</v>
      </c>
      <c r="J89" s="81"/>
      <c r="K89" s="81">
        <f t="shared" si="10"/>
        <v>3</v>
      </c>
      <c r="L89" s="81"/>
      <c r="M89" s="81">
        <f t="shared" si="5"/>
        <v>5</v>
      </c>
      <c r="N89" s="81"/>
      <c r="O89" s="81">
        <f t="shared" si="6"/>
        <v>13</v>
      </c>
      <c r="P89" s="81"/>
      <c r="Q89" s="81">
        <f t="shared" si="7"/>
        <v>4</v>
      </c>
      <c r="R89" s="81"/>
      <c r="S89" s="81">
        <f t="shared" si="11"/>
        <v>5</v>
      </c>
      <c r="T89" s="81"/>
      <c r="U89" s="81">
        <f t="shared" si="8"/>
        <v>4</v>
      </c>
      <c r="V89" s="81"/>
      <c r="W89" s="81">
        <f t="shared" si="9"/>
        <v>2</v>
      </c>
      <c r="X89" s="81"/>
      <c r="Y89" s="81">
        <f t="shared" si="1"/>
        <v>1</v>
      </c>
      <c r="Z89" s="81"/>
      <c r="AA89" s="79"/>
      <c r="AB89" s="81"/>
      <c r="AC89" s="82"/>
    </row>
    <row r="90" spans="1:29" x14ac:dyDescent="0.2">
      <c r="A90" s="80">
        <v>44052</v>
      </c>
      <c r="B90" s="81"/>
      <c r="C90" s="81">
        <f t="shared" si="2"/>
        <v>217</v>
      </c>
      <c r="D90" s="81"/>
      <c r="E90" s="81">
        <f t="shared" si="3"/>
        <v>143</v>
      </c>
      <c r="F90" s="81"/>
      <c r="G90" s="81">
        <f t="shared" si="0"/>
        <v>75</v>
      </c>
      <c r="H90" s="81"/>
      <c r="I90" s="81">
        <f t="shared" si="4"/>
        <v>33</v>
      </c>
      <c r="J90" s="81"/>
      <c r="K90" s="81">
        <f t="shared" si="10"/>
        <v>3</v>
      </c>
      <c r="L90" s="81"/>
      <c r="M90" s="81">
        <f t="shared" si="5"/>
        <v>5</v>
      </c>
      <c r="N90" s="81"/>
      <c r="O90" s="81">
        <f t="shared" si="6"/>
        <v>13</v>
      </c>
      <c r="P90" s="81"/>
      <c r="Q90" s="81">
        <f t="shared" si="7"/>
        <v>4</v>
      </c>
      <c r="R90" s="81"/>
      <c r="S90" s="81">
        <f t="shared" si="11"/>
        <v>5</v>
      </c>
      <c r="T90" s="81"/>
      <c r="U90" s="81">
        <f t="shared" si="8"/>
        <v>4</v>
      </c>
      <c r="V90" s="81"/>
      <c r="W90" s="81">
        <f t="shared" si="9"/>
        <v>2</v>
      </c>
      <c r="X90" s="81"/>
      <c r="Y90" s="81">
        <f t="shared" si="1"/>
        <v>1</v>
      </c>
      <c r="Z90" s="81"/>
      <c r="AA90" s="79"/>
      <c r="AB90" s="81"/>
      <c r="AC90" s="82"/>
    </row>
    <row r="91" spans="1:29" x14ac:dyDescent="0.2">
      <c r="A91" s="80">
        <v>44053</v>
      </c>
      <c r="B91" s="81">
        <v>7</v>
      </c>
      <c r="C91" s="81">
        <f t="shared" si="2"/>
        <v>224</v>
      </c>
      <c r="D91" s="81">
        <v>3</v>
      </c>
      <c r="E91" s="81">
        <f t="shared" si="3"/>
        <v>146</v>
      </c>
      <c r="F91" s="81">
        <v>9</v>
      </c>
      <c r="G91" s="81">
        <f t="shared" si="0"/>
        <v>84</v>
      </c>
      <c r="H91" s="81">
        <v>2</v>
      </c>
      <c r="I91" s="81">
        <f t="shared" si="4"/>
        <v>35</v>
      </c>
      <c r="J91" s="81">
        <v>0</v>
      </c>
      <c r="K91" s="81">
        <f t="shared" si="10"/>
        <v>3</v>
      </c>
      <c r="L91" s="81">
        <v>0</v>
      </c>
      <c r="M91" s="81">
        <f t="shared" si="5"/>
        <v>5</v>
      </c>
      <c r="N91" s="81">
        <v>0</v>
      </c>
      <c r="O91" s="81">
        <f t="shared" si="6"/>
        <v>13</v>
      </c>
      <c r="P91" s="81">
        <v>0</v>
      </c>
      <c r="Q91" s="81">
        <f t="shared" si="7"/>
        <v>4</v>
      </c>
      <c r="R91" s="81">
        <v>0</v>
      </c>
      <c r="S91" s="81">
        <f t="shared" si="11"/>
        <v>5</v>
      </c>
      <c r="T91" s="81">
        <v>0</v>
      </c>
      <c r="U91" s="81">
        <f t="shared" si="8"/>
        <v>4</v>
      </c>
      <c r="V91" s="81">
        <v>0</v>
      </c>
      <c r="W91" s="81">
        <f t="shared" si="9"/>
        <v>2</v>
      </c>
      <c r="X91" s="81">
        <v>0</v>
      </c>
      <c r="Y91" s="81">
        <f t="shared" si="1"/>
        <v>1</v>
      </c>
      <c r="Z91" s="81"/>
      <c r="AA91" s="79"/>
      <c r="AB91" s="81"/>
      <c r="AC91" s="82"/>
    </row>
    <row r="92" spans="1:29" x14ac:dyDescent="0.2">
      <c r="A92" s="80">
        <v>44054</v>
      </c>
      <c r="B92" s="81">
        <v>10</v>
      </c>
      <c r="C92" s="81">
        <f t="shared" si="2"/>
        <v>234</v>
      </c>
      <c r="D92" s="81">
        <v>3</v>
      </c>
      <c r="E92" s="81">
        <f t="shared" si="3"/>
        <v>149</v>
      </c>
      <c r="F92" s="81">
        <v>12</v>
      </c>
      <c r="G92" s="81">
        <f t="shared" si="0"/>
        <v>96</v>
      </c>
      <c r="H92" s="81">
        <v>2</v>
      </c>
      <c r="I92" s="81">
        <f t="shared" si="4"/>
        <v>37</v>
      </c>
      <c r="J92" s="81">
        <v>0</v>
      </c>
      <c r="K92" s="81">
        <f t="shared" si="10"/>
        <v>3</v>
      </c>
      <c r="L92" s="81">
        <v>0</v>
      </c>
      <c r="M92" s="81">
        <f t="shared" si="5"/>
        <v>5</v>
      </c>
      <c r="N92" s="81">
        <v>0</v>
      </c>
      <c r="O92" s="81">
        <f t="shared" si="6"/>
        <v>13</v>
      </c>
      <c r="P92" s="81">
        <v>0</v>
      </c>
      <c r="Q92" s="81">
        <f t="shared" si="7"/>
        <v>4</v>
      </c>
      <c r="R92" s="81">
        <v>0</v>
      </c>
      <c r="S92" s="81">
        <f t="shared" si="11"/>
        <v>5</v>
      </c>
      <c r="T92" s="81">
        <v>0</v>
      </c>
      <c r="U92" s="81">
        <f t="shared" si="8"/>
        <v>4</v>
      </c>
      <c r="V92" s="81">
        <v>0</v>
      </c>
      <c r="W92" s="81">
        <f t="shared" si="9"/>
        <v>2</v>
      </c>
      <c r="X92" s="81">
        <v>0</v>
      </c>
      <c r="Y92" s="81">
        <f t="shared" si="1"/>
        <v>1</v>
      </c>
      <c r="Z92" s="81"/>
      <c r="AA92" s="79"/>
      <c r="AB92" s="81"/>
      <c r="AC92" s="82"/>
    </row>
    <row r="93" spans="1:29" x14ac:dyDescent="0.2">
      <c r="A93" s="80">
        <v>44055</v>
      </c>
      <c r="B93" s="81">
        <v>7</v>
      </c>
      <c r="C93" s="81">
        <f t="shared" si="2"/>
        <v>241</v>
      </c>
      <c r="D93" s="81">
        <v>2</v>
      </c>
      <c r="E93" s="81">
        <f t="shared" si="3"/>
        <v>151</v>
      </c>
      <c r="F93" s="81">
        <v>7</v>
      </c>
      <c r="G93" s="81">
        <f t="shared" si="0"/>
        <v>103</v>
      </c>
      <c r="H93" s="81">
        <v>3</v>
      </c>
      <c r="I93" s="81">
        <f t="shared" si="4"/>
        <v>40</v>
      </c>
      <c r="J93" s="81">
        <v>0</v>
      </c>
      <c r="K93" s="81">
        <f t="shared" si="10"/>
        <v>3</v>
      </c>
      <c r="L93" s="81">
        <v>1</v>
      </c>
      <c r="M93" s="81">
        <f t="shared" si="5"/>
        <v>6</v>
      </c>
      <c r="N93" s="81">
        <v>0</v>
      </c>
      <c r="O93" s="81">
        <f t="shared" si="6"/>
        <v>13</v>
      </c>
      <c r="P93" s="81">
        <v>0</v>
      </c>
      <c r="Q93" s="81">
        <f t="shared" si="7"/>
        <v>4</v>
      </c>
      <c r="R93" s="81">
        <v>0</v>
      </c>
      <c r="S93" s="81">
        <f t="shared" si="11"/>
        <v>5</v>
      </c>
      <c r="T93" s="81">
        <v>0</v>
      </c>
      <c r="U93" s="81">
        <f t="shared" si="8"/>
        <v>4</v>
      </c>
      <c r="V93" s="81">
        <v>0</v>
      </c>
      <c r="W93" s="81">
        <f t="shared" si="9"/>
        <v>2</v>
      </c>
      <c r="X93" s="81">
        <v>0</v>
      </c>
      <c r="Y93" s="81">
        <f t="shared" si="1"/>
        <v>1</v>
      </c>
      <c r="Z93" s="81"/>
      <c r="AA93" s="79"/>
      <c r="AB93" s="81"/>
      <c r="AC93" s="82"/>
    </row>
    <row r="94" spans="1:29" x14ac:dyDescent="0.2">
      <c r="A94" s="80">
        <v>44056</v>
      </c>
      <c r="B94" s="81">
        <v>9</v>
      </c>
      <c r="C94" s="81">
        <f t="shared" si="2"/>
        <v>250</v>
      </c>
      <c r="D94" s="81">
        <v>3</v>
      </c>
      <c r="E94" s="81">
        <f t="shared" si="3"/>
        <v>154</v>
      </c>
      <c r="F94" s="81">
        <v>7</v>
      </c>
      <c r="G94" s="81">
        <f t="shared" si="0"/>
        <v>110</v>
      </c>
      <c r="H94" s="81">
        <v>1</v>
      </c>
      <c r="I94" s="81">
        <f t="shared" si="4"/>
        <v>41</v>
      </c>
      <c r="J94" s="81">
        <v>0</v>
      </c>
      <c r="K94" s="81">
        <f t="shared" si="10"/>
        <v>3</v>
      </c>
      <c r="L94" s="81">
        <v>0</v>
      </c>
      <c r="M94" s="81">
        <f t="shared" si="5"/>
        <v>6</v>
      </c>
      <c r="N94" s="81">
        <v>0</v>
      </c>
      <c r="O94" s="81">
        <f t="shared" si="6"/>
        <v>13</v>
      </c>
      <c r="P94" s="81">
        <v>0</v>
      </c>
      <c r="Q94" s="81">
        <f t="shared" si="7"/>
        <v>4</v>
      </c>
      <c r="R94" s="81">
        <v>0</v>
      </c>
      <c r="S94" s="81">
        <f t="shared" si="11"/>
        <v>5</v>
      </c>
      <c r="T94" s="81">
        <v>0</v>
      </c>
      <c r="U94" s="81">
        <f t="shared" si="8"/>
        <v>4</v>
      </c>
      <c r="V94" s="81">
        <v>0</v>
      </c>
      <c r="W94" s="81">
        <f t="shared" si="9"/>
        <v>2</v>
      </c>
      <c r="X94" s="81">
        <v>0</v>
      </c>
      <c r="Y94" s="81">
        <f t="shared" si="1"/>
        <v>1</v>
      </c>
      <c r="Z94" s="81"/>
      <c r="AA94" s="79"/>
      <c r="AB94" s="81"/>
      <c r="AC94" s="82"/>
    </row>
    <row r="95" spans="1:29" x14ac:dyDescent="0.2">
      <c r="A95" s="80">
        <v>44057</v>
      </c>
      <c r="B95" s="81">
        <v>2</v>
      </c>
      <c r="C95" s="81">
        <f t="shared" si="2"/>
        <v>252</v>
      </c>
      <c r="D95" s="81">
        <v>1</v>
      </c>
      <c r="E95" s="81">
        <f t="shared" si="3"/>
        <v>155</v>
      </c>
      <c r="F95" s="81">
        <v>9</v>
      </c>
      <c r="G95" s="81">
        <f t="shared" si="0"/>
        <v>119</v>
      </c>
      <c r="H95" s="81">
        <v>0</v>
      </c>
      <c r="I95" s="81">
        <f t="shared" si="4"/>
        <v>41</v>
      </c>
      <c r="J95" s="81">
        <v>0</v>
      </c>
      <c r="K95" s="81">
        <f t="shared" si="10"/>
        <v>3</v>
      </c>
      <c r="L95" s="81">
        <v>0</v>
      </c>
      <c r="M95" s="81">
        <f t="shared" si="5"/>
        <v>6</v>
      </c>
      <c r="N95" s="81">
        <v>1</v>
      </c>
      <c r="O95" s="81">
        <f t="shared" si="6"/>
        <v>14</v>
      </c>
      <c r="P95" s="81">
        <v>0</v>
      </c>
      <c r="Q95" s="81">
        <f t="shared" si="7"/>
        <v>4</v>
      </c>
      <c r="R95" s="81">
        <v>0</v>
      </c>
      <c r="S95" s="81">
        <f t="shared" si="11"/>
        <v>5</v>
      </c>
      <c r="T95" s="81">
        <v>0</v>
      </c>
      <c r="U95" s="81">
        <f t="shared" si="8"/>
        <v>4</v>
      </c>
      <c r="V95" s="81">
        <v>0</v>
      </c>
      <c r="W95" s="81">
        <f t="shared" si="9"/>
        <v>2</v>
      </c>
      <c r="X95" s="81">
        <v>0</v>
      </c>
      <c r="Y95" s="81">
        <f t="shared" si="1"/>
        <v>1</v>
      </c>
      <c r="Z95" s="81"/>
      <c r="AA95" s="79"/>
      <c r="AB95" s="81"/>
      <c r="AC95" s="82"/>
    </row>
    <row r="96" spans="1:29" x14ac:dyDescent="0.2">
      <c r="A96" s="80">
        <v>44058</v>
      </c>
      <c r="B96" s="81"/>
      <c r="C96" s="81">
        <f t="shared" si="2"/>
        <v>252</v>
      </c>
      <c r="D96" s="81"/>
      <c r="E96" s="81">
        <f t="shared" si="3"/>
        <v>155</v>
      </c>
      <c r="F96" s="81"/>
      <c r="G96" s="81">
        <f t="shared" si="0"/>
        <v>119</v>
      </c>
      <c r="H96" s="81"/>
      <c r="I96" s="81">
        <f t="shared" si="4"/>
        <v>41</v>
      </c>
      <c r="J96" s="81"/>
      <c r="K96" s="81">
        <f t="shared" si="10"/>
        <v>3</v>
      </c>
      <c r="L96" s="81"/>
      <c r="M96" s="81">
        <f t="shared" si="5"/>
        <v>6</v>
      </c>
      <c r="N96" s="81"/>
      <c r="O96" s="81">
        <f t="shared" si="6"/>
        <v>14</v>
      </c>
      <c r="P96" s="81"/>
      <c r="Q96" s="81">
        <f t="shared" si="7"/>
        <v>4</v>
      </c>
      <c r="R96" s="81"/>
      <c r="S96" s="81">
        <f t="shared" si="11"/>
        <v>5</v>
      </c>
      <c r="T96" s="81"/>
      <c r="U96" s="81">
        <f t="shared" si="8"/>
        <v>4</v>
      </c>
      <c r="V96" s="81"/>
      <c r="W96" s="81">
        <f t="shared" si="9"/>
        <v>2</v>
      </c>
      <c r="X96" s="81"/>
      <c r="Y96" s="81">
        <f t="shared" si="1"/>
        <v>1</v>
      </c>
      <c r="Z96" s="81"/>
      <c r="AA96" s="79"/>
      <c r="AB96" s="81"/>
      <c r="AC96" s="82"/>
    </row>
    <row r="97" spans="1:29" x14ac:dyDescent="0.2">
      <c r="A97" s="80">
        <v>44059</v>
      </c>
      <c r="B97" s="81"/>
      <c r="C97" s="81">
        <f t="shared" si="2"/>
        <v>252</v>
      </c>
      <c r="D97" s="81"/>
      <c r="E97" s="81">
        <f t="shared" si="3"/>
        <v>155</v>
      </c>
      <c r="F97" s="81"/>
      <c r="G97" s="81">
        <f t="shared" si="0"/>
        <v>119</v>
      </c>
      <c r="H97" s="81"/>
      <c r="I97" s="81">
        <f t="shared" si="4"/>
        <v>41</v>
      </c>
      <c r="J97" s="81"/>
      <c r="K97" s="81">
        <f t="shared" si="10"/>
        <v>3</v>
      </c>
      <c r="L97" s="81"/>
      <c r="M97" s="81">
        <f t="shared" si="5"/>
        <v>6</v>
      </c>
      <c r="N97" s="81"/>
      <c r="O97" s="81">
        <f t="shared" si="6"/>
        <v>14</v>
      </c>
      <c r="P97" s="81"/>
      <c r="Q97" s="81">
        <f t="shared" si="7"/>
        <v>4</v>
      </c>
      <c r="R97" s="81"/>
      <c r="S97" s="81">
        <f t="shared" si="11"/>
        <v>5</v>
      </c>
      <c r="T97" s="81"/>
      <c r="U97" s="81">
        <f t="shared" si="8"/>
        <v>4</v>
      </c>
      <c r="V97" s="81"/>
      <c r="W97" s="81">
        <f t="shared" si="9"/>
        <v>2</v>
      </c>
      <c r="X97" s="81"/>
      <c r="Y97" s="81">
        <f t="shared" si="1"/>
        <v>1</v>
      </c>
      <c r="Z97" s="81"/>
      <c r="AA97" s="79"/>
      <c r="AB97" s="81"/>
      <c r="AC97" s="82"/>
    </row>
    <row r="98" spans="1:29" x14ac:dyDescent="0.2">
      <c r="A98" s="80">
        <v>44060</v>
      </c>
      <c r="B98" s="81">
        <v>12</v>
      </c>
      <c r="C98" s="81">
        <f t="shared" si="2"/>
        <v>264</v>
      </c>
      <c r="D98" s="81">
        <v>8</v>
      </c>
      <c r="E98" s="81">
        <f t="shared" si="3"/>
        <v>163</v>
      </c>
      <c r="F98" s="81">
        <v>14</v>
      </c>
      <c r="G98" s="81">
        <f t="shared" si="0"/>
        <v>133</v>
      </c>
      <c r="H98" s="81">
        <v>0</v>
      </c>
      <c r="I98" s="81">
        <f t="shared" si="4"/>
        <v>41</v>
      </c>
      <c r="J98" s="81">
        <v>0</v>
      </c>
      <c r="K98" s="81">
        <f t="shared" si="10"/>
        <v>3</v>
      </c>
      <c r="L98" s="81">
        <v>1</v>
      </c>
      <c r="M98" s="81">
        <f t="shared" si="5"/>
        <v>7</v>
      </c>
      <c r="N98" s="81">
        <v>1</v>
      </c>
      <c r="O98" s="81">
        <f t="shared" si="6"/>
        <v>15</v>
      </c>
      <c r="P98" s="81">
        <v>0</v>
      </c>
      <c r="Q98" s="81">
        <f t="shared" si="7"/>
        <v>4</v>
      </c>
      <c r="R98" s="81">
        <v>0</v>
      </c>
      <c r="S98" s="81">
        <f t="shared" si="11"/>
        <v>5</v>
      </c>
      <c r="T98" s="81">
        <v>0</v>
      </c>
      <c r="U98" s="81">
        <f t="shared" si="8"/>
        <v>4</v>
      </c>
      <c r="V98" s="81">
        <v>0</v>
      </c>
      <c r="W98" s="81">
        <f t="shared" si="9"/>
        <v>2</v>
      </c>
      <c r="X98" s="81">
        <v>0</v>
      </c>
      <c r="Y98" s="81">
        <f t="shared" si="1"/>
        <v>1</v>
      </c>
      <c r="Z98" s="81"/>
      <c r="AA98" s="79"/>
      <c r="AB98" s="81"/>
      <c r="AC98" s="82"/>
    </row>
    <row r="99" spans="1:29" x14ac:dyDescent="0.2">
      <c r="A99" s="80">
        <v>44061</v>
      </c>
      <c r="B99" s="81">
        <v>10</v>
      </c>
      <c r="C99" s="81">
        <f t="shared" si="2"/>
        <v>274</v>
      </c>
      <c r="D99" s="81">
        <v>3</v>
      </c>
      <c r="E99" s="81">
        <f t="shared" si="3"/>
        <v>166</v>
      </c>
      <c r="F99" s="81">
        <v>6</v>
      </c>
      <c r="G99" s="81">
        <f t="shared" si="0"/>
        <v>139</v>
      </c>
      <c r="H99" s="81">
        <v>1</v>
      </c>
      <c r="I99" s="81">
        <f t="shared" si="4"/>
        <v>42</v>
      </c>
      <c r="J99" s="81">
        <v>0</v>
      </c>
      <c r="K99" s="81">
        <f t="shared" si="10"/>
        <v>3</v>
      </c>
      <c r="L99" s="81">
        <v>0</v>
      </c>
      <c r="M99" s="81">
        <f t="shared" si="5"/>
        <v>7</v>
      </c>
      <c r="N99" s="81">
        <v>0</v>
      </c>
      <c r="O99" s="81">
        <f t="shared" si="6"/>
        <v>15</v>
      </c>
      <c r="P99" s="81">
        <v>1</v>
      </c>
      <c r="Q99" s="81">
        <f t="shared" si="7"/>
        <v>5</v>
      </c>
      <c r="R99" s="81">
        <v>0</v>
      </c>
      <c r="S99" s="81">
        <f t="shared" si="11"/>
        <v>5</v>
      </c>
      <c r="T99" s="81">
        <v>1</v>
      </c>
      <c r="U99" s="81">
        <f t="shared" si="8"/>
        <v>5</v>
      </c>
      <c r="V99" s="81">
        <v>0</v>
      </c>
      <c r="W99" s="81">
        <f t="shared" si="9"/>
        <v>2</v>
      </c>
      <c r="X99" s="81">
        <v>0</v>
      </c>
      <c r="Y99" s="81">
        <f t="shared" si="1"/>
        <v>1</v>
      </c>
      <c r="Z99" s="81"/>
      <c r="AA99" s="79"/>
      <c r="AB99" s="81"/>
      <c r="AC99" s="82"/>
    </row>
    <row r="100" spans="1:29" x14ac:dyDescent="0.2">
      <c r="A100" s="80">
        <v>44062</v>
      </c>
      <c r="B100" s="81">
        <v>8</v>
      </c>
      <c r="C100" s="81">
        <f t="shared" si="2"/>
        <v>282</v>
      </c>
      <c r="D100" s="81">
        <v>6</v>
      </c>
      <c r="E100" s="81">
        <f t="shared" si="3"/>
        <v>172</v>
      </c>
      <c r="F100" s="81">
        <v>4</v>
      </c>
      <c r="G100" s="81">
        <f t="shared" si="0"/>
        <v>143</v>
      </c>
      <c r="H100" s="81">
        <v>0</v>
      </c>
      <c r="I100" s="81">
        <f t="shared" si="4"/>
        <v>42</v>
      </c>
      <c r="J100" s="81">
        <v>0</v>
      </c>
      <c r="K100" s="81">
        <f t="shared" si="10"/>
        <v>3</v>
      </c>
      <c r="L100" s="81">
        <v>3</v>
      </c>
      <c r="M100" s="81">
        <f t="shared" si="5"/>
        <v>10</v>
      </c>
      <c r="N100" s="81">
        <v>2</v>
      </c>
      <c r="O100" s="81">
        <f t="shared" si="6"/>
        <v>17</v>
      </c>
      <c r="P100" s="81">
        <v>0</v>
      </c>
      <c r="Q100" s="81">
        <f t="shared" si="7"/>
        <v>5</v>
      </c>
      <c r="R100" s="81">
        <v>0</v>
      </c>
      <c r="S100" s="81">
        <f t="shared" si="11"/>
        <v>5</v>
      </c>
      <c r="T100" s="81">
        <v>0</v>
      </c>
      <c r="U100" s="81">
        <f t="shared" si="8"/>
        <v>5</v>
      </c>
      <c r="V100" s="81">
        <v>0</v>
      </c>
      <c r="W100" s="81">
        <f t="shared" si="9"/>
        <v>2</v>
      </c>
      <c r="X100" s="81">
        <v>0</v>
      </c>
      <c r="Y100" s="81">
        <f t="shared" si="1"/>
        <v>1</v>
      </c>
      <c r="Z100" s="81"/>
      <c r="AA100" s="79"/>
      <c r="AB100" s="81"/>
      <c r="AC100" s="82"/>
    </row>
    <row r="101" spans="1:29" x14ac:dyDescent="0.2">
      <c r="A101" s="80">
        <v>44063</v>
      </c>
      <c r="B101" s="81">
        <v>11</v>
      </c>
      <c r="C101" s="81">
        <f t="shared" si="2"/>
        <v>293</v>
      </c>
      <c r="D101" s="81">
        <v>4</v>
      </c>
      <c r="E101" s="81">
        <f t="shared" si="3"/>
        <v>176</v>
      </c>
      <c r="F101" s="81">
        <v>2</v>
      </c>
      <c r="G101" s="81">
        <f t="shared" si="0"/>
        <v>145</v>
      </c>
      <c r="H101" s="81">
        <v>1</v>
      </c>
      <c r="I101" s="81">
        <f t="shared" si="4"/>
        <v>43</v>
      </c>
      <c r="J101" s="81">
        <v>0</v>
      </c>
      <c r="K101" s="81">
        <f t="shared" si="10"/>
        <v>3</v>
      </c>
      <c r="L101" s="81">
        <v>3</v>
      </c>
      <c r="M101" s="81">
        <f t="shared" si="5"/>
        <v>13</v>
      </c>
      <c r="N101" s="81">
        <v>2</v>
      </c>
      <c r="O101" s="81">
        <f t="shared" si="6"/>
        <v>19</v>
      </c>
      <c r="P101" s="81">
        <v>0</v>
      </c>
      <c r="Q101" s="81">
        <f t="shared" si="7"/>
        <v>5</v>
      </c>
      <c r="R101" s="81">
        <v>0</v>
      </c>
      <c r="S101" s="81">
        <f t="shared" si="11"/>
        <v>5</v>
      </c>
      <c r="T101" s="81">
        <v>0</v>
      </c>
      <c r="U101" s="81">
        <f t="shared" si="8"/>
        <v>5</v>
      </c>
      <c r="V101" s="81">
        <v>0</v>
      </c>
      <c r="W101" s="81">
        <f t="shared" si="9"/>
        <v>2</v>
      </c>
      <c r="X101" s="81">
        <v>0</v>
      </c>
      <c r="Y101" s="81">
        <f t="shared" si="1"/>
        <v>1</v>
      </c>
      <c r="Z101" s="81"/>
      <c r="AA101" s="79"/>
      <c r="AB101" s="81"/>
      <c r="AC101" s="82"/>
    </row>
    <row r="102" spans="1:29" x14ac:dyDescent="0.2">
      <c r="A102" s="80">
        <v>44064</v>
      </c>
      <c r="B102" s="81">
        <v>4</v>
      </c>
      <c r="C102" s="81">
        <f t="shared" si="2"/>
        <v>297</v>
      </c>
      <c r="D102" s="81">
        <v>2</v>
      </c>
      <c r="E102" s="81">
        <f t="shared" si="3"/>
        <v>178</v>
      </c>
      <c r="F102" s="81">
        <v>2</v>
      </c>
      <c r="G102" s="81">
        <f t="shared" si="0"/>
        <v>147</v>
      </c>
      <c r="H102" s="81">
        <v>3</v>
      </c>
      <c r="I102" s="81">
        <f t="shared" si="4"/>
        <v>46</v>
      </c>
      <c r="J102" s="81">
        <v>0</v>
      </c>
      <c r="K102" s="81">
        <f t="shared" si="10"/>
        <v>3</v>
      </c>
      <c r="L102" s="81">
        <v>1</v>
      </c>
      <c r="M102" s="81">
        <f t="shared" si="5"/>
        <v>14</v>
      </c>
      <c r="N102" s="81">
        <v>0</v>
      </c>
      <c r="O102" s="81">
        <f t="shared" si="6"/>
        <v>19</v>
      </c>
      <c r="P102" s="81">
        <v>0</v>
      </c>
      <c r="Q102" s="81">
        <f t="shared" si="7"/>
        <v>5</v>
      </c>
      <c r="R102" s="81">
        <v>0</v>
      </c>
      <c r="S102" s="81">
        <f t="shared" si="11"/>
        <v>5</v>
      </c>
      <c r="T102" s="81">
        <v>0</v>
      </c>
      <c r="U102" s="81">
        <f t="shared" si="8"/>
        <v>5</v>
      </c>
      <c r="V102" s="81">
        <v>0</v>
      </c>
      <c r="W102" s="81">
        <f t="shared" si="9"/>
        <v>2</v>
      </c>
      <c r="X102" s="81">
        <v>0</v>
      </c>
      <c r="Y102" s="81">
        <f t="shared" si="1"/>
        <v>1</v>
      </c>
      <c r="Z102" s="81"/>
      <c r="AA102" s="79"/>
      <c r="AB102" s="81"/>
      <c r="AC102" s="82"/>
    </row>
    <row r="103" spans="1:29" x14ac:dyDescent="0.2">
      <c r="A103" s="80">
        <v>44065</v>
      </c>
      <c r="B103" s="81"/>
      <c r="C103" s="81">
        <f t="shared" si="2"/>
        <v>297</v>
      </c>
      <c r="D103" s="81"/>
      <c r="E103" s="81">
        <f t="shared" si="3"/>
        <v>178</v>
      </c>
      <c r="F103" s="81"/>
      <c r="G103" s="81">
        <f t="shared" si="0"/>
        <v>147</v>
      </c>
      <c r="H103" s="81"/>
      <c r="I103" s="81">
        <f t="shared" si="4"/>
        <v>46</v>
      </c>
      <c r="J103" s="81"/>
      <c r="K103" s="81">
        <f t="shared" si="10"/>
        <v>3</v>
      </c>
      <c r="L103" s="81"/>
      <c r="M103" s="81">
        <f t="shared" si="5"/>
        <v>14</v>
      </c>
      <c r="N103" s="81"/>
      <c r="O103" s="81">
        <f t="shared" si="6"/>
        <v>19</v>
      </c>
      <c r="P103" s="81"/>
      <c r="Q103" s="81">
        <f t="shared" si="7"/>
        <v>5</v>
      </c>
      <c r="R103" s="81"/>
      <c r="S103" s="81">
        <f t="shared" si="11"/>
        <v>5</v>
      </c>
      <c r="T103" s="81"/>
      <c r="U103" s="81">
        <f t="shared" si="8"/>
        <v>5</v>
      </c>
      <c r="V103" s="81"/>
      <c r="W103" s="81">
        <f t="shared" si="9"/>
        <v>2</v>
      </c>
      <c r="X103" s="81"/>
      <c r="Y103" s="81">
        <f t="shared" si="1"/>
        <v>1</v>
      </c>
      <c r="Z103" s="81"/>
      <c r="AA103" s="79"/>
      <c r="AB103" s="81"/>
      <c r="AC103" s="82"/>
    </row>
    <row r="104" spans="1:29" x14ac:dyDescent="0.2">
      <c r="A104" s="80">
        <v>44066</v>
      </c>
      <c r="B104" s="81"/>
      <c r="C104" s="81">
        <f t="shared" si="2"/>
        <v>297</v>
      </c>
      <c r="D104" s="81"/>
      <c r="E104" s="81">
        <f t="shared" si="3"/>
        <v>178</v>
      </c>
      <c r="F104" s="81"/>
      <c r="G104" s="81">
        <f t="shared" si="0"/>
        <v>147</v>
      </c>
      <c r="H104" s="81"/>
      <c r="I104" s="81">
        <f t="shared" si="4"/>
        <v>46</v>
      </c>
      <c r="J104" s="81"/>
      <c r="K104" s="81">
        <f t="shared" si="10"/>
        <v>3</v>
      </c>
      <c r="L104" s="81"/>
      <c r="M104" s="81">
        <f t="shared" si="5"/>
        <v>14</v>
      </c>
      <c r="N104" s="81"/>
      <c r="O104" s="81">
        <f t="shared" si="6"/>
        <v>19</v>
      </c>
      <c r="P104" s="81"/>
      <c r="Q104" s="81">
        <f t="shared" si="7"/>
        <v>5</v>
      </c>
      <c r="R104" s="81"/>
      <c r="S104" s="81">
        <f t="shared" si="11"/>
        <v>5</v>
      </c>
      <c r="T104" s="81"/>
      <c r="U104" s="81">
        <f t="shared" si="8"/>
        <v>5</v>
      </c>
      <c r="V104" s="81"/>
      <c r="W104" s="81">
        <f t="shared" si="9"/>
        <v>2</v>
      </c>
      <c r="X104" s="81"/>
      <c r="Y104" s="81">
        <f t="shared" si="1"/>
        <v>1</v>
      </c>
      <c r="Z104" s="81"/>
      <c r="AA104" s="79"/>
      <c r="AB104" s="81"/>
      <c r="AC104" s="82"/>
    </row>
    <row r="105" spans="1:29" x14ac:dyDescent="0.2">
      <c r="A105" s="80">
        <v>44067</v>
      </c>
      <c r="B105" s="81">
        <v>21</v>
      </c>
      <c r="C105" s="81">
        <f t="shared" si="2"/>
        <v>318</v>
      </c>
      <c r="D105" s="81">
        <v>11</v>
      </c>
      <c r="E105" s="81">
        <f t="shared" si="3"/>
        <v>189</v>
      </c>
      <c r="F105" s="81">
        <v>6</v>
      </c>
      <c r="G105" s="81">
        <f t="shared" si="0"/>
        <v>153</v>
      </c>
      <c r="H105" s="81">
        <v>3</v>
      </c>
      <c r="I105" s="81">
        <f t="shared" si="4"/>
        <v>49</v>
      </c>
      <c r="J105" s="81">
        <v>1</v>
      </c>
      <c r="K105" s="81">
        <f t="shared" si="10"/>
        <v>4</v>
      </c>
      <c r="L105" s="81">
        <v>2</v>
      </c>
      <c r="M105" s="81">
        <f t="shared" si="5"/>
        <v>16</v>
      </c>
      <c r="N105" s="81">
        <v>3</v>
      </c>
      <c r="O105" s="81">
        <f t="shared" si="6"/>
        <v>22</v>
      </c>
      <c r="P105" s="81">
        <v>0</v>
      </c>
      <c r="Q105" s="81">
        <f t="shared" si="7"/>
        <v>5</v>
      </c>
      <c r="R105" s="81">
        <v>2</v>
      </c>
      <c r="S105" s="81">
        <f t="shared" si="11"/>
        <v>7</v>
      </c>
      <c r="T105" s="81">
        <v>0</v>
      </c>
      <c r="U105" s="81">
        <f t="shared" si="8"/>
        <v>5</v>
      </c>
      <c r="V105" s="81">
        <v>0</v>
      </c>
      <c r="W105" s="81">
        <f t="shared" si="9"/>
        <v>2</v>
      </c>
      <c r="X105" s="81">
        <v>0</v>
      </c>
      <c r="Y105" s="81">
        <f t="shared" si="1"/>
        <v>1</v>
      </c>
      <c r="Z105" s="81"/>
      <c r="AA105" s="79"/>
      <c r="AB105" s="81"/>
      <c r="AC105" s="82"/>
    </row>
    <row r="106" spans="1:29" x14ac:dyDescent="0.2">
      <c r="A106" s="80">
        <v>44068</v>
      </c>
      <c r="B106" s="81">
        <v>12</v>
      </c>
      <c r="C106" s="81">
        <f>SUM(C105,B106)</f>
        <v>330</v>
      </c>
      <c r="D106" s="81">
        <v>5</v>
      </c>
      <c r="E106" s="81">
        <f t="shared" si="3"/>
        <v>194</v>
      </c>
      <c r="F106" s="81">
        <v>2</v>
      </c>
      <c r="G106" s="81">
        <f t="shared" si="0"/>
        <v>155</v>
      </c>
      <c r="H106" s="81">
        <v>1</v>
      </c>
      <c r="I106" s="81">
        <f t="shared" si="4"/>
        <v>50</v>
      </c>
      <c r="J106" s="81">
        <v>1</v>
      </c>
      <c r="K106" s="81">
        <f t="shared" si="10"/>
        <v>5</v>
      </c>
      <c r="L106" s="81">
        <v>0</v>
      </c>
      <c r="M106" s="81">
        <f t="shared" si="5"/>
        <v>16</v>
      </c>
      <c r="N106" s="81">
        <v>0</v>
      </c>
      <c r="O106" s="81">
        <f t="shared" si="6"/>
        <v>22</v>
      </c>
      <c r="P106" s="81">
        <v>1</v>
      </c>
      <c r="Q106" s="81">
        <f t="shared" si="7"/>
        <v>6</v>
      </c>
      <c r="R106" s="81">
        <v>1</v>
      </c>
      <c r="S106" s="81">
        <f t="shared" si="11"/>
        <v>8</v>
      </c>
      <c r="T106" s="81">
        <v>0</v>
      </c>
      <c r="U106" s="81">
        <f t="shared" si="8"/>
        <v>5</v>
      </c>
      <c r="V106" s="81">
        <v>0</v>
      </c>
      <c r="W106" s="81">
        <f t="shared" si="9"/>
        <v>2</v>
      </c>
      <c r="X106" s="81">
        <v>0</v>
      </c>
      <c r="Y106" s="81">
        <f t="shared" si="1"/>
        <v>1</v>
      </c>
      <c r="Z106" s="81"/>
      <c r="AA106" s="79"/>
      <c r="AB106" s="81"/>
      <c r="AC106" s="82"/>
    </row>
    <row r="107" spans="1:29" x14ac:dyDescent="0.2">
      <c r="A107" s="80">
        <v>44069</v>
      </c>
      <c r="B107" s="81">
        <v>11</v>
      </c>
      <c r="C107" s="81">
        <f t="shared" si="2"/>
        <v>341</v>
      </c>
      <c r="D107" s="81">
        <v>3</v>
      </c>
      <c r="E107" s="81">
        <f>SUM(E106,D107)</f>
        <v>197</v>
      </c>
      <c r="F107" s="81">
        <v>2</v>
      </c>
      <c r="G107" s="81">
        <f t="shared" si="0"/>
        <v>157</v>
      </c>
      <c r="H107" s="81">
        <v>1</v>
      </c>
      <c r="I107" s="81">
        <f t="shared" si="4"/>
        <v>51</v>
      </c>
      <c r="J107" s="81">
        <v>1</v>
      </c>
      <c r="K107" s="81">
        <f t="shared" si="10"/>
        <v>6</v>
      </c>
      <c r="L107" s="81">
        <v>1</v>
      </c>
      <c r="M107" s="81">
        <f t="shared" si="5"/>
        <v>17</v>
      </c>
      <c r="N107" s="81">
        <v>1</v>
      </c>
      <c r="O107" s="81">
        <f t="shared" si="6"/>
        <v>23</v>
      </c>
      <c r="P107" s="81">
        <v>0</v>
      </c>
      <c r="Q107" s="81">
        <f t="shared" si="7"/>
        <v>6</v>
      </c>
      <c r="R107" s="81">
        <v>1</v>
      </c>
      <c r="S107" s="81">
        <f t="shared" si="11"/>
        <v>9</v>
      </c>
      <c r="T107" s="81">
        <v>0</v>
      </c>
      <c r="U107" s="81">
        <f t="shared" si="8"/>
        <v>5</v>
      </c>
      <c r="V107" s="81">
        <v>0</v>
      </c>
      <c r="W107" s="81">
        <f t="shared" si="9"/>
        <v>2</v>
      </c>
      <c r="X107" s="81">
        <v>0</v>
      </c>
      <c r="Y107" s="81">
        <f t="shared" si="1"/>
        <v>1</v>
      </c>
      <c r="Z107" s="81"/>
      <c r="AA107" s="79"/>
      <c r="AB107" s="81"/>
      <c r="AC107" s="82"/>
    </row>
    <row r="108" spans="1:29" x14ac:dyDescent="0.2">
      <c r="A108" s="80">
        <v>44070</v>
      </c>
      <c r="B108" s="81">
        <v>23</v>
      </c>
      <c r="C108" s="81">
        <f t="shared" si="2"/>
        <v>364</v>
      </c>
      <c r="D108" s="81">
        <v>7</v>
      </c>
      <c r="E108" s="81">
        <f t="shared" si="3"/>
        <v>204</v>
      </c>
      <c r="F108" s="81">
        <v>1</v>
      </c>
      <c r="G108" s="81">
        <f t="shared" si="0"/>
        <v>158</v>
      </c>
      <c r="H108" s="81">
        <v>0</v>
      </c>
      <c r="I108" s="81">
        <f t="shared" si="4"/>
        <v>51</v>
      </c>
      <c r="J108" s="81">
        <v>1</v>
      </c>
      <c r="K108" s="81">
        <f t="shared" si="10"/>
        <v>7</v>
      </c>
      <c r="L108" s="81">
        <v>1</v>
      </c>
      <c r="M108" s="81">
        <f t="shared" si="5"/>
        <v>18</v>
      </c>
      <c r="N108" s="81">
        <v>0</v>
      </c>
      <c r="O108" s="81">
        <f t="shared" si="6"/>
        <v>23</v>
      </c>
      <c r="P108" s="81">
        <v>0</v>
      </c>
      <c r="Q108" s="81">
        <f t="shared" si="7"/>
        <v>6</v>
      </c>
      <c r="R108" s="81">
        <v>0</v>
      </c>
      <c r="S108" s="81">
        <f t="shared" si="11"/>
        <v>9</v>
      </c>
      <c r="T108" s="81">
        <v>0</v>
      </c>
      <c r="U108" s="81">
        <f t="shared" si="8"/>
        <v>5</v>
      </c>
      <c r="V108" s="81">
        <v>0</v>
      </c>
      <c r="W108" s="81">
        <f t="shared" si="9"/>
        <v>2</v>
      </c>
      <c r="X108" s="81">
        <v>0</v>
      </c>
      <c r="Y108" s="81">
        <f t="shared" si="1"/>
        <v>1</v>
      </c>
      <c r="Z108" s="81"/>
      <c r="AA108" s="79"/>
      <c r="AB108" s="81"/>
      <c r="AC108" s="82"/>
    </row>
    <row r="109" spans="1:29" x14ac:dyDescent="0.2">
      <c r="A109" s="80">
        <v>44071</v>
      </c>
      <c r="B109" s="81">
        <v>9</v>
      </c>
      <c r="C109" s="81">
        <f t="shared" si="2"/>
        <v>373</v>
      </c>
      <c r="D109" s="81">
        <v>4</v>
      </c>
      <c r="E109" s="81">
        <f t="shared" si="3"/>
        <v>208</v>
      </c>
      <c r="F109" s="81">
        <v>1</v>
      </c>
      <c r="G109" s="81">
        <f t="shared" si="0"/>
        <v>159</v>
      </c>
      <c r="H109" s="81">
        <v>2</v>
      </c>
      <c r="I109" s="81">
        <f t="shared" si="4"/>
        <v>53</v>
      </c>
      <c r="J109" s="81">
        <v>0</v>
      </c>
      <c r="K109" s="81">
        <f t="shared" si="10"/>
        <v>7</v>
      </c>
      <c r="L109" s="81">
        <v>0</v>
      </c>
      <c r="M109" s="81">
        <f t="shared" si="5"/>
        <v>18</v>
      </c>
      <c r="N109" s="81">
        <v>0</v>
      </c>
      <c r="O109" s="81">
        <f t="shared" si="6"/>
        <v>23</v>
      </c>
      <c r="P109" s="81">
        <v>0</v>
      </c>
      <c r="Q109" s="81">
        <f t="shared" si="7"/>
        <v>6</v>
      </c>
      <c r="R109" s="81">
        <v>0</v>
      </c>
      <c r="S109" s="81">
        <f t="shared" si="11"/>
        <v>9</v>
      </c>
      <c r="T109" s="81">
        <v>0</v>
      </c>
      <c r="U109" s="81">
        <f t="shared" si="8"/>
        <v>5</v>
      </c>
      <c r="V109" s="81">
        <v>0</v>
      </c>
      <c r="W109" s="81">
        <f t="shared" si="9"/>
        <v>2</v>
      </c>
      <c r="X109" s="81">
        <v>0</v>
      </c>
      <c r="Y109" s="81">
        <f t="shared" si="1"/>
        <v>1</v>
      </c>
      <c r="Z109" s="81"/>
      <c r="AA109" s="79"/>
      <c r="AB109" s="81"/>
      <c r="AC109" s="82"/>
    </row>
    <row r="110" spans="1:29" x14ac:dyDescent="0.2">
      <c r="A110" s="80">
        <v>44072</v>
      </c>
      <c r="B110" s="81"/>
      <c r="C110" s="81">
        <f t="shared" si="2"/>
        <v>373</v>
      </c>
      <c r="D110" s="81"/>
      <c r="E110" s="81">
        <f t="shared" si="3"/>
        <v>208</v>
      </c>
      <c r="F110" s="81"/>
      <c r="G110" s="81">
        <f t="shared" si="0"/>
        <v>159</v>
      </c>
      <c r="H110" s="81"/>
      <c r="I110" s="81">
        <f t="shared" si="4"/>
        <v>53</v>
      </c>
      <c r="J110" s="81"/>
      <c r="K110" s="81">
        <f t="shared" si="10"/>
        <v>7</v>
      </c>
      <c r="L110" s="81"/>
      <c r="M110" s="81">
        <f t="shared" si="5"/>
        <v>18</v>
      </c>
      <c r="N110" s="81"/>
      <c r="O110" s="81">
        <f t="shared" si="6"/>
        <v>23</v>
      </c>
      <c r="P110" s="81"/>
      <c r="Q110" s="81">
        <f t="shared" si="7"/>
        <v>6</v>
      </c>
      <c r="R110" s="81"/>
      <c r="S110" s="81">
        <f t="shared" si="11"/>
        <v>9</v>
      </c>
      <c r="T110" s="81"/>
      <c r="U110" s="81">
        <f t="shared" si="8"/>
        <v>5</v>
      </c>
      <c r="V110" s="81"/>
      <c r="W110" s="81">
        <f t="shared" si="9"/>
        <v>2</v>
      </c>
      <c r="X110" s="81"/>
      <c r="Y110" s="81">
        <f t="shared" si="1"/>
        <v>1</v>
      </c>
      <c r="Z110" s="81"/>
      <c r="AA110" s="79"/>
      <c r="AB110" s="81"/>
      <c r="AC110" s="82"/>
    </row>
    <row r="111" spans="1:29" x14ac:dyDescent="0.2">
      <c r="A111" s="80">
        <v>44073</v>
      </c>
      <c r="B111" s="81"/>
      <c r="C111" s="81">
        <f t="shared" si="2"/>
        <v>373</v>
      </c>
      <c r="D111" s="81"/>
      <c r="E111" s="81">
        <f t="shared" si="3"/>
        <v>208</v>
      </c>
      <c r="F111" s="81"/>
      <c r="G111" s="81">
        <f t="shared" si="0"/>
        <v>159</v>
      </c>
      <c r="H111" s="81"/>
      <c r="I111" s="81">
        <f t="shared" si="4"/>
        <v>53</v>
      </c>
      <c r="J111" s="81"/>
      <c r="K111" s="81">
        <f t="shared" si="10"/>
        <v>7</v>
      </c>
      <c r="L111" s="81"/>
      <c r="M111" s="81">
        <f t="shared" si="5"/>
        <v>18</v>
      </c>
      <c r="N111" s="81"/>
      <c r="O111" s="81">
        <f t="shared" si="6"/>
        <v>23</v>
      </c>
      <c r="P111" s="81"/>
      <c r="Q111" s="81">
        <f t="shared" si="7"/>
        <v>6</v>
      </c>
      <c r="R111" s="81"/>
      <c r="S111" s="81">
        <f t="shared" si="11"/>
        <v>9</v>
      </c>
      <c r="T111" s="81"/>
      <c r="U111" s="81">
        <f t="shared" si="8"/>
        <v>5</v>
      </c>
      <c r="V111" s="81"/>
      <c r="W111" s="81">
        <f t="shared" si="9"/>
        <v>2</v>
      </c>
      <c r="X111" s="81"/>
      <c r="Y111" s="81">
        <f t="shared" si="1"/>
        <v>1</v>
      </c>
      <c r="Z111" s="81"/>
      <c r="AA111" s="79"/>
      <c r="AB111" s="81"/>
      <c r="AC111" s="82"/>
    </row>
    <row r="112" spans="1:29" x14ac:dyDescent="0.2">
      <c r="A112" s="80">
        <v>44074</v>
      </c>
      <c r="B112" s="81">
        <v>14</v>
      </c>
      <c r="C112" s="81">
        <f t="shared" si="2"/>
        <v>387</v>
      </c>
      <c r="D112" s="81">
        <v>5</v>
      </c>
      <c r="E112" s="81">
        <f t="shared" si="3"/>
        <v>213</v>
      </c>
      <c r="F112" s="81">
        <v>4</v>
      </c>
      <c r="G112" s="81">
        <f t="shared" si="0"/>
        <v>163</v>
      </c>
      <c r="H112" s="81">
        <v>1</v>
      </c>
      <c r="I112" s="81">
        <f t="shared" si="4"/>
        <v>54</v>
      </c>
      <c r="J112" s="81">
        <v>5</v>
      </c>
      <c r="K112" s="81">
        <f t="shared" si="10"/>
        <v>12</v>
      </c>
      <c r="L112" s="81">
        <v>0</v>
      </c>
      <c r="M112" s="81">
        <f t="shared" si="5"/>
        <v>18</v>
      </c>
      <c r="N112" s="81">
        <v>0</v>
      </c>
      <c r="O112" s="81">
        <f t="shared" si="6"/>
        <v>23</v>
      </c>
      <c r="P112" s="81">
        <v>0</v>
      </c>
      <c r="Q112" s="81">
        <f t="shared" si="7"/>
        <v>6</v>
      </c>
      <c r="R112" s="81">
        <v>0</v>
      </c>
      <c r="S112" s="81">
        <f t="shared" si="11"/>
        <v>9</v>
      </c>
      <c r="T112" s="81">
        <v>0</v>
      </c>
      <c r="U112" s="81">
        <f t="shared" si="8"/>
        <v>5</v>
      </c>
      <c r="V112" s="81">
        <v>0</v>
      </c>
      <c r="W112" s="81">
        <f t="shared" si="9"/>
        <v>2</v>
      </c>
      <c r="X112" s="81">
        <v>0</v>
      </c>
      <c r="Y112" s="81">
        <f t="shared" si="1"/>
        <v>1</v>
      </c>
      <c r="Z112" s="81"/>
      <c r="AA112" s="79"/>
      <c r="AB112" s="81"/>
      <c r="AC112" s="82"/>
    </row>
    <row r="113" spans="1:29" x14ac:dyDescent="0.2">
      <c r="A113" s="80">
        <v>44075</v>
      </c>
      <c r="B113" s="81">
        <v>11</v>
      </c>
      <c r="C113" s="81">
        <f t="shared" si="2"/>
        <v>398</v>
      </c>
      <c r="D113" s="81">
        <v>0</v>
      </c>
      <c r="E113" s="81">
        <f t="shared" si="3"/>
        <v>213</v>
      </c>
      <c r="F113" s="81">
        <v>3</v>
      </c>
      <c r="G113" s="81">
        <f t="shared" si="0"/>
        <v>166</v>
      </c>
      <c r="H113" s="81">
        <v>0</v>
      </c>
      <c r="I113" s="81">
        <f t="shared" si="4"/>
        <v>54</v>
      </c>
      <c r="J113" s="81">
        <v>0</v>
      </c>
      <c r="K113" s="81">
        <f t="shared" si="10"/>
        <v>12</v>
      </c>
      <c r="L113" s="81">
        <v>0</v>
      </c>
      <c r="M113" s="81">
        <f t="shared" si="5"/>
        <v>18</v>
      </c>
      <c r="N113" s="81">
        <v>1</v>
      </c>
      <c r="O113" s="81">
        <f t="shared" si="6"/>
        <v>24</v>
      </c>
      <c r="P113" s="81">
        <v>0</v>
      </c>
      <c r="Q113" s="81">
        <f t="shared" si="7"/>
        <v>6</v>
      </c>
      <c r="R113" s="81">
        <v>0</v>
      </c>
      <c r="S113" s="81">
        <f t="shared" si="11"/>
        <v>9</v>
      </c>
      <c r="T113" s="81">
        <v>0</v>
      </c>
      <c r="U113" s="81">
        <f t="shared" si="8"/>
        <v>5</v>
      </c>
      <c r="V113" s="81">
        <v>0</v>
      </c>
      <c r="W113" s="81">
        <f t="shared" si="9"/>
        <v>2</v>
      </c>
      <c r="X113" s="81">
        <v>0</v>
      </c>
      <c r="Y113" s="81">
        <f t="shared" si="1"/>
        <v>1</v>
      </c>
      <c r="Z113" s="81"/>
      <c r="AA113" s="79"/>
      <c r="AB113" s="81"/>
      <c r="AC113" s="82"/>
    </row>
    <row r="114" spans="1:29" x14ac:dyDescent="0.2">
      <c r="A114" s="80">
        <v>44076</v>
      </c>
      <c r="B114" s="81">
        <v>25</v>
      </c>
      <c r="C114" s="81">
        <f t="shared" si="2"/>
        <v>423</v>
      </c>
      <c r="D114" s="81">
        <v>8</v>
      </c>
      <c r="E114" s="81">
        <f t="shared" si="3"/>
        <v>221</v>
      </c>
      <c r="F114" s="81">
        <v>1</v>
      </c>
      <c r="G114" s="81">
        <f t="shared" si="0"/>
        <v>167</v>
      </c>
      <c r="H114" s="81">
        <v>1</v>
      </c>
      <c r="I114" s="81">
        <f t="shared" si="4"/>
        <v>55</v>
      </c>
      <c r="J114" s="81">
        <v>0</v>
      </c>
      <c r="K114" s="81">
        <f t="shared" si="10"/>
        <v>12</v>
      </c>
      <c r="L114" s="81">
        <v>0</v>
      </c>
      <c r="M114" s="81">
        <f t="shared" si="5"/>
        <v>18</v>
      </c>
      <c r="N114" s="81">
        <v>0</v>
      </c>
      <c r="O114" s="81">
        <f t="shared" si="6"/>
        <v>24</v>
      </c>
      <c r="P114" s="81">
        <v>0</v>
      </c>
      <c r="Q114" s="81">
        <f t="shared" si="7"/>
        <v>6</v>
      </c>
      <c r="R114" s="81">
        <v>0</v>
      </c>
      <c r="S114" s="81">
        <f t="shared" si="11"/>
        <v>9</v>
      </c>
      <c r="T114" s="81">
        <v>0</v>
      </c>
      <c r="U114" s="81">
        <f t="shared" si="8"/>
        <v>5</v>
      </c>
      <c r="V114" s="81">
        <v>0</v>
      </c>
      <c r="W114" s="81">
        <f t="shared" si="9"/>
        <v>2</v>
      </c>
      <c r="X114" s="81">
        <v>0</v>
      </c>
      <c r="Y114" s="81">
        <f t="shared" si="1"/>
        <v>1</v>
      </c>
      <c r="Z114" s="81"/>
      <c r="AA114" s="79"/>
      <c r="AB114" s="81"/>
      <c r="AC114" s="82"/>
    </row>
    <row r="115" spans="1:29" x14ac:dyDescent="0.2">
      <c r="A115" s="80">
        <v>44077</v>
      </c>
      <c r="B115" s="81">
        <v>15</v>
      </c>
      <c r="C115" s="81">
        <f t="shared" si="2"/>
        <v>438</v>
      </c>
      <c r="D115" s="81">
        <v>7</v>
      </c>
      <c r="E115" s="81">
        <f t="shared" si="3"/>
        <v>228</v>
      </c>
      <c r="F115" s="81">
        <v>1</v>
      </c>
      <c r="G115" s="81">
        <f t="shared" si="0"/>
        <v>168</v>
      </c>
      <c r="H115" s="81">
        <v>1</v>
      </c>
      <c r="I115" s="81">
        <f t="shared" si="4"/>
        <v>56</v>
      </c>
      <c r="J115" s="81">
        <v>0</v>
      </c>
      <c r="K115" s="81">
        <f t="shared" si="10"/>
        <v>12</v>
      </c>
      <c r="L115" s="81">
        <v>0</v>
      </c>
      <c r="M115" s="81">
        <f t="shared" si="5"/>
        <v>18</v>
      </c>
      <c r="N115" s="81">
        <v>0</v>
      </c>
      <c r="O115" s="81">
        <f t="shared" si="6"/>
        <v>24</v>
      </c>
      <c r="P115" s="81">
        <v>0</v>
      </c>
      <c r="Q115" s="81">
        <f t="shared" si="7"/>
        <v>6</v>
      </c>
      <c r="R115" s="81">
        <v>0</v>
      </c>
      <c r="S115" s="81">
        <f t="shared" si="11"/>
        <v>9</v>
      </c>
      <c r="T115" s="81">
        <v>0</v>
      </c>
      <c r="U115" s="81">
        <f t="shared" si="8"/>
        <v>5</v>
      </c>
      <c r="V115" s="81">
        <v>0</v>
      </c>
      <c r="W115" s="81">
        <f t="shared" si="9"/>
        <v>2</v>
      </c>
      <c r="X115" s="81">
        <v>0</v>
      </c>
      <c r="Y115" s="81">
        <f t="shared" si="1"/>
        <v>1</v>
      </c>
      <c r="Z115" s="81"/>
      <c r="AA115" s="79"/>
      <c r="AB115" s="81"/>
      <c r="AC115" s="82"/>
    </row>
    <row r="116" spans="1:29" x14ac:dyDescent="0.2">
      <c r="A116" s="80">
        <v>44078</v>
      </c>
      <c r="B116" s="83">
        <v>10</v>
      </c>
      <c r="C116" s="81">
        <f t="shared" si="2"/>
        <v>448</v>
      </c>
      <c r="D116" s="83">
        <v>4</v>
      </c>
      <c r="E116" s="81">
        <f t="shared" si="3"/>
        <v>232</v>
      </c>
      <c r="F116" s="83">
        <v>2</v>
      </c>
      <c r="G116" s="81">
        <f t="shared" si="0"/>
        <v>170</v>
      </c>
      <c r="H116" s="83">
        <v>1</v>
      </c>
      <c r="I116" s="81">
        <f t="shared" si="4"/>
        <v>57</v>
      </c>
      <c r="J116" s="83">
        <v>1</v>
      </c>
      <c r="K116" s="81">
        <f t="shared" si="10"/>
        <v>13</v>
      </c>
      <c r="L116" s="83">
        <v>0</v>
      </c>
      <c r="M116" s="81">
        <f t="shared" si="5"/>
        <v>18</v>
      </c>
      <c r="N116" s="83">
        <v>0</v>
      </c>
      <c r="O116" s="81">
        <f t="shared" si="6"/>
        <v>24</v>
      </c>
      <c r="P116" s="83">
        <v>0</v>
      </c>
      <c r="Q116" s="81">
        <f t="shared" si="7"/>
        <v>6</v>
      </c>
      <c r="R116" s="83">
        <v>0</v>
      </c>
      <c r="S116" s="81">
        <f t="shared" si="11"/>
        <v>9</v>
      </c>
      <c r="T116" s="83">
        <v>0</v>
      </c>
      <c r="U116" s="81">
        <f t="shared" si="8"/>
        <v>5</v>
      </c>
      <c r="V116" s="83">
        <v>0</v>
      </c>
      <c r="W116" s="81">
        <f t="shared" si="9"/>
        <v>2</v>
      </c>
      <c r="X116" s="83">
        <v>0</v>
      </c>
      <c r="Y116" s="81">
        <f t="shared" si="1"/>
        <v>1</v>
      </c>
      <c r="Z116" s="81"/>
      <c r="AA116" s="79"/>
      <c r="AB116" s="81"/>
      <c r="AC116" s="82"/>
    </row>
    <row r="117" spans="1:29" x14ac:dyDescent="0.2">
      <c r="A117" s="80">
        <v>44079</v>
      </c>
      <c r="B117" s="83"/>
      <c r="C117" s="81">
        <f t="shared" si="2"/>
        <v>448</v>
      </c>
      <c r="D117" s="83"/>
      <c r="E117" s="81">
        <f t="shared" si="3"/>
        <v>232</v>
      </c>
      <c r="F117" s="83"/>
      <c r="G117" s="81">
        <f t="shared" si="0"/>
        <v>170</v>
      </c>
      <c r="H117" s="83"/>
      <c r="I117" s="81">
        <f t="shared" si="4"/>
        <v>57</v>
      </c>
      <c r="J117" s="83"/>
      <c r="K117" s="81">
        <f t="shared" si="10"/>
        <v>13</v>
      </c>
      <c r="L117" s="83"/>
      <c r="M117" s="81">
        <f t="shared" si="5"/>
        <v>18</v>
      </c>
      <c r="N117" s="83"/>
      <c r="O117" s="81">
        <f t="shared" si="6"/>
        <v>24</v>
      </c>
      <c r="P117" s="83"/>
      <c r="Q117" s="81">
        <f t="shared" si="7"/>
        <v>6</v>
      </c>
      <c r="R117" s="83"/>
      <c r="S117" s="81">
        <f t="shared" si="11"/>
        <v>9</v>
      </c>
      <c r="T117" s="83"/>
      <c r="U117" s="81">
        <f t="shared" si="8"/>
        <v>5</v>
      </c>
      <c r="V117" s="83"/>
      <c r="W117" s="81">
        <f t="shared" si="9"/>
        <v>2</v>
      </c>
      <c r="X117" s="83"/>
      <c r="Y117" s="81">
        <f t="shared" si="1"/>
        <v>1</v>
      </c>
      <c r="Z117" s="81"/>
      <c r="AA117" s="79"/>
      <c r="AB117" s="81"/>
      <c r="AC117" s="82"/>
    </row>
    <row r="118" spans="1:29" x14ac:dyDescent="0.2">
      <c r="A118" s="80">
        <v>44080</v>
      </c>
      <c r="B118" s="83"/>
      <c r="C118" s="81">
        <f t="shared" si="2"/>
        <v>448</v>
      </c>
      <c r="D118" s="83"/>
      <c r="E118" s="81">
        <f t="shared" si="3"/>
        <v>232</v>
      </c>
      <c r="F118" s="83"/>
      <c r="G118" s="81">
        <f t="shared" si="0"/>
        <v>170</v>
      </c>
      <c r="H118" s="83"/>
      <c r="I118" s="81">
        <f t="shared" si="4"/>
        <v>57</v>
      </c>
      <c r="J118" s="83"/>
      <c r="K118" s="81">
        <f t="shared" si="10"/>
        <v>13</v>
      </c>
      <c r="L118" s="83"/>
      <c r="M118" s="81">
        <f t="shared" si="5"/>
        <v>18</v>
      </c>
      <c r="N118" s="83"/>
      <c r="O118" s="81">
        <f t="shared" si="6"/>
        <v>24</v>
      </c>
      <c r="P118" s="83"/>
      <c r="Q118" s="81">
        <f t="shared" si="7"/>
        <v>6</v>
      </c>
      <c r="R118" s="83"/>
      <c r="S118" s="81">
        <f t="shared" si="11"/>
        <v>9</v>
      </c>
      <c r="T118" s="83"/>
      <c r="U118" s="81">
        <f t="shared" si="8"/>
        <v>5</v>
      </c>
      <c r="V118" s="83"/>
      <c r="W118" s="81">
        <f t="shared" si="9"/>
        <v>2</v>
      </c>
      <c r="X118" s="83"/>
      <c r="Y118" s="81">
        <f t="shared" si="1"/>
        <v>1</v>
      </c>
      <c r="Z118" s="81"/>
      <c r="AA118" s="79"/>
      <c r="AB118" s="81"/>
      <c r="AC118" s="82"/>
    </row>
    <row r="119" spans="1:29" x14ac:dyDescent="0.2">
      <c r="A119" s="80">
        <v>44081</v>
      </c>
      <c r="B119" s="83">
        <v>26</v>
      </c>
      <c r="C119" s="81">
        <f t="shared" si="2"/>
        <v>474</v>
      </c>
      <c r="D119" s="83">
        <v>7</v>
      </c>
      <c r="E119" s="81">
        <f t="shared" si="3"/>
        <v>239</v>
      </c>
      <c r="F119" s="83">
        <v>2</v>
      </c>
      <c r="G119" s="81">
        <f t="shared" si="0"/>
        <v>172</v>
      </c>
      <c r="H119" s="83">
        <v>2</v>
      </c>
      <c r="I119" s="81">
        <f t="shared" si="4"/>
        <v>59</v>
      </c>
      <c r="J119" s="83">
        <v>1</v>
      </c>
      <c r="K119" s="81">
        <f t="shared" si="10"/>
        <v>14</v>
      </c>
      <c r="L119" s="83">
        <v>1</v>
      </c>
      <c r="M119" s="81">
        <f t="shared" si="5"/>
        <v>19</v>
      </c>
      <c r="N119" s="83">
        <v>0</v>
      </c>
      <c r="O119" s="81">
        <f t="shared" si="6"/>
        <v>24</v>
      </c>
      <c r="P119" s="83">
        <v>0</v>
      </c>
      <c r="Q119" s="81">
        <f t="shared" si="7"/>
        <v>6</v>
      </c>
      <c r="R119" s="83">
        <v>0</v>
      </c>
      <c r="S119" s="81">
        <f t="shared" si="11"/>
        <v>9</v>
      </c>
      <c r="T119" s="83">
        <v>0</v>
      </c>
      <c r="U119" s="81">
        <f t="shared" si="8"/>
        <v>5</v>
      </c>
      <c r="V119" s="83">
        <v>0</v>
      </c>
      <c r="W119" s="81">
        <f t="shared" si="9"/>
        <v>2</v>
      </c>
      <c r="X119" s="83">
        <v>0</v>
      </c>
      <c r="Y119" s="81">
        <f t="shared" si="1"/>
        <v>1</v>
      </c>
      <c r="Z119" s="81"/>
      <c r="AA119" s="79"/>
      <c r="AB119" s="81"/>
      <c r="AC119" s="82"/>
    </row>
    <row r="120" spans="1:29" x14ac:dyDescent="0.2">
      <c r="A120" s="80">
        <v>44082</v>
      </c>
      <c r="B120" s="83">
        <v>29</v>
      </c>
      <c r="C120" s="81">
        <f t="shared" si="2"/>
        <v>503</v>
      </c>
      <c r="D120" s="83">
        <v>5</v>
      </c>
      <c r="E120" s="81">
        <f t="shared" si="3"/>
        <v>244</v>
      </c>
      <c r="F120" s="83">
        <v>0</v>
      </c>
      <c r="G120" s="81">
        <f t="shared" si="0"/>
        <v>172</v>
      </c>
      <c r="H120" s="83">
        <v>1</v>
      </c>
      <c r="I120" s="81">
        <f t="shared" si="4"/>
        <v>60</v>
      </c>
      <c r="J120" s="83">
        <v>0</v>
      </c>
      <c r="K120" s="81">
        <f t="shared" si="10"/>
        <v>14</v>
      </c>
      <c r="L120" s="83">
        <v>2</v>
      </c>
      <c r="M120" s="81">
        <f t="shared" si="5"/>
        <v>21</v>
      </c>
      <c r="N120" s="83">
        <v>0</v>
      </c>
      <c r="O120" s="81">
        <f t="shared" si="6"/>
        <v>24</v>
      </c>
      <c r="P120" s="83">
        <v>0</v>
      </c>
      <c r="Q120" s="81">
        <f t="shared" si="7"/>
        <v>6</v>
      </c>
      <c r="R120" s="83">
        <v>0</v>
      </c>
      <c r="S120" s="81">
        <f t="shared" si="11"/>
        <v>9</v>
      </c>
      <c r="T120" s="83">
        <v>0</v>
      </c>
      <c r="U120" s="81">
        <f t="shared" si="8"/>
        <v>5</v>
      </c>
      <c r="V120" s="83">
        <v>0</v>
      </c>
      <c r="W120" s="81">
        <f t="shared" si="9"/>
        <v>2</v>
      </c>
      <c r="X120" s="83">
        <v>0</v>
      </c>
      <c r="Y120" s="81">
        <f t="shared" si="1"/>
        <v>1</v>
      </c>
      <c r="Z120" s="81"/>
      <c r="AA120" s="79"/>
      <c r="AB120" s="81"/>
      <c r="AC120" s="82"/>
    </row>
    <row r="121" spans="1:29" x14ac:dyDescent="0.2">
      <c r="A121" s="80">
        <v>44083</v>
      </c>
      <c r="B121" s="83">
        <v>8</v>
      </c>
      <c r="C121" s="81">
        <f t="shared" si="2"/>
        <v>511</v>
      </c>
      <c r="D121" s="83">
        <v>3</v>
      </c>
      <c r="E121" s="81">
        <f t="shared" si="3"/>
        <v>247</v>
      </c>
      <c r="F121" s="83">
        <v>2</v>
      </c>
      <c r="G121" s="81">
        <f t="shared" si="0"/>
        <v>174</v>
      </c>
      <c r="H121" s="83">
        <v>1</v>
      </c>
      <c r="I121" s="81">
        <f t="shared" si="4"/>
        <v>61</v>
      </c>
      <c r="J121" s="83">
        <v>1</v>
      </c>
      <c r="K121" s="81">
        <f t="shared" si="10"/>
        <v>15</v>
      </c>
      <c r="L121" s="83">
        <v>0</v>
      </c>
      <c r="M121" s="81">
        <f t="shared" si="5"/>
        <v>21</v>
      </c>
      <c r="N121" s="83">
        <v>0</v>
      </c>
      <c r="O121" s="81">
        <f t="shared" si="6"/>
        <v>24</v>
      </c>
      <c r="P121" s="83">
        <v>0</v>
      </c>
      <c r="Q121" s="81">
        <f t="shared" si="7"/>
        <v>6</v>
      </c>
      <c r="R121" s="83">
        <v>0</v>
      </c>
      <c r="S121" s="81">
        <f t="shared" si="11"/>
        <v>9</v>
      </c>
      <c r="T121" s="83">
        <v>0</v>
      </c>
      <c r="U121" s="81">
        <f t="shared" si="8"/>
        <v>5</v>
      </c>
      <c r="V121" s="83">
        <v>0</v>
      </c>
      <c r="W121" s="81">
        <f t="shared" si="9"/>
        <v>2</v>
      </c>
      <c r="X121" s="83">
        <v>0</v>
      </c>
      <c r="Y121" s="81">
        <f t="shared" si="1"/>
        <v>1</v>
      </c>
      <c r="Z121" s="81"/>
      <c r="AA121" s="79"/>
      <c r="AB121" s="81"/>
      <c r="AC121" s="82"/>
    </row>
    <row r="122" spans="1:29" x14ac:dyDescent="0.2">
      <c r="A122" s="80">
        <v>44084</v>
      </c>
      <c r="B122" s="83">
        <v>11</v>
      </c>
      <c r="C122" s="81">
        <f t="shared" si="2"/>
        <v>522</v>
      </c>
      <c r="D122" s="83">
        <v>4</v>
      </c>
      <c r="E122" s="81">
        <f t="shared" si="3"/>
        <v>251</v>
      </c>
      <c r="F122" s="83">
        <v>0</v>
      </c>
      <c r="G122" s="81">
        <f t="shared" si="0"/>
        <v>174</v>
      </c>
      <c r="H122" s="83">
        <v>1</v>
      </c>
      <c r="I122" s="81">
        <f t="shared" si="4"/>
        <v>62</v>
      </c>
      <c r="J122" s="83">
        <v>3</v>
      </c>
      <c r="K122" s="81">
        <f t="shared" si="10"/>
        <v>18</v>
      </c>
      <c r="L122" s="83">
        <v>3</v>
      </c>
      <c r="M122" s="81">
        <f t="shared" si="5"/>
        <v>24</v>
      </c>
      <c r="N122" s="83">
        <v>0</v>
      </c>
      <c r="O122" s="81">
        <f t="shared" si="6"/>
        <v>24</v>
      </c>
      <c r="P122" s="83">
        <v>0</v>
      </c>
      <c r="Q122" s="81">
        <f t="shared" si="7"/>
        <v>6</v>
      </c>
      <c r="R122" s="83">
        <v>0</v>
      </c>
      <c r="S122" s="81">
        <f t="shared" si="11"/>
        <v>9</v>
      </c>
      <c r="T122" s="83">
        <v>0</v>
      </c>
      <c r="U122" s="81">
        <f t="shared" si="8"/>
        <v>5</v>
      </c>
      <c r="V122" s="83">
        <v>0</v>
      </c>
      <c r="W122" s="81">
        <f t="shared" si="9"/>
        <v>2</v>
      </c>
      <c r="X122" s="83">
        <v>0</v>
      </c>
      <c r="Y122" s="81">
        <f t="shared" si="1"/>
        <v>1</v>
      </c>
      <c r="Z122" s="81"/>
      <c r="AA122" s="79"/>
      <c r="AB122" s="81"/>
      <c r="AC122" s="82"/>
    </row>
    <row r="123" spans="1:29" x14ac:dyDescent="0.2">
      <c r="A123" s="80">
        <v>44085</v>
      </c>
      <c r="B123" s="83">
        <v>9</v>
      </c>
      <c r="C123" s="81">
        <f t="shared" si="2"/>
        <v>531</v>
      </c>
      <c r="D123" s="83">
        <v>3</v>
      </c>
      <c r="E123" s="81">
        <f t="shared" si="3"/>
        <v>254</v>
      </c>
      <c r="F123" s="83">
        <v>0</v>
      </c>
      <c r="G123" s="81">
        <f t="shared" si="0"/>
        <v>174</v>
      </c>
      <c r="H123" s="83">
        <v>0</v>
      </c>
      <c r="I123" s="81">
        <f t="shared" si="4"/>
        <v>62</v>
      </c>
      <c r="J123" s="83">
        <v>8</v>
      </c>
      <c r="K123" s="81">
        <f t="shared" si="10"/>
        <v>26</v>
      </c>
      <c r="L123" s="83">
        <v>4</v>
      </c>
      <c r="M123" s="81">
        <f t="shared" si="5"/>
        <v>28</v>
      </c>
      <c r="N123" s="83">
        <v>0</v>
      </c>
      <c r="O123" s="81">
        <f t="shared" si="6"/>
        <v>24</v>
      </c>
      <c r="P123" s="83">
        <v>0</v>
      </c>
      <c r="Q123" s="81">
        <f t="shared" si="7"/>
        <v>6</v>
      </c>
      <c r="R123" s="83">
        <v>0</v>
      </c>
      <c r="S123" s="81">
        <f t="shared" si="11"/>
        <v>9</v>
      </c>
      <c r="T123" s="83">
        <v>0</v>
      </c>
      <c r="U123" s="81">
        <f t="shared" si="8"/>
        <v>5</v>
      </c>
      <c r="V123" s="83">
        <v>0</v>
      </c>
      <c r="W123" s="81">
        <f t="shared" si="9"/>
        <v>2</v>
      </c>
      <c r="X123" s="83">
        <v>0</v>
      </c>
      <c r="Y123" s="81">
        <f t="shared" si="1"/>
        <v>1</v>
      </c>
      <c r="Z123" s="81"/>
      <c r="AA123" s="79"/>
      <c r="AB123" s="81"/>
      <c r="AC123" s="82"/>
    </row>
    <row r="124" spans="1:29" x14ac:dyDescent="0.2">
      <c r="A124" s="80">
        <v>44086</v>
      </c>
      <c r="B124" s="83"/>
      <c r="C124" s="81">
        <f t="shared" si="2"/>
        <v>531</v>
      </c>
      <c r="D124" s="83"/>
      <c r="E124" s="81">
        <f t="shared" si="3"/>
        <v>254</v>
      </c>
      <c r="F124" s="83"/>
      <c r="G124" s="81">
        <f t="shared" si="0"/>
        <v>174</v>
      </c>
      <c r="H124" s="83"/>
      <c r="I124" s="81">
        <f t="shared" si="4"/>
        <v>62</v>
      </c>
      <c r="J124" s="83"/>
      <c r="K124" s="81">
        <f t="shared" si="10"/>
        <v>26</v>
      </c>
      <c r="L124" s="83"/>
      <c r="M124" s="81">
        <f t="shared" si="5"/>
        <v>28</v>
      </c>
      <c r="N124" s="83"/>
      <c r="O124" s="81">
        <f t="shared" si="6"/>
        <v>24</v>
      </c>
      <c r="P124" s="83"/>
      <c r="Q124" s="81">
        <f t="shared" si="7"/>
        <v>6</v>
      </c>
      <c r="R124" s="83"/>
      <c r="S124" s="81">
        <f t="shared" si="11"/>
        <v>9</v>
      </c>
      <c r="T124" s="83"/>
      <c r="U124" s="81">
        <f t="shared" si="8"/>
        <v>5</v>
      </c>
      <c r="V124" s="83"/>
      <c r="W124" s="81">
        <f t="shared" si="9"/>
        <v>2</v>
      </c>
      <c r="X124" s="83"/>
      <c r="Y124" s="81">
        <f t="shared" si="1"/>
        <v>1</v>
      </c>
      <c r="Z124" s="81"/>
      <c r="AA124" s="79"/>
      <c r="AB124" s="81"/>
      <c r="AC124" s="82"/>
    </row>
    <row r="125" spans="1:29" x14ac:dyDescent="0.2">
      <c r="A125" s="80">
        <v>44087</v>
      </c>
      <c r="B125" s="83"/>
      <c r="C125" s="81">
        <f t="shared" si="2"/>
        <v>531</v>
      </c>
      <c r="D125" s="83"/>
      <c r="E125" s="81">
        <f t="shared" si="3"/>
        <v>254</v>
      </c>
      <c r="F125" s="83"/>
      <c r="G125" s="81">
        <f t="shared" ref="G125:G132" si="12">SUM(G124,F125)</f>
        <v>174</v>
      </c>
      <c r="H125" s="83"/>
      <c r="I125" s="81">
        <f t="shared" si="4"/>
        <v>62</v>
      </c>
      <c r="J125" s="83"/>
      <c r="K125" s="81">
        <f t="shared" si="10"/>
        <v>26</v>
      </c>
      <c r="L125" s="83"/>
      <c r="M125" s="81">
        <f t="shared" si="5"/>
        <v>28</v>
      </c>
      <c r="N125" s="83"/>
      <c r="O125" s="81">
        <f t="shared" si="6"/>
        <v>24</v>
      </c>
      <c r="P125" s="83"/>
      <c r="Q125" s="81">
        <f t="shared" si="7"/>
        <v>6</v>
      </c>
      <c r="R125" s="83"/>
      <c r="S125" s="81">
        <f t="shared" si="11"/>
        <v>9</v>
      </c>
      <c r="T125" s="83"/>
      <c r="U125" s="81">
        <f t="shared" si="8"/>
        <v>5</v>
      </c>
      <c r="V125" s="83"/>
      <c r="W125" s="81">
        <f t="shared" si="9"/>
        <v>2</v>
      </c>
      <c r="X125" s="83"/>
      <c r="Y125" s="81">
        <f t="shared" ref="Y125:Y137" si="13">SUM(Y124,X125)</f>
        <v>1</v>
      </c>
      <c r="Z125" s="81"/>
      <c r="AA125" s="79"/>
      <c r="AB125" s="81"/>
      <c r="AC125" s="82"/>
    </row>
    <row r="126" spans="1:29" x14ac:dyDescent="0.2">
      <c r="A126" s="80">
        <v>44088</v>
      </c>
      <c r="B126" s="83">
        <v>8</v>
      </c>
      <c r="C126" s="81">
        <f t="shared" ref="C126:C137" si="14">SUM(C125,B126)</f>
        <v>539</v>
      </c>
      <c r="D126" s="83">
        <v>6</v>
      </c>
      <c r="E126" s="81">
        <f t="shared" ref="E126:E137" si="15">SUM(E125,D126)</f>
        <v>260</v>
      </c>
      <c r="F126" s="83">
        <v>3</v>
      </c>
      <c r="G126" s="81">
        <f t="shared" si="12"/>
        <v>177</v>
      </c>
      <c r="H126" s="83">
        <v>0</v>
      </c>
      <c r="I126" s="81">
        <f t="shared" ref="I126:I137" si="16">SUM(I125,H126)</f>
        <v>62</v>
      </c>
      <c r="J126" s="83">
        <v>2</v>
      </c>
      <c r="K126" s="81">
        <f t="shared" si="10"/>
        <v>28</v>
      </c>
      <c r="L126" s="83">
        <v>0</v>
      </c>
      <c r="M126" s="81">
        <f t="shared" ref="M126:M137" si="17">SUM(M125,L126)</f>
        <v>28</v>
      </c>
      <c r="N126" s="83">
        <v>0</v>
      </c>
      <c r="O126" s="81">
        <f t="shared" ref="O126:O137" si="18">SUM(O125,N126)</f>
        <v>24</v>
      </c>
      <c r="P126" s="83">
        <v>1</v>
      </c>
      <c r="Q126" s="81">
        <f t="shared" ref="Q126:Q137" si="19">SUM(Q125,P126)</f>
        <v>7</v>
      </c>
      <c r="R126" s="83">
        <v>0</v>
      </c>
      <c r="S126" s="81">
        <f t="shared" si="11"/>
        <v>9</v>
      </c>
      <c r="T126" s="83">
        <v>0</v>
      </c>
      <c r="U126" s="81">
        <f t="shared" ref="U126:U137" si="20">SUM(U125,T126)</f>
        <v>5</v>
      </c>
      <c r="V126" s="83">
        <v>0</v>
      </c>
      <c r="W126" s="81">
        <f t="shared" ref="W126:W137" si="21">SUM(W125,V126)</f>
        <v>2</v>
      </c>
      <c r="X126" s="83">
        <v>0</v>
      </c>
      <c r="Y126" s="81">
        <f t="shared" si="13"/>
        <v>1</v>
      </c>
      <c r="Z126" s="81">
        <v>0</v>
      </c>
      <c r="AA126" s="79">
        <f>SUM(AA125,Z126)</f>
        <v>0</v>
      </c>
      <c r="AB126" s="81"/>
      <c r="AC126" s="82"/>
    </row>
    <row r="127" spans="1:29" x14ac:dyDescent="0.2">
      <c r="A127" s="80">
        <v>44089</v>
      </c>
      <c r="B127" s="83">
        <v>10</v>
      </c>
      <c r="C127" s="81">
        <f t="shared" si="14"/>
        <v>549</v>
      </c>
      <c r="D127" s="83">
        <v>7</v>
      </c>
      <c r="E127" s="81">
        <f t="shared" si="15"/>
        <v>267</v>
      </c>
      <c r="F127" s="83">
        <v>1</v>
      </c>
      <c r="G127" s="81">
        <f t="shared" si="12"/>
        <v>178</v>
      </c>
      <c r="H127" s="83">
        <v>0</v>
      </c>
      <c r="I127" s="81">
        <f t="shared" si="16"/>
        <v>62</v>
      </c>
      <c r="J127" s="83">
        <v>7</v>
      </c>
      <c r="K127" s="81">
        <f t="shared" ref="K127:K137" si="22">K126+J127</f>
        <v>35</v>
      </c>
      <c r="L127" s="83">
        <v>0</v>
      </c>
      <c r="M127" s="81">
        <f t="shared" si="17"/>
        <v>28</v>
      </c>
      <c r="N127" s="83">
        <v>0</v>
      </c>
      <c r="O127" s="81">
        <f t="shared" si="18"/>
        <v>24</v>
      </c>
      <c r="P127" s="83">
        <v>6</v>
      </c>
      <c r="Q127" s="81">
        <f t="shared" si="19"/>
        <v>13</v>
      </c>
      <c r="R127" s="83">
        <v>0</v>
      </c>
      <c r="S127" s="81">
        <f t="shared" si="11"/>
        <v>9</v>
      </c>
      <c r="T127" s="83">
        <v>0</v>
      </c>
      <c r="U127" s="81">
        <f t="shared" si="20"/>
        <v>5</v>
      </c>
      <c r="V127" s="83">
        <v>0</v>
      </c>
      <c r="W127" s="81">
        <f t="shared" si="21"/>
        <v>2</v>
      </c>
      <c r="X127" s="83">
        <v>0</v>
      </c>
      <c r="Y127" s="81">
        <f t="shared" si="13"/>
        <v>1</v>
      </c>
      <c r="Z127" s="83">
        <v>0</v>
      </c>
      <c r="AA127" s="79">
        <f>SUM(AA126,Z127)</f>
        <v>0</v>
      </c>
      <c r="AB127" s="83"/>
      <c r="AC127" s="82"/>
    </row>
    <row r="128" spans="1:29" x14ac:dyDescent="0.2">
      <c r="A128" s="80">
        <v>44090</v>
      </c>
      <c r="B128" s="83">
        <v>13</v>
      </c>
      <c r="C128" s="81">
        <f t="shared" si="14"/>
        <v>562</v>
      </c>
      <c r="D128" s="83">
        <v>5</v>
      </c>
      <c r="E128" s="81">
        <f t="shared" si="15"/>
        <v>272</v>
      </c>
      <c r="F128" s="83">
        <v>1</v>
      </c>
      <c r="G128" s="81">
        <f t="shared" si="12"/>
        <v>179</v>
      </c>
      <c r="H128" s="83">
        <v>2</v>
      </c>
      <c r="I128" s="81">
        <f t="shared" si="16"/>
        <v>64</v>
      </c>
      <c r="J128" s="83">
        <v>1</v>
      </c>
      <c r="K128" s="81">
        <f t="shared" si="22"/>
        <v>36</v>
      </c>
      <c r="L128" s="83">
        <v>0</v>
      </c>
      <c r="M128" s="81">
        <f t="shared" si="17"/>
        <v>28</v>
      </c>
      <c r="N128" s="83">
        <v>0</v>
      </c>
      <c r="O128" s="81">
        <f t="shared" si="18"/>
        <v>24</v>
      </c>
      <c r="P128" s="83">
        <v>1</v>
      </c>
      <c r="Q128" s="81">
        <f t="shared" si="19"/>
        <v>14</v>
      </c>
      <c r="R128" s="83">
        <v>0</v>
      </c>
      <c r="S128" s="81">
        <f t="shared" si="11"/>
        <v>9</v>
      </c>
      <c r="T128" s="83">
        <v>0</v>
      </c>
      <c r="U128" s="81">
        <f t="shared" si="20"/>
        <v>5</v>
      </c>
      <c r="V128" s="83">
        <v>0</v>
      </c>
      <c r="W128" s="81">
        <f t="shared" si="21"/>
        <v>2</v>
      </c>
      <c r="X128" s="83">
        <v>0</v>
      </c>
      <c r="Y128" s="81">
        <f>SUM(Y127,X128)</f>
        <v>1</v>
      </c>
      <c r="Z128" s="83">
        <v>0</v>
      </c>
      <c r="AA128" s="79">
        <f>SUM(AA127,Z128)</f>
        <v>0</v>
      </c>
      <c r="AB128" s="83"/>
      <c r="AC128" s="82"/>
    </row>
    <row r="129" spans="1:29" x14ac:dyDescent="0.2">
      <c r="A129" s="80">
        <v>44091</v>
      </c>
      <c r="B129" s="83">
        <v>16</v>
      </c>
      <c r="C129" s="81">
        <f t="shared" si="14"/>
        <v>578</v>
      </c>
      <c r="D129" s="83">
        <v>5</v>
      </c>
      <c r="E129" s="81">
        <f t="shared" si="15"/>
        <v>277</v>
      </c>
      <c r="F129" s="83">
        <v>0</v>
      </c>
      <c r="G129" s="81">
        <f t="shared" si="12"/>
        <v>179</v>
      </c>
      <c r="H129" s="83">
        <v>2</v>
      </c>
      <c r="I129" s="81">
        <f t="shared" si="16"/>
        <v>66</v>
      </c>
      <c r="J129" s="83">
        <v>0</v>
      </c>
      <c r="K129" s="81">
        <f t="shared" si="22"/>
        <v>36</v>
      </c>
      <c r="L129" s="83">
        <v>0</v>
      </c>
      <c r="M129" s="81">
        <f t="shared" si="17"/>
        <v>28</v>
      </c>
      <c r="N129" s="83">
        <v>0</v>
      </c>
      <c r="O129" s="81">
        <f t="shared" si="18"/>
        <v>24</v>
      </c>
      <c r="P129" s="83">
        <v>2</v>
      </c>
      <c r="Q129" s="81">
        <f t="shared" si="19"/>
        <v>16</v>
      </c>
      <c r="R129" s="83">
        <v>0</v>
      </c>
      <c r="S129" s="81">
        <f t="shared" si="11"/>
        <v>9</v>
      </c>
      <c r="T129" s="83">
        <v>0</v>
      </c>
      <c r="U129" s="81">
        <f t="shared" si="20"/>
        <v>5</v>
      </c>
      <c r="V129" s="83">
        <v>0</v>
      </c>
      <c r="W129" s="81">
        <f t="shared" si="21"/>
        <v>2</v>
      </c>
      <c r="X129" s="83">
        <v>0</v>
      </c>
      <c r="Y129" s="81">
        <f t="shared" si="13"/>
        <v>1</v>
      </c>
      <c r="Z129" s="83">
        <v>0</v>
      </c>
      <c r="AA129" s="79">
        <f>SUM(AA128,Z129)</f>
        <v>0</v>
      </c>
      <c r="AB129" s="83"/>
      <c r="AC129" s="82"/>
    </row>
    <row r="130" spans="1:29" x14ac:dyDescent="0.2">
      <c r="A130" s="80">
        <v>44092</v>
      </c>
      <c r="B130" s="83">
        <v>18</v>
      </c>
      <c r="C130" s="81">
        <f t="shared" si="14"/>
        <v>596</v>
      </c>
      <c r="D130" s="83">
        <v>3</v>
      </c>
      <c r="E130" s="81">
        <f t="shared" si="15"/>
        <v>280</v>
      </c>
      <c r="F130" s="83">
        <v>0</v>
      </c>
      <c r="G130" s="81">
        <f t="shared" si="12"/>
        <v>179</v>
      </c>
      <c r="H130" s="83">
        <v>1</v>
      </c>
      <c r="I130" s="81">
        <f t="shared" si="16"/>
        <v>67</v>
      </c>
      <c r="J130" s="83">
        <v>0</v>
      </c>
      <c r="K130" s="81">
        <f t="shared" si="22"/>
        <v>36</v>
      </c>
      <c r="L130" s="83">
        <v>2</v>
      </c>
      <c r="M130" s="81">
        <f t="shared" si="17"/>
        <v>30</v>
      </c>
      <c r="N130" s="83">
        <v>0</v>
      </c>
      <c r="O130" s="81">
        <f t="shared" si="18"/>
        <v>24</v>
      </c>
      <c r="P130" s="83">
        <v>0</v>
      </c>
      <c r="Q130" s="81">
        <f t="shared" si="19"/>
        <v>16</v>
      </c>
      <c r="R130" s="83">
        <v>0</v>
      </c>
      <c r="S130" s="81">
        <f t="shared" si="11"/>
        <v>9</v>
      </c>
      <c r="T130" s="83">
        <v>0</v>
      </c>
      <c r="U130" s="81">
        <f t="shared" si="20"/>
        <v>5</v>
      </c>
      <c r="V130" s="83">
        <v>0</v>
      </c>
      <c r="W130" s="81">
        <f t="shared" si="21"/>
        <v>2</v>
      </c>
      <c r="X130" s="83">
        <v>0</v>
      </c>
      <c r="Y130" s="81">
        <f t="shared" si="13"/>
        <v>1</v>
      </c>
      <c r="Z130" s="83">
        <v>0</v>
      </c>
      <c r="AA130" s="79">
        <f>SUM(AA129,Z130)</f>
        <v>0</v>
      </c>
      <c r="AB130" s="83"/>
      <c r="AC130" s="82"/>
    </row>
    <row r="131" spans="1:29" x14ac:dyDescent="0.2">
      <c r="A131" s="80">
        <v>44093</v>
      </c>
      <c r="B131" s="83"/>
      <c r="C131" s="81">
        <f t="shared" si="14"/>
        <v>596</v>
      </c>
      <c r="D131" s="83"/>
      <c r="E131" s="81">
        <f t="shared" si="15"/>
        <v>280</v>
      </c>
      <c r="F131" s="83"/>
      <c r="G131" s="81">
        <f t="shared" si="12"/>
        <v>179</v>
      </c>
      <c r="H131" s="83"/>
      <c r="I131" s="81">
        <f t="shared" si="16"/>
        <v>67</v>
      </c>
      <c r="J131" s="83"/>
      <c r="K131" s="81">
        <f t="shared" si="22"/>
        <v>36</v>
      </c>
      <c r="L131" s="83"/>
      <c r="M131" s="81">
        <f t="shared" si="17"/>
        <v>30</v>
      </c>
      <c r="N131" s="83"/>
      <c r="O131" s="81">
        <f t="shared" si="18"/>
        <v>24</v>
      </c>
      <c r="P131" s="83"/>
      <c r="Q131" s="81">
        <f t="shared" si="19"/>
        <v>16</v>
      </c>
      <c r="R131" s="83"/>
      <c r="S131" s="81">
        <f t="shared" si="11"/>
        <v>9</v>
      </c>
      <c r="T131" s="83"/>
      <c r="U131" s="81">
        <f t="shared" si="20"/>
        <v>5</v>
      </c>
      <c r="V131" s="83"/>
      <c r="W131" s="81">
        <f t="shared" si="21"/>
        <v>2</v>
      </c>
      <c r="X131" s="83"/>
      <c r="Y131" s="81">
        <f t="shared" si="13"/>
        <v>1</v>
      </c>
      <c r="Z131" s="83"/>
      <c r="AA131" s="79">
        <f t="shared" ref="AA131:AA132" si="23">SUM(AA130,Z131)</f>
        <v>0</v>
      </c>
      <c r="AB131" s="83"/>
      <c r="AC131" s="82"/>
    </row>
    <row r="132" spans="1:29" x14ac:dyDescent="0.2">
      <c r="A132" s="80">
        <v>44094</v>
      </c>
      <c r="B132" s="83"/>
      <c r="C132" s="81">
        <f t="shared" si="14"/>
        <v>596</v>
      </c>
      <c r="D132" s="83"/>
      <c r="E132" s="81">
        <f t="shared" si="15"/>
        <v>280</v>
      </c>
      <c r="F132" s="83"/>
      <c r="G132" s="81">
        <f t="shared" si="12"/>
        <v>179</v>
      </c>
      <c r="H132" s="83"/>
      <c r="I132" s="81">
        <f t="shared" si="16"/>
        <v>67</v>
      </c>
      <c r="J132" s="83"/>
      <c r="K132" s="81">
        <f t="shared" si="22"/>
        <v>36</v>
      </c>
      <c r="L132" s="83"/>
      <c r="M132" s="81">
        <f t="shared" si="17"/>
        <v>30</v>
      </c>
      <c r="N132" s="83"/>
      <c r="O132" s="81">
        <f t="shared" si="18"/>
        <v>24</v>
      </c>
      <c r="P132" s="83"/>
      <c r="Q132" s="81">
        <f t="shared" si="19"/>
        <v>16</v>
      </c>
      <c r="R132" s="83"/>
      <c r="S132" s="81">
        <f t="shared" si="11"/>
        <v>9</v>
      </c>
      <c r="T132" s="83"/>
      <c r="U132" s="81">
        <f t="shared" si="20"/>
        <v>5</v>
      </c>
      <c r="V132" s="83"/>
      <c r="W132" s="81">
        <f t="shared" si="21"/>
        <v>2</v>
      </c>
      <c r="X132" s="83"/>
      <c r="Y132" s="81">
        <f t="shared" si="13"/>
        <v>1</v>
      </c>
      <c r="Z132" s="83"/>
      <c r="AA132" s="79">
        <f t="shared" si="23"/>
        <v>0</v>
      </c>
      <c r="AB132" s="83"/>
      <c r="AC132" s="82"/>
    </row>
    <row r="133" spans="1:29" x14ac:dyDescent="0.2">
      <c r="A133" s="80">
        <v>44095</v>
      </c>
      <c r="B133" s="83">
        <v>35</v>
      </c>
      <c r="C133" s="81">
        <f t="shared" si="14"/>
        <v>631</v>
      </c>
      <c r="D133" s="83">
        <v>12</v>
      </c>
      <c r="E133" s="81">
        <f t="shared" si="15"/>
        <v>292</v>
      </c>
      <c r="F133" s="83">
        <v>0</v>
      </c>
      <c r="G133" s="81">
        <f t="shared" ref="G133:G137" si="24">SUM(G132,F133)</f>
        <v>179</v>
      </c>
      <c r="H133" s="83">
        <v>1</v>
      </c>
      <c r="I133" s="81">
        <f t="shared" si="16"/>
        <v>68</v>
      </c>
      <c r="J133" s="83">
        <v>0</v>
      </c>
      <c r="K133" s="81">
        <f t="shared" si="22"/>
        <v>36</v>
      </c>
      <c r="L133" s="83">
        <v>0</v>
      </c>
      <c r="M133" s="81">
        <f t="shared" si="17"/>
        <v>30</v>
      </c>
      <c r="N133" s="83">
        <v>0</v>
      </c>
      <c r="O133" s="81">
        <f t="shared" si="18"/>
        <v>24</v>
      </c>
      <c r="P133" s="83">
        <v>4</v>
      </c>
      <c r="Q133" s="81">
        <f t="shared" si="19"/>
        <v>20</v>
      </c>
      <c r="R133" s="83">
        <v>2</v>
      </c>
      <c r="S133" s="81">
        <f t="shared" ref="S133:S137" si="25">SUM(S132,R133)</f>
        <v>11</v>
      </c>
      <c r="T133" s="83">
        <v>0</v>
      </c>
      <c r="U133" s="81">
        <f t="shared" si="20"/>
        <v>5</v>
      </c>
      <c r="V133" s="83">
        <v>0</v>
      </c>
      <c r="W133" s="81">
        <f t="shared" si="21"/>
        <v>2</v>
      </c>
      <c r="X133" s="83">
        <v>0</v>
      </c>
      <c r="Y133" s="81">
        <f t="shared" si="13"/>
        <v>1</v>
      </c>
      <c r="Z133" s="83">
        <v>1</v>
      </c>
      <c r="AA133" s="79">
        <f>SUM(AA132+Z133)</f>
        <v>1</v>
      </c>
      <c r="AB133" s="83"/>
      <c r="AC133" s="82"/>
    </row>
    <row r="134" spans="1:29" x14ac:dyDescent="0.2">
      <c r="A134" s="80">
        <v>44096</v>
      </c>
      <c r="B134" s="83">
        <v>26</v>
      </c>
      <c r="C134" s="81">
        <f t="shared" si="14"/>
        <v>657</v>
      </c>
      <c r="D134" s="83">
        <v>10</v>
      </c>
      <c r="E134" s="81">
        <f t="shared" si="15"/>
        <v>302</v>
      </c>
      <c r="F134" s="83">
        <v>0</v>
      </c>
      <c r="G134" s="81">
        <f t="shared" si="24"/>
        <v>179</v>
      </c>
      <c r="H134" s="83">
        <v>1</v>
      </c>
      <c r="I134" s="81">
        <f t="shared" si="16"/>
        <v>69</v>
      </c>
      <c r="J134" s="83">
        <v>0</v>
      </c>
      <c r="K134" s="81">
        <f t="shared" si="22"/>
        <v>36</v>
      </c>
      <c r="L134" s="83">
        <v>0</v>
      </c>
      <c r="M134" s="81">
        <f t="shared" si="17"/>
        <v>30</v>
      </c>
      <c r="N134" s="83">
        <v>0</v>
      </c>
      <c r="O134" s="81">
        <f t="shared" si="18"/>
        <v>24</v>
      </c>
      <c r="P134" s="83">
        <v>0</v>
      </c>
      <c r="Q134" s="81">
        <f t="shared" si="19"/>
        <v>20</v>
      </c>
      <c r="R134" s="83">
        <v>0</v>
      </c>
      <c r="S134" s="81">
        <f t="shared" si="25"/>
        <v>11</v>
      </c>
      <c r="T134" s="83">
        <v>0</v>
      </c>
      <c r="U134" s="81">
        <f t="shared" si="20"/>
        <v>5</v>
      </c>
      <c r="V134" s="83">
        <v>0</v>
      </c>
      <c r="W134" s="81">
        <f t="shared" si="21"/>
        <v>2</v>
      </c>
      <c r="X134" s="83">
        <v>0</v>
      </c>
      <c r="Y134" s="81">
        <f t="shared" si="13"/>
        <v>1</v>
      </c>
      <c r="Z134" s="83">
        <v>0</v>
      </c>
      <c r="AA134" s="79">
        <f t="shared" ref="AA134:AA158" si="26">SUM(AA133+Z134)</f>
        <v>1</v>
      </c>
      <c r="AB134" s="83"/>
      <c r="AC134" s="82"/>
    </row>
    <row r="135" spans="1:29" x14ac:dyDescent="0.2">
      <c r="A135" s="80">
        <v>44097</v>
      </c>
      <c r="B135" s="83">
        <v>15</v>
      </c>
      <c r="C135" s="81">
        <f t="shared" si="14"/>
        <v>672</v>
      </c>
      <c r="D135" s="83">
        <v>4</v>
      </c>
      <c r="E135" s="81">
        <f t="shared" si="15"/>
        <v>306</v>
      </c>
      <c r="F135" s="83">
        <v>0</v>
      </c>
      <c r="G135" s="81">
        <f t="shared" si="24"/>
        <v>179</v>
      </c>
      <c r="H135" s="83">
        <v>1</v>
      </c>
      <c r="I135" s="81">
        <f t="shared" si="16"/>
        <v>70</v>
      </c>
      <c r="J135" s="83">
        <v>0</v>
      </c>
      <c r="K135" s="81">
        <f t="shared" si="22"/>
        <v>36</v>
      </c>
      <c r="L135" s="83">
        <v>0</v>
      </c>
      <c r="M135" s="81">
        <f t="shared" si="17"/>
        <v>30</v>
      </c>
      <c r="N135" s="83">
        <v>0</v>
      </c>
      <c r="O135" s="81">
        <f t="shared" si="18"/>
        <v>24</v>
      </c>
      <c r="P135" s="83">
        <v>0</v>
      </c>
      <c r="Q135" s="81">
        <f t="shared" si="19"/>
        <v>20</v>
      </c>
      <c r="R135" s="83">
        <v>0</v>
      </c>
      <c r="S135" s="81">
        <f t="shared" si="25"/>
        <v>11</v>
      </c>
      <c r="T135" s="83">
        <v>0</v>
      </c>
      <c r="U135" s="81">
        <f t="shared" si="20"/>
        <v>5</v>
      </c>
      <c r="V135" s="83">
        <v>0</v>
      </c>
      <c r="W135" s="81">
        <f t="shared" si="21"/>
        <v>2</v>
      </c>
      <c r="X135" s="83">
        <v>0</v>
      </c>
      <c r="Y135" s="81">
        <f t="shared" si="13"/>
        <v>1</v>
      </c>
      <c r="Z135" s="83">
        <v>0</v>
      </c>
      <c r="AA135" s="79">
        <f t="shared" si="26"/>
        <v>1</v>
      </c>
      <c r="AB135" s="83"/>
      <c r="AC135" s="82"/>
    </row>
    <row r="136" spans="1:29" x14ac:dyDescent="0.2">
      <c r="A136" s="80">
        <v>44098</v>
      </c>
      <c r="B136" s="79">
        <v>8</v>
      </c>
      <c r="C136" s="81">
        <f t="shared" si="14"/>
        <v>680</v>
      </c>
      <c r="D136" s="79">
        <v>4</v>
      </c>
      <c r="E136" s="81">
        <f t="shared" si="15"/>
        <v>310</v>
      </c>
      <c r="F136" s="79">
        <v>0</v>
      </c>
      <c r="G136" s="81">
        <f t="shared" si="24"/>
        <v>179</v>
      </c>
      <c r="H136" s="79">
        <v>0</v>
      </c>
      <c r="I136" s="81">
        <f t="shared" si="16"/>
        <v>70</v>
      </c>
      <c r="J136" s="79">
        <v>0</v>
      </c>
      <c r="K136" s="81">
        <f t="shared" si="22"/>
        <v>36</v>
      </c>
      <c r="L136" s="79">
        <v>0</v>
      </c>
      <c r="M136" s="81">
        <f t="shared" si="17"/>
        <v>30</v>
      </c>
      <c r="N136" s="79">
        <v>0</v>
      </c>
      <c r="O136" s="81">
        <f t="shared" si="18"/>
        <v>24</v>
      </c>
      <c r="P136" s="79">
        <v>0</v>
      </c>
      <c r="Q136" s="81">
        <f t="shared" si="19"/>
        <v>20</v>
      </c>
      <c r="R136" s="79">
        <v>0</v>
      </c>
      <c r="S136" s="81">
        <f t="shared" si="25"/>
        <v>11</v>
      </c>
      <c r="T136" s="79">
        <v>0</v>
      </c>
      <c r="U136" s="81">
        <f t="shared" si="20"/>
        <v>5</v>
      </c>
      <c r="V136" s="79">
        <v>0</v>
      </c>
      <c r="W136" s="81">
        <f t="shared" si="21"/>
        <v>2</v>
      </c>
      <c r="X136" s="79">
        <v>0</v>
      </c>
      <c r="Y136" s="81">
        <f t="shared" si="13"/>
        <v>1</v>
      </c>
      <c r="Z136" s="79">
        <v>0</v>
      </c>
      <c r="AA136" s="79">
        <f t="shared" si="26"/>
        <v>1</v>
      </c>
      <c r="AB136" s="79"/>
      <c r="AC136" s="82"/>
    </row>
    <row r="137" spans="1:29" x14ac:dyDescent="0.2">
      <c r="A137" s="80">
        <v>44099</v>
      </c>
      <c r="B137" s="79">
        <v>9</v>
      </c>
      <c r="C137" s="81">
        <f t="shared" si="14"/>
        <v>689</v>
      </c>
      <c r="D137" s="79">
        <v>1</v>
      </c>
      <c r="E137" s="81">
        <f t="shared" si="15"/>
        <v>311</v>
      </c>
      <c r="F137" s="79">
        <v>0</v>
      </c>
      <c r="G137" s="81">
        <f t="shared" si="24"/>
        <v>179</v>
      </c>
      <c r="H137" s="79">
        <v>0</v>
      </c>
      <c r="I137" s="81">
        <f t="shared" si="16"/>
        <v>70</v>
      </c>
      <c r="J137" s="79">
        <v>0</v>
      </c>
      <c r="K137" s="81">
        <f t="shared" si="22"/>
        <v>36</v>
      </c>
      <c r="L137" s="79">
        <v>0</v>
      </c>
      <c r="M137" s="81">
        <f t="shared" si="17"/>
        <v>30</v>
      </c>
      <c r="N137" s="79">
        <v>0</v>
      </c>
      <c r="O137" s="81">
        <f t="shared" si="18"/>
        <v>24</v>
      </c>
      <c r="P137" s="79">
        <v>0</v>
      </c>
      <c r="Q137" s="81">
        <f t="shared" si="19"/>
        <v>20</v>
      </c>
      <c r="R137" s="79">
        <v>0</v>
      </c>
      <c r="S137" s="81">
        <f t="shared" si="25"/>
        <v>11</v>
      </c>
      <c r="T137" s="79">
        <v>0</v>
      </c>
      <c r="U137" s="81">
        <f t="shared" si="20"/>
        <v>5</v>
      </c>
      <c r="V137" s="79">
        <v>0</v>
      </c>
      <c r="W137" s="81">
        <f t="shared" si="21"/>
        <v>2</v>
      </c>
      <c r="X137" s="79">
        <v>0</v>
      </c>
      <c r="Y137" s="81">
        <f t="shared" si="13"/>
        <v>1</v>
      </c>
      <c r="Z137" s="79">
        <v>0</v>
      </c>
      <c r="AA137" s="79">
        <f t="shared" si="26"/>
        <v>1</v>
      </c>
      <c r="AB137" s="79"/>
      <c r="AC137" s="82"/>
    </row>
    <row r="138" spans="1:29" x14ac:dyDescent="0.2">
      <c r="A138" s="80">
        <v>44100</v>
      </c>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f t="shared" si="26"/>
        <v>1</v>
      </c>
      <c r="AB138" s="79"/>
      <c r="AC138" s="82"/>
    </row>
    <row r="139" spans="1:29" x14ac:dyDescent="0.2">
      <c r="A139" s="80">
        <v>44101</v>
      </c>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f t="shared" si="26"/>
        <v>1</v>
      </c>
      <c r="AB139" s="79"/>
      <c r="AC139" s="82"/>
    </row>
    <row r="140" spans="1:29" x14ac:dyDescent="0.2">
      <c r="A140" s="80">
        <v>44102</v>
      </c>
      <c r="B140" s="79">
        <v>12</v>
      </c>
      <c r="C140" s="81">
        <f>SUM(C137,B140)</f>
        <v>701</v>
      </c>
      <c r="D140" s="79">
        <v>5</v>
      </c>
      <c r="E140" s="81">
        <f>SUM(E137,D140)</f>
        <v>316</v>
      </c>
      <c r="F140" s="79">
        <v>0</v>
      </c>
      <c r="G140" s="81">
        <f>SUM(G137,F140)</f>
        <v>179</v>
      </c>
      <c r="H140" s="79">
        <v>2</v>
      </c>
      <c r="I140" s="81">
        <f>SUM(I137,H140)</f>
        <v>72</v>
      </c>
      <c r="J140" s="79">
        <v>0</v>
      </c>
      <c r="K140" s="81">
        <f>K137+J140</f>
        <v>36</v>
      </c>
      <c r="L140" s="79">
        <v>0</v>
      </c>
      <c r="M140" s="81">
        <f>SUM(M137,L140)</f>
        <v>30</v>
      </c>
      <c r="N140" s="79">
        <v>0</v>
      </c>
      <c r="O140" s="81">
        <f>SUM(O137,N140)</f>
        <v>24</v>
      </c>
      <c r="P140" s="79">
        <v>1</v>
      </c>
      <c r="Q140" s="81">
        <f>SUM(Q137,P140)</f>
        <v>21</v>
      </c>
      <c r="R140" s="79">
        <v>0</v>
      </c>
      <c r="S140" s="81">
        <f>SUM(S137,R140)</f>
        <v>11</v>
      </c>
      <c r="T140" s="79">
        <v>0</v>
      </c>
      <c r="U140" s="81">
        <f>SUM(U137,T140)</f>
        <v>5</v>
      </c>
      <c r="V140" s="79">
        <v>0</v>
      </c>
      <c r="W140" s="81">
        <f>SUM(W137,V140)</f>
        <v>2</v>
      </c>
      <c r="X140" s="79">
        <v>0</v>
      </c>
      <c r="Y140" s="81">
        <f>SUM(Y137,X140)</f>
        <v>1</v>
      </c>
      <c r="Z140" s="79">
        <v>0</v>
      </c>
      <c r="AA140" s="79">
        <f t="shared" si="26"/>
        <v>1</v>
      </c>
      <c r="AB140" s="79"/>
      <c r="AC140" s="82"/>
    </row>
    <row r="141" spans="1:29" x14ac:dyDescent="0.2">
      <c r="A141" s="80">
        <v>44103</v>
      </c>
      <c r="B141" s="79">
        <v>7</v>
      </c>
      <c r="C141" s="81">
        <f>SUM(C140,B141)</f>
        <v>708</v>
      </c>
      <c r="D141" s="79">
        <v>0</v>
      </c>
      <c r="E141" s="81">
        <f>SUM(E140,D141)</f>
        <v>316</v>
      </c>
      <c r="F141" s="79">
        <v>0</v>
      </c>
      <c r="G141" s="81">
        <f>SUM(G140,F141)</f>
        <v>179</v>
      </c>
      <c r="H141" s="79">
        <v>0</v>
      </c>
      <c r="I141" s="81">
        <f>SUM(I140,H141)</f>
        <v>72</v>
      </c>
      <c r="J141" s="79">
        <v>0</v>
      </c>
      <c r="K141" s="81">
        <f>K140+J141</f>
        <v>36</v>
      </c>
      <c r="L141" s="79">
        <v>0</v>
      </c>
      <c r="M141" s="81">
        <f>SUM(M140,L141)</f>
        <v>30</v>
      </c>
      <c r="N141" s="79">
        <v>0</v>
      </c>
      <c r="O141" s="81">
        <f>SUM(O140,N141)</f>
        <v>24</v>
      </c>
      <c r="P141" s="79">
        <v>0</v>
      </c>
      <c r="Q141" s="81">
        <f>SUM(Q140,P141)</f>
        <v>21</v>
      </c>
      <c r="R141" s="79">
        <v>0</v>
      </c>
      <c r="S141" s="81">
        <f>SUM(S140,R141)</f>
        <v>11</v>
      </c>
      <c r="T141" s="79">
        <v>0</v>
      </c>
      <c r="U141" s="81">
        <f>SUM(U140,T141)</f>
        <v>5</v>
      </c>
      <c r="V141" s="79">
        <v>0</v>
      </c>
      <c r="W141" s="81">
        <f>SUM(W140,V141)</f>
        <v>2</v>
      </c>
      <c r="X141" s="79">
        <v>0</v>
      </c>
      <c r="Y141" s="81">
        <f>SUM(Y140,X141)</f>
        <v>1</v>
      </c>
      <c r="Z141" s="79">
        <v>0</v>
      </c>
      <c r="AA141" s="79">
        <f t="shared" si="26"/>
        <v>1</v>
      </c>
      <c r="AB141" s="79"/>
      <c r="AC141" s="82"/>
    </row>
    <row r="142" spans="1:29" x14ac:dyDescent="0.2">
      <c r="A142" s="80">
        <v>44104</v>
      </c>
      <c r="B142" s="79">
        <v>17</v>
      </c>
      <c r="C142" s="81">
        <f>SUM(C141,B142)</f>
        <v>725</v>
      </c>
      <c r="D142" s="79">
        <v>0</v>
      </c>
      <c r="E142" s="81">
        <f>SUM(E141,D142)</f>
        <v>316</v>
      </c>
      <c r="F142" s="79">
        <v>0</v>
      </c>
      <c r="G142" s="81">
        <f>SUM(G141,F142)</f>
        <v>179</v>
      </c>
      <c r="H142" s="79">
        <v>1</v>
      </c>
      <c r="I142" s="81">
        <f>SUM(I141,H142)</f>
        <v>73</v>
      </c>
      <c r="J142" s="79">
        <v>0</v>
      </c>
      <c r="K142" s="81">
        <f>K141+J142</f>
        <v>36</v>
      </c>
      <c r="L142" s="79">
        <v>0</v>
      </c>
      <c r="M142" s="81">
        <f>SUM(M141,L142)</f>
        <v>30</v>
      </c>
      <c r="N142" s="79">
        <v>0</v>
      </c>
      <c r="O142" s="81">
        <f>SUM(O141,N142)</f>
        <v>24</v>
      </c>
      <c r="P142" s="79">
        <v>0</v>
      </c>
      <c r="Q142" s="81">
        <f>SUM(Q141,P142)</f>
        <v>21</v>
      </c>
      <c r="R142" s="79">
        <v>0</v>
      </c>
      <c r="S142" s="81">
        <f>SUM(S141,R142)</f>
        <v>11</v>
      </c>
      <c r="T142" s="79">
        <v>0</v>
      </c>
      <c r="U142" s="81">
        <f>SUM(U141,T142)</f>
        <v>5</v>
      </c>
      <c r="V142" s="79">
        <v>0</v>
      </c>
      <c r="W142" s="81">
        <f>SUM(W141,V142)</f>
        <v>2</v>
      </c>
      <c r="X142" s="79">
        <v>0</v>
      </c>
      <c r="Y142" s="81">
        <f>SUM(Y141,X142)</f>
        <v>1</v>
      </c>
      <c r="Z142" s="79">
        <v>0</v>
      </c>
      <c r="AA142" s="79">
        <f t="shared" si="26"/>
        <v>1</v>
      </c>
      <c r="AB142" s="79"/>
      <c r="AC142" s="82"/>
    </row>
    <row r="143" spans="1:29" x14ac:dyDescent="0.2">
      <c r="A143" s="80">
        <v>44105</v>
      </c>
      <c r="B143" s="79">
        <v>8</v>
      </c>
      <c r="C143" s="81">
        <f>SUM(C142,B143)</f>
        <v>733</v>
      </c>
      <c r="D143" s="79">
        <v>0</v>
      </c>
      <c r="E143" s="81">
        <f>SUM(E142,D143)</f>
        <v>316</v>
      </c>
      <c r="F143" s="79">
        <v>0</v>
      </c>
      <c r="G143" s="81">
        <f>SUM(G142,F143)</f>
        <v>179</v>
      </c>
      <c r="H143" s="79">
        <v>1</v>
      </c>
      <c r="I143" s="81">
        <f>SUM(I142,H143)</f>
        <v>74</v>
      </c>
      <c r="J143" s="79">
        <v>0</v>
      </c>
      <c r="K143" s="81">
        <f>K142+J143</f>
        <v>36</v>
      </c>
      <c r="L143" s="79">
        <v>2</v>
      </c>
      <c r="M143" s="81">
        <f t="shared" ref="M143:M158" si="27">SUM(M142,L143)</f>
        <v>32</v>
      </c>
      <c r="N143" s="79">
        <v>0</v>
      </c>
      <c r="O143" s="81">
        <f>SUM(O142,N143)</f>
        <v>24</v>
      </c>
      <c r="P143" s="79">
        <v>0</v>
      </c>
      <c r="Q143" s="81">
        <f>SUM(Q142,P143)</f>
        <v>21</v>
      </c>
      <c r="R143" s="79">
        <v>1</v>
      </c>
      <c r="S143" s="81">
        <f>SUM(S142,R143)</f>
        <v>12</v>
      </c>
      <c r="T143" s="79">
        <v>0</v>
      </c>
      <c r="U143" s="81">
        <f>SUM(U142,T143)</f>
        <v>5</v>
      </c>
      <c r="V143" s="79">
        <v>0</v>
      </c>
      <c r="W143" s="81">
        <f>SUM(W142,V143)</f>
        <v>2</v>
      </c>
      <c r="X143" s="79">
        <v>0</v>
      </c>
      <c r="Y143" s="81">
        <f>SUM(Y142,X143)</f>
        <v>1</v>
      </c>
      <c r="Z143" s="79">
        <v>0</v>
      </c>
      <c r="AA143" s="79">
        <f t="shared" si="26"/>
        <v>1</v>
      </c>
      <c r="AB143" s="79"/>
      <c r="AC143" s="82"/>
    </row>
    <row r="144" spans="1:29" x14ac:dyDescent="0.2">
      <c r="A144" s="80">
        <v>44106</v>
      </c>
      <c r="B144" s="79">
        <v>10</v>
      </c>
      <c r="C144" s="81">
        <f>SUM(C143,B144)</f>
        <v>743</v>
      </c>
      <c r="D144" s="79">
        <v>4</v>
      </c>
      <c r="E144" s="81">
        <f>SUM(E143,D144)</f>
        <v>320</v>
      </c>
      <c r="F144" s="79">
        <v>1</v>
      </c>
      <c r="G144" s="81">
        <f>SUM(G143,F144)</f>
        <v>180</v>
      </c>
      <c r="H144" s="79">
        <v>1</v>
      </c>
      <c r="I144" s="81">
        <f>SUM(I143,H144)</f>
        <v>75</v>
      </c>
      <c r="J144" s="79">
        <v>0</v>
      </c>
      <c r="K144" s="81">
        <f>K143+J144</f>
        <v>36</v>
      </c>
      <c r="L144" s="79">
        <v>0</v>
      </c>
      <c r="M144" s="81">
        <f t="shared" si="27"/>
        <v>32</v>
      </c>
      <c r="N144" s="79">
        <v>0</v>
      </c>
      <c r="O144" s="81">
        <f>SUM(O143,N144)</f>
        <v>24</v>
      </c>
      <c r="P144" s="79">
        <v>1</v>
      </c>
      <c r="Q144" s="81">
        <f>SUM(Q143,P144)</f>
        <v>22</v>
      </c>
      <c r="R144" s="79">
        <v>1</v>
      </c>
      <c r="S144" s="81">
        <f>SUM(S143,R144)</f>
        <v>13</v>
      </c>
      <c r="T144" s="79">
        <v>0</v>
      </c>
      <c r="U144" s="81">
        <f>SUM(U143,T144)</f>
        <v>5</v>
      </c>
      <c r="V144" s="79">
        <v>0</v>
      </c>
      <c r="W144" s="81">
        <f>SUM(W143,V144)</f>
        <v>2</v>
      </c>
      <c r="X144" s="79">
        <v>0</v>
      </c>
      <c r="Y144" s="81">
        <f>SUM(Y143,X144)</f>
        <v>1</v>
      </c>
      <c r="Z144" s="79">
        <v>0</v>
      </c>
      <c r="AA144" s="79">
        <f t="shared" si="26"/>
        <v>1</v>
      </c>
      <c r="AB144" s="79"/>
      <c r="AC144" s="82"/>
    </row>
    <row r="145" spans="1:29" x14ac:dyDescent="0.2">
      <c r="A145" s="80">
        <v>44107</v>
      </c>
      <c r="B145" s="79"/>
      <c r="C145" s="81">
        <f t="shared" ref="C145:C158" si="28">SUM(C144,B145)</f>
        <v>743</v>
      </c>
      <c r="D145" s="79"/>
      <c r="E145" s="81">
        <f t="shared" ref="E145:E158" si="29">SUM(E144,D145)</f>
        <v>320</v>
      </c>
      <c r="F145" s="79"/>
      <c r="G145" s="81">
        <f t="shared" ref="G145:G158" si="30">SUM(G144,F145)</f>
        <v>180</v>
      </c>
      <c r="H145" s="79"/>
      <c r="I145" s="81">
        <f t="shared" ref="I145:I158" si="31">SUM(I144,H145)</f>
        <v>75</v>
      </c>
      <c r="J145" s="79"/>
      <c r="K145" s="81">
        <f t="shared" ref="K145:K158" si="32">K144+J145</f>
        <v>36</v>
      </c>
      <c r="L145" s="79"/>
      <c r="M145" s="81">
        <f t="shared" si="27"/>
        <v>32</v>
      </c>
      <c r="N145" s="79"/>
      <c r="O145" s="81">
        <f t="shared" ref="O145:O158" si="33">SUM(O144,N145)</f>
        <v>24</v>
      </c>
      <c r="P145" s="79"/>
      <c r="Q145" s="81">
        <f t="shared" ref="Q145:Q158" si="34">SUM(Q144,P145)</f>
        <v>22</v>
      </c>
      <c r="R145" s="79"/>
      <c r="S145" s="81">
        <f t="shared" ref="S145:S158" si="35">SUM(S144,R145)</f>
        <v>13</v>
      </c>
      <c r="T145" s="79"/>
      <c r="U145" s="81">
        <f t="shared" ref="U145:U158" si="36">SUM(U144,T145)</f>
        <v>5</v>
      </c>
      <c r="V145" s="79"/>
      <c r="W145" s="81">
        <f t="shared" ref="W145:W158" si="37">SUM(W144,V145)</f>
        <v>2</v>
      </c>
      <c r="X145" s="79"/>
      <c r="Y145" s="81">
        <f t="shared" ref="Y145:Y158" si="38">SUM(Y144,X145)</f>
        <v>1</v>
      </c>
      <c r="Z145" s="79"/>
      <c r="AA145" s="79">
        <f t="shared" si="26"/>
        <v>1</v>
      </c>
      <c r="AB145" s="79"/>
      <c r="AC145" s="82"/>
    </row>
    <row r="146" spans="1:29" x14ac:dyDescent="0.2">
      <c r="A146" s="80">
        <v>44108</v>
      </c>
      <c r="B146" s="79"/>
      <c r="C146" s="81">
        <f t="shared" si="28"/>
        <v>743</v>
      </c>
      <c r="D146" s="79"/>
      <c r="E146" s="81">
        <f t="shared" si="29"/>
        <v>320</v>
      </c>
      <c r="F146" s="79"/>
      <c r="G146" s="81">
        <f t="shared" si="30"/>
        <v>180</v>
      </c>
      <c r="H146" s="79"/>
      <c r="I146" s="81">
        <f t="shared" si="31"/>
        <v>75</v>
      </c>
      <c r="J146" s="79"/>
      <c r="K146" s="81">
        <f t="shared" si="32"/>
        <v>36</v>
      </c>
      <c r="L146" s="79"/>
      <c r="M146" s="81">
        <f t="shared" si="27"/>
        <v>32</v>
      </c>
      <c r="N146" s="79"/>
      <c r="O146" s="81">
        <f t="shared" si="33"/>
        <v>24</v>
      </c>
      <c r="P146" s="79"/>
      <c r="Q146" s="81">
        <f t="shared" si="34"/>
        <v>22</v>
      </c>
      <c r="R146" s="79"/>
      <c r="S146" s="81">
        <f t="shared" si="35"/>
        <v>13</v>
      </c>
      <c r="T146" s="79"/>
      <c r="U146" s="81">
        <f t="shared" si="36"/>
        <v>5</v>
      </c>
      <c r="V146" s="79"/>
      <c r="W146" s="81">
        <f t="shared" si="37"/>
        <v>2</v>
      </c>
      <c r="X146" s="79"/>
      <c r="Y146" s="81">
        <f t="shared" si="38"/>
        <v>1</v>
      </c>
      <c r="Z146" s="79"/>
      <c r="AA146" s="79">
        <f t="shared" si="26"/>
        <v>1</v>
      </c>
      <c r="AB146" s="79"/>
      <c r="AC146" s="82"/>
    </row>
    <row r="147" spans="1:29" x14ac:dyDescent="0.2">
      <c r="A147" s="80">
        <v>44109</v>
      </c>
      <c r="B147" s="79">
        <v>21</v>
      </c>
      <c r="C147" s="81">
        <f t="shared" si="28"/>
        <v>764</v>
      </c>
      <c r="D147" s="79">
        <v>5</v>
      </c>
      <c r="E147" s="81">
        <f t="shared" si="29"/>
        <v>325</v>
      </c>
      <c r="F147" s="79">
        <v>0</v>
      </c>
      <c r="G147" s="81">
        <f t="shared" si="30"/>
        <v>180</v>
      </c>
      <c r="H147" s="79">
        <v>5</v>
      </c>
      <c r="I147" s="81">
        <f t="shared" si="31"/>
        <v>80</v>
      </c>
      <c r="J147" s="79">
        <v>0</v>
      </c>
      <c r="K147" s="81">
        <f t="shared" si="32"/>
        <v>36</v>
      </c>
      <c r="L147" s="79">
        <v>2</v>
      </c>
      <c r="M147" s="81">
        <f t="shared" si="27"/>
        <v>34</v>
      </c>
      <c r="N147" s="79">
        <v>0</v>
      </c>
      <c r="O147" s="81">
        <f t="shared" si="33"/>
        <v>24</v>
      </c>
      <c r="P147" s="79">
        <v>3</v>
      </c>
      <c r="Q147" s="81">
        <f t="shared" si="34"/>
        <v>25</v>
      </c>
      <c r="R147" s="79">
        <v>1</v>
      </c>
      <c r="S147" s="81">
        <f t="shared" si="35"/>
        <v>14</v>
      </c>
      <c r="T147" s="79">
        <v>0</v>
      </c>
      <c r="U147" s="81">
        <f t="shared" si="36"/>
        <v>5</v>
      </c>
      <c r="V147" s="79">
        <v>0</v>
      </c>
      <c r="W147" s="81">
        <f t="shared" si="37"/>
        <v>2</v>
      </c>
      <c r="X147" s="79">
        <v>0</v>
      </c>
      <c r="Y147" s="81">
        <f t="shared" si="38"/>
        <v>1</v>
      </c>
      <c r="Z147" s="79">
        <v>0</v>
      </c>
      <c r="AA147" s="79">
        <f t="shared" si="26"/>
        <v>1</v>
      </c>
      <c r="AB147" s="79"/>
      <c r="AC147" s="82"/>
    </row>
    <row r="148" spans="1:29" x14ac:dyDescent="0.2">
      <c r="A148" s="80">
        <v>44110</v>
      </c>
      <c r="B148" s="79">
        <v>17</v>
      </c>
      <c r="C148" s="81">
        <f t="shared" si="28"/>
        <v>781</v>
      </c>
      <c r="D148" s="79">
        <v>6</v>
      </c>
      <c r="E148" s="81">
        <f t="shared" si="29"/>
        <v>331</v>
      </c>
      <c r="F148" s="79">
        <v>0</v>
      </c>
      <c r="G148" s="81">
        <f t="shared" si="30"/>
        <v>180</v>
      </c>
      <c r="H148" s="79">
        <v>3</v>
      </c>
      <c r="I148" s="81">
        <f t="shared" si="31"/>
        <v>83</v>
      </c>
      <c r="J148" s="79">
        <v>0</v>
      </c>
      <c r="K148" s="81">
        <f t="shared" si="32"/>
        <v>36</v>
      </c>
      <c r="L148" s="79">
        <v>1</v>
      </c>
      <c r="M148" s="81">
        <f t="shared" si="27"/>
        <v>35</v>
      </c>
      <c r="N148" s="79">
        <v>0</v>
      </c>
      <c r="O148" s="81">
        <f t="shared" si="33"/>
        <v>24</v>
      </c>
      <c r="P148" s="79">
        <v>1</v>
      </c>
      <c r="Q148" s="81">
        <f t="shared" si="34"/>
        <v>26</v>
      </c>
      <c r="R148" s="79">
        <v>0</v>
      </c>
      <c r="S148" s="81">
        <f t="shared" si="35"/>
        <v>14</v>
      </c>
      <c r="T148" s="79">
        <v>0</v>
      </c>
      <c r="U148" s="81">
        <f t="shared" si="36"/>
        <v>5</v>
      </c>
      <c r="V148" s="79">
        <v>0</v>
      </c>
      <c r="W148" s="81">
        <f t="shared" si="37"/>
        <v>2</v>
      </c>
      <c r="X148" s="79">
        <v>0</v>
      </c>
      <c r="Y148" s="81">
        <f t="shared" si="38"/>
        <v>1</v>
      </c>
      <c r="Z148" s="79">
        <v>0</v>
      </c>
      <c r="AA148" s="79">
        <f t="shared" si="26"/>
        <v>1</v>
      </c>
      <c r="AB148" s="79"/>
      <c r="AC148" s="82"/>
    </row>
    <row r="149" spans="1:29" x14ac:dyDescent="0.2">
      <c r="A149" s="80">
        <v>44111</v>
      </c>
      <c r="B149" s="79">
        <v>15</v>
      </c>
      <c r="C149" s="81">
        <f t="shared" si="28"/>
        <v>796</v>
      </c>
      <c r="D149" s="79">
        <v>5</v>
      </c>
      <c r="E149" s="81">
        <f t="shared" si="29"/>
        <v>336</v>
      </c>
      <c r="F149" s="79">
        <v>7</v>
      </c>
      <c r="G149" s="81">
        <f t="shared" si="30"/>
        <v>187</v>
      </c>
      <c r="H149" s="79">
        <v>2</v>
      </c>
      <c r="I149" s="81">
        <f t="shared" si="31"/>
        <v>85</v>
      </c>
      <c r="J149" s="79">
        <v>0</v>
      </c>
      <c r="K149" s="81">
        <f t="shared" si="32"/>
        <v>36</v>
      </c>
      <c r="L149" s="79">
        <v>0</v>
      </c>
      <c r="M149" s="81">
        <f t="shared" si="27"/>
        <v>35</v>
      </c>
      <c r="N149" s="79">
        <v>0</v>
      </c>
      <c r="O149" s="81">
        <f t="shared" si="33"/>
        <v>24</v>
      </c>
      <c r="P149" s="79">
        <v>3</v>
      </c>
      <c r="Q149" s="81">
        <f t="shared" si="34"/>
        <v>29</v>
      </c>
      <c r="R149" s="79">
        <v>0</v>
      </c>
      <c r="S149" s="81">
        <f t="shared" si="35"/>
        <v>14</v>
      </c>
      <c r="T149" s="79">
        <v>0</v>
      </c>
      <c r="U149" s="81">
        <f t="shared" si="36"/>
        <v>5</v>
      </c>
      <c r="V149" s="79">
        <v>0</v>
      </c>
      <c r="W149" s="81">
        <f t="shared" si="37"/>
        <v>2</v>
      </c>
      <c r="X149" s="79">
        <v>0</v>
      </c>
      <c r="Y149" s="81">
        <f t="shared" si="38"/>
        <v>1</v>
      </c>
      <c r="Z149" s="79">
        <v>0</v>
      </c>
      <c r="AA149" s="79">
        <f t="shared" si="26"/>
        <v>1</v>
      </c>
      <c r="AB149" s="79"/>
      <c r="AC149" s="82"/>
    </row>
    <row r="150" spans="1:29" x14ac:dyDescent="0.2">
      <c r="A150" s="80">
        <v>44112</v>
      </c>
      <c r="B150" s="79">
        <v>14</v>
      </c>
      <c r="C150" s="81">
        <f t="shared" si="28"/>
        <v>810</v>
      </c>
      <c r="D150" s="79">
        <v>13</v>
      </c>
      <c r="E150" s="81">
        <f t="shared" si="29"/>
        <v>349</v>
      </c>
      <c r="F150" s="79">
        <v>0</v>
      </c>
      <c r="G150" s="81">
        <f t="shared" si="30"/>
        <v>187</v>
      </c>
      <c r="H150" s="79">
        <v>3</v>
      </c>
      <c r="I150" s="81">
        <f t="shared" si="31"/>
        <v>88</v>
      </c>
      <c r="J150" s="79">
        <v>0</v>
      </c>
      <c r="K150" s="81">
        <f t="shared" si="32"/>
        <v>36</v>
      </c>
      <c r="L150" s="79">
        <v>4</v>
      </c>
      <c r="M150" s="81">
        <f t="shared" si="27"/>
        <v>39</v>
      </c>
      <c r="N150" s="79">
        <v>1</v>
      </c>
      <c r="O150" s="81">
        <f t="shared" si="33"/>
        <v>25</v>
      </c>
      <c r="P150" s="79">
        <v>0</v>
      </c>
      <c r="Q150" s="81">
        <f t="shared" si="34"/>
        <v>29</v>
      </c>
      <c r="R150" s="79">
        <v>0</v>
      </c>
      <c r="S150" s="81">
        <f t="shared" si="35"/>
        <v>14</v>
      </c>
      <c r="T150" s="79">
        <v>2</v>
      </c>
      <c r="U150" s="81">
        <f t="shared" si="36"/>
        <v>7</v>
      </c>
      <c r="V150" s="79">
        <v>0</v>
      </c>
      <c r="W150" s="81">
        <f t="shared" si="37"/>
        <v>2</v>
      </c>
      <c r="X150" s="79">
        <v>0</v>
      </c>
      <c r="Y150" s="81">
        <f t="shared" si="38"/>
        <v>1</v>
      </c>
      <c r="Z150" s="79">
        <v>0</v>
      </c>
      <c r="AA150" s="79">
        <f t="shared" si="26"/>
        <v>1</v>
      </c>
      <c r="AB150" s="79"/>
      <c r="AC150" s="82"/>
    </row>
    <row r="151" spans="1:29" x14ac:dyDescent="0.2">
      <c r="A151" s="80">
        <v>44113</v>
      </c>
      <c r="B151" s="79">
        <v>21</v>
      </c>
      <c r="C151" s="81">
        <f t="shared" si="28"/>
        <v>831</v>
      </c>
      <c r="D151" s="79">
        <v>6</v>
      </c>
      <c r="E151" s="81">
        <f t="shared" si="29"/>
        <v>355</v>
      </c>
      <c r="F151" s="79">
        <v>4</v>
      </c>
      <c r="G151" s="81">
        <f t="shared" si="30"/>
        <v>191</v>
      </c>
      <c r="H151" s="79">
        <v>0</v>
      </c>
      <c r="I151" s="81">
        <f t="shared" si="31"/>
        <v>88</v>
      </c>
      <c r="J151" s="79">
        <v>0</v>
      </c>
      <c r="K151" s="81">
        <f t="shared" si="32"/>
        <v>36</v>
      </c>
      <c r="L151" s="79">
        <v>2</v>
      </c>
      <c r="M151" s="81">
        <f t="shared" si="27"/>
        <v>41</v>
      </c>
      <c r="N151" s="79">
        <v>0</v>
      </c>
      <c r="O151" s="81">
        <f t="shared" si="33"/>
        <v>25</v>
      </c>
      <c r="P151" s="79">
        <v>2</v>
      </c>
      <c r="Q151" s="81">
        <f t="shared" si="34"/>
        <v>31</v>
      </c>
      <c r="R151" s="79">
        <v>0</v>
      </c>
      <c r="S151" s="81">
        <f t="shared" si="35"/>
        <v>14</v>
      </c>
      <c r="T151" s="79">
        <v>0</v>
      </c>
      <c r="U151" s="81">
        <f t="shared" si="36"/>
        <v>7</v>
      </c>
      <c r="V151" s="79">
        <v>0</v>
      </c>
      <c r="W151" s="81">
        <f t="shared" si="37"/>
        <v>2</v>
      </c>
      <c r="X151" s="79">
        <v>0</v>
      </c>
      <c r="Y151" s="81">
        <f t="shared" si="38"/>
        <v>1</v>
      </c>
      <c r="Z151" s="79">
        <v>0</v>
      </c>
      <c r="AA151" s="79">
        <f t="shared" si="26"/>
        <v>1</v>
      </c>
      <c r="AB151" s="79"/>
      <c r="AC151" s="82"/>
    </row>
    <row r="152" spans="1:29" x14ac:dyDescent="0.2">
      <c r="A152" s="80">
        <v>44114</v>
      </c>
      <c r="B152" s="79"/>
      <c r="C152" s="81">
        <f t="shared" si="28"/>
        <v>831</v>
      </c>
      <c r="D152" s="79"/>
      <c r="E152" s="81">
        <f t="shared" si="29"/>
        <v>355</v>
      </c>
      <c r="F152" s="79"/>
      <c r="G152" s="81">
        <f t="shared" si="30"/>
        <v>191</v>
      </c>
      <c r="H152" s="79"/>
      <c r="I152" s="81">
        <f t="shared" si="31"/>
        <v>88</v>
      </c>
      <c r="J152" s="79"/>
      <c r="K152" s="81">
        <f t="shared" si="32"/>
        <v>36</v>
      </c>
      <c r="L152" s="79"/>
      <c r="M152" s="81">
        <f t="shared" si="27"/>
        <v>41</v>
      </c>
      <c r="N152" s="79"/>
      <c r="O152" s="81">
        <f t="shared" si="33"/>
        <v>25</v>
      </c>
      <c r="P152" s="79"/>
      <c r="Q152" s="81">
        <f t="shared" si="34"/>
        <v>31</v>
      </c>
      <c r="R152" s="79"/>
      <c r="S152" s="81">
        <f t="shared" si="35"/>
        <v>14</v>
      </c>
      <c r="T152" s="79"/>
      <c r="U152" s="81">
        <f t="shared" si="36"/>
        <v>7</v>
      </c>
      <c r="V152" s="79"/>
      <c r="W152" s="81">
        <f t="shared" si="37"/>
        <v>2</v>
      </c>
      <c r="X152" s="79"/>
      <c r="Y152" s="81">
        <f t="shared" si="38"/>
        <v>1</v>
      </c>
      <c r="Z152" s="79"/>
      <c r="AA152" s="79">
        <f t="shared" si="26"/>
        <v>1</v>
      </c>
      <c r="AB152" s="79"/>
      <c r="AC152" s="82"/>
    </row>
    <row r="153" spans="1:29" x14ac:dyDescent="0.2">
      <c r="A153" s="80">
        <v>44115</v>
      </c>
      <c r="B153" s="79"/>
      <c r="C153" s="81">
        <f t="shared" si="28"/>
        <v>831</v>
      </c>
      <c r="D153" s="79"/>
      <c r="E153" s="81">
        <f t="shared" si="29"/>
        <v>355</v>
      </c>
      <c r="F153" s="79"/>
      <c r="G153" s="81">
        <f t="shared" si="30"/>
        <v>191</v>
      </c>
      <c r="H153" s="79"/>
      <c r="I153" s="81">
        <f t="shared" si="31"/>
        <v>88</v>
      </c>
      <c r="J153" s="79"/>
      <c r="K153" s="81">
        <f t="shared" si="32"/>
        <v>36</v>
      </c>
      <c r="L153" s="79"/>
      <c r="M153" s="81">
        <f t="shared" si="27"/>
        <v>41</v>
      </c>
      <c r="N153" s="79"/>
      <c r="O153" s="81">
        <f t="shared" si="33"/>
        <v>25</v>
      </c>
      <c r="P153" s="79"/>
      <c r="Q153" s="81">
        <f t="shared" si="34"/>
        <v>31</v>
      </c>
      <c r="R153" s="79"/>
      <c r="S153" s="81">
        <f t="shared" si="35"/>
        <v>14</v>
      </c>
      <c r="T153" s="79"/>
      <c r="U153" s="81">
        <f t="shared" si="36"/>
        <v>7</v>
      </c>
      <c r="V153" s="79"/>
      <c r="W153" s="81">
        <f t="shared" si="37"/>
        <v>2</v>
      </c>
      <c r="X153" s="79"/>
      <c r="Y153" s="81">
        <f t="shared" si="38"/>
        <v>1</v>
      </c>
      <c r="Z153" s="79"/>
      <c r="AA153" s="79">
        <f t="shared" si="26"/>
        <v>1</v>
      </c>
      <c r="AB153" s="79"/>
      <c r="AC153" s="82"/>
    </row>
    <row r="154" spans="1:29" x14ac:dyDescent="0.2">
      <c r="A154" s="80">
        <v>44116</v>
      </c>
      <c r="B154" s="79">
        <v>65</v>
      </c>
      <c r="C154" s="81">
        <f t="shared" si="28"/>
        <v>896</v>
      </c>
      <c r="D154" s="79">
        <v>23</v>
      </c>
      <c r="E154" s="81">
        <f t="shared" si="29"/>
        <v>378</v>
      </c>
      <c r="F154" s="79">
        <v>14</v>
      </c>
      <c r="G154" s="81">
        <f t="shared" si="30"/>
        <v>205</v>
      </c>
      <c r="H154" s="79">
        <v>12</v>
      </c>
      <c r="I154" s="81">
        <f t="shared" si="31"/>
        <v>100</v>
      </c>
      <c r="J154" s="79">
        <v>0</v>
      </c>
      <c r="K154" s="81">
        <f t="shared" si="32"/>
        <v>36</v>
      </c>
      <c r="L154" s="79">
        <v>9</v>
      </c>
      <c r="M154" s="81">
        <f t="shared" si="27"/>
        <v>50</v>
      </c>
      <c r="N154" s="79">
        <v>2</v>
      </c>
      <c r="O154" s="81">
        <f t="shared" si="33"/>
        <v>27</v>
      </c>
      <c r="P154" s="79">
        <v>6</v>
      </c>
      <c r="Q154" s="81">
        <f t="shared" si="34"/>
        <v>37</v>
      </c>
      <c r="R154" s="79">
        <v>1</v>
      </c>
      <c r="S154" s="81">
        <f t="shared" si="35"/>
        <v>15</v>
      </c>
      <c r="T154" s="79">
        <v>0</v>
      </c>
      <c r="U154" s="81">
        <f t="shared" si="36"/>
        <v>7</v>
      </c>
      <c r="V154" s="79">
        <v>0</v>
      </c>
      <c r="W154" s="81">
        <f t="shared" si="37"/>
        <v>2</v>
      </c>
      <c r="X154" s="79">
        <v>1</v>
      </c>
      <c r="Y154" s="81">
        <f t="shared" si="38"/>
        <v>2</v>
      </c>
      <c r="Z154" s="79">
        <v>0</v>
      </c>
      <c r="AA154" s="79">
        <f t="shared" si="26"/>
        <v>1</v>
      </c>
      <c r="AB154" s="79"/>
      <c r="AC154" s="82"/>
    </row>
    <row r="155" spans="1:29" x14ac:dyDescent="0.2">
      <c r="A155" s="80">
        <v>44117</v>
      </c>
      <c r="B155" s="79">
        <v>13</v>
      </c>
      <c r="C155" s="81">
        <f t="shared" si="28"/>
        <v>909</v>
      </c>
      <c r="D155" s="79">
        <v>3</v>
      </c>
      <c r="E155" s="81">
        <f t="shared" si="29"/>
        <v>381</v>
      </c>
      <c r="F155" s="79">
        <v>3</v>
      </c>
      <c r="G155" s="81">
        <f t="shared" si="30"/>
        <v>208</v>
      </c>
      <c r="H155" s="79">
        <v>4</v>
      </c>
      <c r="I155" s="81">
        <f t="shared" si="31"/>
        <v>104</v>
      </c>
      <c r="J155" s="79">
        <v>0</v>
      </c>
      <c r="K155" s="81">
        <f t="shared" si="32"/>
        <v>36</v>
      </c>
      <c r="L155" s="79">
        <v>3</v>
      </c>
      <c r="M155" s="81">
        <f t="shared" si="27"/>
        <v>53</v>
      </c>
      <c r="N155" s="79">
        <v>0</v>
      </c>
      <c r="O155" s="81">
        <f t="shared" si="33"/>
        <v>27</v>
      </c>
      <c r="P155" s="79">
        <v>3</v>
      </c>
      <c r="Q155" s="81">
        <f t="shared" si="34"/>
        <v>40</v>
      </c>
      <c r="R155" s="79">
        <v>0</v>
      </c>
      <c r="S155" s="81">
        <f t="shared" si="35"/>
        <v>15</v>
      </c>
      <c r="T155" s="79">
        <v>2</v>
      </c>
      <c r="U155" s="81">
        <f t="shared" si="36"/>
        <v>9</v>
      </c>
      <c r="V155" s="79">
        <v>0</v>
      </c>
      <c r="W155" s="81">
        <f t="shared" si="37"/>
        <v>2</v>
      </c>
      <c r="X155" s="79">
        <v>0</v>
      </c>
      <c r="Y155" s="81">
        <f t="shared" si="38"/>
        <v>2</v>
      </c>
      <c r="Z155" s="79">
        <v>0</v>
      </c>
      <c r="AA155" s="79">
        <f t="shared" si="26"/>
        <v>1</v>
      </c>
      <c r="AB155" s="79">
        <v>1</v>
      </c>
      <c r="AC155" s="82">
        <f>SUM(AC154,AB155)</f>
        <v>1</v>
      </c>
    </row>
    <row r="156" spans="1:29" x14ac:dyDescent="0.2">
      <c r="A156" s="80">
        <v>44118</v>
      </c>
      <c r="B156" s="79">
        <v>17</v>
      </c>
      <c r="C156" s="81">
        <f t="shared" si="28"/>
        <v>926</v>
      </c>
      <c r="D156" s="79">
        <v>9</v>
      </c>
      <c r="E156" s="81">
        <f t="shared" si="29"/>
        <v>390</v>
      </c>
      <c r="F156" s="79">
        <v>6</v>
      </c>
      <c r="G156" s="81">
        <f t="shared" si="30"/>
        <v>214</v>
      </c>
      <c r="H156" s="79">
        <v>8</v>
      </c>
      <c r="I156" s="81">
        <f t="shared" si="31"/>
        <v>112</v>
      </c>
      <c r="J156" s="79">
        <v>2</v>
      </c>
      <c r="K156" s="81">
        <f t="shared" si="32"/>
        <v>38</v>
      </c>
      <c r="L156" s="79">
        <v>7</v>
      </c>
      <c r="M156" s="81">
        <f t="shared" si="27"/>
        <v>60</v>
      </c>
      <c r="N156" s="79">
        <v>0</v>
      </c>
      <c r="O156" s="81">
        <f t="shared" si="33"/>
        <v>27</v>
      </c>
      <c r="P156" s="79">
        <v>3</v>
      </c>
      <c r="Q156" s="81">
        <f t="shared" si="34"/>
        <v>43</v>
      </c>
      <c r="R156" s="79">
        <v>0</v>
      </c>
      <c r="S156" s="81">
        <f t="shared" si="35"/>
        <v>15</v>
      </c>
      <c r="T156" s="79">
        <v>0</v>
      </c>
      <c r="U156" s="81">
        <f t="shared" si="36"/>
        <v>9</v>
      </c>
      <c r="V156" s="79">
        <v>0</v>
      </c>
      <c r="W156" s="81">
        <f t="shared" si="37"/>
        <v>2</v>
      </c>
      <c r="X156" s="79">
        <v>0</v>
      </c>
      <c r="Y156" s="81">
        <f t="shared" si="38"/>
        <v>2</v>
      </c>
      <c r="Z156" s="79">
        <v>1</v>
      </c>
      <c r="AA156" s="79">
        <f t="shared" si="26"/>
        <v>2</v>
      </c>
      <c r="AB156" s="79">
        <v>0</v>
      </c>
      <c r="AC156" s="82">
        <f t="shared" ref="AC156:AC183" si="39">SUM(AC155,AB156)</f>
        <v>1</v>
      </c>
    </row>
    <row r="157" spans="1:29" x14ac:dyDescent="0.2">
      <c r="A157" s="80">
        <v>44119</v>
      </c>
      <c r="B157" s="79">
        <v>22</v>
      </c>
      <c r="C157" s="81">
        <f t="shared" si="28"/>
        <v>948</v>
      </c>
      <c r="D157" s="79">
        <v>10</v>
      </c>
      <c r="E157" s="81">
        <f t="shared" si="29"/>
        <v>400</v>
      </c>
      <c r="F157" s="79">
        <v>6</v>
      </c>
      <c r="G157" s="81">
        <f t="shared" si="30"/>
        <v>220</v>
      </c>
      <c r="H157" s="79">
        <v>8</v>
      </c>
      <c r="I157" s="81">
        <f t="shared" si="31"/>
        <v>120</v>
      </c>
      <c r="J157" s="79">
        <v>0</v>
      </c>
      <c r="K157" s="81">
        <f t="shared" si="32"/>
        <v>38</v>
      </c>
      <c r="L157" s="79">
        <v>1</v>
      </c>
      <c r="M157" s="81">
        <f t="shared" si="27"/>
        <v>61</v>
      </c>
      <c r="N157" s="79">
        <v>0</v>
      </c>
      <c r="O157" s="81">
        <f t="shared" si="33"/>
        <v>27</v>
      </c>
      <c r="P157" s="79">
        <v>4</v>
      </c>
      <c r="Q157" s="81">
        <f t="shared" si="34"/>
        <v>47</v>
      </c>
      <c r="R157" s="79">
        <v>0</v>
      </c>
      <c r="S157" s="81">
        <f t="shared" si="35"/>
        <v>15</v>
      </c>
      <c r="T157" s="79">
        <v>0</v>
      </c>
      <c r="U157" s="81">
        <f t="shared" si="36"/>
        <v>9</v>
      </c>
      <c r="V157" s="79">
        <v>0</v>
      </c>
      <c r="W157" s="81">
        <f t="shared" si="37"/>
        <v>2</v>
      </c>
      <c r="X157" s="79">
        <v>0</v>
      </c>
      <c r="Y157" s="81">
        <f t="shared" si="38"/>
        <v>2</v>
      </c>
      <c r="Z157" s="79">
        <v>0</v>
      </c>
      <c r="AA157" s="79">
        <f t="shared" si="26"/>
        <v>2</v>
      </c>
      <c r="AB157" s="79">
        <v>0</v>
      </c>
      <c r="AC157" s="82">
        <f t="shared" si="39"/>
        <v>1</v>
      </c>
    </row>
    <row r="158" spans="1:29" x14ac:dyDescent="0.2">
      <c r="A158" s="80">
        <v>44120</v>
      </c>
      <c r="B158" s="79">
        <v>14</v>
      </c>
      <c r="C158" s="81">
        <f t="shared" si="28"/>
        <v>962</v>
      </c>
      <c r="D158" s="79">
        <v>5</v>
      </c>
      <c r="E158" s="81">
        <f t="shared" si="29"/>
        <v>405</v>
      </c>
      <c r="F158" s="79">
        <v>0</v>
      </c>
      <c r="G158" s="81">
        <f t="shared" si="30"/>
        <v>220</v>
      </c>
      <c r="H158" s="79">
        <v>3</v>
      </c>
      <c r="I158" s="81">
        <f t="shared" si="31"/>
        <v>123</v>
      </c>
      <c r="J158" s="79">
        <v>0</v>
      </c>
      <c r="K158" s="81">
        <f t="shared" si="32"/>
        <v>38</v>
      </c>
      <c r="L158" s="79">
        <v>0</v>
      </c>
      <c r="M158" s="81">
        <f t="shared" si="27"/>
        <v>61</v>
      </c>
      <c r="N158" s="79">
        <v>0</v>
      </c>
      <c r="O158" s="81">
        <f t="shared" si="33"/>
        <v>27</v>
      </c>
      <c r="P158" s="79">
        <v>2</v>
      </c>
      <c r="Q158" s="81">
        <f t="shared" si="34"/>
        <v>49</v>
      </c>
      <c r="R158" s="79">
        <v>0</v>
      </c>
      <c r="S158" s="81">
        <f t="shared" si="35"/>
        <v>15</v>
      </c>
      <c r="T158" s="79">
        <v>0</v>
      </c>
      <c r="U158" s="81">
        <f t="shared" si="36"/>
        <v>9</v>
      </c>
      <c r="V158" s="79">
        <v>0</v>
      </c>
      <c r="W158" s="81">
        <f t="shared" si="37"/>
        <v>2</v>
      </c>
      <c r="X158" s="79">
        <v>0</v>
      </c>
      <c r="Y158" s="81">
        <f t="shared" si="38"/>
        <v>2</v>
      </c>
      <c r="Z158" s="79">
        <v>0</v>
      </c>
      <c r="AA158" s="79">
        <f t="shared" si="26"/>
        <v>2</v>
      </c>
      <c r="AB158" s="79">
        <v>0</v>
      </c>
      <c r="AC158" s="82">
        <f t="shared" si="39"/>
        <v>1</v>
      </c>
    </row>
    <row r="159" spans="1:29" x14ac:dyDescent="0.2">
      <c r="A159" s="80">
        <v>44121</v>
      </c>
      <c r="B159" s="79"/>
      <c r="C159" s="81">
        <f t="shared" ref="C159:C160" si="40">SUM(C158,B159)</f>
        <v>962</v>
      </c>
      <c r="D159" s="79"/>
      <c r="E159" s="81">
        <f t="shared" ref="E159:E160" si="41">SUM(E158,D159)</f>
        <v>405</v>
      </c>
      <c r="F159" s="79"/>
      <c r="G159" s="81">
        <f t="shared" ref="G159:G160" si="42">SUM(G158,F159)</f>
        <v>220</v>
      </c>
      <c r="H159" s="79"/>
      <c r="I159" s="81">
        <f t="shared" ref="I159:I160" si="43">SUM(I158,H159)</f>
        <v>123</v>
      </c>
      <c r="J159" s="79"/>
      <c r="K159" s="81">
        <f t="shared" ref="K159:K160" si="44">K158+J159</f>
        <v>38</v>
      </c>
      <c r="L159" s="79"/>
      <c r="M159" s="81">
        <f t="shared" ref="M159:M160" si="45">SUM(M158,L159)</f>
        <v>61</v>
      </c>
      <c r="N159" s="79"/>
      <c r="O159" s="81">
        <f t="shared" ref="O159:O160" si="46">SUM(O158,N159)</f>
        <v>27</v>
      </c>
      <c r="P159" s="79"/>
      <c r="Q159" s="81">
        <f t="shared" ref="Q159:Q160" si="47">SUM(Q158,P159)</f>
        <v>49</v>
      </c>
      <c r="R159" s="79"/>
      <c r="S159" s="81">
        <f t="shared" ref="S159:S160" si="48">SUM(S158,R159)</f>
        <v>15</v>
      </c>
      <c r="T159" s="79"/>
      <c r="U159" s="81">
        <f t="shared" ref="U159:U160" si="49">SUM(U158,T159)</f>
        <v>9</v>
      </c>
      <c r="V159" s="79"/>
      <c r="W159" s="81">
        <f t="shared" ref="W159:W160" si="50">SUM(W158,V159)</f>
        <v>2</v>
      </c>
      <c r="X159" s="79"/>
      <c r="Y159" s="81">
        <f t="shared" ref="Y159:Y160" si="51">SUM(Y158,X159)</f>
        <v>2</v>
      </c>
      <c r="Z159" s="79"/>
      <c r="AA159" s="79">
        <f t="shared" ref="AA159:AA160" si="52">SUM(AA158+Z159)</f>
        <v>2</v>
      </c>
      <c r="AB159" s="79"/>
      <c r="AC159" s="82">
        <f t="shared" si="39"/>
        <v>1</v>
      </c>
    </row>
    <row r="160" spans="1:29" x14ac:dyDescent="0.2">
      <c r="A160" s="80">
        <v>44122</v>
      </c>
      <c r="B160" s="79"/>
      <c r="C160" s="81">
        <f t="shared" si="40"/>
        <v>962</v>
      </c>
      <c r="D160" s="79"/>
      <c r="E160" s="81">
        <f t="shared" si="41"/>
        <v>405</v>
      </c>
      <c r="F160" s="79"/>
      <c r="G160" s="81">
        <f t="shared" si="42"/>
        <v>220</v>
      </c>
      <c r="H160" s="79"/>
      <c r="I160" s="81">
        <f t="shared" si="43"/>
        <v>123</v>
      </c>
      <c r="J160" s="79"/>
      <c r="K160" s="81">
        <f t="shared" si="44"/>
        <v>38</v>
      </c>
      <c r="L160" s="79"/>
      <c r="M160" s="81">
        <f t="shared" si="45"/>
        <v>61</v>
      </c>
      <c r="N160" s="79"/>
      <c r="O160" s="81">
        <f t="shared" si="46"/>
        <v>27</v>
      </c>
      <c r="P160" s="79"/>
      <c r="Q160" s="81">
        <f t="shared" si="47"/>
        <v>49</v>
      </c>
      <c r="R160" s="79"/>
      <c r="S160" s="81">
        <f t="shared" si="48"/>
        <v>15</v>
      </c>
      <c r="T160" s="79"/>
      <c r="U160" s="81">
        <f t="shared" si="49"/>
        <v>9</v>
      </c>
      <c r="V160" s="79"/>
      <c r="W160" s="81">
        <f t="shared" si="50"/>
        <v>2</v>
      </c>
      <c r="X160" s="79"/>
      <c r="Y160" s="81">
        <f t="shared" si="51"/>
        <v>2</v>
      </c>
      <c r="Z160" s="79"/>
      <c r="AA160" s="79">
        <f t="shared" si="52"/>
        <v>2</v>
      </c>
      <c r="AB160" s="79"/>
      <c r="AC160" s="82">
        <f t="shared" si="39"/>
        <v>1</v>
      </c>
    </row>
    <row r="161" spans="1:29" x14ac:dyDescent="0.2">
      <c r="A161" s="80">
        <v>44123</v>
      </c>
      <c r="B161" s="79">
        <v>61</v>
      </c>
      <c r="C161" s="81">
        <f t="shared" ref="C161:C183" si="53">SUM(C160,B161)</f>
        <v>1023</v>
      </c>
      <c r="D161" s="79">
        <v>30</v>
      </c>
      <c r="E161" s="81">
        <f t="shared" ref="E161:E181" si="54">SUM(E160,D161)</f>
        <v>435</v>
      </c>
      <c r="F161" s="79">
        <v>6</v>
      </c>
      <c r="G161" s="81">
        <f t="shared" ref="G161:G183" si="55">SUM(G160,F161)</f>
        <v>226</v>
      </c>
      <c r="H161" s="79">
        <v>16</v>
      </c>
      <c r="I161" s="81">
        <f t="shared" ref="I161:I183" si="56">SUM(I160,H161)</f>
        <v>139</v>
      </c>
      <c r="J161" s="79">
        <v>0</v>
      </c>
      <c r="K161" s="81">
        <f t="shared" ref="K161:K183" si="57">K160+J161</f>
        <v>38</v>
      </c>
      <c r="L161" s="79">
        <v>1</v>
      </c>
      <c r="M161" s="81">
        <f t="shared" ref="M161:M183" si="58">SUM(M160,L161)</f>
        <v>62</v>
      </c>
      <c r="N161" s="79">
        <v>1</v>
      </c>
      <c r="O161" s="81">
        <f t="shared" ref="O161:O183" si="59">SUM(O160,N161)</f>
        <v>28</v>
      </c>
      <c r="P161" s="79">
        <v>1</v>
      </c>
      <c r="Q161" s="81">
        <f t="shared" ref="Q161:Q183" si="60">SUM(Q160,P161)</f>
        <v>50</v>
      </c>
      <c r="R161" s="79">
        <v>3</v>
      </c>
      <c r="S161" s="81">
        <f t="shared" ref="S161:S183" si="61">SUM(S160,R161)</f>
        <v>18</v>
      </c>
      <c r="T161" s="79">
        <v>1</v>
      </c>
      <c r="U161" s="81">
        <f t="shared" ref="U161:U183" si="62">SUM(U160,T161)</f>
        <v>10</v>
      </c>
      <c r="V161" s="79">
        <v>0</v>
      </c>
      <c r="W161" s="81">
        <f t="shared" ref="W161:W183" si="63">SUM(W160,V161)</f>
        <v>2</v>
      </c>
      <c r="X161" s="79">
        <v>0</v>
      </c>
      <c r="Y161" s="81">
        <f t="shared" ref="Y161:Y183" si="64">SUM(Y160,X161)</f>
        <v>2</v>
      </c>
      <c r="Z161" s="79">
        <v>0</v>
      </c>
      <c r="AA161" s="79">
        <f t="shared" ref="AA161:AA183" si="65">SUM(AA160+Z161)</f>
        <v>2</v>
      </c>
      <c r="AB161" s="79">
        <v>0</v>
      </c>
      <c r="AC161" s="82">
        <f t="shared" si="39"/>
        <v>1</v>
      </c>
    </row>
    <row r="162" spans="1:29" x14ac:dyDescent="0.2">
      <c r="A162" s="80">
        <v>44124</v>
      </c>
      <c r="B162" s="79">
        <v>43</v>
      </c>
      <c r="C162" s="81">
        <f t="shared" si="53"/>
        <v>1066</v>
      </c>
      <c r="D162" s="79">
        <v>47</v>
      </c>
      <c r="E162" s="81">
        <f t="shared" si="54"/>
        <v>482</v>
      </c>
      <c r="F162" s="79">
        <v>10</v>
      </c>
      <c r="G162" s="81">
        <f t="shared" si="55"/>
        <v>236</v>
      </c>
      <c r="H162" s="79">
        <v>14</v>
      </c>
      <c r="I162" s="81">
        <f t="shared" si="56"/>
        <v>153</v>
      </c>
      <c r="J162" s="79">
        <v>0</v>
      </c>
      <c r="K162" s="81">
        <f t="shared" si="57"/>
        <v>38</v>
      </c>
      <c r="L162" s="79">
        <v>0</v>
      </c>
      <c r="M162" s="81">
        <f t="shared" si="58"/>
        <v>62</v>
      </c>
      <c r="N162" s="79">
        <v>0</v>
      </c>
      <c r="O162" s="81">
        <f t="shared" si="59"/>
        <v>28</v>
      </c>
      <c r="P162" s="79">
        <v>4</v>
      </c>
      <c r="Q162" s="81">
        <f t="shared" si="60"/>
        <v>54</v>
      </c>
      <c r="R162" s="79">
        <v>1</v>
      </c>
      <c r="S162" s="81">
        <f t="shared" si="61"/>
        <v>19</v>
      </c>
      <c r="T162" s="79">
        <v>0</v>
      </c>
      <c r="U162" s="81">
        <f t="shared" si="62"/>
        <v>10</v>
      </c>
      <c r="V162" s="79">
        <v>0</v>
      </c>
      <c r="W162" s="81">
        <f t="shared" si="63"/>
        <v>2</v>
      </c>
      <c r="X162" s="79">
        <v>0</v>
      </c>
      <c r="Y162" s="81">
        <f t="shared" si="64"/>
        <v>2</v>
      </c>
      <c r="Z162" s="79">
        <v>0</v>
      </c>
      <c r="AA162" s="79">
        <f t="shared" si="65"/>
        <v>2</v>
      </c>
      <c r="AB162" s="79">
        <v>0</v>
      </c>
      <c r="AC162" s="82">
        <f t="shared" si="39"/>
        <v>1</v>
      </c>
    </row>
    <row r="163" spans="1:29" x14ac:dyDescent="0.2">
      <c r="A163" s="80">
        <v>44125</v>
      </c>
      <c r="B163" s="79">
        <v>74</v>
      </c>
      <c r="C163" s="81">
        <f t="shared" si="53"/>
        <v>1140</v>
      </c>
      <c r="D163" s="79">
        <v>38</v>
      </c>
      <c r="E163" s="81">
        <f t="shared" si="54"/>
        <v>520</v>
      </c>
      <c r="F163" s="79">
        <v>0</v>
      </c>
      <c r="G163" s="81">
        <f t="shared" si="55"/>
        <v>236</v>
      </c>
      <c r="H163" s="79">
        <v>11</v>
      </c>
      <c r="I163" s="81">
        <f t="shared" si="56"/>
        <v>164</v>
      </c>
      <c r="J163" s="79">
        <v>0</v>
      </c>
      <c r="K163" s="81">
        <f t="shared" si="57"/>
        <v>38</v>
      </c>
      <c r="L163" s="79">
        <v>0</v>
      </c>
      <c r="M163" s="81">
        <f t="shared" si="58"/>
        <v>62</v>
      </c>
      <c r="N163" s="79">
        <v>2</v>
      </c>
      <c r="O163" s="81">
        <f t="shared" si="59"/>
        <v>30</v>
      </c>
      <c r="P163" s="79">
        <v>5</v>
      </c>
      <c r="Q163" s="81">
        <f t="shared" si="60"/>
        <v>59</v>
      </c>
      <c r="R163" s="79">
        <v>2</v>
      </c>
      <c r="S163" s="81">
        <f t="shared" si="61"/>
        <v>21</v>
      </c>
      <c r="T163" s="79">
        <v>0</v>
      </c>
      <c r="U163" s="81">
        <f t="shared" si="62"/>
        <v>10</v>
      </c>
      <c r="V163" s="79">
        <v>0</v>
      </c>
      <c r="W163" s="81">
        <f t="shared" si="63"/>
        <v>2</v>
      </c>
      <c r="X163" s="79">
        <v>0</v>
      </c>
      <c r="Y163" s="81">
        <f t="shared" si="64"/>
        <v>2</v>
      </c>
      <c r="Z163" s="79">
        <v>0</v>
      </c>
      <c r="AA163" s="79">
        <f t="shared" si="65"/>
        <v>2</v>
      </c>
      <c r="AB163" s="79">
        <v>0</v>
      </c>
      <c r="AC163" s="82">
        <f t="shared" si="39"/>
        <v>1</v>
      </c>
    </row>
    <row r="164" spans="1:29" x14ac:dyDescent="0.2">
      <c r="A164" s="80">
        <v>44126</v>
      </c>
      <c r="B164" s="79">
        <v>41</v>
      </c>
      <c r="C164" s="81">
        <f t="shared" si="53"/>
        <v>1181</v>
      </c>
      <c r="D164" s="79">
        <v>34</v>
      </c>
      <c r="E164" s="81">
        <f t="shared" si="54"/>
        <v>554</v>
      </c>
      <c r="F164" s="79">
        <v>1</v>
      </c>
      <c r="G164" s="81">
        <f t="shared" si="55"/>
        <v>237</v>
      </c>
      <c r="H164" s="79">
        <v>8</v>
      </c>
      <c r="I164" s="81">
        <f t="shared" si="56"/>
        <v>172</v>
      </c>
      <c r="J164" s="79">
        <v>6</v>
      </c>
      <c r="K164" s="81">
        <f t="shared" si="57"/>
        <v>44</v>
      </c>
      <c r="L164" s="79">
        <v>1</v>
      </c>
      <c r="M164" s="81">
        <f t="shared" si="58"/>
        <v>63</v>
      </c>
      <c r="N164" s="79">
        <v>0</v>
      </c>
      <c r="O164" s="81">
        <f t="shared" si="59"/>
        <v>30</v>
      </c>
      <c r="P164" s="79">
        <v>3</v>
      </c>
      <c r="Q164" s="81">
        <f t="shared" si="60"/>
        <v>62</v>
      </c>
      <c r="R164" s="79">
        <v>1</v>
      </c>
      <c r="S164" s="81">
        <f t="shared" si="61"/>
        <v>22</v>
      </c>
      <c r="T164" s="79">
        <v>0</v>
      </c>
      <c r="U164" s="81">
        <f t="shared" si="62"/>
        <v>10</v>
      </c>
      <c r="V164" s="79">
        <v>1</v>
      </c>
      <c r="W164" s="81">
        <f t="shared" si="63"/>
        <v>3</v>
      </c>
      <c r="X164" s="79">
        <v>0</v>
      </c>
      <c r="Y164" s="81">
        <f t="shared" si="64"/>
        <v>2</v>
      </c>
      <c r="Z164" s="79">
        <v>0</v>
      </c>
      <c r="AA164" s="79">
        <f t="shared" si="65"/>
        <v>2</v>
      </c>
      <c r="AB164" s="79">
        <v>0</v>
      </c>
      <c r="AC164" s="82">
        <f t="shared" si="39"/>
        <v>1</v>
      </c>
    </row>
    <row r="165" spans="1:29" x14ac:dyDescent="0.2">
      <c r="A165" s="80">
        <v>44127</v>
      </c>
      <c r="B165" s="79">
        <v>40</v>
      </c>
      <c r="C165" s="81">
        <f t="shared" si="53"/>
        <v>1221</v>
      </c>
      <c r="D165" s="79">
        <v>20</v>
      </c>
      <c r="E165" s="81">
        <f t="shared" si="54"/>
        <v>574</v>
      </c>
      <c r="F165" s="79">
        <v>0</v>
      </c>
      <c r="G165" s="81">
        <f t="shared" si="55"/>
        <v>237</v>
      </c>
      <c r="H165" s="79">
        <v>15</v>
      </c>
      <c r="I165" s="81">
        <f t="shared" si="56"/>
        <v>187</v>
      </c>
      <c r="J165" s="79">
        <v>0</v>
      </c>
      <c r="K165" s="81">
        <f t="shared" si="57"/>
        <v>44</v>
      </c>
      <c r="L165" s="79">
        <v>0</v>
      </c>
      <c r="M165" s="81">
        <f t="shared" si="58"/>
        <v>63</v>
      </c>
      <c r="N165" s="79">
        <v>0</v>
      </c>
      <c r="O165" s="81">
        <f t="shared" si="59"/>
        <v>30</v>
      </c>
      <c r="P165" s="79">
        <v>2</v>
      </c>
      <c r="Q165" s="81">
        <f t="shared" si="60"/>
        <v>64</v>
      </c>
      <c r="R165" s="79">
        <v>0</v>
      </c>
      <c r="S165" s="81">
        <f t="shared" si="61"/>
        <v>22</v>
      </c>
      <c r="T165" s="79">
        <v>0</v>
      </c>
      <c r="U165" s="81">
        <f t="shared" si="62"/>
        <v>10</v>
      </c>
      <c r="V165" s="79">
        <v>0</v>
      </c>
      <c r="W165" s="81">
        <f t="shared" si="63"/>
        <v>3</v>
      </c>
      <c r="X165" s="79">
        <v>0</v>
      </c>
      <c r="Y165" s="81">
        <f t="shared" si="64"/>
        <v>2</v>
      </c>
      <c r="Z165" s="79">
        <v>0</v>
      </c>
      <c r="AA165" s="79">
        <f t="shared" si="65"/>
        <v>2</v>
      </c>
      <c r="AB165" s="79">
        <v>0</v>
      </c>
      <c r="AC165" s="82">
        <f t="shared" si="39"/>
        <v>1</v>
      </c>
    </row>
    <row r="166" spans="1:29" x14ac:dyDescent="0.2">
      <c r="A166" s="80">
        <v>44128</v>
      </c>
      <c r="B166" s="79"/>
      <c r="C166" s="81">
        <f t="shared" si="53"/>
        <v>1221</v>
      </c>
      <c r="D166" s="79"/>
      <c r="E166" s="81">
        <f t="shared" si="54"/>
        <v>574</v>
      </c>
      <c r="F166" s="79"/>
      <c r="G166" s="81">
        <f t="shared" si="55"/>
        <v>237</v>
      </c>
      <c r="H166" s="79"/>
      <c r="I166" s="81">
        <f t="shared" si="56"/>
        <v>187</v>
      </c>
      <c r="J166" s="79"/>
      <c r="K166" s="81">
        <f t="shared" si="57"/>
        <v>44</v>
      </c>
      <c r="L166" s="79"/>
      <c r="M166" s="81">
        <f t="shared" si="58"/>
        <v>63</v>
      </c>
      <c r="N166" s="79"/>
      <c r="O166" s="81">
        <f t="shared" si="59"/>
        <v>30</v>
      </c>
      <c r="P166" s="79"/>
      <c r="Q166" s="81">
        <f t="shared" si="60"/>
        <v>64</v>
      </c>
      <c r="R166" s="79"/>
      <c r="S166" s="81">
        <f t="shared" si="61"/>
        <v>22</v>
      </c>
      <c r="T166" s="79"/>
      <c r="U166" s="81">
        <f t="shared" si="62"/>
        <v>10</v>
      </c>
      <c r="V166" s="79"/>
      <c r="W166" s="81">
        <f t="shared" si="63"/>
        <v>3</v>
      </c>
      <c r="X166" s="79"/>
      <c r="Y166" s="81">
        <f t="shared" si="64"/>
        <v>2</v>
      </c>
      <c r="Z166" s="79"/>
      <c r="AA166" s="79">
        <f t="shared" si="65"/>
        <v>2</v>
      </c>
      <c r="AB166" s="79"/>
      <c r="AC166" s="82">
        <f t="shared" si="39"/>
        <v>1</v>
      </c>
    </row>
    <row r="167" spans="1:29" x14ac:dyDescent="0.2">
      <c r="A167" s="80">
        <v>44129</v>
      </c>
      <c r="B167" s="79"/>
      <c r="C167" s="81">
        <f t="shared" si="53"/>
        <v>1221</v>
      </c>
      <c r="D167" s="79"/>
      <c r="E167" s="81">
        <f t="shared" si="54"/>
        <v>574</v>
      </c>
      <c r="F167" s="79"/>
      <c r="G167" s="81">
        <f t="shared" si="55"/>
        <v>237</v>
      </c>
      <c r="H167" s="79"/>
      <c r="I167" s="81">
        <f t="shared" si="56"/>
        <v>187</v>
      </c>
      <c r="J167" s="79"/>
      <c r="K167" s="81">
        <f t="shared" si="57"/>
        <v>44</v>
      </c>
      <c r="L167" s="79"/>
      <c r="M167" s="81">
        <f t="shared" si="58"/>
        <v>63</v>
      </c>
      <c r="N167" s="79"/>
      <c r="O167" s="81">
        <f t="shared" si="59"/>
        <v>30</v>
      </c>
      <c r="P167" s="79"/>
      <c r="Q167" s="81">
        <f t="shared" si="60"/>
        <v>64</v>
      </c>
      <c r="R167" s="79"/>
      <c r="S167" s="81">
        <f t="shared" si="61"/>
        <v>22</v>
      </c>
      <c r="T167" s="79"/>
      <c r="U167" s="81">
        <f t="shared" si="62"/>
        <v>10</v>
      </c>
      <c r="V167" s="79"/>
      <c r="W167" s="81">
        <f t="shared" si="63"/>
        <v>3</v>
      </c>
      <c r="X167" s="79"/>
      <c r="Y167" s="81">
        <f t="shared" si="64"/>
        <v>2</v>
      </c>
      <c r="Z167" s="79"/>
      <c r="AA167" s="79">
        <f t="shared" si="65"/>
        <v>2</v>
      </c>
      <c r="AB167" s="79"/>
      <c r="AC167" s="82">
        <f t="shared" si="39"/>
        <v>1</v>
      </c>
    </row>
    <row r="168" spans="1:29" x14ac:dyDescent="0.2">
      <c r="A168" s="80">
        <v>44130</v>
      </c>
      <c r="B168" s="79">
        <v>196</v>
      </c>
      <c r="C168" s="81">
        <f t="shared" si="53"/>
        <v>1417</v>
      </c>
      <c r="D168" s="79">
        <v>76</v>
      </c>
      <c r="E168" s="81">
        <f t="shared" si="54"/>
        <v>650</v>
      </c>
      <c r="F168" s="79">
        <v>16</v>
      </c>
      <c r="G168" s="81">
        <f t="shared" si="55"/>
        <v>253</v>
      </c>
      <c r="H168" s="79">
        <v>18</v>
      </c>
      <c r="I168" s="81">
        <f t="shared" si="56"/>
        <v>205</v>
      </c>
      <c r="J168" s="79">
        <v>1</v>
      </c>
      <c r="K168" s="81">
        <f t="shared" si="57"/>
        <v>45</v>
      </c>
      <c r="L168" s="79">
        <v>14</v>
      </c>
      <c r="M168" s="81">
        <f t="shared" si="58"/>
        <v>77</v>
      </c>
      <c r="N168" s="79">
        <v>0</v>
      </c>
      <c r="O168" s="81">
        <f t="shared" si="59"/>
        <v>30</v>
      </c>
      <c r="P168" s="79">
        <v>11</v>
      </c>
      <c r="Q168" s="81">
        <f t="shared" si="60"/>
        <v>75</v>
      </c>
      <c r="R168" s="79">
        <v>3</v>
      </c>
      <c r="S168" s="81">
        <f t="shared" si="61"/>
        <v>25</v>
      </c>
      <c r="T168" s="79">
        <v>1</v>
      </c>
      <c r="U168" s="81">
        <f t="shared" si="62"/>
        <v>11</v>
      </c>
      <c r="V168" s="79">
        <v>2</v>
      </c>
      <c r="W168" s="81">
        <f t="shared" si="63"/>
        <v>5</v>
      </c>
      <c r="X168" s="79">
        <v>0</v>
      </c>
      <c r="Y168" s="81">
        <f t="shared" si="64"/>
        <v>2</v>
      </c>
      <c r="Z168" s="79">
        <v>0</v>
      </c>
      <c r="AA168" s="79">
        <f t="shared" si="65"/>
        <v>2</v>
      </c>
      <c r="AB168" s="79">
        <v>0</v>
      </c>
      <c r="AC168" s="82">
        <f t="shared" si="39"/>
        <v>1</v>
      </c>
    </row>
    <row r="169" spans="1:29" x14ac:dyDescent="0.2">
      <c r="A169" s="80">
        <v>44131</v>
      </c>
      <c r="B169" s="79">
        <f>1987-1417</f>
        <v>570</v>
      </c>
      <c r="C169" s="81">
        <f t="shared" si="53"/>
        <v>1987</v>
      </c>
      <c r="D169" s="79">
        <v>0</v>
      </c>
      <c r="E169" s="81">
        <f t="shared" si="54"/>
        <v>650</v>
      </c>
      <c r="F169" s="79">
        <v>0</v>
      </c>
      <c r="G169" s="81">
        <f t="shared" si="55"/>
        <v>253</v>
      </c>
      <c r="H169" s="79">
        <v>10</v>
      </c>
      <c r="I169" s="81">
        <f t="shared" si="56"/>
        <v>215</v>
      </c>
      <c r="J169" s="79">
        <v>3</v>
      </c>
      <c r="K169" s="81">
        <f t="shared" si="57"/>
        <v>48</v>
      </c>
      <c r="L169" s="79">
        <v>0</v>
      </c>
      <c r="M169" s="81">
        <f t="shared" si="58"/>
        <v>77</v>
      </c>
      <c r="N169" s="79">
        <v>0</v>
      </c>
      <c r="O169" s="81">
        <f t="shared" si="59"/>
        <v>30</v>
      </c>
      <c r="P169" s="79">
        <v>0</v>
      </c>
      <c r="Q169" s="81">
        <f t="shared" si="60"/>
        <v>75</v>
      </c>
      <c r="R169" s="79">
        <v>0</v>
      </c>
      <c r="S169" s="81">
        <f t="shared" si="61"/>
        <v>25</v>
      </c>
      <c r="T169" s="79">
        <v>0</v>
      </c>
      <c r="U169" s="81">
        <f t="shared" si="62"/>
        <v>11</v>
      </c>
      <c r="V169" s="79">
        <v>0</v>
      </c>
      <c r="W169" s="81">
        <f t="shared" si="63"/>
        <v>5</v>
      </c>
      <c r="X169" s="79">
        <v>0</v>
      </c>
      <c r="Y169" s="81">
        <f t="shared" si="64"/>
        <v>2</v>
      </c>
      <c r="Z169" s="79">
        <v>0</v>
      </c>
      <c r="AA169" s="79">
        <f t="shared" si="65"/>
        <v>2</v>
      </c>
      <c r="AB169" s="79">
        <v>0</v>
      </c>
      <c r="AC169" s="82">
        <f t="shared" si="39"/>
        <v>1</v>
      </c>
    </row>
    <row r="170" spans="1:29" x14ac:dyDescent="0.2">
      <c r="A170" s="80">
        <v>44132</v>
      </c>
      <c r="B170" s="79">
        <f>2190-1987</f>
        <v>203</v>
      </c>
      <c r="C170" s="81">
        <f t="shared" si="53"/>
        <v>2190</v>
      </c>
      <c r="D170" s="79">
        <v>149</v>
      </c>
      <c r="E170" s="81">
        <f t="shared" si="54"/>
        <v>799</v>
      </c>
      <c r="F170" s="79">
        <v>1</v>
      </c>
      <c r="G170" s="81">
        <f t="shared" si="55"/>
        <v>254</v>
      </c>
      <c r="H170" s="79">
        <v>5</v>
      </c>
      <c r="I170" s="81">
        <f t="shared" si="56"/>
        <v>220</v>
      </c>
      <c r="J170" s="79">
        <v>0</v>
      </c>
      <c r="K170" s="81">
        <f t="shared" si="57"/>
        <v>48</v>
      </c>
      <c r="L170" s="79">
        <v>1</v>
      </c>
      <c r="M170" s="81">
        <f t="shared" si="58"/>
        <v>78</v>
      </c>
      <c r="N170" s="79">
        <v>0</v>
      </c>
      <c r="O170" s="81">
        <f t="shared" si="59"/>
        <v>30</v>
      </c>
      <c r="P170" s="79">
        <v>0</v>
      </c>
      <c r="Q170" s="81">
        <f t="shared" si="60"/>
        <v>75</v>
      </c>
      <c r="R170" s="79">
        <v>0</v>
      </c>
      <c r="S170" s="81">
        <f t="shared" si="61"/>
        <v>25</v>
      </c>
      <c r="T170" s="79">
        <v>0</v>
      </c>
      <c r="U170" s="81">
        <f t="shared" si="62"/>
        <v>11</v>
      </c>
      <c r="V170" s="79">
        <v>0</v>
      </c>
      <c r="W170" s="81">
        <f t="shared" si="63"/>
        <v>5</v>
      </c>
      <c r="X170" s="79">
        <v>0</v>
      </c>
      <c r="Y170" s="81">
        <f t="shared" si="64"/>
        <v>2</v>
      </c>
      <c r="Z170" s="79">
        <v>0</v>
      </c>
      <c r="AA170" s="79">
        <f t="shared" si="65"/>
        <v>2</v>
      </c>
      <c r="AB170" s="79">
        <v>0</v>
      </c>
      <c r="AC170" s="82">
        <f t="shared" si="39"/>
        <v>1</v>
      </c>
    </row>
    <row r="171" spans="1:29" x14ac:dyDescent="0.2">
      <c r="A171" s="80">
        <v>44133</v>
      </c>
      <c r="B171" s="79">
        <v>150</v>
      </c>
      <c r="C171" s="81">
        <f t="shared" si="53"/>
        <v>2340</v>
      </c>
      <c r="D171" s="79">
        <v>107</v>
      </c>
      <c r="E171" s="81">
        <f t="shared" si="54"/>
        <v>906</v>
      </c>
      <c r="F171" s="79">
        <v>3</v>
      </c>
      <c r="G171" s="81">
        <f t="shared" si="55"/>
        <v>257</v>
      </c>
      <c r="H171" s="79">
        <v>23</v>
      </c>
      <c r="I171" s="81">
        <f t="shared" si="56"/>
        <v>243</v>
      </c>
      <c r="J171" s="79">
        <v>0</v>
      </c>
      <c r="K171" s="81">
        <f t="shared" si="57"/>
        <v>48</v>
      </c>
      <c r="L171" s="79">
        <v>3</v>
      </c>
      <c r="M171" s="81">
        <f t="shared" si="58"/>
        <v>81</v>
      </c>
      <c r="N171" s="79">
        <v>0</v>
      </c>
      <c r="O171" s="81">
        <f t="shared" si="59"/>
        <v>30</v>
      </c>
      <c r="P171" s="79">
        <v>0</v>
      </c>
      <c r="Q171" s="81">
        <f t="shared" si="60"/>
        <v>75</v>
      </c>
      <c r="R171" s="79">
        <v>8</v>
      </c>
      <c r="S171" s="81">
        <f t="shared" si="61"/>
        <v>33</v>
      </c>
      <c r="T171" s="79">
        <v>0</v>
      </c>
      <c r="U171" s="81">
        <f t="shared" si="62"/>
        <v>11</v>
      </c>
      <c r="V171" s="79">
        <v>2</v>
      </c>
      <c r="W171" s="81">
        <f t="shared" si="63"/>
        <v>7</v>
      </c>
      <c r="X171" s="79">
        <v>0</v>
      </c>
      <c r="Y171" s="81">
        <f t="shared" si="64"/>
        <v>2</v>
      </c>
      <c r="Z171" s="79">
        <v>0</v>
      </c>
      <c r="AA171" s="79">
        <f t="shared" si="65"/>
        <v>2</v>
      </c>
      <c r="AB171" s="79">
        <v>0</v>
      </c>
      <c r="AC171" s="82">
        <f t="shared" si="39"/>
        <v>1</v>
      </c>
    </row>
    <row r="172" spans="1:29" x14ac:dyDescent="0.2">
      <c r="A172" s="80">
        <v>44134</v>
      </c>
      <c r="B172" s="79">
        <v>233</v>
      </c>
      <c r="C172" s="81">
        <f t="shared" si="53"/>
        <v>2573</v>
      </c>
      <c r="D172" s="79">
        <v>0</v>
      </c>
      <c r="E172" s="81">
        <f t="shared" si="54"/>
        <v>906</v>
      </c>
      <c r="F172" s="79">
        <v>0</v>
      </c>
      <c r="G172" s="81">
        <f t="shared" si="55"/>
        <v>257</v>
      </c>
      <c r="H172" s="79">
        <v>0</v>
      </c>
      <c r="I172" s="81">
        <f t="shared" si="56"/>
        <v>243</v>
      </c>
      <c r="J172" s="79">
        <v>0</v>
      </c>
      <c r="K172" s="81">
        <f t="shared" si="57"/>
        <v>48</v>
      </c>
      <c r="L172" s="79">
        <v>0</v>
      </c>
      <c r="M172" s="81">
        <f t="shared" si="58"/>
        <v>81</v>
      </c>
      <c r="N172" s="79">
        <v>0</v>
      </c>
      <c r="O172" s="81">
        <f t="shared" si="59"/>
        <v>30</v>
      </c>
      <c r="P172" s="79">
        <v>0</v>
      </c>
      <c r="Q172" s="81">
        <f t="shared" si="60"/>
        <v>75</v>
      </c>
      <c r="R172" s="79">
        <v>0</v>
      </c>
      <c r="S172" s="81">
        <f t="shared" si="61"/>
        <v>33</v>
      </c>
      <c r="T172" s="79">
        <v>0</v>
      </c>
      <c r="U172" s="81">
        <f t="shared" si="62"/>
        <v>11</v>
      </c>
      <c r="V172" s="79">
        <v>0</v>
      </c>
      <c r="W172" s="81">
        <f t="shared" si="63"/>
        <v>7</v>
      </c>
      <c r="X172" s="79">
        <v>0</v>
      </c>
      <c r="Y172" s="81">
        <f t="shared" si="64"/>
        <v>2</v>
      </c>
      <c r="Z172" s="79">
        <v>0</v>
      </c>
      <c r="AA172" s="79">
        <f t="shared" si="65"/>
        <v>2</v>
      </c>
      <c r="AB172" s="79">
        <v>0</v>
      </c>
      <c r="AC172" s="82">
        <f t="shared" si="39"/>
        <v>1</v>
      </c>
    </row>
    <row r="173" spans="1:29" x14ac:dyDescent="0.2">
      <c r="A173" s="80">
        <v>44135</v>
      </c>
      <c r="B173" s="79"/>
      <c r="C173" s="81">
        <f t="shared" si="53"/>
        <v>2573</v>
      </c>
      <c r="D173" s="79"/>
      <c r="E173" s="81">
        <f t="shared" si="54"/>
        <v>906</v>
      </c>
      <c r="F173" s="79"/>
      <c r="G173" s="81">
        <f t="shared" si="55"/>
        <v>257</v>
      </c>
      <c r="H173" s="79"/>
      <c r="I173" s="81">
        <f t="shared" si="56"/>
        <v>243</v>
      </c>
      <c r="J173" s="79"/>
      <c r="K173" s="81">
        <f t="shared" si="57"/>
        <v>48</v>
      </c>
      <c r="L173" s="79"/>
      <c r="M173" s="81">
        <f t="shared" si="58"/>
        <v>81</v>
      </c>
      <c r="N173" s="79"/>
      <c r="O173" s="81">
        <f t="shared" si="59"/>
        <v>30</v>
      </c>
      <c r="P173" s="79"/>
      <c r="Q173" s="81">
        <f t="shared" si="60"/>
        <v>75</v>
      </c>
      <c r="R173" s="79"/>
      <c r="S173" s="81">
        <f t="shared" si="61"/>
        <v>33</v>
      </c>
      <c r="T173" s="79"/>
      <c r="U173" s="81">
        <f t="shared" si="62"/>
        <v>11</v>
      </c>
      <c r="V173" s="79"/>
      <c r="W173" s="81">
        <f t="shared" si="63"/>
        <v>7</v>
      </c>
      <c r="X173" s="79"/>
      <c r="Y173" s="81">
        <f t="shared" si="64"/>
        <v>2</v>
      </c>
      <c r="Z173" s="79"/>
      <c r="AA173" s="79">
        <f t="shared" si="65"/>
        <v>2</v>
      </c>
      <c r="AB173" s="79"/>
      <c r="AC173" s="82">
        <f t="shared" si="39"/>
        <v>1</v>
      </c>
    </row>
    <row r="174" spans="1:29" x14ac:dyDescent="0.2">
      <c r="A174" s="80">
        <v>44136</v>
      </c>
      <c r="B174" s="79"/>
      <c r="C174" s="81">
        <f t="shared" si="53"/>
        <v>2573</v>
      </c>
      <c r="D174" s="79"/>
      <c r="E174" s="81">
        <f t="shared" si="54"/>
        <v>906</v>
      </c>
      <c r="F174" s="79"/>
      <c r="G174" s="81">
        <f t="shared" si="55"/>
        <v>257</v>
      </c>
      <c r="H174" s="79"/>
      <c r="I174" s="81">
        <f t="shared" si="56"/>
        <v>243</v>
      </c>
      <c r="J174" s="79"/>
      <c r="K174" s="81">
        <f t="shared" si="57"/>
        <v>48</v>
      </c>
      <c r="L174" s="79"/>
      <c r="M174" s="81">
        <f t="shared" si="58"/>
        <v>81</v>
      </c>
      <c r="N174" s="79"/>
      <c r="O174" s="81">
        <f t="shared" si="59"/>
        <v>30</v>
      </c>
      <c r="P174" s="79"/>
      <c r="Q174" s="81">
        <f t="shared" si="60"/>
        <v>75</v>
      </c>
      <c r="R174" s="79"/>
      <c r="S174" s="81">
        <f t="shared" si="61"/>
        <v>33</v>
      </c>
      <c r="T174" s="79"/>
      <c r="U174" s="81">
        <f t="shared" si="62"/>
        <v>11</v>
      </c>
      <c r="V174" s="79"/>
      <c r="W174" s="81">
        <f t="shared" si="63"/>
        <v>7</v>
      </c>
      <c r="X174" s="79"/>
      <c r="Y174" s="81">
        <f t="shared" si="64"/>
        <v>2</v>
      </c>
      <c r="Z174" s="79"/>
      <c r="AA174" s="79">
        <f t="shared" si="65"/>
        <v>2</v>
      </c>
      <c r="AB174" s="79"/>
      <c r="AC174" s="82">
        <f t="shared" si="39"/>
        <v>1</v>
      </c>
    </row>
    <row r="175" spans="1:29" x14ac:dyDescent="0.2">
      <c r="A175" s="80">
        <v>44137</v>
      </c>
      <c r="B175" s="79">
        <f>3163-C172</f>
        <v>590</v>
      </c>
      <c r="C175" s="81">
        <f t="shared" si="53"/>
        <v>3163</v>
      </c>
      <c r="D175" s="79">
        <v>88</v>
      </c>
      <c r="E175" s="81">
        <f t="shared" si="54"/>
        <v>994</v>
      </c>
      <c r="F175" s="79">
        <v>9</v>
      </c>
      <c r="G175" s="81">
        <f t="shared" si="55"/>
        <v>266</v>
      </c>
      <c r="H175" s="79">
        <v>37</v>
      </c>
      <c r="I175" s="81">
        <f t="shared" si="56"/>
        <v>280</v>
      </c>
      <c r="J175" s="79">
        <v>7</v>
      </c>
      <c r="K175" s="81">
        <f t="shared" si="57"/>
        <v>55</v>
      </c>
      <c r="L175" s="79">
        <v>12</v>
      </c>
      <c r="M175" s="81">
        <f t="shared" si="58"/>
        <v>93</v>
      </c>
      <c r="N175" s="79">
        <v>0</v>
      </c>
      <c r="O175" s="81">
        <f t="shared" si="59"/>
        <v>30</v>
      </c>
      <c r="P175" s="79">
        <v>3</v>
      </c>
      <c r="Q175" s="81">
        <f t="shared" si="60"/>
        <v>78</v>
      </c>
      <c r="R175" s="79">
        <v>7</v>
      </c>
      <c r="S175" s="81">
        <f t="shared" si="61"/>
        <v>40</v>
      </c>
      <c r="T175" s="79">
        <v>2</v>
      </c>
      <c r="U175" s="81">
        <f t="shared" si="62"/>
        <v>13</v>
      </c>
      <c r="V175" s="79">
        <v>0</v>
      </c>
      <c r="W175" s="81">
        <f t="shared" si="63"/>
        <v>7</v>
      </c>
      <c r="X175" s="79">
        <v>2</v>
      </c>
      <c r="Y175" s="81">
        <f t="shared" si="64"/>
        <v>4</v>
      </c>
      <c r="Z175" s="79">
        <v>1</v>
      </c>
      <c r="AA175" s="79">
        <f t="shared" si="65"/>
        <v>3</v>
      </c>
      <c r="AB175" s="79">
        <v>1</v>
      </c>
      <c r="AC175" s="82">
        <f t="shared" si="39"/>
        <v>2</v>
      </c>
    </row>
    <row r="176" spans="1:29" x14ac:dyDescent="0.2">
      <c r="A176" s="80">
        <v>44138</v>
      </c>
      <c r="B176" s="79">
        <f>3290-C175</f>
        <v>127</v>
      </c>
      <c r="C176" s="81">
        <f t="shared" si="53"/>
        <v>3290</v>
      </c>
      <c r="D176" s="79">
        <v>38</v>
      </c>
      <c r="E176" s="81">
        <f t="shared" si="54"/>
        <v>1032</v>
      </c>
      <c r="F176" s="79">
        <v>0</v>
      </c>
      <c r="G176" s="81">
        <f t="shared" si="55"/>
        <v>266</v>
      </c>
      <c r="H176" s="79">
        <v>0</v>
      </c>
      <c r="I176" s="81">
        <f t="shared" si="56"/>
        <v>280</v>
      </c>
      <c r="J176" s="79">
        <v>13</v>
      </c>
      <c r="K176" s="81">
        <f t="shared" si="57"/>
        <v>68</v>
      </c>
      <c r="L176" s="79">
        <v>9</v>
      </c>
      <c r="M176" s="81">
        <f t="shared" si="58"/>
        <v>102</v>
      </c>
      <c r="N176" s="79">
        <v>0</v>
      </c>
      <c r="O176" s="81">
        <f t="shared" si="59"/>
        <v>30</v>
      </c>
      <c r="P176" s="79">
        <v>21</v>
      </c>
      <c r="Q176" s="81">
        <f t="shared" si="60"/>
        <v>99</v>
      </c>
      <c r="R176" s="79">
        <v>8</v>
      </c>
      <c r="S176" s="81">
        <f t="shared" si="61"/>
        <v>48</v>
      </c>
      <c r="T176" s="79">
        <v>0</v>
      </c>
      <c r="U176" s="81">
        <f t="shared" si="62"/>
        <v>13</v>
      </c>
      <c r="V176" s="79">
        <v>0</v>
      </c>
      <c r="W176" s="81">
        <f t="shared" si="63"/>
        <v>7</v>
      </c>
      <c r="X176" s="79">
        <v>0</v>
      </c>
      <c r="Y176" s="81">
        <f t="shared" si="64"/>
        <v>4</v>
      </c>
      <c r="Z176" s="79">
        <v>0</v>
      </c>
      <c r="AA176" s="79">
        <f t="shared" si="65"/>
        <v>3</v>
      </c>
      <c r="AB176" s="79">
        <v>0</v>
      </c>
      <c r="AC176" s="82">
        <f t="shared" si="39"/>
        <v>2</v>
      </c>
    </row>
    <row r="177" spans="1:29" x14ac:dyDescent="0.2">
      <c r="A177" s="80">
        <v>44139</v>
      </c>
      <c r="B177" s="79">
        <f>3497-C176</f>
        <v>207</v>
      </c>
      <c r="C177" s="81">
        <f t="shared" si="53"/>
        <v>3497</v>
      </c>
      <c r="D177" s="79">
        <v>222</v>
      </c>
      <c r="E177" s="81">
        <f t="shared" si="54"/>
        <v>1254</v>
      </c>
      <c r="F177" s="79">
        <v>8</v>
      </c>
      <c r="G177" s="81">
        <f t="shared" si="55"/>
        <v>274</v>
      </c>
      <c r="H177" s="79">
        <v>25</v>
      </c>
      <c r="I177" s="81">
        <f t="shared" si="56"/>
        <v>305</v>
      </c>
      <c r="J177" s="79">
        <v>12</v>
      </c>
      <c r="K177" s="81">
        <f t="shared" si="57"/>
        <v>80</v>
      </c>
      <c r="L177" s="79">
        <v>35</v>
      </c>
      <c r="M177" s="81">
        <f t="shared" si="58"/>
        <v>137</v>
      </c>
      <c r="N177" s="79">
        <v>0</v>
      </c>
      <c r="O177" s="81">
        <f t="shared" si="59"/>
        <v>30</v>
      </c>
      <c r="P177" s="79">
        <v>48</v>
      </c>
      <c r="Q177" s="81">
        <f t="shared" si="60"/>
        <v>147</v>
      </c>
      <c r="R177" s="79">
        <v>32</v>
      </c>
      <c r="S177" s="81">
        <f t="shared" si="61"/>
        <v>80</v>
      </c>
      <c r="T177" s="79">
        <v>0</v>
      </c>
      <c r="U177" s="81">
        <f t="shared" si="62"/>
        <v>13</v>
      </c>
      <c r="V177" s="79">
        <v>0</v>
      </c>
      <c r="W177" s="81">
        <f t="shared" si="63"/>
        <v>7</v>
      </c>
      <c r="X177" s="79">
        <v>0</v>
      </c>
      <c r="Y177" s="81">
        <f t="shared" si="64"/>
        <v>4</v>
      </c>
      <c r="Z177" s="79">
        <v>0</v>
      </c>
      <c r="AA177" s="79">
        <f t="shared" si="65"/>
        <v>3</v>
      </c>
      <c r="AB177" s="79">
        <v>0</v>
      </c>
      <c r="AC177" s="82">
        <f t="shared" si="39"/>
        <v>2</v>
      </c>
    </row>
    <row r="178" spans="1:29" x14ac:dyDescent="0.2">
      <c r="A178" s="80">
        <v>44140</v>
      </c>
      <c r="B178" s="79">
        <f>3630-C177</f>
        <v>133</v>
      </c>
      <c r="C178" s="81">
        <f t="shared" si="53"/>
        <v>3630</v>
      </c>
      <c r="D178" s="79">
        <v>122</v>
      </c>
      <c r="E178" s="81">
        <f t="shared" si="54"/>
        <v>1376</v>
      </c>
      <c r="F178" s="79">
        <v>1</v>
      </c>
      <c r="G178" s="81">
        <f t="shared" si="55"/>
        <v>275</v>
      </c>
      <c r="H178" s="79">
        <v>41</v>
      </c>
      <c r="I178" s="81">
        <f t="shared" si="56"/>
        <v>346</v>
      </c>
      <c r="J178" s="79">
        <v>7</v>
      </c>
      <c r="K178" s="81">
        <f t="shared" si="57"/>
        <v>87</v>
      </c>
      <c r="L178" s="79">
        <v>18</v>
      </c>
      <c r="M178" s="81">
        <f t="shared" si="58"/>
        <v>155</v>
      </c>
      <c r="N178" s="79">
        <v>0</v>
      </c>
      <c r="O178" s="81">
        <f t="shared" si="59"/>
        <v>30</v>
      </c>
      <c r="P178" s="79">
        <v>18</v>
      </c>
      <c r="Q178" s="81">
        <f t="shared" si="60"/>
        <v>165</v>
      </c>
      <c r="R178" s="79">
        <v>15</v>
      </c>
      <c r="S178" s="81">
        <f t="shared" si="61"/>
        <v>95</v>
      </c>
      <c r="T178" s="79">
        <v>0</v>
      </c>
      <c r="U178" s="81">
        <f t="shared" si="62"/>
        <v>13</v>
      </c>
      <c r="V178" s="79">
        <v>2</v>
      </c>
      <c r="W178" s="81">
        <f t="shared" si="63"/>
        <v>9</v>
      </c>
      <c r="X178" s="79">
        <v>0</v>
      </c>
      <c r="Y178" s="81">
        <f t="shared" si="64"/>
        <v>4</v>
      </c>
      <c r="Z178" s="79">
        <v>0</v>
      </c>
      <c r="AA178" s="79">
        <f t="shared" si="65"/>
        <v>3</v>
      </c>
      <c r="AB178" s="79">
        <v>0</v>
      </c>
      <c r="AC178" s="82">
        <f t="shared" si="39"/>
        <v>2</v>
      </c>
    </row>
    <row r="179" spans="1:29" x14ac:dyDescent="0.2">
      <c r="A179" s="80">
        <v>44141</v>
      </c>
      <c r="B179" s="47">
        <v>263</v>
      </c>
      <c r="C179" s="81">
        <f t="shared" si="53"/>
        <v>3893</v>
      </c>
      <c r="D179" s="79">
        <v>77</v>
      </c>
      <c r="E179" s="81">
        <f t="shared" si="54"/>
        <v>1453</v>
      </c>
      <c r="F179" s="79">
        <v>0</v>
      </c>
      <c r="G179" s="81">
        <f t="shared" si="55"/>
        <v>275</v>
      </c>
      <c r="H179" s="79">
        <v>9</v>
      </c>
      <c r="I179" s="81">
        <f t="shared" si="56"/>
        <v>355</v>
      </c>
      <c r="J179" s="79">
        <v>0</v>
      </c>
      <c r="K179" s="81">
        <f t="shared" si="57"/>
        <v>87</v>
      </c>
      <c r="L179" s="79">
        <v>34</v>
      </c>
      <c r="M179" s="81">
        <f t="shared" si="58"/>
        <v>189</v>
      </c>
      <c r="N179" s="79">
        <v>0</v>
      </c>
      <c r="O179" s="81">
        <f t="shared" si="59"/>
        <v>30</v>
      </c>
      <c r="P179" s="79">
        <v>13</v>
      </c>
      <c r="Q179" s="81">
        <f t="shared" si="60"/>
        <v>178</v>
      </c>
      <c r="R179" s="79">
        <v>10</v>
      </c>
      <c r="S179" s="81">
        <f t="shared" si="61"/>
        <v>105</v>
      </c>
      <c r="T179" s="79">
        <v>0</v>
      </c>
      <c r="U179" s="81">
        <f t="shared" si="62"/>
        <v>13</v>
      </c>
      <c r="V179" s="79">
        <v>0</v>
      </c>
      <c r="W179" s="81">
        <f t="shared" si="63"/>
        <v>9</v>
      </c>
      <c r="X179" s="79">
        <v>0</v>
      </c>
      <c r="Y179" s="81">
        <f t="shared" si="64"/>
        <v>4</v>
      </c>
      <c r="Z179" s="79">
        <v>0</v>
      </c>
      <c r="AA179" s="79">
        <f t="shared" si="65"/>
        <v>3</v>
      </c>
      <c r="AB179" s="79">
        <v>0</v>
      </c>
      <c r="AC179" s="82">
        <f t="shared" si="39"/>
        <v>2</v>
      </c>
    </row>
    <row r="180" spans="1:29" x14ac:dyDescent="0.2">
      <c r="A180" s="80">
        <v>44142</v>
      </c>
      <c r="B180" s="79"/>
      <c r="C180" s="81">
        <f t="shared" si="53"/>
        <v>3893</v>
      </c>
      <c r="D180" s="79"/>
      <c r="E180" s="81">
        <f t="shared" si="54"/>
        <v>1453</v>
      </c>
      <c r="F180" s="79"/>
      <c r="G180" s="81">
        <f t="shared" si="55"/>
        <v>275</v>
      </c>
      <c r="H180" s="79"/>
      <c r="I180" s="81">
        <f t="shared" si="56"/>
        <v>355</v>
      </c>
      <c r="J180" s="79"/>
      <c r="K180" s="81">
        <f t="shared" si="57"/>
        <v>87</v>
      </c>
      <c r="L180" s="79"/>
      <c r="M180" s="81">
        <f t="shared" si="58"/>
        <v>189</v>
      </c>
      <c r="N180" s="79"/>
      <c r="O180" s="81">
        <f t="shared" si="59"/>
        <v>30</v>
      </c>
      <c r="P180" s="79"/>
      <c r="Q180" s="81">
        <f t="shared" si="60"/>
        <v>178</v>
      </c>
      <c r="R180" s="79"/>
      <c r="S180" s="81">
        <f t="shared" si="61"/>
        <v>105</v>
      </c>
      <c r="T180" s="79"/>
      <c r="U180" s="81">
        <f t="shared" si="62"/>
        <v>13</v>
      </c>
      <c r="V180" s="79"/>
      <c r="W180" s="81">
        <f t="shared" si="63"/>
        <v>9</v>
      </c>
      <c r="X180" s="79"/>
      <c r="Y180" s="81">
        <f t="shared" si="64"/>
        <v>4</v>
      </c>
      <c r="Z180" s="79"/>
      <c r="AA180" s="79">
        <f t="shared" si="65"/>
        <v>3</v>
      </c>
      <c r="AB180" s="79"/>
      <c r="AC180" s="82">
        <f t="shared" si="39"/>
        <v>2</v>
      </c>
    </row>
    <row r="181" spans="1:29" x14ac:dyDescent="0.2">
      <c r="A181" s="80">
        <v>44143</v>
      </c>
      <c r="B181" s="79"/>
      <c r="C181" s="81">
        <f t="shared" si="53"/>
        <v>3893</v>
      </c>
      <c r="D181" s="79"/>
      <c r="E181" s="81">
        <f t="shared" si="54"/>
        <v>1453</v>
      </c>
      <c r="F181" s="79"/>
      <c r="G181" s="81">
        <f t="shared" si="55"/>
        <v>275</v>
      </c>
      <c r="H181" s="79"/>
      <c r="I181" s="81">
        <f t="shared" si="56"/>
        <v>355</v>
      </c>
      <c r="J181" s="79"/>
      <c r="K181" s="81">
        <f t="shared" si="57"/>
        <v>87</v>
      </c>
      <c r="L181" s="79"/>
      <c r="M181" s="81">
        <f t="shared" si="58"/>
        <v>189</v>
      </c>
      <c r="N181" s="79"/>
      <c r="O181" s="81">
        <f t="shared" si="59"/>
        <v>30</v>
      </c>
      <c r="P181" s="79"/>
      <c r="Q181" s="81">
        <f t="shared" si="60"/>
        <v>178</v>
      </c>
      <c r="R181" s="79"/>
      <c r="S181" s="81">
        <f t="shared" si="61"/>
        <v>105</v>
      </c>
      <c r="T181" s="79"/>
      <c r="U181" s="81">
        <f t="shared" si="62"/>
        <v>13</v>
      </c>
      <c r="V181" s="79"/>
      <c r="W181" s="81">
        <f t="shared" si="63"/>
        <v>9</v>
      </c>
      <c r="X181" s="79"/>
      <c r="Y181" s="81">
        <f t="shared" si="64"/>
        <v>4</v>
      </c>
      <c r="Z181" s="79"/>
      <c r="AA181" s="79">
        <f t="shared" si="65"/>
        <v>3</v>
      </c>
      <c r="AB181" s="79"/>
      <c r="AC181" s="82">
        <f t="shared" si="39"/>
        <v>2</v>
      </c>
    </row>
    <row r="182" spans="1:29" x14ac:dyDescent="0.2">
      <c r="A182" s="80">
        <v>44144</v>
      </c>
      <c r="B182" s="79">
        <f>4106-C179</f>
        <v>213</v>
      </c>
      <c r="C182" s="81">
        <f t="shared" si="53"/>
        <v>4106</v>
      </c>
      <c r="D182" s="79">
        <f>E182-E181</f>
        <v>150</v>
      </c>
      <c r="E182" s="81">
        <v>1603</v>
      </c>
      <c r="F182" s="79">
        <v>0</v>
      </c>
      <c r="G182" s="81">
        <f t="shared" si="55"/>
        <v>275</v>
      </c>
      <c r="H182" s="79">
        <v>15</v>
      </c>
      <c r="I182" s="81">
        <f t="shared" si="56"/>
        <v>370</v>
      </c>
      <c r="J182" s="79">
        <v>4</v>
      </c>
      <c r="K182" s="81">
        <f t="shared" si="57"/>
        <v>91</v>
      </c>
      <c r="L182" s="79">
        <v>6</v>
      </c>
      <c r="M182" s="81">
        <f t="shared" si="58"/>
        <v>195</v>
      </c>
      <c r="N182" s="79">
        <v>0</v>
      </c>
      <c r="O182" s="81">
        <f t="shared" si="59"/>
        <v>30</v>
      </c>
      <c r="P182" s="79">
        <v>12</v>
      </c>
      <c r="Q182" s="81">
        <f t="shared" si="60"/>
        <v>190</v>
      </c>
      <c r="R182" s="79">
        <v>5</v>
      </c>
      <c r="S182" s="81">
        <f t="shared" si="61"/>
        <v>110</v>
      </c>
      <c r="T182" s="79">
        <v>0</v>
      </c>
      <c r="U182" s="81">
        <f t="shared" si="62"/>
        <v>13</v>
      </c>
      <c r="V182" s="79">
        <v>0</v>
      </c>
      <c r="W182" s="81">
        <f t="shared" si="63"/>
        <v>9</v>
      </c>
      <c r="X182" s="79">
        <v>0</v>
      </c>
      <c r="Y182" s="81">
        <f t="shared" si="64"/>
        <v>4</v>
      </c>
      <c r="Z182" s="79">
        <v>0</v>
      </c>
      <c r="AA182" s="79">
        <f t="shared" si="65"/>
        <v>3</v>
      </c>
      <c r="AB182" s="79">
        <v>1</v>
      </c>
      <c r="AC182" s="82">
        <f t="shared" si="39"/>
        <v>3</v>
      </c>
    </row>
    <row r="183" spans="1:29" x14ac:dyDescent="0.2">
      <c r="A183" s="80">
        <v>44145</v>
      </c>
      <c r="B183" s="79">
        <f>4688-4106</f>
        <v>582</v>
      </c>
      <c r="C183" s="81">
        <f t="shared" si="53"/>
        <v>4688</v>
      </c>
      <c r="D183" s="79">
        <f>E183-E182</f>
        <v>142</v>
      </c>
      <c r="E183" s="81">
        <v>1745</v>
      </c>
      <c r="F183" s="79">
        <v>6</v>
      </c>
      <c r="G183" s="81">
        <f t="shared" si="55"/>
        <v>281</v>
      </c>
      <c r="H183" s="79">
        <v>0</v>
      </c>
      <c r="I183" s="81">
        <f t="shared" si="56"/>
        <v>370</v>
      </c>
      <c r="J183" s="79">
        <v>4</v>
      </c>
      <c r="K183" s="81">
        <f t="shared" si="57"/>
        <v>95</v>
      </c>
      <c r="L183" s="79">
        <v>19</v>
      </c>
      <c r="M183" s="81">
        <f t="shared" si="58"/>
        <v>214</v>
      </c>
      <c r="N183" s="79">
        <v>0</v>
      </c>
      <c r="O183" s="81">
        <f t="shared" si="59"/>
        <v>30</v>
      </c>
      <c r="P183" s="79">
        <f>213-Q182</f>
        <v>23</v>
      </c>
      <c r="Q183" s="81">
        <f t="shared" si="60"/>
        <v>213</v>
      </c>
      <c r="R183" s="79">
        <v>13</v>
      </c>
      <c r="S183" s="81">
        <f t="shared" si="61"/>
        <v>123</v>
      </c>
      <c r="T183" s="79">
        <v>0</v>
      </c>
      <c r="U183" s="81">
        <f t="shared" si="62"/>
        <v>13</v>
      </c>
      <c r="V183" s="79">
        <v>0</v>
      </c>
      <c r="W183" s="81">
        <f t="shared" si="63"/>
        <v>9</v>
      </c>
      <c r="X183" s="79">
        <v>0</v>
      </c>
      <c r="Y183" s="81">
        <f t="shared" si="64"/>
        <v>4</v>
      </c>
      <c r="Z183" s="79">
        <v>0</v>
      </c>
      <c r="AA183" s="79">
        <f t="shared" si="65"/>
        <v>3</v>
      </c>
      <c r="AB183" s="79">
        <v>0</v>
      </c>
      <c r="AC183" s="82">
        <f t="shared" si="39"/>
        <v>3</v>
      </c>
    </row>
    <row r="184" spans="1:29" x14ac:dyDescent="0.2">
      <c r="A184" s="80">
        <v>44146</v>
      </c>
      <c r="B184" s="79">
        <f>C184-C183</f>
        <v>337</v>
      </c>
      <c r="C184" s="81">
        <v>5025</v>
      </c>
      <c r="D184" s="79">
        <f>E184-E183</f>
        <v>200</v>
      </c>
      <c r="E184" s="81">
        <v>1945</v>
      </c>
      <c r="F184" s="79">
        <f>G184-G183</f>
        <v>0</v>
      </c>
      <c r="G184" s="81">
        <v>281</v>
      </c>
      <c r="H184" s="79">
        <f>I184-I183</f>
        <v>10</v>
      </c>
      <c r="I184" s="81">
        <v>380</v>
      </c>
      <c r="J184" s="79">
        <f>K184-K183</f>
        <v>3</v>
      </c>
      <c r="K184" s="81">
        <v>98</v>
      </c>
      <c r="L184" s="79">
        <f>M184-M183</f>
        <v>75</v>
      </c>
      <c r="M184" s="81">
        <v>289</v>
      </c>
      <c r="N184" s="79">
        <f>O184-O183</f>
        <v>0</v>
      </c>
      <c r="O184" s="81">
        <v>30</v>
      </c>
      <c r="P184" s="79">
        <f>Q184-Q183</f>
        <v>14</v>
      </c>
      <c r="Q184" s="81">
        <v>227</v>
      </c>
      <c r="R184" s="79">
        <f>S184-S183</f>
        <v>13</v>
      </c>
      <c r="S184" s="81">
        <v>136</v>
      </c>
      <c r="T184" s="79">
        <f>U184-U183</f>
        <v>0</v>
      </c>
      <c r="U184" s="81">
        <v>13</v>
      </c>
      <c r="V184" s="79">
        <f>W184-W183</f>
        <v>1</v>
      </c>
      <c r="W184" s="81">
        <v>10</v>
      </c>
      <c r="X184" s="79">
        <f>Y184-Y183</f>
        <v>0</v>
      </c>
      <c r="Y184" s="81">
        <v>4</v>
      </c>
      <c r="Z184" s="79">
        <f>AA184-AA183</f>
        <v>0</v>
      </c>
      <c r="AA184" s="79">
        <v>3</v>
      </c>
      <c r="AB184" s="79">
        <f>AC184-AC183</f>
        <v>0</v>
      </c>
      <c r="AC184" s="82">
        <v>3</v>
      </c>
    </row>
    <row r="185" spans="1:29" x14ac:dyDescent="0.2">
      <c r="A185" s="80">
        <v>44147</v>
      </c>
      <c r="B185" s="79"/>
      <c r="C185" s="81"/>
      <c r="D185" s="79"/>
      <c r="E185" s="81"/>
      <c r="F185" s="79"/>
      <c r="G185" s="81"/>
      <c r="H185" s="79"/>
      <c r="I185" s="81"/>
      <c r="J185" s="79"/>
      <c r="K185" s="81"/>
      <c r="L185" s="79"/>
      <c r="M185" s="81"/>
      <c r="N185" s="79"/>
      <c r="O185" s="81"/>
      <c r="P185" s="79"/>
      <c r="Q185" s="81"/>
      <c r="R185" s="79"/>
      <c r="S185" s="81"/>
      <c r="T185" s="79"/>
      <c r="U185" s="81"/>
      <c r="V185" s="79"/>
      <c r="W185" s="81"/>
      <c r="X185" s="79"/>
      <c r="Y185" s="81"/>
      <c r="Z185" s="79"/>
      <c r="AA185" s="79"/>
      <c r="AB185" s="79"/>
      <c r="AC185" s="82"/>
    </row>
    <row r="186" spans="1:29" x14ac:dyDescent="0.2">
      <c r="A186" s="80">
        <v>44148</v>
      </c>
      <c r="B186" s="79"/>
      <c r="C186" s="81"/>
      <c r="D186" s="79"/>
      <c r="E186" s="81"/>
      <c r="F186" s="79"/>
      <c r="G186" s="81"/>
      <c r="H186" s="79"/>
      <c r="I186" s="81"/>
      <c r="J186" s="79"/>
      <c r="K186" s="81"/>
      <c r="L186" s="79"/>
      <c r="M186" s="81"/>
      <c r="N186" s="79"/>
      <c r="O186" s="81"/>
      <c r="P186" s="79"/>
      <c r="Q186" s="81"/>
      <c r="R186" s="79"/>
      <c r="S186" s="81"/>
      <c r="T186" s="79"/>
      <c r="U186" s="81"/>
      <c r="V186" s="79"/>
      <c r="W186" s="81"/>
      <c r="X186" s="79"/>
      <c r="Y186" s="81"/>
      <c r="Z186" s="79"/>
      <c r="AA186" s="79"/>
      <c r="AB186" s="79"/>
      <c r="AC186" s="82"/>
    </row>
    <row r="187" spans="1:29" x14ac:dyDescent="0.2">
      <c r="A187" s="80">
        <v>44149</v>
      </c>
      <c r="B187" s="79"/>
      <c r="C187" s="81"/>
      <c r="D187" s="79"/>
      <c r="E187" s="81"/>
      <c r="F187" s="79"/>
      <c r="G187" s="81"/>
      <c r="H187" s="79"/>
      <c r="I187" s="81"/>
      <c r="J187" s="79"/>
      <c r="K187" s="81"/>
      <c r="L187" s="79"/>
      <c r="M187" s="81"/>
      <c r="N187" s="79"/>
      <c r="O187" s="81"/>
      <c r="P187" s="79"/>
      <c r="Q187" s="81"/>
      <c r="R187" s="79"/>
      <c r="S187" s="81"/>
      <c r="T187" s="79"/>
      <c r="U187" s="81"/>
      <c r="V187" s="79"/>
      <c r="W187" s="81"/>
      <c r="X187" s="79"/>
      <c r="Y187" s="81"/>
      <c r="Z187" s="79"/>
      <c r="AA187" s="79"/>
      <c r="AB187" s="79"/>
      <c r="AC187" s="82"/>
    </row>
    <row r="188" spans="1:29" x14ac:dyDescent="0.2">
      <c r="A188" s="80">
        <v>44150</v>
      </c>
      <c r="B188" s="79"/>
      <c r="C188" s="81"/>
      <c r="D188" s="79"/>
      <c r="E188" s="81"/>
      <c r="F188" s="79"/>
      <c r="G188" s="81"/>
      <c r="H188" s="79"/>
      <c r="I188" s="81"/>
      <c r="J188" s="79"/>
      <c r="K188" s="81"/>
      <c r="L188" s="79"/>
      <c r="M188" s="81"/>
      <c r="N188" s="79"/>
      <c r="O188" s="81"/>
      <c r="P188" s="79"/>
      <c r="Q188" s="81"/>
      <c r="R188" s="79"/>
      <c r="S188" s="81"/>
      <c r="T188" s="79"/>
      <c r="U188" s="81"/>
      <c r="V188" s="79"/>
      <c r="W188" s="81"/>
      <c r="X188" s="79"/>
      <c r="Y188" s="81"/>
      <c r="Z188" s="79"/>
      <c r="AA188" s="79"/>
      <c r="AB188" s="79"/>
      <c r="AC188" s="82"/>
    </row>
    <row r="189" spans="1:29" x14ac:dyDescent="0.2">
      <c r="A189" s="80"/>
      <c r="B189" s="79"/>
      <c r="C189" s="81"/>
      <c r="D189" s="79"/>
      <c r="E189" s="81"/>
      <c r="F189" s="79"/>
      <c r="G189" s="81"/>
      <c r="H189" s="79"/>
      <c r="I189" s="81"/>
      <c r="J189" s="79"/>
      <c r="K189" s="81"/>
      <c r="L189" s="79"/>
      <c r="M189" s="81"/>
      <c r="N189" s="79"/>
      <c r="O189" s="81"/>
      <c r="P189" s="79"/>
      <c r="Q189" s="81"/>
      <c r="R189" s="79"/>
      <c r="S189" s="81"/>
      <c r="T189" s="79"/>
      <c r="U189" s="81"/>
      <c r="V189" s="79"/>
      <c r="W189" s="81"/>
      <c r="X189" s="79"/>
      <c r="Y189" s="81"/>
      <c r="Z189" s="79"/>
      <c r="AA189" s="79"/>
      <c r="AB189" s="79"/>
      <c r="AC189" s="82"/>
    </row>
    <row r="190" spans="1:29" x14ac:dyDescent="0.2">
      <c r="A190" s="75"/>
      <c r="B190" s="200" t="s">
        <v>11</v>
      </c>
      <c r="C190" s="201"/>
      <c r="D190" s="200" t="s">
        <v>12</v>
      </c>
      <c r="E190" s="201"/>
      <c r="F190" s="200" t="s">
        <v>16</v>
      </c>
      <c r="G190" s="201"/>
      <c r="H190" s="200" t="s">
        <v>52</v>
      </c>
      <c r="I190" s="201"/>
      <c r="J190" s="200" t="s">
        <v>53</v>
      </c>
      <c r="K190" s="201"/>
      <c r="L190" s="200" t="s">
        <v>13</v>
      </c>
      <c r="M190" s="201"/>
      <c r="N190" s="200" t="s">
        <v>15</v>
      </c>
      <c r="O190" s="201"/>
      <c r="P190" s="200" t="s">
        <v>17</v>
      </c>
      <c r="Q190" s="201"/>
      <c r="R190" s="200" t="s">
        <v>20</v>
      </c>
      <c r="S190" s="201"/>
      <c r="T190" s="200" t="s">
        <v>14</v>
      </c>
      <c r="U190" s="201"/>
      <c r="V190" s="200" t="s">
        <v>18</v>
      </c>
      <c r="W190" s="201"/>
      <c r="X190" s="200" t="s">
        <v>19</v>
      </c>
      <c r="Y190" s="201"/>
      <c r="Z190" s="200" t="s">
        <v>74</v>
      </c>
      <c r="AA190" s="201"/>
      <c r="AB190" s="200" t="s">
        <v>133</v>
      </c>
      <c r="AC190" s="204"/>
    </row>
    <row r="191" spans="1:29" ht="15" thickBot="1" x14ac:dyDescent="0.25">
      <c r="A191" s="84" t="s">
        <v>87</v>
      </c>
      <c r="B191" s="199">
        <f>SUM(B4:B189)</f>
        <v>5025</v>
      </c>
      <c r="C191" s="199"/>
      <c r="D191" s="199">
        <f t="shared" ref="D191" si="66">SUM(D4:D189)</f>
        <v>1945</v>
      </c>
      <c r="E191" s="199"/>
      <c r="F191" s="199">
        <f t="shared" ref="F191" si="67">SUM(F4:F189)</f>
        <v>281</v>
      </c>
      <c r="G191" s="199"/>
      <c r="H191" s="199">
        <f t="shared" ref="H191" si="68">SUM(H4:H189)</f>
        <v>380</v>
      </c>
      <c r="I191" s="199"/>
      <c r="J191" s="199">
        <f t="shared" ref="J191" si="69">SUM(J4:J189)</f>
        <v>98</v>
      </c>
      <c r="K191" s="199"/>
      <c r="L191" s="199">
        <f t="shared" ref="L191" si="70">SUM(L4:L189)</f>
        <v>289</v>
      </c>
      <c r="M191" s="199"/>
      <c r="N191" s="199">
        <f t="shared" ref="N191" si="71">SUM(N4:N189)</f>
        <v>30</v>
      </c>
      <c r="O191" s="199"/>
      <c r="P191" s="199">
        <f t="shared" ref="P191" si="72">SUM(P4:P189)</f>
        <v>227</v>
      </c>
      <c r="Q191" s="199"/>
      <c r="R191" s="199">
        <f t="shared" ref="R191" si="73">SUM(R4:R189)</f>
        <v>136</v>
      </c>
      <c r="S191" s="199"/>
      <c r="T191" s="199">
        <f t="shared" ref="T191" si="74">SUM(T4:T189)</f>
        <v>13</v>
      </c>
      <c r="U191" s="199"/>
      <c r="V191" s="199">
        <f t="shared" ref="V191" si="75">SUM(V4:V189)</f>
        <v>10</v>
      </c>
      <c r="W191" s="199"/>
      <c r="X191" s="199">
        <f t="shared" ref="X191" si="76">SUM(X4:X189)</f>
        <v>4</v>
      </c>
      <c r="Y191" s="199"/>
      <c r="Z191" s="199">
        <f t="shared" ref="Z191" si="77">SUM(Z4:Z189)</f>
        <v>3</v>
      </c>
      <c r="AA191" s="199"/>
      <c r="AB191" s="199">
        <f t="shared" ref="AB191" si="78">SUM(AB4:AB189)</f>
        <v>3</v>
      </c>
      <c r="AC191" s="205"/>
    </row>
    <row r="192" spans="1:29" ht="15" thickTop="1" x14ac:dyDescent="0.2">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t="s">
        <v>92</v>
      </c>
      <c r="AC192" s="47">
        <f>SUM(B191:AC191)</f>
        <v>8444</v>
      </c>
    </row>
    <row r="193" spans="2:29" x14ac:dyDescent="0.2">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row>
    <row r="194" spans="2:29" x14ac:dyDescent="0.2">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row>
    <row r="195" spans="2:29" x14ac:dyDescent="0.2">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row>
    <row r="196" spans="2:29" x14ac:dyDescent="0.2">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row>
    <row r="197" spans="2:29" x14ac:dyDescent="0.2">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row>
    <row r="198" spans="2:29" x14ac:dyDescent="0.2">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row>
    <row r="199" spans="2:29" x14ac:dyDescent="0.2">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row>
    <row r="200" spans="2:29" x14ac:dyDescent="0.2">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row>
    <row r="201" spans="2:29" x14ac:dyDescent="0.2">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row>
    <row r="202" spans="2:29" x14ac:dyDescent="0.2">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row>
    <row r="203" spans="2:29" x14ac:dyDescent="0.2">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row>
    <row r="204" spans="2:29" x14ac:dyDescent="0.2">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row>
    <row r="205" spans="2:29" x14ac:dyDescent="0.2">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row>
    <row r="206" spans="2:29" x14ac:dyDescent="0.2">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row>
    <row r="207" spans="2:29" x14ac:dyDescent="0.2">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row>
    <row r="208" spans="2:29" x14ac:dyDescent="0.2">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row>
    <row r="209" spans="2:29" x14ac:dyDescent="0.2">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row>
    <row r="210" spans="2:29" x14ac:dyDescent="0.2">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row>
    <row r="211" spans="2:29" x14ac:dyDescent="0.2">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row>
    <row r="212" spans="2:29" x14ac:dyDescent="0.2">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row>
    <row r="213" spans="2:29" x14ac:dyDescent="0.2">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row>
    <row r="214" spans="2:29" x14ac:dyDescent="0.2">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row>
    <row r="215" spans="2:29" x14ac:dyDescent="0.2">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row>
    <row r="216" spans="2:29" x14ac:dyDescent="0.2">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row>
    <row r="217" spans="2:29" x14ac:dyDescent="0.2">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row>
    <row r="218" spans="2:29" x14ac:dyDescent="0.2">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row>
    <row r="219" spans="2:29" x14ac:dyDescent="0.2">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row>
    <row r="220" spans="2:29" x14ac:dyDescent="0.2">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row>
    <row r="221" spans="2:29" x14ac:dyDescent="0.2">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row>
    <row r="222" spans="2:29" x14ac:dyDescent="0.2">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row>
    <row r="223" spans="2:29" x14ac:dyDescent="0.2">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row>
    <row r="224" spans="2:29" x14ac:dyDescent="0.2">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row>
    <row r="225" spans="2:29" x14ac:dyDescent="0.2">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row>
    <row r="226" spans="2:29" x14ac:dyDescent="0.2">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row>
    <row r="227" spans="2:29" x14ac:dyDescent="0.2">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row>
    <row r="228" spans="2:29" x14ac:dyDescent="0.2">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row>
    <row r="229" spans="2:29" x14ac:dyDescent="0.2">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row>
    <row r="230" spans="2:29" x14ac:dyDescent="0.2">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row>
    <row r="231" spans="2:29" x14ac:dyDescent="0.2">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row>
    <row r="232" spans="2:29" x14ac:dyDescent="0.2">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row>
    <row r="233" spans="2:29" x14ac:dyDescent="0.2">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row>
    <row r="234" spans="2:29" x14ac:dyDescent="0.2">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row>
    <row r="235" spans="2:29" x14ac:dyDescent="0.2">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row>
    <row r="236" spans="2:29" x14ac:dyDescent="0.2">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row>
    <row r="237" spans="2:29" x14ac:dyDescent="0.2">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row>
    <row r="238" spans="2:29" x14ac:dyDescent="0.2">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row>
    <row r="239" spans="2:29" x14ac:dyDescent="0.2">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row>
    <row r="240" spans="2:29" x14ac:dyDescent="0.2">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row>
    <row r="241" spans="2:29" x14ac:dyDescent="0.2">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row>
    <row r="242" spans="2:29" x14ac:dyDescent="0.2">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row>
    <row r="243" spans="2:29" x14ac:dyDescent="0.2">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row>
    <row r="244" spans="2:29" x14ac:dyDescent="0.2">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row>
    <row r="245" spans="2:29" x14ac:dyDescent="0.2">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row>
    <row r="246" spans="2:29" x14ac:dyDescent="0.2">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row>
    <row r="247" spans="2:29" x14ac:dyDescent="0.2">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row>
    <row r="248" spans="2:29" x14ac:dyDescent="0.2">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row>
    <row r="249" spans="2:29" x14ac:dyDescent="0.2">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row>
    <row r="250" spans="2:29" x14ac:dyDescent="0.2">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x14ac:dyDescent="0.2">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row>
    <row r="252" spans="2:29" x14ac:dyDescent="0.2">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row>
    <row r="253" spans="2:29" x14ac:dyDescent="0.2">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row>
    <row r="254" spans="2:29" x14ac:dyDescent="0.2">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row>
    <row r="255" spans="2:29" x14ac:dyDescent="0.2">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x14ac:dyDescent="0.2">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x14ac:dyDescent="0.2">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row>
    <row r="258" spans="2:29" x14ac:dyDescent="0.2">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row>
    <row r="259" spans="2:29" x14ac:dyDescent="0.2">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row>
    <row r="260" spans="2:29" x14ac:dyDescent="0.2">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row>
    <row r="261" spans="2:29" x14ac:dyDescent="0.2">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row>
    <row r="262" spans="2:29" x14ac:dyDescent="0.2">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row>
    <row r="263" spans="2:29" x14ac:dyDescent="0.2">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row>
    <row r="264" spans="2:29" x14ac:dyDescent="0.2">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row>
    <row r="265" spans="2:29" x14ac:dyDescent="0.2">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row>
    <row r="266" spans="2:29" x14ac:dyDescent="0.2">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row>
    <row r="267" spans="2:29" x14ac:dyDescent="0.2">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row>
    <row r="268" spans="2:29" x14ac:dyDescent="0.2">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row>
    <row r="269" spans="2:29" x14ac:dyDescent="0.2">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row>
    <row r="270" spans="2:29" x14ac:dyDescent="0.2">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row>
    <row r="271" spans="2:29" x14ac:dyDescent="0.2">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row>
    <row r="272" spans="2:29" x14ac:dyDescent="0.2">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row>
    <row r="273" spans="2:29" x14ac:dyDescent="0.2">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row>
    <row r="274" spans="2:29" x14ac:dyDescent="0.2">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row>
    <row r="275" spans="2:29" x14ac:dyDescent="0.2">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row>
    <row r="276" spans="2:29" x14ac:dyDescent="0.2">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row>
    <row r="277" spans="2:29" x14ac:dyDescent="0.2">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row>
    <row r="278" spans="2:29" x14ac:dyDescent="0.2">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row>
    <row r="279" spans="2:29" x14ac:dyDescent="0.2">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row>
    <row r="280" spans="2:29" x14ac:dyDescent="0.2">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row>
    <row r="281" spans="2:29" x14ac:dyDescent="0.2">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row>
    <row r="282" spans="2:29" x14ac:dyDescent="0.2">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row>
    <row r="283" spans="2:29" x14ac:dyDescent="0.2">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row>
    <row r="284" spans="2:29" x14ac:dyDescent="0.2">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row>
    <row r="285" spans="2:29" x14ac:dyDescent="0.2">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row>
    <row r="286" spans="2:29" x14ac:dyDescent="0.2">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row>
    <row r="287" spans="2:29" x14ac:dyDescent="0.2">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row>
    <row r="288" spans="2:29" x14ac:dyDescent="0.2">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row>
    <row r="289" spans="2:29" x14ac:dyDescent="0.2">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row>
    <row r="290" spans="2:29" x14ac:dyDescent="0.2">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row>
    <row r="291" spans="2:29" x14ac:dyDescent="0.2">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row>
    <row r="292" spans="2:29" x14ac:dyDescent="0.2">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row>
    <row r="293" spans="2:29" x14ac:dyDescent="0.2">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row>
    <row r="294" spans="2:29" x14ac:dyDescent="0.2">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row>
    <row r="295" spans="2:29" x14ac:dyDescent="0.2">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row>
    <row r="296" spans="2:29" x14ac:dyDescent="0.2">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row>
    <row r="297" spans="2:29" x14ac:dyDescent="0.2">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row>
    <row r="298" spans="2:29" x14ac:dyDescent="0.2">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row>
    <row r="299" spans="2:29" x14ac:dyDescent="0.2">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row>
    <row r="300" spans="2:29" x14ac:dyDescent="0.2">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row>
    <row r="301" spans="2:29" x14ac:dyDescent="0.2">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row>
    <row r="302" spans="2:29" x14ac:dyDescent="0.2">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row>
    <row r="303" spans="2:29" x14ac:dyDescent="0.2">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row>
    <row r="304" spans="2:29" x14ac:dyDescent="0.2">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row>
    <row r="305" spans="2:29" x14ac:dyDescent="0.2">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row>
    <row r="306" spans="2:29" x14ac:dyDescent="0.2">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row>
    <row r="307" spans="2:29" x14ac:dyDescent="0.2">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row>
    <row r="308" spans="2:29" x14ac:dyDescent="0.2">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row>
    <row r="309" spans="2:29" x14ac:dyDescent="0.2">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row>
    <row r="310" spans="2:29" x14ac:dyDescent="0.2">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row>
  </sheetData>
  <mergeCells count="43">
    <mergeCell ref="AB2:AC2"/>
    <mergeCell ref="AB190:AC190"/>
    <mergeCell ref="AB191:AC191"/>
    <mergeCell ref="B1:AC1"/>
    <mergeCell ref="T2:U2"/>
    <mergeCell ref="V2:W2"/>
    <mergeCell ref="X2:Y2"/>
    <mergeCell ref="Z2:AA2"/>
    <mergeCell ref="B2:C2"/>
    <mergeCell ref="D2:E2"/>
    <mergeCell ref="F2:G2"/>
    <mergeCell ref="H2:I2"/>
    <mergeCell ref="L2:M2"/>
    <mergeCell ref="N2:O2"/>
    <mergeCell ref="P2:Q2"/>
    <mergeCell ref="R2:S2"/>
    <mergeCell ref="J2:K2"/>
    <mergeCell ref="B191:C191"/>
    <mergeCell ref="D191:E191"/>
    <mergeCell ref="F191:G191"/>
    <mergeCell ref="H191:I191"/>
    <mergeCell ref="L191:M191"/>
    <mergeCell ref="J191:K191"/>
    <mergeCell ref="B190:C190"/>
    <mergeCell ref="D190:E190"/>
    <mergeCell ref="F190:G190"/>
    <mergeCell ref="H190:I190"/>
    <mergeCell ref="L190:M190"/>
    <mergeCell ref="J190:K190"/>
    <mergeCell ref="V191:W191"/>
    <mergeCell ref="X191:Y191"/>
    <mergeCell ref="Z191:AA191"/>
    <mergeCell ref="N190:O190"/>
    <mergeCell ref="P190:Q190"/>
    <mergeCell ref="R190:S190"/>
    <mergeCell ref="T190:U190"/>
    <mergeCell ref="V190:W190"/>
    <mergeCell ref="X190:Y190"/>
    <mergeCell ref="Z190:AA190"/>
    <mergeCell ref="N191:O191"/>
    <mergeCell ref="P191:Q191"/>
    <mergeCell ref="R191:S191"/>
    <mergeCell ref="T191:U19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Übersicht</vt:lpstr>
      <vt:lpstr>1. Covid-19-Daten</vt:lpstr>
      <vt:lpstr>1.1 Grafiken Covid-19</vt:lpstr>
      <vt:lpstr>1.2 Grafiken Hospitalisationen</vt:lpstr>
      <vt:lpstr>1.2 Grafiken Hosp. komplett</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2020-11-12T09:59:37Z</dcterms:modified>
</cp:coreProperties>
</file>