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2"/>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2. Contact Tracing" sheetId="6" r:id="rId7"/>
    <sheet name="3. Ansteckungsorte" sheetId="7" r:id="rId8"/>
    <sheet name="3.1 Grafiken Ansteckungsorte" sheetId="12" r:id="rId9"/>
    <sheet name="4. SwissCovid App" sheetId="8" r:id="rId10"/>
    <sheet name="5. Quarantäne nach Einreise" sheetId="9" r:id="rId11"/>
    <sheet name="5.1 nach Risikogebieten" sheetId="11" r:id="rId12"/>
    <sheet name="5.2 Reisemittel, -wege" sheetId="10" r:id="rId13"/>
  </sheets>
  <calcPr calcId="162913"/>
</workbook>
</file>

<file path=xl/calcChain.xml><?xml version="1.0" encoding="utf-8"?>
<calcChain xmlns="http://schemas.openxmlformats.org/spreadsheetml/2006/main">
  <c r="K190" i="10" l="1"/>
  <c r="I190" i="10"/>
  <c r="G190" i="10"/>
  <c r="E190" i="10"/>
  <c r="C190" i="10"/>
  <c r="M190" i="11"/>
  <c r="K190" i="11"/>
  <c r="I190" i="11"/>
  <c r="G190" i="11"/>
  <c r="E190" i="11"/>
  <c r="C190" i="11"/>
  <c r="D190" i="9"/>
  <c r="D187" i="9"/>
  <c r="D188" i="9" s="1"/>
  <c r="D189" i="9" s="1"/>
  <c r="C186" i="8" l="1"/>
  <c r="C187" i="8"/>
  <c r="C188" i="8" s="1"/>
  <c r="C189" i="8" s="1"/>
  <c r="D198" i="7"/>
  <c r="F198" i="7"/>
  <c r="H198" i="7"/>
  <c r="J198" i="7"/>
  <c r="L198" i="7"/>
  <c r="N198" i="7"/>
  <c r="P198" i="7"/>
  <c r="R198" i="7"/>
  <c r="T198" i="7"/>
  <c r="V198" i="7"/>
  <c r="X198" i="7"/>
  <c r="Z198" i="7"/>
  <c r="AB198" i="7"/>
  <c r="B198" i="7"/>
  <c r="AB190" i="7"/>
  <c r="Z190" i="7"/>
  <c r="X190" i="7"/>
  <c r="V190" i="7"/>
  <c r="V189" i="7"/>
  <c r="T190" i="7"/>
  <c r="R190" i="7"/>
  <c r="P190" i="7"/>
  <c r="N190" i="7"/>
  <c r="L190" i="7"/>
  <c r="J190" i="7"/>
  <c r="H190" i="7"/>
  <c r="F190" i="7"/>
  <c r="D190" i="7"/>
  <c r="B190" i="7"/>
  <c r="D190" i="6"/>
  <c r="N276" i="1" l="1"/>
  <c r="S269" i="1" l="1"/>
  <c r="R269" i="1"/>
  <c r="Q269" i="1"/>
  <c r="P269" i="1"/>
  <c r="O269" i="1"/>
  <c r="H269" i="1"/>
  <c r="G269" i="1"/>
  <c r="F269" i="1"/>
  <c r="D266" i="1"/>
  <c r="E269" i="1"/>
  <c r="L269" i="1" l="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B189" i="7"/>
  <c r="G268" i="1" l="1"/>
  <c r="D265" i="1"/>
  <c r="C268" i="1"/>
  <c r="C269" i="1" s="1"/>
  <c r="E268" i="1"/>
  <c r="H268" i="1" s="1"/>
  <c r="F268" i="1" l="1"/>
  <c r="L268" i="1"/>
  <c r="K186" i="10" l="1"/>
  <c r="I186" i="10"/>
  <c r="G186" i="10"/>
  <c r="E186" i="10"/>
  <c r="C186" i="10"/>
  <c r="AB186" i="7" l="1"/>
  <c r="Z186" i="7"/>
  <c r="X186" i="7"/>
  <c r="V186" i="7"/>
  <c r="T186" i="7"/>
  <c r="R186" i="7"/>
  <c r="P186" i="7"/>
  <c r="N186" i="7"/>
  <c r="L186" i="7"/>
  <c r="J186" i="7"/>
  <c r="H186" i="7"/>
  <c r="F186" i="7"/>
  <c r="D186" i="7"/>
  <c r="B186" i="7"/>
  <c r="C185" i="7"/>
  <c r="D186" i="6"/>
  <c r="P268" i="1" l="1"/>
  <c r="D262" i="1"/>
  <c r="D263" i="1"/>
  <c r="D264" i="1"/>
  <c r="E267" i="1" l="1"/>
  <c r="E266" i="1"/>
  <c r="E265" i="1"/>
  <c r="L265" i="1" l="1"/>
  <c r="P265" i="1"/>
  <c r="K185" i="10" l="1"/>
  <c r="I185" i="10"/>
  <c r="G185" i="10"/>
  <c r="E185" i="10"/>
  <c r="C185" i="10"/>
  <c r="L185" i="7" l="1"/>
  <c r="AC185" i="7"/>
  <c r="AA185" i="7"/>
  <c r="Y185" i="7"/>
  <c r="W185" i="7"/>
  <c r="U185" i="7"/>
  <c r="S185" i="7"/>
  <c r="Q185" i="7"/>
  <c r="O185" i="7"/>
  <c r="M185" i="7"/>
  <c r="K185" i="7"/>
  <c r="I185" i="7"/>
  <c r="G185" i="7"/>
  <c r="D185" i="7"/>
  <c r="D185" i="6"/>
  <c r="P264" i="1" l="1"/>
  <c r="D261" i="1" l="1"/>
  <c r="E264" i="1"/>
  <c r="L264" i="1" l="1"/>
  <c r="C22" i="17" l="1"/>
  <c r="D22" i="17" s="1"/>
  <c r="AB184" i="7" l="1"/>
  <c r="Z184" i="7"/>
  <c r="Z142" i="13"/>
  <c r="X184" i="7"/>
  <c r="V184" i="7"/>
  <c r="T184" i="7"/>
  <c r="R184" i="7"/>
  <c r="P184" i="7"/>
  <c r="N184" i="7"/>
  <c r="L184" i="7"/>
  <c r="J184" i="7"/>
  <c r="H184" i="7"/>
  <c r="F184" i="7"/>
  <c r="D182" i="7"/>
  <c r="D183" i="7"/>
  <c r="D184" i="7"/>
  <c r="K184" i="10"/>
  <c r="I184" i="10"/>
  <c r="G184" i="10"/>
  <c r="E184" i="10"/>
  <c r="C184" i="10"/>
  <c r="P183" i="7"/>
  <c r="D184" i="6"/>
  <c r="AD145" i="13"/>
  <c r="AD135" i="13"/>
  <c r="Z143" i="13"/>
  <c r="P263" i="1" l="1"/>
  <c r="D260" i="1"/>
  <c r="L263" i="1" l="1"/>
  <c r="K183" i="10" l="1"/>
  <c r="I183" i="10"/>
  <c r="G183" i="10"/>
  <c r="E183" i="10"/>
  <c r="C183" i="10"/>
  <c r="B183" i="7" l="1"/>
  <c r="D182" i="6"/>
  <c r="D183" i="6" s="1"/>
  <c r="P262" i="1" l="1"/>
  <c r="E263" i="1"/>
  <c r="D259" i="1"/>
  <c r="E262" i="1"/>
  <c r="L262" i="1" l="1"/>
  <c r="D258" i="1" l="1"/>
  <c r="K197" i="10" l="1"/>
  <c r="I197" i="10"/>
  <c r="G197" i="10"/>
  <c r="E197" i="10"/>
  <c r="C197" i="10"/>
  <c r="K180" i="10"/>
  <c r="K181" i="10"/>
  <c r="K182" i="10" s="1"/>
  <c r="I180" i="10"/>
  <c r="I181" i="10" s="1"/>
  <c r="I182" i="10" s="1"/>
  <c r="G180" i="10"/>
  <c r="G181" i="10" s="1"/>
  <c r="G182" i="10" s="1"/>
  <c r="E180" i="10"/>
  <c r="E181" i="10" s="1"/>
  <c r="E182" i="10" s="1"/>
  <c r="C180" i="10"/>
  <c r="C181" i="10" s="1"/>
  <c r="C182" i="10" s="1"/>
  <c r="D180" i="6" l="1"/>
  <c r="D181" i="6" s="1"/>
  <c r="P261" i="1" l="1"/>
  <c r="P257" i="1"/>
  <c r="E261" i="1"/>
  <c r="G267" i="1" l="1"/>
  <c r="F267" i="1"/>
  <c r="L261" i="1"/>
  <c r="K178" i="10" l="1"/>
  <c r="K179" i="10" s="1"/>
  <c r="I178" i="10"/>
  <c r="I179" i="10" s="1"/>
  <c r="G178" i="10"/>
  <c r="G179" i="10" s="1"/>
  <c r="E178" i="10"/>
  <c r="E179" i="10"/>
  <c r="C178" i="10"/>
  <c r="C179" i="10" s="1"/>
  <c r="C23" i="17"/>
  <c r="D23"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7"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7" i="11" l="1"/>
  <c r="AL197" i="11"/>
  <c r="AP197" i="11"/>
  <c r="AH197" i="11"/>
  <c r="AR197" i="11"/>
  <c r="AV197" i="11"/>
  <c r="AT197"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B197"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C158" i="8"/>
  <c r="C159" i="8" s="1"/>
  <c r="C160" i="8" s="1"/>
  <c r="G160" i="6"/>
  <c r="G161" i="6" s="1"/>
  <c r="G162" i="6" s="1"/>
  <c r="D160" i="6"/>
  <c r="D161" i="6" s="1"/>
  <c r="D162" i="6" s="1"/>
  <c r="G159" i="6"/>
  <c r="D159" i="6"/>
  <c r="D162" i="9" l="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C161" i="8"/>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D197" i="9" l="1"/>
  <c r="B196" i="8"/>
  <c r="D238" i="1"/>
  <c r="E241" i="1"/>
  <c r="H254" i="1" l="1"/>
  <c r="G247" i="1"/>
  <c r="F247" i="1"/>
  <c r="P240" i="1"/>
  <c r="P235" i="1"/>
  <c r="L240" i="1"/>
  <c r="D237" i="1"/>
  <c r="E240" i="1" l="1"/>
  <c r="H253" i="1" s="1"/>
  <c r="G246" i="1" l="1"/>
  <c r="F246" i="1"/>
  <c r="K158" i="10" l="1"/>
  <c r="I158" i="10"/>
  <c r="G158" i="10"/>
  <c r="E158" i="10"/>
  <c r="C158" i="10"/>
  <c r="D158" i="9"/>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7"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7" i="6"/>
  <c r="G156" i="6"/>
  <c r="D156" i="6"/>
  <c r="BJ197" i="11" l="1"/>
  <c r="ER197" i="11"/>
  <c r="BL197" i="11"/>
  <c r="P234" i="1"/>
  <c r="L235" i="1"/>
  <c r="D232" i="1"/>
  <c r="E235" i="1" l="1"/>
  <c r="H248" i="1" s="1"/>
  <c r="F241" i="1" l="1"/>
  <c r="G241" i="1"/>
  <c r="E221" i="1"/>
  <c r="D185" i="1"/>
  <c r="FA68" i="11" l="1"/>
  <c r="FA69" i="11" l="1"/>
  <c r="FA70" i="11" s="1"/>
  <c r="FA71" i="11" s="1"/>
  <c r="FA72" i="11" s="1"/>
  <c r="FA73" i="11" s="1"/>
  <c r="FA74" i="11" s="1"/>
  <c r="FA75" i="11" s="1"/>
  <c r="FA76" i="11" s="1"/>
  <c r="AA68" i="11"/>
  <c r="EZ197" i="11" l="1"/>
  <c r="AA69" i="11"/>
  <c r="AA70" i="11" s="1"/>
  <c r="AA71" i="11" s="1"/>
  <c r="AA72" i="11" s="1"/>
  <c r="Z197"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7" i="11"/>
  <c r="EY85" i="11"/>
  <c r="EY86" i="11" s="1"/>
  <c r="EY87" i="11" s="1"/>
  <c r="EY88" i="11" s="1"/>
  <c r="EY89" i="11" s="1"/>
  <c r="EY90" i="11" s="1"/>
  <c r="EY91" i="11" s="1"/>
  <c r="EY92" i="11" s="1"/>
  <c r="EY93" i="11" s="1"/>
  <c r="EY94" i="11" s="1"/>
  <c r="EY95" i="11" s="1"/>
  <c r="EY96" i="11" s="1"/>
  <c r="EY97" i="11" s="1"/>
  <c r="EY98" i="11" s="1"/>
  <c r="EY99" i="11" s="1"/>
  <c r="EV197" i="11"/>
  <c r="Q98" i="1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Q99" i="11" l="1"/>
  <c r="P197" i="11"/>
  <c r="T197" i="11"/>
  <c r="EX197" i="11"/>
  <c r="FB197"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7"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7" i="11"/>
  <c r="BB197" i="11"/>
  <c r="CN197"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7" i="11" l="1"/>
  <c r="BN197" i="11"/>
  <c r="FN197"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7"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7" i="11"/>
  <c r="CV197"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7" i="11" l="1"/>
  <c r="FR197" i="11"/>
  <c r="FP197" i="11"/>
  <c r="DV197" i="11"/>
  <c r="AX197" i="11"/>
  <c r="AF197"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7" i="11" l="1"/>
  <c r="CL197" i="11"/>
  <c r="CJ197"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7" i="11"/>
  <c r="H246" i="1"/>
  <c r="F239" i="1"/>
  <c r="G239" i="1"/>
  <c r="BX197"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Q268" i="1"/>
  <c r="R268"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60" i="1"/>
  <c r="Q237" i="1"/>
  <c r="Q245" i="1"/>
  <c r="Q253" i="1"/>
  <c r="Q261" i="1"/>
  <c r="Q238" i="1"/>
  <c r="Q246" i="1"/>
  <c r="Q254" i="1"/>
  <c r="Q262" i="1"/>
  <c r="Q239" i="1"/>
  <c r="Q247" i="1"/>
  <c r="Q255" i="1"/>
  <c r="Q263" i="1"/>
  <c r="Q240" i="1"/>
  <c r="Q248" i="1"/>
  <c r="Q256" i="1"/>
  <c r="Q264" i="1"/>
  <c r="Q235" i="1"/>
  <c r="Q259" i="1"/>
  <c r="Q241" i="1"/>
  <c r="Q249" i="1"/>
  <c r="Q257" i="1"/>
  <c r="Q265" i="1"/>
  <c r="R265" i="1" s="1"/>
  <c r="Q234" i="1"/>
  <c r="Q242" i="1"/>
  <c r="Q250" i="1"/>
  <c r="Q258" i="1"/>
  <c r="Q266" i="1"/>
  <c r="R266" i="1" s="1"/>
  <c r="S266" i="1" s="1"/>
  <c r="Q243" i="1"/>
  <c r="Q251" i="1"/>
  <c r="Q267" i="1"/>
  <c r="R267" i="1" s="1"/>
  <c r="C244" i="1"/>
  <c r="K142" i="10"/>
  <c r="I142" i="10"/>
  <c r="G142" i="10"/>
  <c r="E142" i="10"/>
  <c r="C142" i="10"/>
  <c r="P220" i="1"/>
  <c r="P221" i="1"/>
  <c r="P219" i="1"/>
  <c r="L221" i="1"/>
  <c r="D218" i="1"/>
  <c r="S267" i="1" l="1"/>
  <c r="S268" i="1"/>
  <c r="C245" i="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9" i="10"/>
  <c r="L220" i="1"/>
  <c r="E220" i="1"/>
  <c r="H233" i="1" s="1"/>
  <c r="D217" i="1"/>
  <c r="CF197" i="11" l="1"/>
  <c r="ED197" i="11"/>
  <c r="CB197" i="11"/>
  <c r="DX197" i="11"/>
  <c r="EN197" i="11"/>
  <c r="CH197" i="11"/>
  <c r="GD197"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7" i="11" l="1"/>
  <c r="FJ197" i="11"/>
  <c r="BZ197" i="11"/>
  <c r="FZ197" i="11"/>
  <c r="DL197" i="11"/>
  <c r="C249" i="1"/>
  <c r="C250" i="1" s="1"/>
  <c r="C251" i="1" s="1"/>
  <c r="C252" i="1" s="1"/>
  <c r="C253" i="1" s="1"/>
  <c r="C254" i="1" s="1"/>
  <c r="C255" i="1" s="1"/>
  <c r="C256" i="1" s="1"/>
  <c r="C257" i="1" s="1"/>
  <c r="C258" i="1" s="1"/>
  <c r="C259" i="1" s="1"/>
  <c r="C260" i="1" s="1"/>
  <c r="C261" i="1" s="1"/>
  <c r="C262" i="1" s="1"/>
  <c r="C263" i="1" s="1"/>
  <c r="C264" i="1" s="1"/>
  <c r="C265" i="1" s="1"/>
  <c r="C266" i="1" s="1"/>
  <c r="C267"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7"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7"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223" i="1"/>
  <c r="F223" i="1"/>
  <c r="F224" i="1"/>
  <c r="G224" i="1"/>
  <c r="G222" i="1"/>
  <c r="F222" i="1"/>
  <c r="P83" i="1"/>
  <c r="P215" i="1"/>
  <c r="P216" i="1"/>
  <c r="P214" i="1"/>
  <c r="F197"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7" i="11"/>
  <c r="DR197" i="11"/>
  <c r="R233" i="1"/>
  <c r="S233" i="1" s="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76"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7" i="11"/>
  <c r="EL197" i="11"/>
  <c r="CX197" i="11"/>
  <c r="CT197" i="11"/>
  <c r="CP197" i="11"/>
  <c r="N197" i="11"/>
  <c r="CD197" i="11"/>
  <c r="GB197" i="11"/>
  <c r="GF197" i="11"/>
  <c r="R197" i="11"/>
  <c r="FL197" i="11"/>
  <c r="B197" i="11"/>
  <c r="EJ197" i="11"/>
  <c r="AD197" i="11"/>
  <c r="DH197" i="11"/>
  <c r="DE156" i="11"/>
  <c r="R234" i="1"/>
  <c r="S234" i="1" s="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7" i="11"/>
  <c r="DE157" i="11"/>
  <c r="DE158" i="11" s="1"/>
  <c r="DE159" i="11" s="1"/>
  <c r="DE160" i="11" s="1"/>
  <c r="DE161" i="11" s="1"/>
  <c r="DE162" i="11" s="1"/>
  <c r="DE163" i="11" s="1"/>
  <c r="DE164" i="11" s="1"/>
  <c r="DE165" i="11" s="1"/>
  <c r="DE166" i="11" s="1"/>
  <c r="DE167" i="11" s="1"/>
  <c r="DE168" i="11" s="1"/>
  <c r="DE169" i="11" s="1"/>
  <c r="DE170" i="11" s="1"/>
  <c r="DE171" i="11" s="1"/>
  <c r="V197" i="11"/>
  <c r="BU156" i="11"/>
  <c r="BU157" i="11" s="1"/>
  <c r="BU158" i="11" s="1"/>
  <c r="BU159" i="11" s="1"/>
  <c r="BU160" i="11" s="1"/>
  <c r="BU161" i="11" s="1"/>
  <c r="BU162" i="11" s="1"/>
  <c r="BU163" i="11" s="1"/>
  <c r="BU164" i="11" s="1"/>
  <c r="BU165" i="11" s="1"/>
  <c r="BU166" i="11" s="1"/>
  <c r="BU167" i="11" s="1"/>
  <c r="BU168" i="11" s="1"/>
  <c r="BU169" i="11" s="1"/>
  <c r="BU170" i="11" s="1"/>
  <c r="BU171" i="11" s="1"/>
  <c r="BT197" i="11" s="1"/>
  <c r="DQ156" i="11"/>
  <c r="DQ157" i="11" s="1"/>
  <c r="DQ158" i="11" s="1"/>
  <c r="DQ159" i="11" s="1"/>
  <c r="DQ160" i="11" s="1"/>
  <c r="DQ161" i="11" s="1"/>
  <c r="DQ162" i="11" s="1"/>
  <c r="DQ163" i="11" s="1"/>
  <c r="DQ164" i="11" s="1"/>
  <c r="DQ165" i="11" s="1"/>
  <c r="DQ166" i="11" s="1"/>
  <c r="DQ167" i="11" s="1"/>
  <c r="DQ168" i="11" s="1"/>
  <c r="DQ169" i="11" s="1"/>
  <c r="DQ170" i="11" s="1"/>
  <c r="DQ171" i="11" s="1"/>
  <c r="DP197" i="11" s="1"/>
  <c r="EI156" i="11"/>
  <c r="EI157" i="11" s="1"/>
  <c r="EI158" i="11" s="1"/>
  <c r="EI159" i="11" s="1"/>
  <c r="EI160" i="11" s="1"/>
  <c r="EI161" i="11" s="1"/>
  <c r="EI162" i="11" s="1"/>
  <c r="EI163" i="11" s="1"/>
  <c r="EI164" i="11" s="1"/>
  <c r="EI165" i="11" s="1"/>
  <c r="EI166" i="11" s="1"/>
  <c r="EI167" i="11" s="1"/>
  <c r="EI168" i="11" s="1"/>
  <c r="EI169" i="11" s="1"/>
  <c r="EI170" i="11" s="1"/>
  <c r="EI171" i="11" s="1"/>
  <c r="EH197"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7" i="11" s="1"/>
  <c r="FY156" i="11"/>
  <c r="FY157" i="11" s="1"/>
  <c r="FY158" i="11" s="1"/>
  <c r="FY159" i="11" s="1"/>
  <c r="FY160" i="11" s="1"/>
  <c r="FY161" i="11" s="1"/>
  <c r="FY162" i="11" s="1"/>
  <c r="FY163" i="11" s="1"/>
  <c r="FY164" i="11" s="1"/>
  <c r="FY165" i="11" s="1"/>
  <c r="FY166" i="11" s="1"/>
  <c r="FY167" i="11" s="1"/>
  <c r="FY168" i="11" s="1"/>
  <c r="FY169" i="11" s="1"/>
  <c r="FY170" i="11" s="1"/>
  <c r="FY171" i="11" s="1"/>
  <c r="FX197" i="11" s="1"/>
  <c r="EQ156" i="11"/>
  <c r="EQ157" i="11" s="1"/>
  <c r="EQ158" i="11" s="1"/>
  <c r="EQ159" i="11" s="1"/>
  <c r="EQ160" i="11" s="1"/>
  <c r="EQ161" i="11" s="1"/>
  <c r="EQ162" i="11" s="1"/>
  <c r="EQ163" i="11" s="1"/>
  <c r="EQ164" i="11" s="1"/>
  <c r="EQ165" i="11" s="1"/>
  <c r="EQ166" i="11" s="1"/>
  <c r="EQ167" i="11" s="1"/>
  <c r="EQ168" i="11" s="1"/>
  <c r="EQ169" i="11" s="1"/>
  <c r="EQ170" i="11" s="1"/>
  <c r="EQ171" i="11" s="1"/>
  <c r="EP197"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7"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7" i="11" s="1"/>
  <c r="DK156" i="11"/>
  <c r="DK157" i="11" s="1"/>
  <c r="DK158" i="11" s="1"/>
  <c r="DK159" i="11" s="1"/>
  <c r="DK160" i="11" s="1"/>
  <c r="DK161" i="11" s="1"/>
  <c r="DK162" i="11" s="1"/>
  <c r="DK163" i="11" s="1"/>
  <c r="DK164" i="11" s="1"/>
  <c r="DK165" i="11" s="1"/>
  <c r="DK166" i="11" s="1"/>
  <c r="DK167" i="11" s="1"/>
  <c r="DK168" i="11" s="1"/>
  <c r="DK169" i="11" s="1"/>
  <c r="DK170" i="11" s="1"/>
  <c r="DK171" i="11" s="1"/>
  <c r="DJ197" i="11" s="1"/>
  <c r="DU156" i="11"/>
  <c r="DU157" i="11" s="1"/>
  <c r="DU158" i="11" s="1"/>
  <c r="DU159" i="11" s="1"/>
  <c r="DU160" i="11" s="1"/>
  <c r="DU161" i="11" s="1"/>
  <c r="DU162" i="11" s="1"/>
  <c r="DU163" i="11" s="1"/>
  <c r="DU164" i="11" s="1"/>
  <c r="DU165" i="11" s="1"/>
  <c r="DU166" i="11" s="1"/>
  <c r="DU167" i="11" s="1"/>
  <c r="DU168" i="11" s="1"/>
  <c r="DU169" i="11" s="1"/>
  <c r="DU170" i="11" s="1"/>
  <c r="DU171" i="11" s="1"/>
  <c r="DT197" i="11" s="1"/>
  <c r="BQ156" i="11"/>
  <c r="BQ157" i="11" s="1"/>
  <c r="BQ158" i="11" s="1"/>
  <c r="BQ159" i="11" s="1"/>
  <c r="BQ160" i="11" s="1"/>
  <c r="BQ161" i="11" s="1"/>
  <c r="BQ162" i="11" s="1"/>
  <c r="BQ163" i="11" s="1"/>
  <c r="BQ164" i="11" s="1"/>
  <c r="BQ165" i="11" s="1"/>
  <c r="BQ166" i="11" s="1"/>
  <c r="BQ167" i="11" s="1"/>
  <c r="BQ168" i="11" s="1"/>
  <c r="BQ169" i="11" s="1"/>
  <c r="BQ170" i="11" s="1"/>
  <c r="BQ171" i="11" s="1"/>
  <c r="BP197"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7" i="11" s="1"/>
  <c r="BS156" i="11"/>
  <c r="BS157" i="11" s="1"/>
  <c r="BS158" i="11" s="1"/>
  <c r="BS159" i="11" s="1"/>
  <c r="BS160" i="11" s="1"/>
  <c r="BS161" i="11" s="1"/>
  <c r="BS162" i="11" s="1"/>
  <c r="BS163" i="11" s="1"/>
  <c r="BS164" i="11" s="1"/>
  <c r="BS165" i="11" s="1"/>
  <c r="BS166" i="11" s="1"/>
  <c r="BS167" i="11" s="1"/>
  <c r="BS168" i="11" s="1"/>
  <c r="BS169" i="11" s="1"/>
  <c r="BS170" i="11" s="1"/>
  <c r="BS171" i="11" s="1"/>
  <c r="BR197" i="11" s="1"/>
  <c r="R235" i="1"/>
  <c r="S235" i="1" s="1"/>
  <c r="EC155" i="11"/>
  <c r="Q128" i="1"/>
  <c r="R128" i="1" s="1"/>
  <c r="S128" i="1" s="1"/>
  <c r="E180" i="7" l="1"/>
  <c r="E181" i="7" s="1"/>
  <c r="B178" i="7"/>
  <c r="K173" i="11"/>
  <c r="K174" i="11" s="1"/>
  <c r="K175" i="11" s="1"/>
  <c r="K176" i="11" s="1"/>
  <c r="K177" i="11" s="1"/>
  <c r="K178" i="11" s="1"/>
  <c r="K179" i="11" s="1"/>
  <c r="K180" i="11" s="1"/>
  <c r="K181" i="11" s="1"/>
  <c r="K182" i="11" s="1"/>
  <c r="K183" i="11" s="1"/>
  <c r="K184" i="11" s="1"/>
  <c r="K185" i="11" s="1"/>
  <c r="K186" i="11" s="1"/>
  <c r="K187" i="11" s="1"/>
  <c r="K188" i="11" s="1"/>
  <c r="K189" i="11" s="1"/>
  <c r="E173" i="11"/>
  <c r="E174" i="11" s="1"/>
  <c r="E175" i="11" s="1"/>
  <c r="E176" i="11" s="1"/>
  <c r="E177" i="11" s="1"/>
  <c r="E178" i="11" s="1"/>
  <c r="E179" i="11" s="1"/>
  <c r="E180" i="11" s="1"/>
  <c r="E181" i="11" s="1"/>
  <c r="E182" i="11" s="1"/>
  <c r="E183" i="11" s="1"/>
  <c r="E184" i="11" s="1"/>
  <c r="E185" i="11" s="1"/>
  <c r="E186" i="11" s="1"/>
  <c r="E187" i="11" s="1"/>
  <c r="E188" i="11" s="1"/>
  <c r="E189" i="11" s="1"/>
  <c r="DD197" i="11"/>
  <c r="I173" i="11"/>
  <c r="I174" i="11" s="1"/>
  <c r="I175" i="11" s="1"/>
  <c r="I176" i="11" s="1"/>
  <c r="I177" i="11" s="1"/>
  <c r="I178" i="11" s="1"/>
  <c r="I179" i="11" s="1"/>
  <c r="I180" i="11" s="1"/>
  <c r="I181" i="11" s="1"/>
  <c r="I182" i="11" s="1"/>
  <c r="I183"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7" i="11" s="1"/>
  <c r="R236" i="1"/>
  <c r="S236" i="1" s="1"/>
  <c r="Q129" i="1"/>
  <c r="R129" i="1" s="1"/>
  <c r="S129" i="1" s="1"/>
  <c r="H197" i="11" l="1"/>
  <c r="I184" i="11"/>
  <c r="I185" i="11" s="1"/>
  <c r="I186" i="11" s="1"/>
  <c r="I187" i="11" s="1"/>
  <c r="I188" i="11" s="1"/>
  <c r="I189" i="11" s="1"/>
  <c r="D197" i="11"/>
  <c r="J197" i="11"/>
  <c r="C178" i="7"/>
  <c r="C179" i="7" s="1"/>
  <c r="M172" i="11"/>
  <c r="M173" i="11" s="1"/>
  <c r="M174" i="11" s="1"/>
  <c r="M175" i="11" s="1"/>
  <c r="M176" i="11" s="1"/>
  <c r="M177" i="11" s="1"/>
  <c r="M178" i="11" s="1"/>
  <c r="M179" i="11" s="1"/>
  <c r="M180" i="11" s="1"/>
  <c r="M181" i="11" s="1"/>
  <c r="M182" i="11" s="1"/>
  <c r="M183" i="11" s="1"/>
  <c r="M184" i="11" s="1"/>
  <c r="M185" i="11" s="1"/>
  <c r="M186" i="11" s="1"/>
  <c r="M187" i="11" s="1"/>
  <c r="M188" i="11" s="1"/>
  <c r="M189" i="11" s="1"/>
  <c r="R237" i="1"/>
  <c r="S237" i="1" s="1"/>
  <c r="Q130" i="1"/>
  <c r="R130" i="1" s="1"/>
  <c r="S130" i="1" s="1"/>
  <c r="L197" i="11" l="1"/>
  <c r="GG199" i="11" s="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AC199" i="7"/>
</calcChain>
</file>

<file path=xl/sharedStrings.xml><?xml version="1.0" encoding="utf-8"?>
<sst xmlns="http://schemas.openxmlformats.org/spreadsheetml/2006/main" count="508" uniqueCount="190">
  <si>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</si>
  <si>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</si>
  <si>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</si>
  <si>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</si>
  <si>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</si>
  <si>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</si>
  <si>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</si>
  <si>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</si>
  <si>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</si>
  <si>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</si>
  <si>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</si>
  <si>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</si>
  <si>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</si>
  <si>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</si>
  <si>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</si>
  <si>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</si>
  <si>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</si>
  <si>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</si>
  <si>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</si>
  <si>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</si>
  <si>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</si>
  <si>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</si>
  <si>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</si>
  <si>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</si>
  <si>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</si>
  <si>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</si>
  <si>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</si>
  <si>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</si>
  <si>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</si>
  <si>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</si>
  <si>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</si>
  <si>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</si>
  <si>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</si>
  <si>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</si>
  <si>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</si>
  <si>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</si>
  <si>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</si>
  <si>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</si>
  <si>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</si>
  <si>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</si>
  <si>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</si>
  <si>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</si>
  <si>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</si>
  <si>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</si>
  <si>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</si>
  <si>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</si>
  <si>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</si>
  <si>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</si>
  <si>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</si>
  <si>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</si>
  <si>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</si>
  <si>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</si>
  <si>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</si>
  <si>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</si>
  <si>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</si>
  <si>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</si>
  <si>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</si>
  <si>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</si>
  <si>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</si>
  <si>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</si>
  <si>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</si>
  <si>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</si>
  <si>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</si>
  <si>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</si>
  <si>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</si>
  <si>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</si>
  <si>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</si>
  <si>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</si>
  <si>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</si>
  <si>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</si>
  <si>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</si>
  <si>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</si>
  <si>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</si>
  <si>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</si>
  <si>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</si>
  <si>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</si>
  <si>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</si>
  <si>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</si>
  <si>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</si>
  <si>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</si>
  <si>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</si>
  <si>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</si>
  <si>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</si>
  <si>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</si>
  <si>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</si>
  <si>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</si>
  <si>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</si>
  <si>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</si>
  <si>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</si>
  <si>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</si>
  <si>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</si>
  <si>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</si>
  <si>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</si>
  <si>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</si>
  <si>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</si>
  <si>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</si>
  <si>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</si>
  <si>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</si>
  <si>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</si>
  <si>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</si>
  <si>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</si>
  <si>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</si>
  <si>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</si>
  <si>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</si>
  <si>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</si>
  <si>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</si>
  <si>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</si>
  <si>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</si>
  <si>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</si>
  <si>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</si>
  <si>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</si>
  <si>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</si>
  <si>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</si>
  <si>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</si>
  <si>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</si>
  <si>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</si>
  <si>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</si>
  <si>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</si>
  <si>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</si>
  <si>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</si>
  <si>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</si>
  <si>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</si>
  <si>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</si>
  <si>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</si>
  <si>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</si>
  <si>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</si>
  <si>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</si>
  <si>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</si>
  <si>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</si>
  <si>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</si>
  <si>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</si>
  <si>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</si>
  <si>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</si>
  <si>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</si>
  <si>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</si>
  <si>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</si>
  <si>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</si>
  <si>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</si>
  <si>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</si>
  <si>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</si>
  <si>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</si>
  <si>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</si>
  <si>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</si>
  <si>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</si>
  <si>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</si>
  <si>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</si>
  <si>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</si>
  <si>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</si>
  <si>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</si>
  <si>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</si>
  <si>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</si>
  <si>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</si>
  <si>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</si>
  <si>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</si>
  <si>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</si>
  <si>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</si>
  <si>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</si>
  <si>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</si>
  <si>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</si>
  <si>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</si>
  <si>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</si>
  <si>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</si>
  <si>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</si>
  <si>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</si>
  <si>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</si>
  <si>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</si>
  <si>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</si>
  <si>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</si>
  <si>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</si>
  <si>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</si>
  <si>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</si>
  <si>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</si>
  <si>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</si>
  <si>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</si>
  <si>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</si>
  <si>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</si>
  <si>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</si>
  <si>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Total seit 1. Oktober 2020</t>
  </si>
  <si>
    <t>Komorbiditäten der Todesfälle</t>
  </si>
  <si>
    <t>Anzahl Komorbiditäten</t>
  </si>
  <si>
    <t>Anzahl Todesfälle</t>
  </si>
  <si>
    <t>5 / 5+</t>
  </si>
  <si>
    <t>Total</t>
  </si>
  <si>
    <t>1.3 Labortests</t>
  </si>
  <si>
    <t>Wöchentliche Labortests und Positivitätsraten</t>
  </si>
  <si>
    <t>Rechengrösse I Hosp.</t>
  </si>
  <si>
    <t>Rechengrösse II Geschätzt geheilte Personen</t>
  </si>
  <si>
    <t>Rechengrösse III Geschätzt geheilte Personen</t>
  </si>
  <si>
    <t>Keine Angaben / nicht lesbar</t>
  </si>
  <si>
    <r>
      <rPr>
        <b/>
        <sz val="11"/>
        <color theme="1"/>
        <rFont val="Arial"/>
        <family val="2"/>
        <scheme val="minor"/>
      </rPr>
      <t>Kommentar zu grösseren Änderungen oder Korrekturen:</t>
    </r>
    <r>
      <rPr>
        <sz val="11"/>
        <color theme="1"/>
        <rFont val="Arial"/>
        <family val="2"/>
        <scheme val="minor"/>
      </rPr>
      <t xml:space="preserve">
Am 13. Oktober 2020 hat sich bei der Formel der "Geschätzt geheilte Personen" (1. Covid-19-Daten) ein Fehler eingeschlichen. Der Fehler wurde am 16. November 2020 entdeckt und korrigiert.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</si>
</sst>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9"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
      <b/>
      <sz val="12"/>
      <color theme="1"/>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thick">
        <color auto="1"/>
      </bottom>
      <diagonal/>
    </border>
  </borders>
  <cellStyleXfs count="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0" fillId="0" borderId="0" applyNumberFormat="0" applyFill="0" applyBorder="0" applyAlignment="0" applyProtection="0"/>
    <xf numFmtId="0" fontId="11" fillId="0" borderId="0"/>
  </cellStyleXfs>
  <cellXfs count="235">
    <xf numFmtId="0" fontId="0" fillId="0" borderId="0" xfId="0"/>
    <xf numFmtId="0" fontId="0" fillId="0" borderId="0" xfId="0" applyAlignment="1">
      <alignment wrapText="1"/>
    </xf>
    <xf numFmtId="0" fontId="9" fillId="8" borderId="0" xfId="0" applyFont="1" applyFill="1" applyBorder="1" applyAlignment="1">
      <alignment wrapText="1"/>
    </xf>
    <xf numFmtId="0" fontId="0" fillId="8" borderId="0" xfId="0" applyFill="1" applyBorder="1" applyAlignment="1">
      <alignment wrapText="1"/>
    </xf>
    <xf numFmtId="0" fontId="10" fillId="8" borderId="0" xfId="7" quotePrefix="1" applyFill="1" applyBorder="1" applyAlignment="1">
      <alignment wrapText="1"/>
    </xf>
    <xf numFmtId="0" fontId="10" fillId="8" borderId="0" xfId="7" quotePrefix="1" applyFill="1" applyBorder="1" applyAlignment="1">
      <alignment horizontal="left" wrapText="1" indent="2"/>
    </xf>
    <xf numFmtId="0" fontId="10" fillId="8" borderId="0" xfId="7" applyFill="1" applyBorder="1" applyAlignment="1">
      <alignment horizontal="left" wrapText="1" indent="2"/>
    </xf>
    <xf numFmtId="0" fontId="10" fillId="8" borderId="0" xfId="7" applyFill="1" applyBorder="1" applyAlignment="1">
      <alignment wrapText="1"/>
    </xf>
    <xf numFmtId="0" fontId="0" fillId="8" borderId="0" xfId="0" applyFill="1"/>
    <xf numFmtId="0" fontId="7" fillId="0" borderId="1" xfId="5" applyFont="1" applyFill="1" applyBorder="1"/>
    <xf numFmtId="3" fontId="7" fillId="0" borderId="1" xfId="5" applyNumberFormat="1" applyFont="1" applyFill="1" applyBorder="1"/>
    <xf numFmtId="3" fontId="6" fillId="0" borderId="14" xfId="0" applyNumberFormat="1" applyFont="1" applyFill="1" applyBorder="1"/>
    <xf numFmtId="3" fontId="6" fillId="0" borderId="1" xfId="0" applyNumberFormat="1" applyFont="1" applyFill="1" applyBorder="1"/>
    <xf numFmtId="3" fontId="6" fillId="0" borderId="13" xfId="0" applyNumberFormat="1" applyFont="1" applyFill="1" applyBorder="1"/>
    <xf numFmtId="3" fontId="7" fillId="0" borderId="1" xfId="5" quotePrefix="1" applyNumberFormat="1" applyFont="1" applyFill="1" applyBorder="1"/>
    <xf numFmtId="4" fontId="5" fillId="0" borderId="2" xfId="1" applyNumberFormat="1" applyFill="1" applyBorder="1" applyAlignment="1">
      <alignment wrapText="1"/>
    </xf>
    <xf numFmtId="3" fontId="5" fillId="0" borderId="3" xfId="1" applyNumberFormat="1" applyFill="1" applyBorder="1" applyAlignment="1">
      <alignment horizontal="center" wrapText="1"/>
    </xf>
    <xf numFmtId="1" fontId="5" fillId="0" borderId="1" xfId="1" applyNumberFormat="1" applyFill="1" applyBorder="1" applyAlignment="1">
      <alignment wrapText="1"/>
    </xf>
    <xf numFmtId="3" fontId="5" fillId="0" borderId="1" xfId="1" applyNumberFormat="1" applyFill="1" applyBorder="1" applyAlignment="1">
      <alignment wrapText="1"/>
    </xf>
    <xf numFmtId="165" fontId="4" fillId="0" borderId="1" xfId="1" applyNumberFormat="1" applyFont="1" applyFill="1" applyBorder="1" applyAlignment="1">
      <alignment wrapText="1"/>
    </xf>
    <xf numFmtId="165" fontId="5" fillId="0" borderId="1" xfId="1" applyNumberFormat="1" applyFill="1" applyBorder="1" applyAlignment="1">
      <alignment horizontal="left" wrapText="1"/>
    </xf>
    <xf numFmtId="165" fontId="5" fillId="0" borderId="1" xfId="1" applyNumberFormat="1" applyFill="1" applyBorder="1" applyAlignment="1">
      <alignment wrapText="1"/>
    </xf>
    <xf numFmtId="0" fontId="5" fillId="0" borderId="1" xfId="1" applyFill="1" applyBorder="1" applyAlignment="1">
      <alignment wrapText="1"/>
    </xf>
    <xf numFmtId="3" fontId="5" fillId="0" borderId="3" xfId="1" applyNumberFormat="1" applyFill="1" applyBorder="1" applyAlignment="1">
      <alignment wrapText="1"/>
    </xf>
    <xf numFmtId="164" fontId="5" fillId="0" borderId="2" xfId="1" applyNumberFormat="1" applyFill="1" applyBorder="1" applyAlignment="1">
      <alignment horizontal="right"/>
    </xf>
    <xf numFmtId="165" fontId="5" fillId="0" borderId="1" xfId="1" applyNumberFormat="1" applyFill="1" applyBorder="1"/>
    <xf numFmtId="1" fontId="5" fillId="0" borderId="3" xfId="1" applyNumberFormat="1" applyFill="1" applyBorder="1"/>
    <xf numFmtId="0" fontId="5" fillId="0" borderId="1" xfId="1" applyFill="1" applyBorder="1" applyAlignment="1">
      <alignment vertical="center"/>
    </xf>
    <xf numFmtId="1" fontId="5" fillId="0" borderId="1" xfId="1" applyNumberFormat="1" applyFill="1" applyBorder="1"/>
    <xf numFmtId="3" fontId="5" fillId="0" borderId="1" xfId="1" applyNumberFormat="1" applyFill="1" applyBorder="1"/>
    <xf numFmtId="1" fontId="13" fillId="0" borderId="1" xfId="1" applyNumberFormat="1" applyFont="1" applyFill="1" applyBorder="1"/>
    <xf numFmtId="165" fontId="5" fillId="0" borderId="1" xfId="1" applyNumberFormat="1" applyFill="1" applyBorder="1" applyAlignment="1">
      <alignment horizontal="right" vertical="top" wrapText="1"/>
    </xf>
    <xf numFmtId="1" fontId="5" fillId="0" borderId="1" xfId="1" applyNumberFormat="1" applyFill="1" applyBorder="1" applyAlignment="1">
      <alignment horizontal="right" vertical="top" wrapText="1"/>
    </xf>
    <xf numFmtId="1" fontId="5" fillId="0" borderId="1" xfId="1" applyNumberFormat="1" applyFill="1" applyBorder="1" applyAlignment="1">
      <alignment horizontal="right"/>
    </xf>
    <xf numFmtId="3" fontId="5" fillId="0" borderId="1" xfId="1" applyNumberFormat="1" applyFill="1" applyBorder="1" applyAlignment="1">
      <alignment vertical="center"/>
    </xf>
    <xf numFmtId="1" fontId="12" fillId="0" borderId="1" xfId="1" applyNumberFormat="1" applyFont="1" applyFill="1" applyBorder="1"/>
    <xf numFmtId="1" fontId="14" fillId="0" borderId="1" xfId="1" applyNumberFormat="1" applyFont="1" applyFill="1" applyBorder="1"/>
    <xf numFmtId="4" fontId="6" fillId="0" borderId="0" xfId="0" applyNumberFormat="1" applyFont="1" applyFill="1" applyBorder="1"/>
    <xf numFmtId="166" fontId="6" fillId="0" borderId="0" xfId="0" applyNumberFormat="1" applyFont="1" applyFill="1" applyBorder="1"/>
    <xf numFmtId="4" fontId="5" fillId="0" borderId="2" xfId="1" applyNumberFormat="1" applyFill="1" applyBorder="1"/>
    <xf numFmtId="4" fontId="5" fillId="0" borderId="7" xfId="1" applyNumberFormat="1" applyFill="1" applyBorder="1" applyAlignment="1">
      <alignment horizontal="right"/>
    </xf>
    <xf numFmtId="3" fontId="5" fillId="0" borderId="8" xfId="1" applyNumberFormat="1" applyFill="1" applyBorder="1"/>
    <xf numFmtId="165" fontId="5" fillId="0" borderId="8" xfId="1" applyNumberFormat="1" applyFill="1" applyBorder="1"/>
    <xf numFmtId="1" fontId="5" fillId="0" borderId="9" xfId="1" applyNumberFormat="1" applyFill="1" applyBorder="1"/>
    <xf numFmtId="0" fontId="6" fillId="0" borderId="0" xfId="0" applyFont="1" applyFill="1"/>
    <xf numFmtId="3" fontId="6" fillId="0" borderId="0" xfId="0" applyNumberFormat="1" applyFont="1" applyFill="1" applyBorder="1"/>
    <xf numFmtId="165" fontId="6" fillId="0" borderId="0" xfId="0" applyNumberFormat="1" applyFont="1" applyFill="1" applyBorder="1"/>
    <xf numFmtId="1" fontId="6" fillId="0" borderId="0" xfId="0" applyNumberFormat="1" applyFont="1" applyFill="1" applyBorder="1"/>
    <xf numFmtId="0" fontId="6" fillId="0" borderId="0" xfId="0" applyFont="1" applyFill="1" applyAlignment="1">
      <alignment vertical="center"/>
    </xf>
    <xf numFmtId="0" fontId="0" fillId="0" borderId="0" xfId="0" applyFill="1"/>
    <xf numFmtId="4" fontId="5" fillId="0" borderId="2" xfId="2" applyNumberFormat="1" applyFill="1" applyBorder="1"/>
    <xf numFmtId="4" fontId="5" fillId="0" borderId="1" xfId="2" applyNumberFormat="1" applyFill="1" applyBorder="1"/>
    <xf numFmtId="4" fontId="5" fillId="0" borderId="3" xfId="2" applyNumberFormat="1" applyFill="1" applyBorder="1"/>
    <xf numFmtId="1" fontId="5" fillId="0" borderId="2" xfId="2" applyNumberFormat="1" applyFill="1" applyBorder="1"/>
    <xf numFmtId="1" fontId="5" fillId="0" borderId="1" xfId="2" applyNumberFormat="1" applyFill="1" applyBorder="1"/>
    <xf numFmtId="166" fontId="5" fillId="0" borderId="3" xfId="2" applyNumberFormat="1" applyFill="1" applyBorder="1"/>
    <xf numFmtId="1" fontId="7" fillId="0" borderId="4" xfId="3" applyNumberFormat="1" applyFont="1" applyFill="1" applyBorder="1"/>
    <xf numFmtId="4" fontId="7" fillId="0" borderId="2" xfId="3" applyNumberFormat="1" applyFont="1" applyFill="1" applyBorder="1"/>
    <xf numFmtId="1" fontId="7" fillId="0" borderId="1" xfId="3" applyNumberFormat="1" applyFont="1" applyFill="1" applyBorder="1" applyAlignment="1">
      <alignment wrapText="1"/>
    </xf>
    <xf numFmtId="1" fontId="7" fillId="0" borderId="3" xfId="3" applyNumberFormat="1" applyFont="1" applyFill="1" applyBorder="1" applyAlignment="1">
      <alignment wrapText="1"/>
    </xf>
    <xf numFmtId="164" fontId="7" fillId="0" borderId="2" xfId="3" applyNumberFormat="1" applyFont="1" applyFill="1" applyBorder="1" applyAlignment="1">
      <alignment horizontal="right"/>
    </xf>
    <xf numFmtId="1" fontId="7" fillId="0" borderId="1" xfId="3" applyNumberFormat="1" applyFont="1" applyFill="1" applyBorder="1" applyAlignment="1">
      <alignment horizontal="right"/>
    </xf>
    <xf numFmtId="1" fontId="7" fillId="0" borderId="3" xfId="3" applyNumberFormat="1" applyFont="1" applyFill="1" applyBorder="1" applyAlignment="1">
      <alignment horizontal="right"/>
    </xf>
    <xf numFmtId="164" fontId="7" fillId="0" borderId="2" xfId="3" applyNumberFormat="1" applyFont="1" applyFill="1" applyBorder="1"/>
    <xf numFmtId="1" fontId="7" fillId="0" borderId="1" xfId="3" applyNumberFormat="1" applyFont="1" applyFill="1" applyBorder="1"/>
    <xf numFmtId="3" fontId="7" fillId="0" borderId="1" xfId="3" applyNumberFormat="1" applyFont="1" applyFill="1" applyBorder="1"/>
    <xf numFmtId="3" fontId="7" fillId="0" borderId="10" xfId="3" applyNumberFormat="1" applyFont="1" applyFill="1" applyBorder="1"/>
    <xf numFmtId="3" fontId="7" fillId="0" borderId="12" xfId="3" applyNumberFormat="1" applyFont="1" applyFill="1" applyBorder="1"/>
    <xf numFmtId="4" fontId="7" fillId="0" borderId="7" xfId="3" applyNumberFormat="1" applyFont="1" applyFill="1" applyBorder="1" applyAlignment="1">
      <alignment horizontal="right"/>
    </xf>
    <xf numFmtId="3" fontId="7" fillId="0" borderId="8" xfId="3" applyNumberFormat="1" applyFont="1" applyFill="1" applyBorder="1"/>
    <xf numFmtId="3" fontId="7" fillId="0" borderId="9" xfId="3" applyNumberFormat="1" applyFont="1" applyFill="1" applyBorder="1"/>
    <xf numFmtId="1" fontId="7" fillId="0" borderId="4" xfId="4" applyNumberFormat="1" applyFont="1" applyFill="1" applyBorder="1"/>
    <xf numFmtId="4" fontId="7" fillId="0" borderId="2" xfId="4" applyNumberFormat="1" applyFont="1" applyFill="1" applyBorder="1"/>
    <xf numFmtId="4" fontId="7" fillId="0" borderId="1" xfId="4" applyNumberFormat="1" applyFont="1" applyFill="1" applyBorder="1"/>
    <xf numFmtId="4" fontId="7" fillId="0" borderId="3" xfId="4" applyNumberFormat="1" applyFont="1" applyFill="1" applyBorder="1"/>
    <xf numFmtId="164" fontId="7" fillId="0" borderId="2" xfId="4" applyNumberFormat="1" applyFont="1" applyFill="1" applyBorder="1" applyAlignment="1">
      <alignment horizontal="right"/>
    </xf>
    <xf numFmtId="3" fontId="7" fillId="0" borderId="1" xfId="4" applyNumberFormat="1" applyFont="1" applyFill="1" applyBorder="1"/>
    <xf numFmtId="164" fontId="7" fillId="0" borderId="2" xfId="4" applyNumberFormat="1" applyFont="1" applyFill="1" applyBorder="1"/>
    <xf numFmtId="1" fontId="7" fillId="0" borderId="1" xfId="4" applyNumberFormat="1" applyFont="1" applyFill="1" applyBorder="1" applyAlignment="1">
      <alignment horizontal="right"/>
    </xf>
    <xf numFmtId="1" fontId="7" fillId="0" borderId="3" xfId="4" applyNumberFormat="1" applyFont="1" applyFill="1" applyBorder="1" applyAlignment="1">
      <alignment horizontal="right"/>
    </xf>
    <xf numFmtId="1" fontId="7" fillId="0" borderId="1" xfId="4" applyNumberFormat="1" applyFont="1" applyFill="1" applyBorder="1"/>
    <xf numFmtId="4" fontId="7" fillId="0" borderId="7" xfId="4" applyNumberFormat="1" applyFont="1" applyFill="1" applyBorder="1" applyAlignment="1">
      <alignment horizontal="right"/>
    </xf>
    <xf numFmtId="4" fontId="7" fillId="0" borderId="4" xfId="6" applyNumberFormat="1" applyFont="1" applyFill="1" applyBorder="1"/>
    <xf numFmtId="4" fontId="7" fillId="0" borderId="2" xfId="6" applyNumberFormat="1" applyFont="1" applyFill="1" applyBorder="1"/>
    <xf numFmtId="4" fontId="7" fillId="0" borderId="1" xfId="6" applyNumberFormat="1" applyFont="1" applyFill="1" applyBorder="1"/>
    <xf numFmtId="4" fontId="7" fillId="0" borderId="3" xfId="6" applyNumberFormat="1" applyFont="1" applyFill="1" applyBorder="1"/>
    <xf numFmtId="164" fontId="7" fillId="0" borderId="2" xfId="6" applyNumberFormat="1" applyFont="1" applyFill="1" applyBorder="1" applyAlignment="1">
      <alignment horizontal="right"/>
    </xf>
    <xf numFmtId="164" fontId="7" fillId="0" borderId="2" xfId="6" applyNumberFormat="1" applyFont="1" applyFill="1" applyBorder="1"/>
    <xf numFmtId="1" fontId="7" fillId="0" borderId="1" xfId="6" applyNumberFormat="1" applyFont="1" applyFill="1" applyBorder="1" applyAlignment="1">
      <alignment horizontal="right"/>
    </xf>
    <xf numFmtId="1" fontId="7" fillId="0" borderId="3" xfId="6" applyNumberFormat="1" applyFont="1" applyFill="1" applyBorder="1" applyAlignment="1">
      <alignment horizontal="right"/>
    </xf>
    <xf numFmtId="1" fontId="7" fillId="0" borderId="1" xfId="6" applyNumberFormat="1" applyFont="1" applyFill="1" applyBorder="1"/>
    <xf numFmtId="3" fontId="7" fillId="0" borderId="1" xfId="6" applyNumberFormat="1" applyFont="1" applyFill="1" applyBorder="1"/>
    <xf numFmtId="3" fontId="7" fillId="0" borderId="10" xfId="6" applyNumberFormat="1" applyFont="1" applyFill="1" applyBorder="1"/>
    <xf numFmtId="1" fontId="7" fillId="0" borderId="12" xfId="6" applyNumberFormat="1" applyFont="1" applyFill="1" applyBorder="1" applyAlignment="1">
      <alignment horizontal="right"/>
    </xf>
    <xf numFmtId="4" fontId="7" fillId="0" borderId="7" xfId="6" applyNumberFormat="1" applyFont="1" applyFill="1" applyBorder="1" applyAlignment="1">
      <alignment horizontal="right"/>
    </xf>
    <xf numFmtId="3" fontId="7" fillId="0" borderId="8" xfId="6" applyNumberFormat="1" applyFont="1" applyFill="1" applyBorder="1"/>
    <xf numFmtId="4" fontId="7" fillId="0" borderId="9" xfId="6" applyNumberFormat="1" applyFont="1" applyFill="1" applyBorder="1"/>
    <xf numFmtId="1" fontId="7" fillId="0" borderId="4" xfId="2" applyNumberFormat="1" applyFont="1" applyFill="1" applyBorder="1"/>
    <xf numFmtId="4" fontId="7" fillId="0" borderId="2" xfId="2" applyNumberFormat="1" applyFont="1" applyFill="1" applyBorder="1"/>
    <xf numFmtId="4" fontId="7" fillId="0" borderId="1" xfId="2" applyNumberFormat="1" applyFont="1" applyFill="1" applyBorder="1"/>
    <xf numFmtId="1" fontId="7" fillId="0" borderId="1" xfId="2" applyNumberFormat="1" applyFont="1" applyFill="1" applyBorder="1" applyAlignment="1">
      <alignment wrapText="1"/>
    </xf>
    <xf numFmtId="1" fontId="7" fillId="0" borderId="3" xfId="2" applyNumberFormat="1" applyFont="1" applyFill="1" applyBorder="1" applyAlignment="1">
      <alignment wrapText="1"/>
    </xf>
    <xf numFmtId="164" fontId="7" fillId="0" borderId="2" xfId="2" applyNumberFormat="1" applyFont="1" applyFill="1" applyBorder="1" applyAlignment="1">
      <alignment horizontal="right"/>
    </xf>
    <xf numFmtId="164" fontId="7" fillId="0" borderId="2" xfId="2" applyNumberFormat="1" applyFont="1" applyFill="1" applyBorder="1"/>
    <xf numFmtId="1" fontId="7" fillId="0" borderId="1" xfId="2" applyNumberFormat="1" applyFont="1" applyFill="1" applyBorder="1" applyAlignment="1">
      <alignment horizontal="right"/>
    </xf>
    <xf numFmtId="1" fontId="7" fillId="0" borderId="1" xfId="2" applyNumberFormat="1" applyFont="1" applyFill="1" applyBorder="1"/>
    <xf numFmtId="1" fontId="7" fillId="0" borderId="3" xfId="2" applyNumberFormat="1" applyFont="1" applyFill="1" applyBorder="1"/>
    <xf numFmtId="3" fontId="7" fillId="0" borderId="1" xfId="2" applyNumberFormat="1" applyFont="1" applyFill="1" applyBorder="1"/>
    <xf numFmtId="3" fontId="7" fillId="0" borderId="1" xfId="2" applyNumberFormat="1" applyFont="1" applyFill="1" applyBorder="1" applyAlignment="1">
      <alignment horizontal="right"/>
    </xf>
    <xf numFmtId="3" fontId="7" fillId="0" borderId="10" xfId="2" applyNumberFormat="1" applyFont="1" applyFill="1" applyBorder="1"/>
    <xf numFmtId="1" fontId="7" fillId="0" borderId="12" xfId="2" applyNumberFormat="1" applyFont="1" applyFill="1" applyBorder="1"/>
    <xf numFmtId="4" fontId="7" fillId="0" borderId="7" xfId="2" applyNumberFormat="1" applyFont="1" applyFill="1" applyBorder="1" applyAlignment="1">
      <alignment horizontal="right"/>
    </xf>
    <xf numFmtId="3" fontId="7" fillId="0" borderId="8" xfId="2" applyNumberFormat="1" applyFont="1" applyFill="1" applyBorder="1"/>
    <xf numFmtId="1" fontId="7" fillId="0" borderId="9" xfId="2" applyNumberFormat="1" applyFont="1" applyFill="1" applyBorder="1"/>
    <xf numFmtId="4" fontId="7" fillId="0" borderId="4" xfId="5" applyNumberFormat="1" applyFont="1" applyFill="1" applyBorder="1"/>
    <xf numFmtId="4" fontId="7" fillId="0" borderId="2" xfId="5" applyNumberFormat="1" applyFont="1" applyFill="1" applyBorder="1" applyAlignment="1">
      <alignment horizontal="center" wrapText="1"/>
    </xf>
    <xf numFmtId="0" fontId="0" fillId="0" borderId="0" xfId="0" applyFill="1" applyAlignment="1">
      <alignment horizontal="center" wrapText="1"/>
    </xf>
    <xf numFmtId="4" fontId="7" fillId="0" borderId="2" xfId="5" applyNumberFormat="1" applyFont="1" applyFill="1" applyBorder="1"/>
    <xf numFmtId="0" fontId="7" fillId="0" borderId="3" xfId="5" applyFont="1" applyFill="1" applyBorder="1"/>
    <xf numFmtId="164" fontId="7" fillId="0" borderId="2" xfId="5" applyNumberFormat="1" applyFont="1" applyFill="1" applyBorder="1" applyAlignment="1">
      <alignment horizontal="right"/>
    </xf>
    <xf numFmtId="3" fontId="7" fillId="0" borderId="3" xfId="5" applyNumberFormat="1" applyFont="1" applyFill="1" applyBorder="1"/>
    <xf numFmtId="164" fontId="7" fillId="0" borderId="2" xfId="5" applyNumberFormat="1" applyFont="1" applyFill="1" applyBorder="1"/>
    <xf numFmtId="3" fontId="7" fillId="0" borderId="1" xfId="5" applyNumberFormat="1" applyFont="1" applyFill="1" applyBorder="1" applyAlignment="1">
      <alignment horizontal="right"/>
    </xf>
    <xf numFmtId="4" fontId="7" fillId="0" borderId="7" xfId="5" applyNumberFormat="1" applyFont="1" applyFill="1" applyBorder="1" applyAlignment="1">
      <alignment horizontal="center"/>
    </xf>
    <xf numFmtId="0" fontId="0" fillId="0" borderId="0" xfId="0" applyFill="1" applyAlignment="1">
      <alignment horizontal="center"/>
    </xf>
    <xf numFmtId="3" fontId="6" fillId="0" borderId="0" xfId="0" applyNumberFormat="1" applyFont="1" applyFill="1"/>
    <xf numFmtId="1" fontId="7" fillId="0" borderId="4" xfId="1" applyNumberFormat="1" applyFont="1" applyFill="1" applyBorder="1"/>
    <xf numFmtId="4" fontId="7" fillId="0" borderId="2" xfId="1" applyNumberFormat="1" applyFont="1" applyFill="1" applyBorder="1"/>
    <xf numFmtId="4" fontId="7" fillId="0" borderId="1" xfId="1" applyNumberFormat="1" applyFont="1" applyFill="1" applyBorder="1"/>
    <xf numFmtId="4" fontId="7" fillId="0" borderId="3" xfId="1" applyNumberFormat="1" applyFont="1" applyFill="1" applyBorder="1"/>
    <xf numFmtId="164" fontId="7" fillId="0" borderId="2" xfId="1" applyNumberFormat="1" applyFont="1" applyFill="1" applyBorder="1" applyAlignment="1">
      <alignment horizontal="right"/>
    </xf>
    <xf numFmtId="164" fontId="7" fillId="0" borderId="2" xfId="1" applyNumberFormat="1" applyFont="1" applyFill="1" applyBorder="1"/>
    <xf numFmtId="1" fontId="7" fillId="0" borderId="1" xfId="1" applyNumberFormat="1" applyFont="1" applyFill="1" applyBorder="1"/>
    <xf numFmtId="1" fontId="7" fillId="0" borderId="3" xfId="1" applyNumberFormat="1" applyFont="1" applyFill="1" applyBorder="1"/>
    <xf numFmtId="3" fontId="7" fillId="0" borderId="1" xfId="1" applyNumberFormat="1" applyFont="1" applyFill="1" applyBorder="1"/>
    <xf numFmtId="4" fontId="7" fillId="0" borderId="7" xfId="1" applyNumberFormat="1" applyFont="1" applyFill="1" applyBorder="1" applyAlignment="1">
      <alignment horizontal="right"/>
    </xf>
    <xf numFmtId="3" fontId="7" fillId="0" borderId="8" xfId="1" applyNumberFormat="1" applyFont="1" applyFill="1" applyBorder="1"/>
    <xf numFmtId="1" fontId="7" fillId="0" borderId="8" xfId="1" applyNumberFormat="1" applyFont="1" applyFill="1" applyBorder="1"/>
    <xf numFmtId="1" fontId="7" fillId="0" borderId="9" xfId="1" applyNumberFormat="1" applyFont="1" applyFill="1" applyBorder="1"/>
    <xf numFmtId="1" fontId="7" fillId="0" borderId="12" xfId="3" applyNumberFormat="1" applyFont="1" applyFill="1" applyBorder="1" applyAlignment="1">
      <alignment horizontal="left"/>
    </xf>
    <xf numFmtId="3" fontId="15" fillId="0" borderId="1" xfId="5" applyNumberFormat="1" applyFont="1" applyFill="1" applyBorder="1"/>
    <xf numFmtId="1" fontId="5" fillId="0" borderId="11" xfId="2" applyNumberFormat="1" applyFill="1" applyBorder="1"/>
    <xf numFmtId="1" fontId="5" fillId="0" borderId="10" xfId="2" applyNumberFormat="1" applyFill="1" applyBorder="1"/>
    <xf numFmtId="166" fontId="5" fillId="0" borderId="12" xfId="2" applyNumberFormat="1" applyFill="1" applyBorder="1"/>
    <xf numFmtId="1" fontId="5" fillId="0" borderId="21" xfId="2" applyNumberFormat="1" applyFill="1" applyBorder="1"/>
    <xf numFmtId="1" fontId="5" fillId="0" borderId="22" xfId="2" applyNumberFormat="1" applyFill="1" applyBorder="1"/>
    <xf numFmtId="166" fontId="5" fillId="0" borderId="23" xfId="2" applyNumberFormat="1" applyFill="1" applyBorder="1"/>
    <xf numFmtId="0" fontId="8" fillId="0" borderId="0" xfId="5" applyFont="1" applyFill="1" applyBorder="1" applyAlignment="1">
      <alignment horizontal="center"/>
    </xf>
    <xf numFmtId="1" fontId="7" fillId="0" borderId="10" xfId="3" applyNumberFormat="1" applyFont="1" applyFill="1" applyBorder="1" applyAlignment="1">
      <alignment horizontal="right"/>
    </xf>
    <xf numFmtId="164" fontId="7" fillId="0" borderId="11" xfId="1" applyNumberFormat="1" applyFont="1" applyFill="1" applyBorder="1"/>
    <xf numFmtId="3" fontId="7" fillId="0" borderId="10" xfId="1" applyNumberFormat="1" applyFont="1" applyFill="1" applyBorder="1"/>
    <xf numFmtId="1" fontId="7" fillId="0" borderId="10" xfId="1" applyNumberFormat="1" applyFont="1" applyFill="1" applyBorder="1"/>
    <xf numFmtId="1" fontId="7" fillId="0" borderId="12" xfId="1" applyNumberFormat="1" applyFont="1" applyFill="1" applyBorder="1"/>
    <xf numFmtId="0" fontId="0" fillId="0" borderId="0" xfId="0" applyAlignment="1">
      <alignment horizontal="left"/>
    </xf>
    <xf numFmtId="4" fontId="6" fillId="0" borderId="1" xfId="0" applyNumberFormat="1" applyFont="1" applyFill="1" applyBorder="1"/>
    <xf numFmtId="3" fontId="7" fillId="0" borderId="14" xfId="5" applyNumberFormat="1" applyFont="1" applyFill="1" applyBorder="1"/>
    <xf numFmtId="4" fontId="6" fillId="0" borderId="26" xfId="0" applyNumberFormat="1" applyFont="1" applyFill="1" applyBorder="1"/>
    <xf numFmtId="0" fontId="16" fillId="0" borderId="1" xfId="0" applyFont="1"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 fontId="0" fillId="0" borderId="1" xfId="0" applyNumberFormat="1" applyFill="1" applyBorder="1" applyAlignment="1">
      <alignment horizontal="left"/>
    </xf>
    <xf numFmtId="0" fontId="9" fillId="0" borderId="0" xfId="0" applyFont="1"/>
    <xf numFmtId="0" fontId="0" fillId="0" borderId="0" xfId="0" applyBorder="1"/>
    <xf numFmtId="0" fontId="0" fillId="0" borderId="0" xfId="0" applyFill="1" applyBorder="1" applyAlignment="1">
      <alignment horizontal="left"/>
    </xf>
    <xf numFmtId="1" fontId="0" fillId="0" borderId="1" xfId="0" applyNumberFormat="1" applyBorder="1" applyAlignment="1">
      <alignment horizontal="left"/>
    </xf>
    <xf numFmtId="0" fontId="0" fillId="0" borderId="27" xfId="0" applyFill="1"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1" xfId="0" applyFill="1" applyBorder="1" applyAlignment="1">
      <alignment horizontal="left"/>
    </xf>
    <xf numFmtId="3" fontId="15" fillId="0" borderId="10" xfId="2" applyNumberFormat="1" applyFont="1" applyFill="1" applyBorder="1"/>
    <xf numFmtId="3" fontId="15" fillId="0" borderId="10" xfId="1" applyNumberFormat="1" applyFont="1" applyFill="1" applyBorder="1"/>
    <xf numFmtId="1" fontId="12" fillId="0" borderId="3" xfId="1" applyNumberFormat="1" applyFont="1" applyFill="1" applyBorder="1"/>
    <xf numFmtId="3" fontId="2" fillId="0" borderId="1" xfId="1" applyNumberFormat="1" applyFont="1" applyFill="1" applyBorder="1" applyAlignment="1">
      <alignment horizontal="center" wrapText="1"/>
    </xf>
    <xf numFmtId="1" fontId="2" fillId="0" borderId="1" xfId="1" applyNumberFormat="1" applyFont="1" applyFill="1" applyBorder="1" applyAlignment="1">
      <alignment horizontal="center" wrapText="1"/>
    </xf>
    <xf numFmtId="3" fontId="2" fillId="0" borderId="1" xfId="1" applyNumberFormat="1" applyFont="1" applyFill="1" applyBorder="1" applyAlignment="1">
      <alignment wrapText="1"/>
    </xf>
    <xf numFmtId="0" fontId="0" fillId="8" borderId="0" xfId="0" applyFill="1" applyAlignment="1">
      <alignment wrapText="1"/>
    </xf>
    <xf numFmtId="1" fontId="1" fillId="0" borderId="3" xfId="1" applyNumberFormat="1" applyFont="1" applyFill="1" applyBorder="1"/>
    <xf numFmtId="164" fontId="7" fillId="0" borderId="11" xfId="3" applyNumberFormat="1" applyFont="1" applyFill="1" applyBorder="1"/>
    <xf numFmtId="164" fontId="7" fillId="0" borderId="11" xfId="6" applyNumberFormat="1" applyFont="1" applyFill="1" applyBorder="1"/>
    <xf numFmtId="164" fontId="7" fillId="0" borderId="11" xfId="2" applyNumberFormat="1" applyFont="1" applyFill="1" applyBorder="1"/>
    <xf numFmtId="1" fontId="5" fillId="0" borderId="1" xfId="1" applyNumberFormat="1" applyFill="1" applyBorder="1" applyAlignment="1">
      <alignment horizontal="center" wrapText="1"/>
    </xf>
    <xf numFmtId="1" fontId="5" fillId="0" borderId="13" xfId="1" applyNumberFormat="1" applyFill="1" applyBorder="1" applyAlignment="1">
      <alignment horizontal="center" wrapText="1"/>
    </xf>
    <xf numFmtId="1" fontId="5" fillId="0" borderId="20" xfId="1" applyNumberFormat="1" applyFill="1" applyBorder="1" applyAlignment="1">
      <alignment horizontal="center" wrapText="1"/>
    </xf>
    <xf numFmtId="1" fontId="5" fillId="0" borderId="14" xfId="1" applyNumberFormat="1" applyFill="1" applyBorder="1" applyAlignment="1">
      <alignment horizontal="center" wrapText="1"/>
    </xf>
    <xf numFmtId="0" fontId="5" fillId="0" borderId="1" xfId="1" applyFill="1" applyBorder="1" applyAlignment="1">
      <alignment horizontal="center" wrapText="1"/>
    </xf>
    <xf numFmtId="4" fontId="5" fillId="0" borderId="4" xfId="1" applyNumberFormat="1" applyFill="1" applyBorder="1" applyAlignment="1">
      <alignment horizontal="center" wrapText="1"/>
    </xf>
    <xf numFmtId="4" fontId="5" fillId="0" borderId="5" xfId="1" applyNumberFormat="1" applyFill="1" applyBorder="1" applyAlignment="1">
      <alignment horizontal="center" wrapText="1"/>
    </xf>
    <xf numFmtId="4" fontId="5" fillId="0" borderId="6" xfId="1" applyNumberFormat="1" applyFill="1" applyBorder="1" applyAlignment="1">
      <alignment horizontal="center" wrapText="1"/>
    </xf>
    <xf numFmtId="0" fontId="0" fillId="0" borderId="13" xfId="0" applyBorder="1" applyAlignment="1">
      <alignment horizontal="left"/>
    </xf>
    <xf numFmtId="0" fontId="0" fillId="0" borderId="14"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17" xfId="0" applyBorder="1" applyAlignment="1">
      <alignment horizontal="left"/>
    </xf>
    <xf numFmtId="0" fontId="0" fillId="0" borderId="28" xfId="0" applyBorder="1" applyAlignment="1">
      <alignment horizontal="left"/>
    </xf>
    <xf numFmtId="0" fontId="17" fillId="0" borderId="0" xfId="0" applyFont="1" applyBorder="1" applyAlignment="1">
      <alignment horizontal="left" vertical="center"/>
    </xf>
    <xf numFmtId="0" fontId="18" fillId="0" borderId="0" xfId="0" applyFont="1" applyAlignment="1">
      <alignment horizontal="left" vertical="center"/>
    </xf>
    <xf numFmtId="0" fontId="9" fillId="0" borderId="13" xfId="0" applyFont="1" applyBorder="1" applyAlignment="1">
      <alignment horizontal="left"/>
    </xf>
    <xf numFmtId="0" fontId="9" fillId="0" borderId="14" xfId="0" applyFont="1" applyBorder="1" applyAlignment="1">
      <alignment horizontal="left"/>
    </xf>
    <xf numFmtId="0" fontId="3" fillId="0" borderId="4" xfId="2" applyFont="1" applyFill="1" applyBorder="1" applyAlignment="1">
      <alignment horizontal="center"/>
    </xf>
    <xf numFmtId="0" fontId="5" fillId="0" borderId="5" xfId="2" applyFill="1" applyBorder="1" applyAlignment="1">
      <alignment horizontal="center"/>
    </xf>
    <xf numFmtId="0" fontId="5" fillId="0" borderId="6" xfId="2" applyFill="1" applyBorder="1" applyAlignment="1">
      <alignment horizontal="center"/>
    </xf>
    <xf numFmtId="1" fontId="8" fillId="0" borderId="5" xfId="3" applyNumberFormat="1" applyFont="1" applyFill="1" applyBorder="1" applyAlignment="1">
      <alignment horizontal="center"/>
    </xf>
    <xf numFmtId="1" fontId="8" fillId="0" borderId="6" xfId="3" applyNumberFormat="1" applyFont="1" applyFill="1" applyBorder="1" applyAlignment="1">
      <alignment horizontal="center"/>
    </xf>
    <xf numFmtId="1" fontId="7" fillId="0" borderId="1" xfId="3" applyNumberFormat="1" applyFont="1" applyFill="1" applyBorder="1" applyAlignment="1">
      <alignment horizontal="center"/>
    </xf>
    <xf numFmtId="1" fontId="7" fillId="0" borderId="3" xfId="3" applyNumberFormat="1" applyFont="1" applyFill="1" applyBorder="1" applyAlignment="1">
      <alignment horizontal="center"/>
    </xf>
    <xf numFmtId="4" fontId="7" fillId="0" borderId="1" xfId="4" applyNumberFormat="1" applyFont="1" applyFill="1" applyBorder="1" applyAlignment="1">
      <alignment horizontal="center"/>
    </xf>
    <xf numFmtId="4" fontId="7" fillId="0" borderId="3" xfId="4" applyNumberFormat="1" applyFont="1" applyFill="1" applyBorder="1" applyAlignment="1">
      <alignment horizontal="center"/>
    </xf>
    <xf numFmtId="4" fontId="7" fillId="0" borderId="13" xfId="4" applyNumberFormat="1" applyFont="1" applyFill="1" applyBorder="1" applyAlignment="1">
      <alignment horizontal="center"/>
    </xf>
    <xf numFmtId="4" fontId="7" fillId="0" borderId="19" xfId="4" applyNumberFormat="1" applyFont="1" applyFill="1" applyBorder="1" applyAlignment="1">
      <alignment horizontal="center"/>
    </xf>
    <xf numFmtId="3" fontId="7" fillId="0" borderId="15" xfId="4" applyNumberFormat="1" applyFont="1" applyFill="1" applyBorder="1" applyAlignment="1">
      <alignment horizontal="center"/>
    </xf>
    <xf numFmtId="3" fontId="7" fillId="0" borderId="31" xfId="4" applyNumberFormat="1" applyFont="1" applyFill="1" applyBorder="1" applyAlignment="1">
      <alignment horizontal="center"/>
    </xf>
    <xf numFmtId="4" fontId="8" fillId="0" borderId="17" xfId="4" applyNumberFormat="1" applyFont="1" applyFill="1" applyBorder="1" applyAlignment="1">
      <alignment horizontal="center"/>
    </xf>
    <xf numFmtId="4" fontId="8" fillId="0" borderId="18" xfId="4" applyNumberFormat="1" applyFont="1" applyFill="1" applyBorder="1" applyAlignment="1">
      <alignment horizontal="center"/>
    </xf>
    <xf numFmtId="3" fontId="7" fillId="0" borderId="8" xfId="4" applyNumberFormat="1" applyFont="1" applyFill="1" applyBorder="1" applyAlignment="1">
      <alignment horizontal="center"/>
    </xf>
    <xf numFmtId="4" fontId="7" fillId="0" borderId="14" xfId="4" applyNumberFormat="1" applyFont="1" applyFill="1" applyBorder="1" applyAlignment="1">
      <alignment horizontal="center"/>
    </xf>
    <xf numFmtId="4" fontId="8" fillId="0" borderId="5" xfId="6" applyNumberFormat="1" applyFont="1" applyFill="1" applyBorder="1" applyAlignment="1">
      <alignment horizontal="center"/>
    </xf>
    <xf numFmtId="4" fontId="8" fillId="0" borderId="6" xfId="6" applyNumberFormat="1" applyFont="1" applyFill="1" applyBorder="1" applyAlignment="1">
      <alignment horizontal="center"/>
    </xf>
    <xf numFmtId="4" fontId="8" fillId="0" borderId="5" xfId="2" applyNumberFormat="1" applyFont="1" applyFill="1" applyBorder="1" applyAlignment="1">
      <alignment horizontal="center"/>
    </xf>
    <xf numFmtId="4" fontId="8" fillId="0" borderId="6" xfId="2" applyNumberFormat="1" applyFont="1" applyFill="1" applyBorder="1" applyAlignment="1">
      <alignment horizontal="center"/>
    </xf>
    <xf numFmtId="4" fontId="7" fillId="0" borderId="1" xfId="2" applyNumberFormat="1" applyFont="1" applyFill="1" applyBorder="1" applyAlignment="1">
      <alignment horizontal="center"/>
    </xf>
    <xf numFmtId="4" fontId="7" fillId="0" borderId="3" xfId="2" applyNumberFormat="1" applyFont="1" applyFill="1" applyBorder="1" applyAlignment="1">
      <alignment horizontal="center"/>
    </xf>
    <xf numFmtId="3" fontId="7" fillId="0" borderId="15" xfId="5" applyNumberFormat="1" applyFont="1" applyFill="1" applyBorder="1" applyAlignment="1">
      <alignment horizontal="center"/>
    </xf>
    <xf numFmtId="3" fontId="7" fillId="0" borderId="16" xfId="5" applyNumberFormat="1" applyFont="1" applyFill="1" applyBorder="1" applyAlignment="1">
      <alignment horizontal="center"/>
    </xf>
    <xf numFmtId="0" fontId="7" fillId="0" borderId="1" xfId="5" applyFont="1" applyFill="1" applyBorder="1" applyAlignment="1">
      <alignment horizontal="center" wrapText="1"/>
    </xf>
    <xf numFmtId="0" fontId="7" fillId="0" borderId="13" xfId="5" applyFont="1" applyFill="1" applyBorder="1" applyAlignment="1">
      <alignment horizontal="center" wrapText="1"/>
    </xf>
    <xf numFmtId="0" fontId="7" fillId="0" borderId="14" xfId="5" applyFont="1" applyFill="1" applyBorder="1" applyAlignment="1">
      <alignment horizontal="center" wrapText="1"/>
    </xf>
    <xf numFmtId="0" fontId="8" fillId="0" borderId="5" xfId="5" applyFont="1" applyFill="1" applyBorder="1" applyAlignment="1">
      <alignment horizontal="center"/>
    </xf>
    <xf numFmtId="0" fontId="8" fillId="0" borderId="6" xfId="5" applyFont="1" applyFill="1" applyBorder="1" applyAlignment="1">
      <alignment horizontal="center"/>
    </xf>
    <xf numFmtId="0" fontId="7" fillId="0" borderId="3" xfId="5" applyFont="1" applyFill="1" applyBorder="1" applyAlignment="1">
      <alignment horizontal="center" wrapText="1"/>
    </xf>
    <xf numFmtId="3" fontId="7" fillId="0" borderId="25" xfId="5" applyNumberFormat="1" applyFont="1" applyFill="1" applyBorder="1" applyAlignment="1">
      <alignment horizontal="center"/>
    </xf>
    <xf numFmtId="3" fontId="7" fillId="0" borderId="24" xfId="5" applyNumberFormat="1" applyFont="1" applyFill="1" applyBorder="1" applyAlignment="1">
      <alignment horizontal="center"/>
    </xf>
    <xf numFmtId="4" fontId="8" fillId="0" borderId="5" xfId="1" applyNumberFormat="1" applyFont="1" applyFill="1" applyBorder="1" applyAlignment="1">
      <alignment horizontal="center"/>
    </xf>
    <xf numFmtId="4" fontId="8" fillId="0" borderId="6" xfId="1" applyNumberFormat="1" applyFont="1" applyFill="1" applyBorder="1" applyAlignment="1">
      <alignment horizontal="center"/>
    </xf>
    <xf numFmtId="4" fontId="7" fillId="0" borderId="1" xfId="1" applyNumberFormat="1" applyFont="1" applyFill="1" applyBorder="1" applyAlignment="1">
      <alignment horizontal="center"/>
    </xf>
    <xf numFmtId="4" fontId="7"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Covid-19-Daten'!$A$242:$A$269</c15:sqref>
                  </c15:fullRef>
                </c:ext>
              </c:extLst>
              <c:f>'1. Covid-19-Daten'!$A$243:$A$269</c:f>
              <c:numCache>
                <c:formatCode>[$-F800]dddd\,\ mmmm\ dd\,\ yyyy\,\ hh:mm:ss</c:formatCode>
                <c:ptCount val="27"/>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numCache>
            </c:numRef>
          </c:cat>
          <c:val>
            <c:numRef>
              <c:extLst>
                <c:ext xmlns:c15="http://schemas.microsoft.com/office/drawing/2012/chart" uri="{02D57815-91ED-43cb-92C2-25804820EDAC}">
                  <c15:fullRef>
                    <c15:sqref>'1. Covid-19-Daten'!$G$242:$G$269</c15:sqref>
                  </c15:fullRef>
                </c:ext>
              </c:extLst>
              <c:f>'1. Covid-19-Daten'!$G$243:$G$269</c:f>
              <c:numCache>
                <c:formatCode>0.0</c:formatCode>
                <c:ptCount val="27"/>
                <c:pt idx="0">
                  <c:v>184.26470588235296</c:v>
                </c:pt>
                <c:pt idx="1">
                  <c:v>200.29411764705884</c:v>
                </c:pt>
                <c:pt idx="2">
                  <c:v>229.85294117647064</c:v>
                </c:pt>
                <c:pt idx="3">
                  <c:v>239.55882352941177</c:v>
                </c:pt>
                <c:pt idx="4">
                  <c:v>266.47058823529414</c:v>
                </c:pt>
                <c:pt idx="5">
                  <c:v>293.38235294117652</c:v>
                </c:pt>
                <c:pt idx="6">
                  <c:v>320.88235294117646</c:v>
                </c:pt>
                <c:pt idx="7">
                  <c:v>338.8235294117647</c:v>
                </c:pt>
                <c:pt idx="8">
                  <c:v>357.20588235294116</c:v>
                </c:pt>
                <c:pt idx="9">
                  <c:v>363.52941176470586</c:v>
                </c:pt>
                <c:pt idx="10">
                  <c:v>382.35294117647067</c:v>
                </c:pt>
                <c:pt idx="11">
                  <c:v>379.41176470588238</c:v>
                </c:pt>
                <c:pt idx="12">
                  <c:v>384.41176470588238</c:v>
                </c:pt>
                <c:pt idx="13">
                  <c:v>389.55882352941182</c:v>
                </c:pt>
                <c:pt idx="14">
                  <c:v>399.70588235294122</c:v>
                </c:pt>
                <c:pt idx="15">
                  <c:v>401.02941176470586</c:v>
                </c:pt>
                <c:pt idx="16">
                  <c:v>400.58823529411768</c:v>
                </c:pt>
                <c:pt idx="17">
                  <c:v>377.49999999999994</c:v>
                </c:pt>
                <c:pt idx="18">
                  <c:v>368.97058823529409</c:v>
                </c:pt>
                <c:pt idx="19">
                  <c:v>365.88235294117646</c:v>
                </c:pt>
                <c:pt idx="20">
                  <c:v>340.88235294117646</c:v>
                </c:pt>
                <c:pt idx="21">
                  <c:v>322.20588235294122</c:v>
                </c:pt>
                <c:pt idx="22">
                  <c:v>312.94117647058829</c:v>
                </c:pt>
                <c:pt idx="23">
                  <c:v>298.23529411764707</c:v>
                </c:pt>
                <c:pt idx="24">
                  <c:v>294.55882352941177</c:v>
                </c:pt>
                <c:pt idx="25">
                  <c:v>299.55882352941177</c:v>
                </c:pt>
                <c:pt idx="26">
                  <c:v>292.35294117647061</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Labortests'!$C$3:$C$23</c:f>
              <c:numCache>
                <c:formatCode>0</c:formatCode>
                <c:ptCount val="21"/>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Labortests'!$D$3:$D$23</c:f>
              <c:numCache>
                <c:formatCode>0</c:formatCode>
                <c:ptCount val="21"/>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Labortests'!$E$3:$E$23</c:f>
              <c:numCache>
                <c:formatCode>#,##0.0</c:formatCode>
                <c:ptCount val="21"/>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Ansteckungsorte'!$B$197:$AC$197</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Ansteckungsorte'!$B$197:$AC$197</c15:sqref>
                  </c15:fullRef>
                </c:ext>
              </c:extLst>
              <c:f>('3. Ansteckungsorte'!$B$197,'3. Ansteckungsorte'!$D$197,'3. Ansteckungsorte'!$F$197,'3. Ansteckungsorte'!$H$197,'3. Ansteckungsorte'!$J$197,'3. Ansteckungsorte'!$L$197,'3. Ansteckungsorte'!$N$197,'3. Ansteckungsorte'!$P$197,'3. Ansteckungsorte'!$R$197,'3. Ansteckungsorte'!$T$197,'3. Ansteckungsorte'!$V$197,'3. Ansteckungsorte'!$X$197,'3. Ansteckungsorte'!$Z$197,'3. Ansteckungsorte'!$AB$197:$AC$197)</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Ansteckungsorte'!$B$198:$AC$198</c15:sqref>
                  </c15:fullRef>
                </c:ext>
              </c:extLst>
              <c:f>('3. Ansteckungsorte'!$B$198,'3. Ansteckungsorte'!$D$198,'3. Ansteckungsorte'!$F$198,'3. Ansteckungsorte'!$H$198,'3. Ansteckungsorte'!$J$198,'3. Ansteckungsorte'!$L$198,'3. Ansteckungsorte'!$N$198,'3. Ansteckungsorte'!$P$198,'3. Ansteckungsorte'!$R$198,'3. Ansteckungsorte'!$T$198,'3. Ansteckungsorte'!$V$198,'3. Ansteckungsorte'!$X$198,'3. Ansteckungsorte'!$Z$198,'3. Ansteckungsorte'!$AB$198:$AC$198)</c:f>
              <c:numCache>
                <c:formatCode>#,##0</c:formatCode>
                <c:ptCount val="15"/>
                <c:pt idx="0">
                  <c:v>5976</c:v>
                </c:pt>
                <c:pt idx="1">
                  <c:v>2563</c:v>
                </c:pt>
                <c:pt idx="2">
                  <c:v>287</c:v>
                </c:pt>
                <c:pt idx="3">
                  <c:v>498</c:v>
                </c:pt>
                <c:pt idx="4">
                  <c:v>110</c:v>
                </c:pt>
                <c:pt idx="5">
                  <c:v>360</c:v>
                </c:pt>
                <c:pt idx="6">
                  <c:v>30</c:v>
                </c:pt>
                <c:pt idx="7">
                  <c:v>243</c:v>
                </c:pt>
                <c:pt idx="8">
                  <c:v>158</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Covid-19-Daten'!$B$242:$B$269</c:f>
              <c:numCache>
                <c:formatCode>0</c:formatCode>
                <c:ptCount val="28"/>
                <c:pt idx="0">
                  <c:v>273</c:v>
                </c:pt>
                <c:pt idx="1">
                  <c:v>266</c:v>
                </c:pt>
                <c:pt idx="2">
                  <c:v>264</c:v>
                </c:pt>
                <c:pt idx="3">
                  <c:v>324</c:v>
                </c:pt>
                <c:pt idx="4">
                  <c:v>157</c:v>
                </c:pt>
                <c:pt idx="5">
                  <c:v>270</c:v>
                </c:pt>
                <c:pt idx="6">
                  <c:v>441</c:v>
                </c:pt>
                <c:pt idx="7">
                  <c:v>460</c:v>
                </c:pt>
                <c:pt idx="8">
                  <c:v>388</c:v>
                </c:pt>
                <c:pt idx="9">
                  <c:v>389</c:v>
                </c:pt>
                <c:pt idx="10">
                  <c:v>367</c:v>
                </c:pt>
                <c:pt idx="11">
                  <c:v>285</c:v>
                </c:pt>
                <c:pt idx="12">
                  <c:v>250</c:v>
                </c:pt>
                <c:pt idx="13">
                  <c:v>475</c:v>
                </c:pt>
                <c:pt idx="14">
                  <c:v>495</c:v>
                </c:pt>
                <c:pt idx="15">
                  <c:v>457</c:v>
                </c:pt>
                <c:pt idx="16">
                  <c:v>398</c:v>
                </c:pt>
                <c:pt idx="17">
                  <c:v>364</c:v>
                </c:pt>
                <c:pt idx="18">
                  <c:v>128</c:v>
                </c:pt>
                <c:pt idx="19">
                  <c:v>192</c:v>
                </c:pt>
                <c:pt idx="20">
                  <c:v>454</c:v>
                </c:pt>
                <c:pt idx="21">
                  <c:v>325</c:v>
                </c:pt>
                <c:pt idx="22">
                  <c:v>330</c:v>
                </c:pt>
                <c:pt idx="23">
                  <c:v>335</c:v>
                </c:pt>
                <c:pt idx="24">
                  <c:v>264</c:v>
                </c:pt>
                <c:pt idx="25">
                  <c:v>103</c:v>
                </c:pt>
                <c:pt idx="26">
                  <c:v>226</c:v>
                </c:pt>
                <c:pt idx="27">
                  <c:v>405</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Covid-19-Daten'!$D$242:$D$269</c:f>
              <c:numCache>
                <c:formatCode>0.0</c:formatCode>
                <c:ptCount val="28"/>
                <c:pt idx="0">
                  <c:v>223.28571428571428</c:v>
                </c:pt>
                <c:pt idx="1">
                  <c:v>232.71428571428572</c:v>
                </c:pt>
                <c:pt idx="2">
                  <c:v>258.85714285714283</c:v>
                </c:pt>
                <c:pt idx="3">
                  <c:v>285</c:v>
                </c:pt>
                <c:pt idx="4">
                  <c:v>311.71428571428572</c:v>
                </c:pt>
                <c:pt idx="5">
                  <c:v>329.14285714285717</c:v>
                </c:pt>
                <c:pt idx="6">
                  <c:v>347</c:v>
                </c:pt>
                <c:pt idx="7">
                  <c:v>353.14285714285717</c:v>
                </c:pt>
                <c:pt idx="8">
                  <c:v>371.42857142857144</c:v>
                </c:pt>
                <c:pt idx="9">
                  <c:v>368.57142857142856</c:v>
                </c:pt>
                <c:pt idx="10">
                  <c:v>373.42857142857144</c:v>
                </c:pt>
                <c:pt idx="11">
                  <c:v>378.42857142857144</c:v>
                </c:pt>
                <c:pt idx="12">
                  <c:v>388.28571428571428</c:v>
                </c:pt>
                <c:pt idx="13">
                  <c:v>389.57142857142856</c:v>
                </c:pt>
                <c:pt idx="14">
                  <c:v>389.14285714285717</c:v>
                </c:pt>
                <c:pt idx="15">
                  <c:v>366.71428571428572</c:v>
                </c:pt>
                <c:pt idx="16">
                  <c:v>358.42857142857144</c:v>
                </c:pt>
                <c:pt idx="17">
                  <c:v>355.42857142857144</c:v>
                </c:pt>
                <c:pt idx="18">
                  <c:v>331.14285714285717</c:v>
                </c:pt>
                <c:pt idx="19">
                  <c:v>313</c:v>
                </c:pt>
                <c:pt idx="20">
                  <c:v>304</c:v>
                </c:pt>
                <c:pt idx="21">
                  <c:v>289.71428571428572</c:v>
                </c:pt>
                <c:pt idx="22">
                  <c:v>286.14285714285717</c:v>
                </c:pt>
                <c:pt idx="23">
                  <c:v>291</c:v>
                </c:pt>
                <c:pt idx="24">
                  <c:v>284</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Covid-19-Daten'!$H$242:$H$269</c:f>
              <c:numCache>
                <c:formatCode>0.0</c:formatCode>
                <c:ptCount val="28"/>
                <c:pt idx="0">
                  <c:v>244.11764705882351</c:v>
                </c:pt>
                <c:pt idx="1">
                  <c:v>274.70588235294116</c:v>
                </c:pt>
                <c:pt idx="2">
                  <c:v>304.11764705882354</c:v>
                </c:pt>
                <c:pt idx="3">
                  <c:v>342.49999999999994</c:v>
                </c:pt>
                <c:pt idx="4">
                  <c:v>362.05882352941171</c:v>
                </c:pt>
                <c:pt idx="5">
                  <c:v>395.14705882352933</c:v>
                </c:pt>
                <c:pt idx="6">
                  <c:v>440.88235294117646</c:v>
                </c:pt>
                <c:pt idx="7">
                  <c:v>487.64705882352939</c:v>
                </c:pt>
                <c:pt idx="8">
                  <c:v>523.08823529411757</c:v>
                </c:pt>
                <c:pt idx="9">
                  <c:v>557.5</c:v>
                </c:pt>
                <c:pt idx="10">
                  <c:v>593.38235294117658</c:v>
                </c:pt>
                <c:pt idx="11">
                  <c:v>621.91176470588232</c:v>
                </c:pt>
                <c:pt idx="12">
                  <c:v>645.88235294117646</c:v>
                </c:pt>
                <c:pt idx="13">
                  <c:v>677.7941176470589</c:v>
                </c:pt>
                <c:pt idx="14">
                  <c:v>710.44117647058818</c:v>
                </c:pt>
                <c:pt idx="15">
                  <c:v>738.52941176470597</c:v>
                </c:pt>
                <c:pt idx="16">
                  <c:v>758.23529411764696</c:v>
                </c:pt>
                <c:pt idx="17">
                  <c:v>764.11764705882342</c:v>
                </c:pt>
                <c:pt idx="18">
                  <c:v>759.85294117647072</c:v>
                </c:pt>
                <c:pt idx="19">
                  <c:v>748.38235294117658</c:v>
                </c:pt>
                <c:pt idx="20">
                  <c:v>750.2941176470589</c:v>
                </c:pt>
                <c:pt idx="21">
                  <c:v>730.44117647058829</c:v>
                </c:pt>
                <c:pt idx="22">
                  <c:v>721.91176470588232</c:v>
                </c:pt>
                <c:pt idx="23">
                  <c:v>713.97058823529403</c:v>
                </c:pt>
                <c:pt idx="24">
                  <c:v>698.82352941176475</c:v>
                </c:pt>
                <c:pt idx="25">
                  <c:v>672.05882352941171</c:v>
                </c:pt>
                <c:pt idx="26">
                  <c:v>668.52941176470586</c:v>
                </c:pt>
                <c:pt idx="27">
                  <c:v>658.23529411764707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Covid-19-Daten'!$F$242:$F$269</c:f>
              <c:numCache>
                <c:formatCode>0.0</c:formatCode>
                <c:ptCount val="28"/>
                <c:pt idx="0">
                  <c:v>23.823529411764707</c:v>
                </c:pt>
                <c:pt idx="1">
                  <c:v>26.323529411764707</c:v>
                </c:pt>
                <c:pt idx="2">
                  <c:v>28.613445378151262</c:v>
                </c:pt>
                <c:pt idx="3">
                  <c:v>32.836134453781519</c:v>
                </c:pt>
                <c:pt idx="4">
                  <c:v>34.22268907563025</c:v>
                </c:pt>
                <c:pt idx="5">
                  <c:v>38.067226890756309</c:v>
                </c:pt>
                <c:pt idx="6">
                  <c:v>41.911764705882362</c:v>
                </c:pt>
                <c:pt idx="7">
                  <c:v>45.840336134453779</c:v>
                </c:pt>
                <c:pt idx="8">
                  <c:v>48.403361344537814</c:v>
                </c:pt>
                <c:pt idx="9">
                  <c:v>51.029411764705877</c:v>
                </c:pt>
                <c:pt idx="10">
                  <c:v>51.932773109243691</c:v>
                </c:pt>
                <c:pt idx="11">
                  <c:v>54.62184873949581</c:v>
                </c:pt>
                <c:pt idx="12">
                  <c:v>54.201680672268914</c:v>
                </c:pt>
                <c:pt idx="13">
                  <c:v>54.915966386554622</c:v>
                </c:pt>
                <c:pt idx="14">
                  <c:v>55.651260504201687</c:v>
                </c:pt>
                <c:pt idx="15">
                  <c:v>57.100840336134461</c:v>
                </c:pt>
                <c:pt idx="16">
                  <c:v>57.289915966386552</c:v>
                </c:pt>
                <c:pt idx="17">
                  <c:v>57.226890756302524</c:v>
                </c:pt>
                <c:pt idx="18">
                  <c:v>53.928571428571423</c:v>
                </c:pt>
                <c:pt idx="19">
                  <c:v>52.710084033613441</c:v>
                </c:pt>
                <c:pt idx="20">
                  <c:v>52.268907563025209</c:v>
                </c:pt>
                <c:pt idx="21">
                  <c:v>48.69747899159664</c:v>
                </c:pt>
                <c:pt idx="22">
                  <c:v>46.029411764705891</c:v>
                </c:pt>
                <c:pt idx="23">
                  <c:v>44.705882352941181</c:v>
                </c:pt>
                <c:pt idx="24">
                  <c:v>42.605042016806728</c:v>
                </c:pt>
                <c:pt idx="25">
                  <c:v>42.079831932773111</c:v>
                </c:pt>
                <c:pt idx="26">
                  <c:v>42.794117647058826</c:v>
                </c:pt>
                <c:pt idx="27">
                  <c:v>41.764705882352942</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Covid-19-Daten'!$A$4:$A$269</c15:sqref>
                  </c15:fullRef>
                </c:ext>
              </c:extLst>
              <c:f>'1. Covid-19-Daten'!$A$23:$A$269</c:f>
              <c:numCache>
                <c:formatCode>[$-F800]dddd\,\ mmmm\ dd\,\ yyyy\,\ hh:mm:ss</c:formatCode>
                <c:ptCount val="24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numCache>
            </c:numRef>
          </c:cat>
          <c:val>
            <c:numRef>
              <c:extLst>
                <c:ext xmlns:c15="http://schemas.microsoft.com/office/drawing/2012/chart" uri="{02D57815-91ED-43cb-92C2-25804820EDAC}">
                  <c15:fullRef>
                    <c15:sqref>'1. Covid-19-Daten'!$N$4:$N$269</c15:sqref>
                  </c15:fullRef>
                </c:ext>
              </c:extLst>
              <c:f>'1. Covid-19-Daten'!$N$23:$N$269</c:f>
              <c:numCache>
                <c:formatCode>0</c:formatCode>
                <c:ptCount val="24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5</c:v>
                </c:pt>
                <c:pt idx="242">
                  <c:v>5</c:v>
                </c:pt>
                <c:pt idx="243">
                  <c:v>2</c:v>
                </c:pt>
                <c:pt idx="244">
                  <c:v>2</c:v>
                </c:pt>
                <c:pt idx="245">
                  <c:v>4</c:v>
                </c:pt>
                <c:pt idx="246">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Covid-19-Daten'!$L$242:$L$269</c:f>
              <c:numCache>
                <c:formatCode>General</c:formatCode>
                <c:ptCount val="28"/>
                <c:pt idx="0">
                  <c:v>6</c:v>
                </c:pt>
                <c:pt idx="1">
                  <c:v>9</c:v>
                </c:pt>
                <c:pt idx="2">
                  <c:v>8</c:v>
                </c:pt>
                <c:pt idx="5">
                  <c:v>13</c:v>
                </c:pt>
                <c:pt idx="6">
                  <c:v>15</c:v>
                </c:pt>
                <c:pt idx="7">
                  <c:v>15</c:v>
                </c:pt>
                <c:pt idx="8">
                  <c:v>15</c:v>
                </c:pt>
                <c:pt idx="9">
                  <c:v>16</c:v>
                </c:pt>
                <c:pt idx="12">
                  <c:v>16</c:v>
                </c:pt>
                <c:pt idx="13">
                  <c:v>19</c:v>
                </c:pt>
                <c:pt idx="14">
                  <c:v>24</c:v>
                </c:pt>
                <c:pt idx="15">
                  <c:v>26</c:v>
                </c:pt>
                <c:pt idx="16">
                  <c:v>28</c:v>
                </c:pt>
                <c:pt idx="19">
                  <c:v>31</c:v>
                </c:pt>
                <c:pt idx="20">
                  <c:v>32</c:v>
                </c:pt>
                <c:pt idx="21">
                  <c:v>28</c:v>
                </c:pt>
                <c:pt idx="22">
                  <c:v>27</c:v>
                </c:pt>
                <c:pt idx="23">
                  <c:v>25</c:v>
                </c:pt>
                <c:pt idx="26">
                  <c:v>33</c:v>
                </c:pt>
                <c:pt idx="27">
                  <c:v>37</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Covid-19-Daten'!$I$242:$I$269</c:f>
              <c:numCache>
                <c:formatCode>General</c:formatCode>
                <c:ptCount val="28"/>
                <c:pt idx="0">
                  <c:v>31</c:v>
                </c:pt>
                <c:pt idx="1">
                  <c:v>31</c:v>
                </c:pt>
                <c:pt idx="2">
                  <c:v>42</c:v>
                </c:pt>
                <c:pt idx="5">
                  <c:v>58</c:v>
                </c:pt>
                <c:pt idx="6">
                  <c:v>67</c:v>
                </c:pt>
                <c:pt idx="7">
                  <c:v>65</c:v>
                </c:pt>
                <c:pt idx="8">
                  <c:v>72</c:v>
                </c:pt>
                <c:pt idx="9">
                  <c:v>67</c:v>
                </c:pt>
                <c:pt idx="12">
                  <c:v>102</c:v>
                </c:pt>
                <c:pt idx="13">
                  <c:v>114</c:v>
                </c:pt>
                <c:pt idx="14">
                  <c:v>109</c:v>
                </c:pt>
                <c:pt idx="15">
                  <c:v>106</c:v>
                </c:pt>
                <c:pt idx="16">
                  <c:v>103</c:v>
                </c:pt>
                <c:pt idx="19">
                  <c:v>109</c:v>
                </c:pt>
                <c:pt idx="20">
                  <c:v>115</c:v>
                </c:pt>
                <c:pt idx="21">
                  <c:v>111</c:v>
                </c:pt>
                <c:pt idx="22">
                  <c:v>105</c:v>
                </c:pt>
                <c:pt idx="23">
                  <c:v>115</c:v>
                </c:pt>
                <c:pt idx="26">
                  <c:v>126</c:v>
                </c:pt>
                <c:pt idx="27">
                  <c:v>138</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Covid-19-Daten'!$M$242:$M$269</c:f>
              <c:numCache>
                <c:formatCode>General</c:formatCode>
                <c:ptCount val="28"/>
                <c:pt idx="0">
                  <c:v>20</c:v>
                </c:pt>
                <c:pt idx="1">
                  <c:v>17</c:v>
                </c:pt>
                <c:pt idx="2">
                  <c:v>22</c:v>
                </c:pt>
                <c:pt idx="5">
                  <c:v>22</c:v>
                </c:pt>
                <c:pt idx="6">
                  <c:v>20</c:v>
                </c:pt>
                <c:pt idx="7">
                  <c:v>21</c:v>
                </c:pt>
                <c:pt idx="8">
                  <c:v>19</c:v>
                </c:pt>
                <c:pt idx="9">
                  <c:v>17</c:v>
                </c:pt>
                <c:pt idx="12">
                  <c:v>22</c:v>
                </c:pt>
                <c:pt idx="13">
                  <c:v>22</c:v>
                </c:pt>
                <c:pt idx="14">
                  <c:v>23</c:v>
                </c:pt>
                <c:pt idx="15">
                  <c:v>14</c:v>
                </c:pt>
                <c:pt idx="16">
                  <c:v>13</c:v>
                </c:pt>
                <c:pt idx="19">
                  <c:v>16</c:v>
                </c:pt>
                <c:pt idx="20">
                  <c:v>18</c:v>
                </c:pt>
                <c:pt idx="21">
                  <c:v>21</c:v>
                </c:pt>
                <c:pt idx="22">
                  <c:v>8</c:v>
                </c:pt>
                <c:pt idx="23">
                  <c:v>13</c:v>
                </c:pt>
                <c:pt idx="26">
                  <c:v>14</c:v>
                </c:pt>
                <c:pt idx="27">
                  <c:v>14</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Covid-19-Daten'!$I$242:$I$269</c:f>
              <c:numCache>
                <c:formatCode>General</c:formatCode>
                <c:ptCount val="28"/>
                <c:pt idx="0">
                  <c:v>31</c:v>
                </c:pt>
                <c:pt idx="1">
                  <c:v>31</c:v>
                </c:pt>
                <c:pt idx="2">
                  <c:v>42</c:v>
                </c:pt>
                <c:pt idx="5">
                  <c:v>58</c:v>
                </c:pt>
                <c:pt idx="6">
                  <c:v>67</c:v>
                </c:pt>
                <c:pt idx="7">
                  <c:v>65</c:v>
                </c:pt>
                <c:pt idx="8">
                  <c:v>72</c:v>
                </c:pt>
                <c:pt idx="9">
                  <c:v>67</c:v>
                </c:pt>
                <c:pt idx="12">
                  <c:v>102</c:v>
                </c:pt>
                <c:pt idx="13">
                  <c:v>114</c:v>
                </c:pt>
                <c:pt idx="14">
                  <c:v>109</c:v>
                </c:pt>
                <c:pt idx="15">
                  <c:v>106</c:v>
                </c:pt>
                <c:pt idx="16">
                  <c:v>103</c:v>
                </c:pt>
                <c:pt idx="19">
                  <c:v>109</c:v>
                </c:pt>
                <c:pt idx="20">
                  <c:v>115</c:v>
                </c:pt>
                <c:pt idx="21">
                  <c:v>111</c:v>
                </c:pt>
                <c:pt idx="22">
                  <c:v>105</c:v>
                </c:pt>
                <c:pt idx="23">
                  <c:v>115</c:v>
                </c:pt>
                <c:pt idx="26">
                  <c:v>126</c:v>
                </c:pt>
                <c:pt idx="27">
                  <c:v>138</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Covid-19-Daten'!$J$242:$J$269</c:f>
              <c:numCache>
                <c:formatCode>General</c:formatCode>
                <c:ptCount val="28"/>
                <c:pt idx="0">
                  <c:v>6</c:v>
                </c:pt>
                <c:pt idx="1">
                  <c:v>8</c:v>
                </c:pt>
                <c:pt idx="2">
                  <c:v>8</c:v>
                </c:pt>
                <c:pt idx="5">
                  <c:v>9</c:v>
                </c:pt>
                <c:pt idx="6">
                  <c:v>11</c:v>
                </c:pt>
                <c:pt idx="7">
                  <c:v>11</c:v>
                </c:pt>
                <c:pt idx="8">
                  <c:v>12</c:v>
                </c:pt>
                <c:pt idx="9">
                  <c:v>13</c:v>
                </c:pt>
                <c:pt idx="12">
                  <c:v>13</c:v>
                </c:pt>
                <c:pt idx="13">
                  <c:v>15</c:v>
                </c:pt>
                <c:pt idx="14">
                  <c:v>19</c:v>
                </c:pt>
                <c:pt idx="15">
                  <c:v>20</c:v>
                </c:pt>
                <c:pt idx="16">
                  <c:v>22</c:v>
                </c:pt>
                <c:pt idx="19">
                  <c:v>25</c:v>
                </c:pt>
                <c:pt idx="20">
                  <c:v>26</c:v>
                </c:pt>
                <c:pt idx="21">
                  <c:v>24</c:v>
                </c:pt>
                <c:pt idx="22">
                  <c:v>24</c:v>
                </c:pt>
                <c:pt idx="23">
                  <c:v>23</c:v>
                </c:pt>
                <c:pt idx="26">
                  <c:v>27</c:v>
                </c:pt>
                <c:pt idx="27">
                  <c:v>28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Covid-19-Daten'!$A$242:$A$269</c:f>
              <c:numCache>
                <c:formatCode>[$-F800]dddd\,\ mmmm\ dd\,\ yyyy\,\ hh:mm:ss</c:formatCode>
                <c:ptCount val="28"/>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pt idx="27">
                  <c:v>44152.333333333336</c:v>
                </c:pt>
              </c:numCache>
            </c:numRef>
          </c:cat>
          <c:val>
            <c:numRef>
              <c:f>'1. Covid-19-Daten'!$K$242:$K$269</c:f>
              <c:numCache>
                <c:formatCode>General</c:formatCode>
                <c:ptCount val="28"/>
                <c:pt idx="0">
                  <c:v>0</c:v>
                </c:pt>
                <c:pt idx="1">
                  <c:v>1</c:v>
                </c:pt>
                <c:pt idx="2">
                  <c:v>0</c:v>
                </c:pt>
                <c:pt idx="5">
                  <c:v>4</c:v>
                </c:pt>
                <c:pt idx="6">
                  <c:v>4</c:v>
                </c:pt>
                <c:pt idx="7">
                  <c:v>4</c:v>
                </c:pt>
                <c:pt idx="8">
                  <c:v>3</c:v>
                </c:pt>
                <c:pt idx="9">
                  <c:v>3</c:v>
                </c:pt>
                <c:pt idx="12">
                  <c:v>3</c:v>
                </c:pt>
                <c:pt idx="13">
                  <c:v>4</c:v>
                </c:pt>
                <c:pt idx="14">
                  <c:v>5</c:v>
                </c:pt>
                <c:pt idx="15">
                  <c:v>6</c:v>
                </c:pt>
                <c:pt idx="16">
                  <c:v>6</c:v>
                </c:pt>
                <c:pt idx="19">
                  <c:v>6</c:v>
                </c:pt>
                <c:pt idx="20">
                  <c:v>6</c:v>
                </c:pt>
                <c:pt idx="21">
                  <c:v>4</c:v>
                </c:pt>
                <c:pt idx="22">
                  <c:v>3</c:v>
                </c:pt>
                <c:pt idx="23">
                  <c:v>2</c:v>
                </c:pt>
                <c:pt idx="26">
                  <c:v>6</c:v>
                </c:pt>
                <c:pt idx="27">
                  <c:v>9</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Covid-19-Daten'!$L$30:$L$275</c:f>
              <c:numCache>
                <c:formatCode>General</c:formatCode>
                <c:ptCount val="24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Covid-19-Daten'!$M$30:$M$275</c:f>
              <c:numCache>
                <c:formatCode>General</c:formatCode>
                <c:ptCount val="24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Covid-19-Daten'!$J$30:$J$275</c:f>
              <c:numCache>
                <c:formatCode>General</c:formatCode>
                <c:ptCount val="24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Covid-19-Daten'!$A$30:$A$269</c:f>
              <c:numCache>
                <c:formatCode>[$-F800]dddd\,\ mmmm\ dd\,\ yyyy\,\ hh:mm:ss</c:formatCode>
                <c:ptCount val="24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numCache>
            </c:numRef>
          </c:cat>
          <c:val>
            <c:numRef>
              <c:f>'1. Covid-19-Daten'!$K$30:$K$275</c:f>
              <c:numCache>
                <c:formatCode>General</c:formatCode>
                <c:ptCount val="24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33</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opLeftCell="A10" zoomScaleNormal="100" zoomScalePageLayoutView="60" workbookViewId="0">
      <selection activeCell="A25" sqref="A25"/>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183</v>
      </c>
    </row>
    <row r="11" spans="1:1" x14ac:dyDescent="0.2">
      <c r="A11" s="7"/>
    </row>
    <row r="12" spans="1:1" x14ac:dyDescent="0.2">
      <c r="A12" s="7" t="s">
        <v>89</v>
      </c>
    </row>
    <row r="13" spans="1:1" x14ac:dyDescent="0.2">
      <c r="A13" s="7"/>
    </row>
    <row r="14" spans="1:1" x14ac:dyDescent="0.2">
      <c r="A14" s="7" t="s">
        <v>95</v>
      </c>
    </row>
    <row r="15" spans="1:1" x14ac:dyDescent="0.2">
      <c r="A15" s="6" t="s">
        <v>96</v>
      </c>
    </row>
    <row r="16" spans="1:1" x14ac:dyDescent="0.2">
      <c r="A16" s="7"/>
    </row>
    <row r="17" spans="1:1" x14ac:dyDescent="0.2">
      <c r="A17" s="7" t="s">
        <v>97</v>
      </c>
    </row>
    <row r="18" spans="1:1" x14ac:dyDescent="0.2">
      <c r="A18" s="7"/>
    </row>
    <row r="19" spans="1:1" x14ac:dyDescent="0.2">
      <c r="A19" s="7" t="s">
        <v>98</v>
      </c>
    </row>
    <row r="20" spans="1:1" x14ac:dyDescent="0.2">
      <c r="A20" s="5" t="s">
        <v>100</v>
      </c>
    </row>
    <row r="21" spans="1:1" x14ac:dyDescent="0.2">
      <c r="A21" s="6" t="s">
        <v>99</v>
      </c>
    </row>
    <row r="22" spans="1:1" x14ac:dyDescent="0.2">
      <c r="A22" s="8"/>
    </row>
    <row r="23" spans="1:1" ht="43.5" x14ac:dyDescent="0.2">
      <c r="A23" s="175" t="s">
        <v>189</v>
      </c>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Labor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5"/>
  <sheetViews>
    <sheetView zoomScale="110" zoomScaleNormal="110" workbookViewId="0">
      <pane xSplit="1" ySplit="1" topLeftCell="B172" activePane="bottomRight" state="frozen"/>
      <selection pane="topRight" activeCell="B1" sqref="B1"/>
      <selection pane="bottomLeft" activeCell="A2" sqref="A2"/>
      <selection pane="bottomRight" activeCell="C188" sqref="C188"/>
    </sheetView>
  </sheetViews>
  <sheetFormatPr baseColWidth="10" defaultColWidth="11" defaultRowHeight="14.25" x14ac:dyDescent="0.2"/>
  <cols>
    <col min="1" max="1" width="26" style="37" customWidth="1"/>
    <col min="2" max="3" width="11" style="37"/>
    <col min="4" max="16384" width="11" style="49"/>
  </cols>
  <sheetData>
    <row r="1" spans="1:3" ht="15" thickTop="1" x14ac:dyDescent="0.2">
      <c r="A1" s="82"/>
      <c r="B1" s="215" t="s">
        <v>101</v>
      </c>
      <c r="C1" s="216"/>
    </row>
    <row r="2" spans="1:3" x14ac:dyDescent="0.2">
      <c r="A2" s="83"/>
      <c r="B2" s="84" t="s">
        <v>3</v>
      </c>
      <c r="C2" s="85" t="s">
        <v>2</v>
      </c>
    </row>
    <row r="3" spans="1:3" x14ac:dyDescent="0.2">
      <c r="A3" s="86">
        <v>43952.333333333336</v>
      </c>
      <c r="B3" s="84"/>
      <c r="C3" s="85"/>
    </row>
    <row r="4" spans="1:3" x14ac:dyDescent="0.2">
      <c r="A4" s="86">
        <v>43953.333333333336</v>
      </c>
      <c r="B4" s="84"/>
      <c r="C4" s="85"/>
    </row>
    <row r="5" spans="1:3" x14ac:dyDescent="0.2">
      <c r="A5" s="86">
        <v>43954.333333333336</v>
      </c>
      <c r="B5" s="84"/>
      <c r="C5" s="85"/>
    </row>
    <row r="6" spans="1:3" x14ac:dyDescent="0.2">
      <c r="A6" s="86">
        <v>43955.333333333336</v>
      </c>
      <c r="B6" s="84"/>
      <c r="C6" s="85"/>
    </row>
    <row r="7" spans="1:3" x14ac:dyDescent="0.2">
      <c r="A7" s="86">
        <v>43956.333333333336</v>
      </c>
      <c r="B7" s="84"/>
      <c r="C7" s="85"/>
    </row>
    <row r="8" spans="1:3" x14ac:dyDescent="0.2">
      <c r="A8" s="86">
        <v>43957.333333333336</v>
      </c>
      <c r="B8" s="84"/>
      <c r="C8" s="85"/>
    </row>
    <row r="9" spans="1:3" x14ac:dyDescent="0.2">
      <c r="A9" s="86">
        <v>43958.333333333336</v>
      </c>
      <c r="B9" s="84"/>
      <c r="C9" s="85"/>
    </row>
    <row r="10" spans="1:3" x14ac:dyDescent="0.2">
      <c r="A10" s="86">
        <v>43959.333333333336</v>
      </c>
      <c r="B10" s="84"/>
      <c r="C10" s="85"/>
    </row>
    <row r="11" spans="1:3" x14ac:dyDescent="0.2">
      <c r="A11" s="86">
        <v>43960.333333333336</v>
      </c>
      <c r="B11" s="84"/>
      <c r="C11" s="85"/>
    </row>
    <row r="12" spans="1:3" x14ac:dyDescent="0.2">
      <c r="A12" s="86">
        <v>43961.333333333336</v>
      </c>
      <c r="B12" s="84"/>
      <c r="C12" s="85"/>
    </row>
    <row r="13" spans="1:3" x14ac:dyDescent="0.2">
      <c r="A13" s="86">
        <v>43962.333333333336</v>
      </c>
      <c r="B13" s="84"/>
      <c r="C13" s="85"/>
    </row>
    <row r="14" spans="1:3" x14ac:dyDescent="0.2">
      <c r="A14" s="86">
        <v>43963.333333333336</v>
      </c>
      <c r="B14" s="84"/>
      <c r="C14" s="85"/>
    </row>
    <row r="15" spans="1:3" x14ac:dyDescent="0.2">
      <c r="A15" s="86">
        <v>43964.333333333336</v>
      </c>
      <c r="B15" s="84"/>
      <c r="C15" s="85"/>
    </row>
    <row r="16" spans="1:3" x14ac:dyDescent="0.2">
      <c r="A16" s="86">
        <v>43965.333333333336</v>
      </c>
      <c r="B16" s="84"/>
      <c r="C16" s="85"/>
    </row>
    <row r="17" spans="1:3" x14ac:dyDescent="0.2">
      <c r="A17" s="86">
        <v>43966.333333333336</v>
      </c>
      <c r="B17" s="84"/>
      <c r="C17" s="85"/>
    </row>
    <row r="18" spans="1:3" x14ac:dyDescent="0.2">
      <c r="A18" s="86">
        <v>43967.333333333336</v>
      </c>
      <c r="B18" s="84"/>
      <c r="C18" s="85"/>
    </row>
    <row r="19" spans="1:3" x14ac:dyDescent="0.2">
      <c r="A19" s="86">
        <v>43968.333333333336</v>
      </c>
      <c r="B19" s="84"/>
      <c r="C19" s="85"/>
    </row>
    <row r="20" spans="1:3" x14ac:dyDescent="0.2">
      <c r="A20" s="86">
        <v>43969.333333333336</v>
      </c>
      <c r="B20" s="84"/>
      <c r="C20" s="85"/>
    </row>
    <row r="21" spans="1:3" x14ac:dyDescent="0.2">
      <c r="A21" s="86">
        <v>43970.333333333336</v>
      </c>
      <c r="B21" s="84"/>
      <c r="C21" s="85"/>
    </row>
    <row r="22" spans="1:3" x14ac:dyDescent="0.2">
      <c r="A22" s="86">
        <v>43971.333333333336</v>
      </c>
      <c r="B22" s="84"/>
      <c r="C22" s="85"/>
    </row>
    <row r="23" spans="1:3" x14ac:dyDescent="0.2">
      <c r="A23" s="86">
        <v>43972.333333333336</v>
      </c>
      <c r="B23" s="84"/>
      <c r="C23" s="85"/>
    </row>
    <row r="24" spans="1:3" x14ac:dyDescent="0.2">
      <c r="A24" s="86">
        <v>43973.333333333336</v>
      </c>
      <c r="B24" s="84"/>
      <c r="C24" s="85"/>
    </row>
    <row r="25" spans="1:3" x14ac:dyDescent="0.2">
      <c r="A25" s="86">
        <v>43974.333333333336</v>
      </c>
      <c r="B25" s="84"/>
      <c r="C25" s="85"/>
    </row>
    <row r="26" spans="1:3" x14ac:dyDescent="0.2">
      <c r="A26" s="86">
        <v>43975.333333333336</v>
      </c>
      <c r="B26" s="84"/>
      <c r="C26" s="85"/>
    </row>
    <row r="27" spans="1:3" x14ac:dyDescent="0.2">
      <c r="A27" s="86">
        <v>43976.333333333336</v>
      </c>
      <c r="B27" s="84"/>
      <c r="C27" s="85"/>
    </row>
    <row r="28" spans="1:3" x14ac:dyDescent="0.2">
      <c r="A28" s="86">
        <v>43977.333333333336</v>
      </c>
      <c r="B28" s="84"/>
      <c r="C28" s="85"/>
    </row>
    <row r="29" spans="1:3" x14ac:dyDescent="0.2">
      <c r="A29" s="86">
        <v>43978.333333333336</v>
      </c>
      <c r="B29" s="84"/>
      <c r="C29" s="85"/>
    </row>
    <row r="30" spans="1:3" x14ac:dyDescent="0.2">
      <c r="A30" s="86">
        <v>43979.333333333336</v>
      </c>
      <c r="B30" s="84"/>
      <c r="C30" s="85"/>
    </row>
    <row r="31" spans="1:3" x14ac:dyDescent="0.2">
      <c r="A31" s="86">
        <v>43980.333333333336</v>
      </c>
      <c r="B31" s="84"/>
      <c r="C31" s="85"/>
    </row>
    <row r="32" spans="1:3" x14ac:dyDescent="0.2">
      <c r="A32" s="86">
        <v>43981.333333333336</v>
      </c>
      <c r="B32" s="84"/>
      <c r="C32" s="85"/>
    </row>
    <row r="33" spans="1:3" x14ac:dyDescent="0.2">
      <c r="A33" s="86">
        <v>43982.333333333336</v>
      </c>
      <c r="B33" s="84"/>
      <c r="C33" s="85"/>
    </row>
    <row r="34" spans="1:3" x14ac:dyDescent="0.2">
      <c r="A34" s="86">
        <v>43983.333333333336</v>
      </c>
      <c r="B34" s="84"/>
      <c r="C34" s="85"/>
    </row>
    <row r="35" spans="1:3" x14ac:dyDescent="0.2">
      <c r="A35" s="86">
        <v>43984.333333333336</v>
      </c>
      <c r="B35" s="84"/>
      <c r="C35" s="85"/>
    </row>
    <row r="36" spans="1:3" x14ac:dyDescent="0.2">
      <c r="A36" s="86">
        <v>43985.333333333336</v>
      </c>
      <c r="B36" s="84"/>
      <c r="C36" s="85"/>
    </row>
    <row r="37" spans="1:3" x14ac:dyDescent="0.2">
      <c r="A37" s="86">
        <v>43986.333333333336</v>
      </c>
      <c r="B37" s="84"/>
      <c r="C37" s="85"/>
    </row>
    <row r="38" spans="1:3" x14ac:dyDescent="0.2">
      <c r="A38" s="86">
        <v>43987.333333333336</v>
      </c>
      <c r="B38" s="84"/>
      <c r="C38" s="85"/>
    </row>
    <row r="39" spans="1:3" x14ac:dyDescent="0.2">
      <c r="A39" s="86">
        <v>43988.333333333336</v>
      </c>
      <c r="B39" s="84"/>
      <c r="C39" s="85"/>
    </row>
    <row r="40" spans="1:3" x14ac:dyDescent="0.2">
      <c r="A40" s="86">
        <v>43989.333333333336</v>
      </c>
      <c r="B40" s="84"/>
      <c r="C40" s="85"/>
    </row>
    <row r="41" spans="1:3" x14ac:dyDescent="0.2">
      <c r="A41" s="86">
        <v>43990.333333333336</v>
      </c>
      <c r="B41" s="84"/>
      <c r="C41" s="85"/>
    </row>
    <row r="42" spans="1:3" x14ac:dyDescent="0.2">
      <c r="A42" s="86">
        <v>43991.333333333336</v>
      </c>
      <c r="B42" s="84"/>
      <c r="C42" s="85"/>
    </row>
    <row r="43" spans="1:3" x14ac:dyDescent="0.2">
      <c r="A43" s="86">
        <v>43992.333333333336</v>
      </c>
      <c r="B43" s="84"/>
      <c r="C43" s="85"/>
    </row>
    <row r="44" spans="1:3" x14ac:dyDescent="0.2">
      <c r="A44" s="86">
        <v>43993.333333333336</v>
      </c>
      <c r="B44" s="84"/>
      <c r="C44" s="85"/>
    </row>
    <row r="45" spans="1:3" x14ac:dyDescent="0.2">
      <c r="A45" s="86">
        <v>43994.333333333336</v>
      </c>
      <c r="B45" s="84"/>
      <c r="C45" s="85"/>
    </row>
    <row r="46" spans="1:3" x14ac:dyDescent="0.2">
      <c r="A46" s="87">
        <v>43997.333333333336</v>
      </c>
      <c r="B46" s="88"/>
      <c r="C46" s="89"/>
    </row>
    <row r="47" spans="1:3" x14ac:dyDescent="0.2">
      <c r="A47" s="87">
        <v>43998.333333333336</v>
      </c>
      <c r="B47" s="88"/>
      <c r="C47" s="89"/>
    </row>
    <row r="48" spans="1:3" x14ac:dyDescent="0.2">
      <c r="A48" s="87">
        <v>43999.333333333336</v>
      </c>
      <c r="B48" s="88"/>
      <c r="C48" s="89"/>
    </row>
    <row r="49" spans="1:3" x14ac:dyDescent="0.2">
      <c r="A49" s="87">
        <v>44000</v>
      </c>
      <c r="B49" s="88"/>
      <c r="C49" s="89"/>
    </row>
    <row r="50" spans="1:3" x14ac:dyDescent="0.2">
      <c r="A50" s="87">
        <v>44001</v>
      </c>
      <c r="B50" s="88"/>
      <c r="C50" s="89"/>
    </row>
    <row r="51" spans="1:3" x14ac:dyDescent="0.2">
      <c r="A51" s="87">
        <v>44004</v>
      </c>
      <c r="B51" s="88"/>
      <c r="C51" s="89"/>
    </row>
    <row r="52" spans="1:3" x14ac:dyDescent="0.2">
      <c r="A52" s="87">
        <v>44005</v>
      </c>
      <c r="B52" s="88"/>
      <c r="C52" s="89"/>
    </row>
    <row r="53" spans="1:3" x14ac:dyDescent="0.2">
      <c r="A53" s="87">
        <v>44006</v>
      </c>
      <c r="B53" s="88"/>
      <c r="C53" s="89"/>
    </row>
    <row r="54" spans="1:3" x14ac:dyDescent="0.2">
      <c r="A54" s="87">
        <v>44007</v>
      </c>
      <c r="B54" s="88"/>
      <c r="C54" s="89"/>
    </row>
    <row r="55" spans="1:3" x14ac:dyDescent="0.2">
      <c r="A55" s="87">
        <v>44008</v>
      </c>
      <c r="B55" s="88"/>
      <c r="C55" s="89"/>
    </row>
    <row r="56" spans="1:3" x14ac:dyDescent="0.2">
      <c r="A56" s="87">
        <v>44011</v>
      </c>
      <c r="B56" s="88"/>
      <c r="C56" s="89"/>
    </row>
    <row r="57" spans="1:3" x14ac:dyDescent="0.2">
      <c r="A57" s="87">
        <v>44012</v>
      </c>
      <c r="B57" s="88"/>
      <c r="C57" s="89"/>
    </row>
    <row r="58" spans="1:3" x14ac:dyDescent="0.2">
      <c r="A58" s="87">
        <v>44013</v>
      </c>
      <c r="B58" s="88"/>
      <c r="C58" s="89"/>
    </row>
    <row r="59" spans="1:3" x14ac:dyDescent="0.2">
      <c r="A59" s="87">
        <v>44014</v>
      </c>
      <c r="B59" s="88"/>
      <c r="C59" s="89"/>
    </row>
    <row r="60" spans="1:3" x14ac:dyDescent="0.2">
      <c r="A60" s="87">
        <v>44015</v>
      </c>
      <c r="B60" s="88"/>
      <c r="C60" s="89"/>
    </row>
    <row r="61" spans="1:3" x14ac:dyDescent="0.2">
      <c r="A61" s="87">
        <v>44018</v>
      </c>
      <c r="B61" s="88"/>
      <c r="C61" s="89"/>
    </row>
    <row r="62" spans="1:3" x14ac:dyDescent="0.2">
      <c r="A62" s="87">
        <v>44019</v>
      </c>
      <c r="B62" s="88"/>
      <c r="C62" s="89"/>
    </row>
    <row r="63" spans="1:3" x14ac:dyDescent="0.2">
      <c r="A63" s="87">
        <v>44020</v>
      </c>
      <c r="B63" s="88">
        <v>0</v>
      </c>
      <c r="C63" s="89">
        <v>3</v>
      </c>
    </row>
    <row r="64" spans="1:3" x14ac:dyDescent="0.2">
      <c r="A64" s="87">
        <v>44021</v>
      </c>
      <c r="B64" s="88">
        <v>0</v>
      </c>
      <c r="C64" s="89">
        <f>SUM(C63,B64)</f>
        <v>3</v>
      </c>
    </row>
    <row r="65" spans="1:3" x14ac:dyDescent="0.2">
      <c r="A65" s="87">
        <v>44022</v>
      </c>
      <c r="B65" s="88">
        <v>0</v>
      </c>
      <c r="C65" s="89">
        <f t="shared" ref="C65:C128" si="0">SUM(C64,B65)</f>
        <v>3</v>
      </c>
    </row>
    <row r="66" spans="1:3" x14ac:dyDescent="0.2">
      <c r="A66" s="87">
        <v>44025</v>
      </c>
      <c r="B66" s="88">
        <v>1</v>
      </c>
      <c r="C66" s="89">
        <f t="shared" si="0"/>
        <v>4</v>
      </c>
    </row>
    <row r="67" spans="1:3" x14ac:dyDescent="0.2">
      <c r="A67" s="87">
        <v>44026</v>
      </c>
      <c r="B67" s="88">
        <v>1</v>
      </c>
      <c r="C67" s="89">
        <f t="shared" si="0"/>
        <v>5</v>
      </c>
    </row>
    <row r="68" spans="1:3" x14ac:dyDescent="0.2">
      <c r="A68" s="87">
        <v>44027</v>
      </c>
      <c r="B68" s="88">
        <v>1</v>
      </c>
      <c r="C68" s="89">
        <f t="shared" si="0"/>
        <v>6</v>
      </c>
    </row>
    <row r="69" spans="1:3" x14ac:dyDescent="0.2">
      <c r="A69" s="87">
        <v>44028</v>
      </c>
      <c r="B69" s="88">
        <v>2</v>
      </c>
      <c r="C69" s="89">
        <f t="shared" si="0"/>
        <v>8</v>
      </c>
    </row>
    <row r="70" spans="1:3" x14ac:dyDescent="0.2">
      <c r="A70" s="87">
        <v>44029</v>
      </c>
      <c r="B70" s="88">
        <v>0</v>
      </c>
      <c r="C70" s="89">
        <f t="shared" si="0"/>
        <v>8</v>
      </c>
    </row>
    <row r="71" spans="1:3" x14ac:dyDescent="0.2">
      <c r="A71" s="87">
        <v>44032</v>
      </c>
      <c r="B71" s="88">
        <v>0</v>
      </c>
      <c r="C71" s="89">
        <f t="shared" si="0"/>
        <v>8</v>
      </c>
    </row>
    <row r="72" spans="1:3" x14ac:dyDescent="0.2">
      <c r="A72" s="87">
        <v>44033</v>
      </c>
      <c r="B72" s="88">
        <v>4</v>
      </c>
      <c r="C72" s="89">
        <f t="shared" si="0"/>
        <v>12</v>
      </c>
    </row>
    <row r="73" spans="1:3" x14ac:dyDescent="0.2">
      <c r="A73" s="87">
        <v>44034</v>
      </c>
      <c r="B73" s="88">
        <v>1</v>
      </c>
      <c r="C73" s="89">
        <f t="shared" si="0"/>
        <v>13</v>
      </c>
    </row>
    <row r="74" spans="1:3" x14ac:dyDescent="0.2">
      <c r="A74" s="87">
        <v>44035</v>
      </c>
      <c r="B74" s="88">
        <v>1</v>
      </c>
      <c r="C74" s="89">
        <f t="shared" si="0"/>
        <v>14</v>
      </c>
    </row>
    <row r="75" spans="1:3" x14ac:dyDescent="0.2">
      <c r="A75" s="87">
        <v>44036</v>
      </c>
      <c r="B75" s="88">
        <v>1</v>
      </c>
      <c r="C75" s="89">
        <f t="shared" si="0"/>
        <v>15</v>
      </c>
    </row>
    <row r="76" spans="1:3" x14ac:dyDescent="0.2">
      <c r="A76" s="87">
        <v>44039</v>
      </c>
      <c r="B76" s="88">
        <v>4</v>
      </c>
      <c r="C76" s="89">
        <f t="shared" si="0"/>
        <v>19</v>
      </c>
    </row>
    <row r="77" spans="1:3" x14ac:dyDescent="0.2">
      <c r="A77" s="87">
        <v>44040</v>
      </c>
      <c r="B77" s="88">
        <v>1</v>
      </c>
      <c r="C77" s="89">
        <f t="shared" si="0"/>
        <v>20</v>
      </c>
    </row>
    <row r="78" spans="1:3" x14ac:dyDescent="0.2">
      <c r="A78" s="87">
        <v>44041</v>
      </c>
      <c r="B78" s="88">
        <v>1</v>
      </c>
      <c r="C78" s="89">
        <f t="shared" si="0"/>
        <v>21</v>
      </c>
    </row>
    <row r="79" spans="1:3" x14ac:dyDescent="0.2">
      <c r="A79" s="87">
        <v>44042</v>
      </c>
      <c r="B79" s="88">
        <v>2</v>
      </c>
      <c r="C79" s="89">
        <f t="shared" si="0"/>
        <v>23</v>
      </c>
    </row>
    <row r="80" spans="1:3" x14ac:dyDescent="0.2">
      <c r="A80" s="87">
        <v>44043</v>
      </c>
      <c r="B80" s="88">
        <v>3</v>
      </c>
      <c r="C80" s="89">
        <f t="shared" si="0"/>
        <v>26</v>
      </c>
    </row>
    <row r="81" spans="1:3" x14ac:dyDescent="0.2">
      <c r="A81" s="87">
        <v>44044</v>
      </c>
      <c r="B81" s="88"/>
      <c r="C81" s="89">
        <f t="shared" si="0"/>
        <v>26</v>
      </c>
    </row>
    <row r="82" spans="1:3" x14ac:dyDescent="0.2">
      <c r="A82" s="87">
        <v>44045</v>
      </c>
      <c r="B82" s="88"/>
      <c r="C82" s="89">
        <f t="shared" si="0"/>
        <v>26</v>
      </c>
    </row>
    <row r="83" spans="1:3" x14ac:dyDescent="0.2">
      <c r="A83" s="87">
        <v>44046</v>
      </c>
      <c r="B83" s="88">
        <v>4</v>
      </c>
      <c r="C83" s="89">
        <f t="shared" si="0"/>
        <v>30</v>
      </c>
    </row>
    <row r="84" spans="1:3" x14ac:dyDescent="0.2">
      <c r="A84" s="87">
        <v>44047</v>
      </c>
      <c r="B84" s="88">
        <v>1</v>
      </c>
      <c r="C84" s="89">
        <f t="shared" si="0"/>
        <v>31</v>
      </c>
    </row>
    <row r="85" spans="1:3" x14ac:dyDescent="0.2">
      <c r="A85" s="87">
        <v>44048</v>
      </c>
      <c r="B85" s="88">
        <v>0</v>
      </c>
      <c r="C85" s="89">
        <f t="shared" si="0"/>
        <v>31</v>
      </c>
    </row>
    <row r="86" spans="1:3" x14ac:dyDescent="0.2">
      <c r="A86" s="87">
        <v>44049</v>
      </c>
      <c r="B86" s="88">
        <v>1</v>
      </c>
      <c r="C86" s="89">
        <f t="shared" si="0"/>
        <v>32</v>
      </c>
    </row>
    <row r="87" spans="1:3" x14ac:dyDescent="0.2">
      <c r="A87" s="87">
        <v>44050</v>
      </c>
      <c r="B87" s="88">
        <v>1</v>
      </c>
      <c r="C87" s="89">
        <f t="shared" si="0"/>
        <v>33</v>
      </c>
    </row>
    <row r="88" spans="1:3" x14ac:dyDescent="0.2">
      <c r="A88" s="87">
        <v>44051</v>
      </c>
      <c r="B88" s="88"/>
      <c r="C88" s="89">
        <f t="shared" si="0"/>
        <v>33</v>
      </c>
    </row>
    <row r="89" spans="1:3" x14ac:dyDescent="0.2">
      <c r="A89" s="87">
        <v>44052</v>
      </c>
      <c r="B89" s="88"/>
      <c r="C89" s="89">
        <f t="shared" si="0"/>
        <v>33</v>
      </c>
    </row>
    <row r="90" spans="1:3" x14ac:dyDescent="0.2">
      <c r="A90" s="87">
        <v>44053</v>
      </c>
      <c r="B90" s="88">
        <v>1</v>
      </c>
      <c r="C90" s="89">
        <f t="shared" si="0"/>
        <v>34</v>
      </c>
    </row>
    <row r="91" spans="1:3" x14ac:dyDescent="0.2">
      <c r="A91" s="87">
        <v>44054</v>
      </c>
      <c r="B91" s="88">
        <v>4</v>
      </c>
      <c r="C91" s="89">
        <f t="shared" si="0"/>
        <v>38</v>
      </c>
    </row>
    <row r="92" spans="1:3" x14ac:dyDescent="0.2">
      <c r="A92" s="87">
        <v>44055</v>
      </c>
      <c r="B92" s="88">
        <v>5</v>
      </c>
      <c r="C92" s="89">
        <f t="shared" si="0"/>
        <v>43</v>
      </c>
    </row>
    <row r="93" spans="1:3" x14ac:dyDescent="0.2">
      <c r="A93" s="87">
        <v>44056</v>
      </c>
      <c r="B93" s="88">
        <v>2</v>
      </c>
      <c r="C93" s="89">
        <f t="shared" si="0"/>
        <v>45</v>
      </c>
    </row>
    <row r="94" spans="1:3" x14ac:dyDescent="0.2">
      <c r="A94" s="87">
        <v>44057</v>
      </c>
      <c r="B94" s="88">
        <v>0</v>
      </c>
      <c r="C94" s="89">
        <f t="shared" si="0"/>
        <v>45</v>
      </c>
    </row>
    <row r="95" spans="1:3" x14ac:dyDescent="0.2">
      <c r="A95" s="87">
        <v>44058</v>
      </c>
      <c r="B95" s="88"/>
      <c r="C95" s="89">
        <f t="shared" si="0"/>
        <v>45</v>
      </c>
    </row>
    <row r="96" spans="1:3" x14ac:dyDescent="0.2">
      <c r="A96" s="87">
        <v>44059</v>
      </c>
      <c r="B96" s="88"/>
      <c r="C96" s="89">
        <f t="shared" si="0"/>
        <v>45</v>
      </c>
    </row>
    <row r="97" spans="1:3" x14ac:dyDescent="0.2">
      <c r="A97" s="87">
        <v>44060</v>
      </c>
      <c r="B97" s="88">
        <v>0</v>
      </c>
      <c r="C97" s="89">
        <f t="shared" si="0"/>
        <v>45</v>
      </c>
    </row>
    <row r="98" spans="1:3" x14ac:dyDescent="0.2">
      <c r="A98" s="87">
        <v>44061</v>
      </c>
      <c r="B98" s="88">
        <v>5</v>
      </c>
      <c r="C98" s="89">
        <f t="shared" si="0"/>
        <v>50</v>
      </c>
    </row>
    <row r="99" spans="1:3" x14ac:dyDescent="0.2">
      <c r="A99" s="87">
        <v>44062</v>
      </c>
      <c r="B99" s="88">
        <v>1</v>
      </c>
      <c r="C99" s="89">
        <f t="shared" si="0"/>
        <v>51</v>
      </c>
    </row>
    <row r="100" spans="1:3" x14ac:dyDescent="0.2">
      <c r="A100" s="87">
        <v>44063</v>
      </c>
      <c r="B100" s="88">
        <v>4</v>
      </c>
      <c r="C100" s="89">
        <f t="shared" si="0"/>
        <v>55</v>
      </c>
    </row>
    <row r="101" spans="1:3" x14ac:dyDescent="0.2">
      <c r="A101" s="87">
        <v>44064</v>
      </c>
      <c r="B101" s="88">
        <v>4</v>
      </c>
      <c r="C101" s="89">
        <f t="shared" si="0"/>
        <v>59</v>
      </c>
    </row>
    <row r="102" spans="1:3" x14ac:dyDescent="0.2">
      <c r="A102" s="87">
        <v>44065</v>
      </c>
      <c r="B102" s="88"/>
      <c r="C102" s="89">
        <f t="shared" si="0"/>
        <v>59</v>
      </c>
    </row>
    <row r="103" spans="1:3" x14ac:dyDescent="0.2">
      <c r="A103" s="87">
        <v>44066</v>
      </c>
      <c r="B103" s="88"/>
      <c r="C103" s="89">
        <f t="shared" si="0"/>
        <v>59</v>
      </c>
    </row>
    <row r="104" spans="1:3" x14ac:dyDescent="0.2">
      <c r="A104" s="87">
        <v>44067</v>
      </c>
      <c r="B104" s="88">
        <v>5</v>
      </c>
      <c r="C104" s="89">
        <f t="shared" si="0"/>
        <v>64</v>
      </c>
    </row>
    <row r="105" spans="1:3" x14ac:dyDescent="0.2">
      <c r="A105" s="87">
        <v>44068</v>
      </c>
      <c r="B105" s="88">
        <v>2</v>
      </c>
      <c r="C105" s="89">
        <f t="shared" si="0"/>
        <v>66</v>
      </c>
    </row>
    <row r="106" spans="1:3" x14ac:dyDescent="0.2">
      <c r="A106" s="87">
        <v>44069</v>
      </c>
      <c r="B106" s="88">
        <v>2</v>
      </c>
      <c r="C106" s="89">
        <f t="shared" si="0"/>
        <v>68</v>
      </c>
    </row>
    <row r="107" spans="1:3" x14ac:dyDescent="0.2">
      <c r="A107" s="87">
        <v>44070</v>
      </c>
      <c r="B107" s="88">
        <v>8</v>
      </c>
      <c r="C107" s="89">
        <f t="shared" si="0"/>
        <v>76</v>
      </c>
    </row>
    <row r="108" spans="1:3" x14ac:dyDescent="0.2">
      <c r="A108" s="87">
        <v>44071</v>
      </c>
      <c r="B108" s="88">
        <v>2</v>
      </c>
      <c r="C108" s="89">
        <f t="shared" si="0"/>
        <v>78</v>
      </c>
    </row>
    <row r="109" spans="1:3" x14ac:dyDescent="0.2">
      <c r="A109" s="87">
        <v>44072</v>
      </c>
      <c r="B109" s="88"/>
      <c r="C109" s="89">
        <f t="shared" si="0"/>
        <v>78</v>
      </c>
    </row>
    <row r="110" spans="1:3" x14ac:dyDescent="0.2">
      <c r="A110" s="87">
        <v>44073</v>
      </c>
      <c r="B110" s="88"/>
      <c r="C110" s="89">
        <f t="shared" si="0"/>
        <v>78</v>
      </c>
    </row>
    <row r="111" spans="1:3" x14ac:dyDescent="0.2">
      <c r="A111" s="87">
        <v>44074</v>
      </c>
      <c r="B111" s="88">
        <v>3</v>
      </c>
      <c r="C111" s="89">
        <f t="shared" si="0"/>
        <v>81</v>
      </c>
    </row>
    <row r="112" spans="1:3" x14ac:dyDescent="0.2">
      <c r="A112" s="87">
        <v>44075</v>
      </c>
      <c r="B112" s="88">
        <v>3</v>
      </c>
      <c r="C112" s="89">
        <f t="shared" si="0"/>
        <v>84</v>
      </c>
    </row>
    <row r="113" spans="1:3" x14ac:dyDescent="0.2">
      <c r="A113" s="87">
        <v>44076</v>
      </c>
      <c r="B113" s="88">
        <v>6</v>
      </c>
      <c r="C113" s="89">
        <f t="shared" si="0"/>
        <v>90</v>
      </c>
    </row>
    <row r="114" spans="1:3" x14ac:dyDescent="0.2">
      <c r="A114" s="87">
        <v>44077</v>
      </c>
      <c r="B114" s="88">
        <v>0</v>
      </c>
      <c r="C114" s="89">
        <f t="shared" si="0"/>
        <v>90</v>
      </c>
    </row>
    <row r="115" spans="1:3" x14ac:dyDescent="0.2">
      <c r="A115" s="87">
        <v>44078</v>
      </c>
      <c r="B115" s="90">
        <v>7</v>
      </c>
      <c r="C115" s="89">
        <f t="shared" si="0"/>
        <v>97</v>
      </c>
    </row>
    <row r="116" spans="1:3" x14ac:dyDescent="0.2">
      <c r="A116" s="87">
        <v>44079</v>
      </c>
      <c r="B116" s="90"/>
      <c r="C116" s="89">
        <f t="shared" si="0"/>
        <v>97</v>
      </c>
    </row>
    <row r="117" spans="1:3" x14ac:dyDescent="0.2">
      <c r="A117" s="87">
        <v>44080</v>
      </c>
      <c r="B117" s="90"/>
      <c r="C117" s="89">
        <f t="shared" si="0"/>
        <v>97</v>
      </c>
    </row>
    <row r="118" spans="1:3" x14ac:dyDescent="0.2">
      <c r="A118" s="87">
        <v>44081</v>
      </c>
      <c r="B118" s="90">
        <v>4</v>
      </c>
      <c r="C118" s="89">
        <f t="shared" si="0"/>
        <v>101</v>
      </c>
    </row>
    <row r="119" spans="1:3" x14ac:dyDescent="0.2">
      <c r="A119" s="87">
        <v>44082</v>
      </c>
      <c r="B119" s="90">
        <v>6</v>
      </c>
      <c r="C119" s="89">
        <f t="shared" si="0"/>
        <v>107</v>
      </c>
    </row>
    <row r="120" spans="1:3" x14ac:dyDescent="0.2">
      <c r="A120" s="87">
        <v>44083</v>
      </c>
      <c r="B120" s="90">
        <v>4</v>
      </c>
      <c r="C120" s="89">
        <f t="shared" si="0"/>
        <v>111</v>
      </c>
    </row>
    <row r="121" spans="1:3" x14ac:dyDescent="0.2">
      <c r="A121" s="87">
        <v>44084</v>
      </c>
      <c r="B121" s="90">
        <v>8</v>
      </c>
      <c r="C121" s="89">
        <f t="shared" si="0"/>
        <v>119</v>
      </c>
    </row>
    <row r="122" spans="1:3" x14ac:dyDescent="0.2">
      <c r="A122" s="87">
        <v>44085</v>
      </c>
      <c r="B122" s="90">
        <v>4</v>
      </c>
      <c r="C122" s="89">
        <f t="shared" si="0"/>
        <v>123</v>
      </c>
    </row>
    <row r="123" spans="1:3" x14ac:dyDescent="0.2">
      <c r="A123" s="87">
        <v>44086</v>
      </c>
      <c r="B123" s="90"/>
      <c r="C123" s="89">
        <f t="shared" si="0"/>
        <v>123</v>
      </c>
    </row>
    <row r="124" spans="1:3" x14ac:dyDescent="0.2">
      <c r="A124" s="87">
        <v>44087</v>
      </c>
      <c r="B124" s="90"/>
      <c r="C124" s="89">
        <f t="shared" si="0"/>
        <v>123</v>
      </c>
    </row>
    <row r="125" spans="1:3" x14ac:dyDescent="0.2">
      <c r="A125" s="87">
        <v>44088</v>
      </c>
      <c r="B125" s="90">
        <v>3</v>
      </c>
      <c r="C125" s="89">
        <f t="shared" si="0"/>
        <v>126</v>
      </c>
    </row>
    <row r="126" spans="1:3" x14ac:dyDescent="0.2">
      <c r="A126" s="87">
        <v>44089</v>
      </c>
      <c r="B126" s="90">
        <v>4</v>
      </c>
      <c r="C126" s="89">
        <f t="shared" si="0"/>
        <v>130</v>
      </c>
    </row>
    <row r="127" spans="1:3" x14ac:dyDescent="0.2">
      <c r="A127" s="87">
        <v>44090</v>
      </c>
      <c r="B127" s="90">
        <v>7</v>
      </c>
      <c r="C127" s="89">
        <f t="shared" si="0"/>
        <v>137</v>
      </c>
    </row>
    <row r="128" spans="1:3" x14ac:dyDescent="0.2">
      <c r="A128" s="87">
        <v>44091</v>
      </c>
      <c r="B128" s="90">
        <v>3</v>
      </c>
      <c r="C128" s="89">
        <f t="shared" si="0"/>
        <v>140</v>
      </c>
    </row>
    <row r="129" spans="1:3" x14ac:dyDescent="0.2">
      <c r="A129" s="87">
        <v>44092</v>
      </c>
      <c r="B129" s="90">
        <v>1</v>
      </c>
      <c r="C129" s="89">
        <f t="shared" ref="C129:C157" si="1">SUM(C128,B129)</f>
        <v>141</v>
      </c>
    </row>
    <row r="130" spans="1:3" x14ac:dyDescent="0.2">
      <c r="A130" s="87">
        <v>44093</v>
      </c>
      <c r="B130" s="90"/>
      <c r="C130" s="89">
        <f t="shared" si="1"/>
        <v>141</v>
      </c>
    </row>
    <row r="131" spans="1:3" x14ac:dyDescent="0.2">
      <c r="A131" s="87">
        <v>44094</v>
      </c>
      <c r="B131" s="90"/>
      <c r="C131" s="89">
        <f t="shared" si="1"/>
        <v>141</v>
      </c>
    </row>
    <row r="132" spans="1:3" x14ac:dyDescent="0.2">
      <c r="A132" s="87">
        <v>44095</v>
      </c>
      <c r="B132" s="90">
        <v>5</v>
      </c>
      <c r="C132" s="89">
        <f t="shared" si="1"/>
        <v>146</v>
      </c>
    </row>
    <row r="133" spans="1:3" x14ac:dyDescent="0.2">
      <c r="A133" s="87">
        <v>44096</v>
      </c>
      <c r="B133" s="90">
        <v>2</v>
      </c>
      <c r="C133" s="89">
        <f t="shared" si="1"/>
        <v>148</v>
      </c>
    </row>
    <row r="134" spans="1:3" x14ac:dyDescent="0.2">
      <c r="A134" s="87">
        <v>44097</v>
      </c>
      <c r="B134" s="90">
        <v>4</v>
      </c>
      <c r="C134" s="89">
        <f t="shared" si="1"/>
        <v>152</v>
      </c>
    </row>
    <row r="135" spans="1:3" x14ac:dyDescent="0.2">
      <c r="A135" s="87">
        <v>44098</v>
      </c>
      <c r="B135" s="91">
        <v>4</v>
      </c>
      <c r="C135" s="89">
        <f t="shared" si="1"/>
        <v>156</v>
      </c>
    </row>
    <row r="136" spans="1:3" x14ac:dyDescent="0.2">
      <c r="A136" s="87">
        <v>44099</v>
      </c>
      <c r="B136" s="91">
        <v>2</v>
      </c>
      <c r="C136" s="89">
        <f t="shared" si="1"/>
        <v>158</v>
      </c>
    </row>
    <row r="137" spans="1:3" x14ac:dyDescent="0.2">
      <c r="A137" s="87">
        <v>44100</v>
      </c>
      <c r="B137" s="91"/>
      <c r="C137" s="89">
        <f t="shared" si="1"/>
        <v>158</v>
      </c>
    </row>
    <row r="138" spans="1:3" x14ac:dyDescent="0.2">
      <c r="A138" s="87">
        <v>44101</v>
      </c>
      <c r="B138" s="91"/>
      <c r="C138" s="89">
        <f t="shared" si="1"/>
        <v>158</v>
      </c>
    </row>
    <row r="139" spans="1:3" x14ac:dyDescent="0.2">
      <c r="A139" s="87">
        <v>44102</v>
      </c>
      <c r="B139" s="91">
        <v>3</v>
      </c>
      <c r="C139" s="89">
        <f t="shared" si="1"/>
        <v>161</v>
      </c>
    </row>
    <row r="140" spans="1:3" x14ac:dyDescent="0.2">
      <c r="A140" s="87">
        <v>44103</v>
      </c>
      <c r="B140" s="91">
        <v>2</v>
      </c>
      <c r="C140" s="89">
        <f t="shared" si="1"/>
        <v>163</v>
      </c>
    </row>
    <row r="141" spans="1:3" x14ac:dyDescent="0.2">
      <c r="A141" s="87">
        <v>44104</v>
      </c>
      <c r="B141" s="91">
        <v>4</v>
      </c>
      <c r="C141" s="89">
        <f t="shared" si="1"/>
        <v>167</v>
      </c>
    </row>
    <row r="142" spans="1:3" x14ac:dyDescent="0.2">
      <c r="A142" s="87">
        <v>44105</v>
      </c>
      <c r="B142" s="91">
        <v>4</v>
      </c>
      <c r="C142" s="89">
        <f t="shared" si="1"/>
        <v>171</v>
      </c>
    </row>
    <row r="143" spans="1:3" x14ac:dyDescent="0.2">
      <c r="A143" s="87">
        <v>44106</v>
      </c>
      <c r="B143" s="91">
        <v>2</v>
      </c>
      <c r="C143" s="89">
        <f t="shared" si="1"/>
        <v>173</v>
      </c>
    </row>
    <row r="144" spans="1:3" x14ac:dyDescent="0.2">
      <c r="A144" s="87">
        <v>44107</v>
      </c>
      <c r="B144" s="91"/>
      <c r="C144" s="89">
        <f t="shared" si="1"/>
        <v>173</v>
      </c>
    </row>
    <row r="145" spans="1:3" x14ac:dyDescent="0.2">
      <c r="A145" s="87">
        <v>44108</v>
      </c>
      <c r="B145" s="91"/>
      <c r="C145" s="89">
        <f t="shared" si="1"/>
        <v>173</v>
      </c>
    </row>
    <row r="146" spans="1:3" x14ac:dyDescent="0.2">
      <c r="A146" s="87">
        <v>44109</v>
      </c>
      <c r="B146" s="91">
        <v>7</v>
      </c>
      <c r="C146" s="89">
        <f t="shared" si="1"/>
        <v>180</v>
      </c>
    </row>
    <row r="147" spans="1:3" x14ac:dyDescent="0.2">
      <c r="A147" s="87">
        <v>44110</v>
      </c>
      <c r="B147" s="91">
        <v>18</v>
      </c>
      <c r="C147" s="89">
        <f t="shared" si="1"/>
        <v>198</v>
      </c>
    </row>
    <row r="148" spans="1:3" x14ac:dyDescent="0.2">
      <c r="A148" s="87">
        <v>44111</v>
      </c>
      <c r="B148" s="91">
        <v>8</v>
      </c>
      <c r="C148" s="89">
        <f t="shared" si="1"/>
        <v>206</v>
      </c>
    </row>
    <row r="149" spans="1:3" x14ac:dyDescent="0.2">
      <c r="A149" s="87">
        <v>44112</v>
      </c>
      <c r="B149" s="91">
        <v>7</v>
      </c>
      <c r="C149" s="89">
        <f t="shared" si="1"/>
        <v>213</v>
      </c>
    </row>
    <row r="150" spans="1:3" x14ac:dyDescent="0.2">
      <c r="A150" s="87">
        <v>44113</v>
      </c>
      <c r="B150" s="91">
        <v>6</v>
      </c>
      <c r="C150" s="89">
        <f t="shared" si="1"/>
        <v>219</v>
      </c>
    </row>
    <row r="151" spans="1:3" x14ac:dyDescent="0.2">
      <c r="A151" s="87">
        <v>44114</v>
      </c>
      <c r="B151" s="91"/>
      <c r="C151" s="89">
        <f t="shared" si="1"/>
        <v>219</v>
      </c>
    </row>
    <row r="152" spans="1:3" x14ac:dyDescent="0.2">
      <c r="A152" s="87">
        <v>44115</v>
      </c>
      <c r="B152" s="91"/>
      <c r="C152" s="89">
        <f t="shared" si="1"/>
        <v>219</v>
      </c>
    </row>
    <row r="153" spans="1:3" x14ac:dyDescent="0.2">
      <c r="A153" s="87">
        <v>44116</v>
      </c>
      <c r="B153" s="91">
        <v>40</v>
      </c>
      <c r="C153" s="89">
        <f t="shared" si="1"/>
        <v>259</v>
      </c>
    </row>
    <row r="154" spans="1:3" x14ac:dyDescent="0.2">
      <c r="A154" s="87">
        <v>44117</v>
      </c>
      <c r="B154" s="91">
        <v>10</v>
      </c>
      <c r="C154" s="89">
        <f t="shared" si="1"/>
        <v>269</v>
      </c>
    </row>
    <row r="155" spans="1:3" x14ac:dyDescent="0.2">
      <c r="A155" s="87">
        <v>44118</v>
      </c>
      <c r="B155" s="91">
        <v>15</v>
      </c>
      <c r="C155" s="89">
        <f t="shared" si="1"/>
        <v>284</v>
      </c>
    </row>
    <row r="156" spans="1:3" x14ac:dyDescent="0.2">
      <c r="A156" s="87">
        <v>44119</v>
      </c>
      <c r="B156" s="91">
        <v>19</v>
      </c>
      <c r="C156" s="89">
        <f t="shared" si="1"/>
        <v>303</v>
      </c>
    </row>
    <row r="157" spans="1:3" x14ac:dyDescent="0.2">
      <c r="A157" s="87">
        <v>44120</v>
      </c>
      <c r="B157" s="91">
        <v>10</v>
      </c>
      <c r="C157" s="89">
        <f t="shared" si="1"/>
        <v>313</v>
      </c>
    </row>
    <row r="158" spans="1:3" x14ac:dyDescent="0.2">
      <c r="A158" s="87">
        <v>44121</v>
      </c>
      <c r="B158" s="91"/>
      <c r="C158" s="89">
        <f t="shared" ref="C158:C159" si="2">SUM(C157,B158)</f>
        <v>313</v>
      </c>
    </row>
    <row r="159" spans="1:3" x14ac:dyDescent="0.2">
      <c r="A159" s="87">
        <v>44122</v>
      </c>
      <c r="B159" s="91"/>
      <c r="C159" s="89">
        <f t="shared" si="2"/>
        <v>313</v>
      </c>
    </row>
    <row r="160" spans="1:3" x14ac:dyDescent="0.2">
      <c r="A160" s="87">
        <v>44123</v>
      </c>
      <c r="B160" s="91">
        <v>61</v>
      </c>
      <c r="C160" s="89">
        <f t="shared" ref="C160:C189" si="3">SUM(C159,B160)</f>
        <v>374</v>
      </c>
    </row>
    <row r="161" spans="1:3" x14ac:dyDescent="0.2">
      <c r="A161" s="87">
        <v>44124</v>
      </c>
      <c r="B161" s="91">
        <v>22</v>
      </c>
      <c r="C161" s="89">
        <f t="shared" si="3"/>
        <v>396</v>
      </c>
    </row>
    <row r="162" spans="1:3" x14ac:dyDescent="0.2">
      <c r="A162" s="87">
        <v>44125</v>
      </c>
      <c r="B162" s="92">
        <v>25</v>
      </c>
      <c r="C162" s="89">
        <f t="shared" si="3"/>
        <v>421</v>
      </c>
    </row>
    <row r="163" spans="1:3" x14ac:dyDescent="0.2">
      <c r="A163" s="87">
        <v>44126</v>
      </c>
      <c r="B163" s="92">
        <v>19</v>
      </c>
      <c r="C163" s="89">
        <f t="shared" si="3"/>
        <v>440</v>
      </c>
    </row>
    <row r="164" spans="1:3" x14ac:dyDescent="0.2">
      <c r="A164" s="87">
        <v>44127</v>
      </c>
      <c r="B164" s="92">
        <v>42</v>
      </c>
      <c r="C164" s="89">
        <f t="shared" si="3"/>
        <v>482</v>
      </c>
    </row>
    <row r="165" spans="1:3" x14ac:dyDescent="0.2">
      <c r="A165" s="87">
        <v>44128</v>
      </c>
      <c r="B165" s="92"/>
      <c r="C165" s="89">
        <f t="shared" si="3"/>
        <v>482</v>
      </c>
    </row>
    <row r="166" spans="1:3" x14ac:dyDescent="0.2">
      <c r="A166" s="87">
        <v>44129</v>
      </c>
      <c r="B166" s="92"/>
      <c r="C166" s="89">
        <f t="shared" si="3"/>
        <v>482</v>
      </c>
    </row>
    <row r="167" spans="1:3" x14ac:dyDescent="0.2">
      <c r="A167" s="87">
        <v>44130</v>
      </c>
      <c r="B167" s="92">
        <v>200</v>
      </c>
      <c r="C167" s="89">
        <f t="shared" si="3"/>
        <v>682</v>
      </c>
    </row>
    <row r="168" spans="1:3" x14ac:dyDescent="0.2">
      <c r="A168" s="87">
        <v>44131</v>
      </c>
      <c r="B168" s="92">
        <v>79</v>
      </c>
      <c r="C168" s="89">
        <f t="shared" si="3"/>
        <v>761</v>
      </c>
    </row>
    <row r="169" spans="1:3" x14ac:dyDescent="0.2">
      <c r="A169" s="87">
        <v>44132</v>
      </c>
      <c r="B169" s="92">
        <v>117</v>
      </c>
      <c r="C169" s="89">
        <f t="shared" si="3"/>
        <v>878</v>
      </c>
    </row>
    <row r="170" spans="1:3" x14ac:dyDescent="0.2">
      <c r="A170" s="87">
        <v>44133</v>
      </c>
      <c r="B170" s="92">
        <v>59</v>
      </c>
      <c r="C170" s="89">
        <f t="shared" si="3"/>
        <v>937</v>
      </c>
    </row>
    <row r="171" spans="1:3" x14ac:dyDescent="0.2">
      <c r="A171" s="87">
        <v>44134</v>
      </c>
      <c r="B171" s="92">
        <v>63</v>
      </c>
      <c r="C171" s="89">
        <f t="shared" si="3"/>
        <v>1000</v>
      </c>
    </row>
    <row r="172" spans="1:3" x14ac:dyDescent="0.2">
      <c r="A172" s="87">
        <v>44135</v>
      </c>
      <c r="B172" s="92"/>
      <c r="C172" s="89">
        <f t="shared" si="3"/>
        <v>1000</v>
      </c>
    </row>
    <row r="173" spans="1:3" x14ac:dyDescent="0.2">
      <c r="A173" s="87">
        <v>44136</v>
      </c>
      <c r="B173" s="92"/>
      <c r="C173" s="89">
        <f t="shared" si="3"/>
        <v>1000</v>
      </c>
    </row>
    <row r="174" spans="1:3" x14ac:dyDescent="0.2">
      <c r="A174" s="87">
        <v>44137</v>
      </c>
      <c r="B174" s="92">
        <v>187</v>
      </c>
      <c r="C174" s="89">
        <f t="shared" si="3"/>
        <v>1187</v>
      </c>
    </row>
    <row r="175" spans="1:3" x14ac:dyDescent="0.2">
      <c r="A175" s="87">
        <v>44138</v>
      </c>
      <c r="B175" s="92">
        <v>78</v>
      </c>
      <c r="C175" s="89">
        <f t="shared" si="3"/>
        <v>1265</v>
      </c>
    </row>
    <row r="176" spans="1:3" x14ac:dyDescent="0.2">
      <c r="A176" s="87">
        <v>44139</v>
      </c>
      <c r="B176" s="92">
        <v>70</v>
      </c>
      <c r="C176" s="89">
        <f t="shared" si="3"/>
        <v>1335</v>
      </c>
    </row>
    <row r="177" spans="1:3" x14ac:dyDescent="0.2">
      <c r="A177" s="87">
        <v>44140</v>
      </c>
      <c r="B177" s="92">
        <v>66</v>
      </c>
      <c r="C177" s="89">
        <f t="shared" si="3"/>
        <v>1401</v>
      </c>
    </row>
    <row r="178" spans="1:3" x14ac:dyDescent="0.2">
      <c r="A178" s="87">
        <v>44141</v>
      </c>
      <c r="B178" s="92">
        <v>60</v>
      </c>
      <c r="C178" s="89">
        <f t="shared" si="3"/>
        <v>1461</v>
      </c>
    </row>
    <row r="179" spans="1:3" x14ac:dyDescent="0.2">
      <c r="A179" s="87">
        <v>44142</v>
      </c>
      <c r="B179" s="92"/>
      <c r="C179" s="89">
        <f t="shared" si="3"/>
        <v>1461</v>
      </c>
    </row>
    <row r="180" spans="1:3" x14ac:dyDescent="0.2">
      <c r="A180" s="87">
        <v>44143</v>
      </c>
      <c r="B180" s="92"/>
      <c r="C180" s="89">
        <f t="shared" si="3"/>
        <v>1461</v>
      </c>
    </row>
    <row r="181" spans="1:3" x14ac:dyDescent="0.2">
      <c r="A181" s="87">
        <v>44144</v>
      </c>
      <c r="B181" s="92">
        <v>178</v>
      </c>
      <c r="C181" s="89">
        <f t="shared" si="3"/>
        <v>1639</v>
      </c>
    </row>
    <row r="182" spans="1:3" x14ac:dyDescent="0.2">
      <c r="A182" s="87">
        <v>44145</v>
      </c>
      <c r="B182" s="92">
        <v>82</v>
      </c>
      <c r="C182" s="89">
        <f t="shared" si="3"/>
        <v>1721</v>
      </c>
    </row>
    <row r="183" spans="1:3" x14ac:dyDescent="0.2">
      <c r="A183" s="87">
        <v>44146</v>
      </c>
      <c r="B183" s="92">
        <v>109</v>
      </c>
      <c r="C183" s="89">
        <f t="shared" si="3"/>
        <v>1830</v>
      </c>
    </row>
    <row r="184" spans="1:3" x14ac:dyDescent="0.2">
      <c r="A184" s="87">
        <v>44147</v>
      </c>
      <c r="B184" s="92">
        <v>95</v>
      </c>
      <c r="C184" s="89">
        <f t="shared" si="3"/>
        <v>1925</v>
      </c>
    </row>
    <row r="185" spans="1:3" x14ac:dyDescent="0.2">
      <c r="A185" s="87">
        <v>44148</v>
      </c>
      <c r="B185" s="92">
        <v>49</v>
      </c>
      <c r="C185" s="89">
        <f t="shared" si="3"/>
        <v>1974</v>
      </c>
    </row>
    <row r="186" spans="1:3" x14ac:dyDescent="0.2">
      <c r="A186" s="87">
        <v>44149</v>
      </c>
      <c r="B186" s="92"/>
      <c r="C186" s="89">
        <f t="shared" si="3"/>
        <v>1974</v>
      </c>
    </row>
    <row r="187" spans="1:3" x14ac:dyDescent="0.2">
      <c r="A187" s="87">
        <v>44150</v>
      </c>
      <c r="B187" s="92"/>
      <c r="C187" s="89">
        <f t="shared" si="3"/>
        <v>1974</v>
      </c>
    </row>
    <row r="188" spans="1:3" x14ac:dyDescent="0.2">
      <c r="A188" s="87">
        <v>44151</v>
      </c>
      <c r="B188" s="92">
        <v>109</v>
      </c>
      <c r="C188" s="89">
        <f t="shared" si="3"/>
        <v>2083</v>
      </c>
    </row>
    <row r="189" spans="1:3" x14ac:dyDescent="0.2">
      <c r="A189" s="87">
        <v>44152</v>
      </c>
      <c r="B189" s="92">
        <v>35</v>
      </c>
      <c r="C189" s="89">
        <f t="shared" si="3"/>
        <v>2118</v>
      </c>
    </row>
    <row r="190" spans="1:3" x14ac:dyDescent="0.2">
      <c r="A190" s="87">
        <v>44153</v>
      </c>
      <c r="B190" s="92"/>
      <c r="C190" s="93"/>
    </row>
    <row r="191" spans="1:3" x14ac:dyDescent="0.2">
      <c r="A191" s="87">
        <v>44154</v>
      </c>
      <c r="B191" s="92"/>
      <c r="C191" s="93"/>
    </row>
    <row r="192" spans="1:3" x14ac:dyDescent="0.2">
      <c r="A192" s="87">
        <v>44155</v>
      </c>
      <c r="B192" s="92"/>
      <c r="C192" s="93"/>
    </row>
    <row r="193" spans="1:3" x14ac:dyDescent="0.2">
      <c r="A193" s="87">
        <v>44156</v>
      </c>
      <c r="B193" s="92"/>
      <c r="C193" s="93"/>
    </row>
    <row r="194" spans="1:3" x14ac:dyDescent="0.2">
      <c r="A194" s="87">
        <v>44157</v>
      </c>
      <c r="B194" s="92"/>
      <c r="C194" s="93"/>
    </row>
    <row r="195" spans="1:3" x14ac:dyDescent="0.2">
      <c r="A195" s="178"/>
      <c r="B195" s="92"/>
      <c r="C195" s="93"/>
    </row>
    <row r="196" spans="1:3" ht="15" thickBot="1" x14ac:dyDescent="0.25">
      <c r="A196" s="94" t="s">
        <v>87</v>
      </c>
      <c r="B196" s="95">
        <f>MAX(C3:C196)</f>
        <v>2118</v>
      </c>
      <c r="C196" s="96"/>
    </row>
    <row r="197" spans="1:3" ht="15" thickTop="1" x14ac:dyDescent="0.2">
      <c r="B197" s="45"/>
      <c r="C197" s="45"/>
    </row>
    <row r="198" spans="1:3" x14ac:dyDescent="0.2">
      <c r="B198" s="45"/>
      <c r="C198" s="45"/>
    </row>
    <row r="199" spans="1:3" x14ac:dyDescent="0.2">
      <c r="B199" s="45"/>
      <c r="C199" s="45"/>
    </row>
    <row r="200" spans="1:3" x14ac:dyDescent="0.2">
      <c r="B200" s="45"/>
      <c r="C200" s="45"/>
    </row>
    <row r="201" spans="1:3" x14ac:dyDescent="0.2">
      <c r="B201" s="45"/>
      <c r="C201" s="45"/>
    </row>
    <row r="202" spans="1:3" x14ac:dyDescent="0.2">
      <c r="B202" s="45"/>
      <c r="C202" s="45"/>
    </row>
    <row r="203" spans="1:3" x14ac:dyDescent="0.2">
      <c r="B203" s="45"/>
      <c r="C203" s="45"/>
    </row>
    <row r="204" spans="1:3" x14ac:dyDescent="0.2">
      <c r="B204" s="45"/>
      <c r="C204" s="45"/>
    </row>
    <row r="205" spans="1:3" x14ac:dyDescent="0.2">
      <c r="B205" s="45"/>
      <c r="C205" s="45"/>
    </row>
    <row r="206" spans="1:3" x14ac:dyDescent="0.2">
      <c r="B206" s="45"/>
      <c r="C206" s="45"/>
    </row>
    <row r="207" spans="1:3" x14ac:dyDescent="0.2">
      <c r="B207" s="45"/>
      <c r="C207" s="45"/>
    </row>
    <row r="208" spans="1:3" x14ac:dyDescent="0.2">
      <c r="B208" s="45"/>
      <c r="C208" s="45"/>
    </row>
    <row r="209" spans="2:3" x14ac:dyDescent="0.2">
      <c r="B209" s="45"/>
      <c r="C209" s="45"/>
    </row>
    <row r="210" spans="2:3" x14ac:dyDescent="0.2">
      <c r="B210" s="45"/>
      <c r="C210" s="45"/>
    </row>
    <row r="211" spans="2:3" x14ac:dyDescent="0.2">
      <c r="B211" s="45"/>
      <c r="C211" s="45"/>
    </row>
    <row r="212" spans="2:3" x14ac:dyDescent="0.2">
      <c r="B212" s="45"/>
      <c r="C212" s="45"/>
    </row>
    <row r="213" spans="2:3" x14ac:dyDescent="0.2">
      <c r="B213" s="45"/>
      <c r="C213" s="45"/>
    </row>
    <row r="214" spans="2:3" x14ac:dyDescent="0.2">
      <c r="B214" s="45"/>
      <c r="C214" s="45"/>
    </row>
    <row r="215" spans="2:3" x14ac:dyDescent="0.2">
      <c r="B215" s="45"/>
      <c r="C215" s="45"/>
    </row>
    <row r="216" spans="2:3" x14ac:dyDescent="0.2">
      <c r="B216" s="45"/>
      <c r="C216" s="45"/>
    </row>
    <row r="217" spans="2:3" x14ac:dyDescent="0.2">
      <c r="B217" s="45"/>
      <c r="C217" s="45"/>
    </row>
    <row r="218" spans="2:3" x14ac:dyDescent="0.2">
      <c r="B218" s="45"/>
      <c r="C218" s="45"/>
    </row>
    <row r="219" spans="2:3" x14ac:dyDescent="0.2">
      <c r="B219" s="45"/>
      <c r="C219" s="45"/>
    </row>
    <row r="220" spans="2:3" x14ac:dyDescent="0.2">
      <c r="B220" s="45"/>
      <c r="C220" s="45"/>
    </row>
    <row r="221" spans="2:3" x14ac:dyDescent="0.2">
      <c r="B221" s="45"/>
      <c r="C221" s="45"/>
    </row>
    <row r="222" spans="2:3" x14ac:dyDescent="0.2">
      <c r="B222" s="45"/>
      <c r="C222" s="45"/>
    </row>
    <row r="223" spans="2:3" x14ac:dyDescent="0.2">
      <c r="B223" s="45"/>
      <c r="C223" s="45"/>
    </row>
    <row r="224" spans="2:3" x14ac:dyDescent="0.2">
      <c r="B224" s="45"/>
      <c r="C224" s="45"/>
    </row>
    <row r="225" spans="2:3" x14ac:dyDescent="0.2">
      <c r="B225" s="45"/>
      <c r="C225" s="45"/>
    </row>
    <row r="226" spans="2:3" x14ac:dyDescent="0.2">
      <c r="B226" s="45"/>
      <c r="C226" s="45"/>
    </row>
    <row r="227" spans="2:3" x14ac:dyDescent="0.2">
      <c r="B227" s="45"/>
      <c r="C227" s="45"/>
    </row>
    <row r="228" spans="2:3" x14ac:dyDescent="0.2">
      <c r="B228" s="45"/>
      <c r="C228" s="45"/>
    </row>
    <row r="229" spans="2:3" x14ac:dyDescent="0.2">
      <c r="B229" s="45"/>
      <c r="C229" s="45"/>
    </row>
    <row r="230" spans="2:3" x14ac:dyDescent="0.2">
      <c r="B230" s="45"/>
      <c r="C230" s="45"/>
    </row>
    <row r="231" spans="2:3" x14ac:dyDescent="0.2">
      <c r="B231" s="45"/>
      <c r="C231" s="45"/>
    </row>
    <row r="232" spans="2:3" x14ac:dyDescent="0.2">
      <c r="B232" s="45"/>
      <c r="C232" s="45"/>
    </row>
    <row r="233" spans="2:3" x14ac:dyDescent="0.2">
      <c r="B233" s="45"/>
      <c r="C233" s="45"/>
    </row>
    <row r="234" spans="2:3" x14ac:dyDescent="0.2">
      <c r="B234" s="45"/>
      <c r="C234" s="45"/>
    </row>
    <row r="235" spans="2:3" x14ac:dyDescent="0.2">
      <c r="B235" s="45"/>
      <c r="C235" s="45"/>
    </row>
    <row r="236" spans="2:3" x14ac:dyDescent="0.2">
      <c r="B236" s="45"/>
      <c r="C236" s="45"/>
    </row>
    <row r="237" spans="2:3" x14ac:dyDescent="0.2">
      <c r="B237" s="45"/>
      <c r="C237" s="45"/>
    </row>
    <row r="238" spans="2:3" x14ac:dyDescent="0.2">
      <c r="B238" s="45"/>
      <c r="C238" s="45"/>
    </row>
    <row r="239" spans="2:3" x14ac:dyDescent="0.2">
      <c r="B239" s="45"/>
      <c r="C239" s="45"/>
    </row>
    <row r="240" spans="2:3" x14ac:dyDescent="0.2">
      <c r="B240" s="45"/>
      <c r="C240" s="45"/>
    </row>
    <row r="241" spans="2:3" x14ac:dyDescent="0.2">
      <c r="B241" s="45"/>
      <c r="C241" s="45"/>
    </row>
    <row r="242" spans="2:3" x14ac:dyDescent="0.2">
      <c r="B242" s="45"/>
      <c r="C242" s="45"/>
    </row>
    <row r="243" spans="2:3" x14ac:dyDescent="0.2">
      <c r="B243" s="45"/>
      <c r="C243" s="45"/>
    </row>
    <row r="244" spans="2:3" x14ac:dyDescent="0.2">
      <c r="B244" s="45"/>
      <c r="C244" s="45"/>
    </row>
    <row r="245" spans="2:3" x14ac:dyDescent="0.2">
      <c r="B245" s="45"/>
      <c r="C245" s="45"/>
    </row>
    <row r="246" spans="2:3" x14ac:dyDescent="0.2">
      <c r="B246" s="45"/>
      <c r="C246" s="45"/>
    </row>
    <row r="247" spans="2:3" x14ac:dyDescent="0.2">
      <c r="B247" s="45"/>
      <c r="C247" s="45"/>
    </row>
    <row r="248" spans="2:3" x14ac:dyDescent="0.2">
      <c r="B248" s="45"/>
      <c r="C248" s="45"/>
    </row>
    <row r="249" spans="2:3" x14ac:dyDescent="0.2">
      <c r="B249" s="45"/>
      <c r="C249" s="45"/>
    </row>
    <row r="250" spans="2:3" x14ac:dyDescent="0.2">
      <c r="B250" s="45"/>
      <c r="C250" s="45"/>
    </row>
    <row r="251" spans="2:3" x14ac:dyDescent="0.2">
      <c r="B251" s="45"/>
      <c r="C251" s="45"/>
    </row>
    <row r="252" spans="2:3" x14ac:dyDescent="0.2">
      <c r="B252" s="45"/>
      <c r="C252" s="45"/>
    </row>
    <row r="253" spans="2:3" x14ac:dyDescent="0.2">
      <c r="B253" s="45"/>
      <c r="C253" s="45"/>
    </row>
    <row r="254" spans="2:3" x14ac:dyDescent="0.2">
      <c r="B254" s="45"/>
      <c r="C254" s="45"/>
    </row>
    <row r="255" spans="2:3" x14ac:dyDescent="0.2">
      <c r="B255" s="45"/>
      <c r="C255" s="45"/>
    </row>
    <row r="256" spans="2:3" x14ac:dyDescent="0.2">
      <c r="B256" s="45"/>
      <c r="C256" s="45"/>
    </row>
    <row r="257" spans="2:3" x14ac:dyDescent="0.2">
      <c r="B257" s="45"/>
      <c r="C257" s="45"/>
    </row>
    <row r="258" spans="2:3" x14ac:dyDescent="0.2">
      <c r="B258" s="45"/>
      <c r="C258" s="45"/>
    </row>
    <row r="259" spans="2:3" x14ac:dyDescent="0.2">
      <c r="B259" s="45"/>
      <c r="C259" s="45"/>
    </row>
    <row r="260" spans="2:3" x14ac:dyDescent="0.2">
      <c r="B260" s="45"/>
      <c r="C260" s="45"/>
    </row>
    <row r="261" spans="2:3" x14ac:dyDescent="0.2">
      <c r="B261" s="45"/>
      <c r="C261" s="45"/>
    </row>
    <row r="262" spans="2:3" x14ac:dyDescent="0.2">
      <c r="B262" s="45"/>
      <c r="C262" s="45"/>
    </row>
    <row r="263" spans="2:3" x14ac:dyDescent="0.2">
      <c r="B263" s="45"/>
      <c r="C263" s="45"/>
    </row>
    <row r="264" spans="2:3" x14ac:dyDescent="0.2">
      <c r="B264" s="45"/>
      <c r="C264" s="45"/>
    </row>
    <row r="265" spans="2:3" x14ac:dyDescent="0.2">
      <c r="B265" s="45"/>
      <c r="C265" s="45"/>
    </row>
    <row r="266" spans="2:3" x14ac:dyDescent="0.2">
      <c r="B266" s="45"/>
      <c r="C266" s="45"/>
    </row>
    <row r="267" spans="2:3" x14ac:dyDescent="0.2">
      <c r="B267" s="45"/>
      <c r="C267" s="45"/>
    </row>
    <row r="268" spans="2:3" x14ac:dyDescent="0.2">
      <c r="B268" s="45"/>
      <c r="C268" s="45"/>
    </row>
    <row r="269" spans="2:3" x14ac:dyDescent="0.2">
      <c r="B269" s="45"/>
      <c r="C269" s="45"/>
    </row>
    <row r="270" spans="2:3" x14ac:dyDescent="0.2">
      <c r="B270" s="45"/>
      <c r="C270" s="45"/>
    </row>
    <row r="271" spans="2:3" x14ac:dyDescent="0.2">
      <c r="B271" s="45"/>
      <c r="C271" s="45"/>
    </row>
    <row r="272" spans="2:3" x14ac:dyDescent="0.2">
      <c r="B272" s="45"/>
      <c r="C272" s="45"/>
    </row>
    <row r="273" spans="2:3" x14ac:dyDescent="0.2">
      <c r="B273" s="45"/>
      <c r="C273" s="45"/>
    </row>
    <row r="274" spans="2:3" x14ac:dyDescent="0.2">
      <c r="B274" s="45"/>
      <c r="C274" s="45"/>
    </row>
    <row r="275" spans="2:3" x14ac:dyDescent="0.2">
      <c r="B275" s="45"/>
      <c r="C275" s="45"/>
    </row>
    <row r="276" spans="2:3" x14ac:dyDescent="0.2">
      <c r="B276" s="45"/>
      <c r="C276" s="45"/>
    </row>
    <row r="277" spans="2:3" x14ac:dyDescent="0.2">
      <c r="B277" s="45"/>
      <c r="C277" s="45"/>
    </row>
    <row r="278" spans="2:3" x14ac:dyDescent="0.2">
      <c r="B278" s="45"/>
      <c r="C278" s="45"/>
    </row>
    <row r="279" spans="2:3" x14ac:dyDescent="0.2">
      <c r="B279" s="45"/>
      <c r="C279" s="45"/>
    </row>
    <row r="280" spans="2:3" x14ac:dyDescent="0.2">
      <c r="B280" s="45"/>
      <c r="C280" s="45"/>
    </row>
    <row r="281" spans="2:3" x14ac:dyDescent="0.2">
      <c r="B281" s="45"/>
      <c r="C281" s="45"/>
    </row>
    <row r="282" spans="2:3" x14ac:dyDescent="0.2">
      <c r="B282" s="45"/>
      <c r="C282" s="45"/>
    </row>
    <row r="283" spans="2:3" x14ac:dyDescent="0.2">
      <c r="B283" s="45"/>
      <c r="C283" s="45"/>
    </row>
    <row r="284" spans="2:3" x14ac:dyDescent="0.2">
      <c r="B284" s="45"/>
      <c r="C284" s="45"/>
    </row>
    <row r="285" spans="2:3" x14ac:dyDescent="0.2">
      <c r="B285" s="45"/>
      <c r="C285" s="45"/>
    </row>
    <row r="286" spans="2:3" x14ac:dyDescent="0.2">
      <c r="B286" s="45"/>
      <c r="C286" s="45"/>
    </row>
    <row r="287" spans="2:3" x14ac:dyDescent="0.2">
      <c r="B287" s="45"/>
      <c r="C287" s="45"/>
    </row>
    <row r="288" spans="2:3" x14ac:dyDescent="0.2">
      <c r="B288" s="45"/>
      <c r="C288" s="45"/>
    </row>
    <row r="289" spans="2:3" x14ac:dyDescent="0.2">
      <c r="B289" s="45"/>
      <c r="C289" s="45"/>
    </row>
    <row r="290" spans="2:3" x14ac:dyDescent="0.2">
      <c r="B290" s="45"/>
      <c r="C290" s="45"/>
    </row>
    <row r="291" spans="2:3" x14ac:dyDescent="0.2">
      <c r="B291" s="45"/>
      <c r="C291" s="45"/>
    </row>
    <row r="292" spans="2:3" x14ac:dyDescent="0.2">
      <c r="B292" s="45"/>
      <c r="C292" s="45"/>
    </row>
    <row r="293" spans="2:3" x14ac:dyDescent="0.2">
      <c r="B293" s="45"/>
      <c r="C293" s="45"/>
    </row>
    <row r="294" spans="2:3" x14ac:dyDescent="0.2">
      <c r="B294" s="45"/>
      <c r="C294" s="45"/>
    </row>
    <row r="295" spans="2:3" x14ac:dyDescent="0.2">
      <c r="B295" s="45"/>
      <c r="C295" s="45"/>
    </row>
    <row r="296" spans="2:3" x14ac:dyDescent="0.2">
      <c r="B296" s="45"/>
      <c r="C296" s="45"/>
    </row>
    <row r="297" spans="2:3" x14ac:dyDescent="0.2">
      <c r="B297" s="45"/>
      <c r="C297" s="45"/>
    </row>
    <row r="298" spans="2:3" x14ac:dyDescent="0.2">
      <c r="B298" s="45"/>
      <c r="C298" s="45"/>
    </row>
    <row r="299" spans="2:3" x14ac:dyDescent="0.2">
      <c r="B299" s="45"/>
      <c r="C299" s="45"/>
    </row>
    <row r="300" spans="2:3" x14ac:dyDescent="0.2">
      <c r="B300" s="45"/>
      <c r="C300" s="45"/>
    </row>
    <row r="301" spans="2:3" x14ac:dyDescent="0.2">
      <c r="B301" s="45"/>
      <c r="C301" s="45"/>
    </row>
    <row r="302" spans="2:3" x14ac:dyDescent="0.2">
      <c r="B302" s="45"/>
      <c r="C302" s="45"/>
    </row>
    <row r="303" spans="2:3" x14ac:dyDescent="0.2">
      <c r="B303" s="45"/>
      <c r="C303" s="45"/>
    </row>
    <row r="304" spans="2:3" x14ac:dyDescent="0.2">
      <c r="B304" s="45"/>
      <c r="C304" s="45"/>
    </row>
    <row r="305" spans="2:3" x14ac:dyDescent="0.2">
      <c r="B305" s="45"/>
      <c r="C305" s="45"/>
    </row>
    <row r="306" spans="2:3" x14ac:dyDescent="0.2">
      <c r="B306" s="45"/>
      <c r="C306" s="45"/>
    </row>
    <row r="307" spans="2:3" x14ac:dyDescent="0.2">
      <c r="B307" s="45"/>
      <c r="C307" s="45"/>
    </row>
    <row r="308" spans="2:3" x14ac:dyDescent="0.2">
      <c r="B308" s="45"/>
      <c r="C308" s="45"/>
    </row>
    <row r="309" spans="2:3" x14ac:dyDescent="0.2">
      <c r="B309" s="45"/>
      <c r="C309" s="45"/>
    </row>
    <row r="310" spans="2:3" x14ac:dyDescent="0.2">
      <c r="B310" s="45"/>
      <c r="C310" s="45"/>
    </row>
    <row r="311" spans="2:3" x14ac:dyDescent="0.2">
      <c r="B311" s="45"/>
      <c r="C311" s="45"/>
    </row>
    <row r="312" spans="2:3" x14ac:dyDescent="0.2">
      <c r="B312" s="45"/>
      <c r="C312" s="45"/>
    </row>
    <row r="313" spans="2:3" x14ac:dyDescent="0.2">
      <c r="B313" s="45"/>
      <c r="C313" s="45"/>
    </row>
    <row r="314" spans="2:3" x14ac:dyDescent="0.2">
      <c r="B314" s="45"/>
      <c r="C314" s="45"/>
    </row>
    <row r="315" spans="2:3" x14ac:dyDescent="0.2">
      <c r="B315" s="45"/>
      <c r="C315"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6"/>
  <sheetViews>
    <sheetView zoomScale="110" zoomScaleNormal="110" workbookViewId="0">
      <pane ySplit="3" topLeftCell="A179" activePane="bottomLeft" state="frozen"/>
      <selection pane="bottomLeft" activeCell="I199" sqref="I199"/>
    </sheetView>
  </sheetViews>
  <sheetFormatPr baseColWidth="10" defaultColWidth="11" defaultRowHeight="14.25" x14ac:dyDescent="0.2"/>
  <cols>
    <col min="1" max="1" width="26" style="37" customWidth="1"/>
    <col min="2" max="4" width="11" style="37"/>
    <col min="5" max="16384" width="11" style="49"/>
  </cols>
  <sheetData>
    <row r="1" spans="1:4" ht="15" thickTop="1" x14ac:dyDescent="0.2">
      <c r="A1" s="97"/>
      <c r="B1" s="217" t="s">
        <v>102</v>
      </c>
      <c r="C1" s="217"/>
      <c r="D1" s="218"/>
    </row>
    <row r="2" spans="1:4" x14ac:dyDescent="0.2">
      <c r="A2" s="98"/>
      <c r="B2" s="219"/>
      <c r="C2" s="219"/>
      <c r="D2" s="220"/>
    </row>
    <row r="3" spans="1:4" ht="60" x14ac:dyDescent="0.2">
      <c r="A3" s="98"/>
      <c r="B3" s="99" t="s">
        <v>3</v>
      </c>
      <c r="C3" s="100" t="s">
        <v>6</v>
      </c>
      <c r="D3" s="101" t="s">
        <v>21</v>
      </c>
    </row>
    <row r="4" spans="1:4" x14ac:dyDescent="0.2">
      <c r="A4" s="102">
        <v>43952.333333333336</v>
      </c>
      <c r="B4" s="99"/>
      <c r="C4" s="100"/>
      <c r="D4" s="101"/>
    </row>
    <row r="5" spans="1:4" x14ac:dyDescent="0.2">
      <c r="A5" s="102">
        <v>43953.333333333336</v>
      </c>
      <c r="B5" s="99"/>
      <c r="C5" s="100"/>
      <c r="D5" s="101"/>
    </row>
    <row r="6" spans="1:4" x14ac:dyDescent="0.2">
      <c r="A6" s="102">
        <v>43954.333333333336</v>
      </c>
      <c r="B6" s="99"/>
      <c r="C6" s="100"/>
      <c r="D6" s="101"/>
    </row>
    <row r="7" spans="1:4" x14ac:dyDescent="0.2">
      <c r="A7" s="102">
        <v>43955.333333333336</v>
      </c>
      <c r="B7" s="99"/>
      <c r="C7" s="100"/>
      <c r="D7" s="101"/>
    </row>
    <row r="8" spans="1:4" x14ac:dyDescent="0.2">
      <c r="A8" s="102">
        <v>43956.333333333336</v>
      </c>
      <c r="B8" s="99"/>
      <c r="C8" s="100"/>
      <c r="D8" s="101"/>
    </row>
    <row r="9" spans="1:4" x14ac:dyDescent="0.2">
      <c r="A9" s="102">
        <v>43957.333333333336</v>
      </c>
      <c r="B9" s="99"/>
      <c r="C9" s="100"/>
      <c r="D9" s="101"/>
    </row>
    <row r="10" spans="1:4" x14ac:dyDescent="0.2">
      <c r="A10" s="102">
        <v>43958.333333333336</v>
      </c>
      <c r="B10" s="99"/>
      <c r="C10" s="100"/>
      <c r="D10" s="101"/>
    </row>
    <row r="11" spans="1:4" x14ac:dyDescent="0.2">
      <c r="A11" s="102">
        <v>43959.333333333336</v>
      </c>
      <c r="B11" s="99"/>
      <c r="C11" s="100"/>
      <c r="D11" s="101"/>
    </row>
    <row r="12" spans="1:4" x14ac:dyDescent="0.2">
      <c r="A12" s="102">
        <v>43960.333333333336</v>
      </c>
      <c r="B12" s="99"/>
      <c r="C12" s="100"/>
      <c r="D12" s="101"/>
    </row>
    <row r="13" spans="1:4" x14ac:dyDescent="0.2">
      <c r="A13" s="102">
        <v>43961.333333333336</v>
      </c>
      <c r="B13" s="99"/>
      <c r="C13" s="100"/>
      <c r="D13" s="101"/>
    </row>
    <row r="14" spans="1:4" x14ac:dyDescent="0.2">
      <c r="A14" s="102">
        <v>43962.333333333336</v>
      </c>
      <c r="B14" s="99"/>
      <c r="C14" s="100"/>
      <c r="D14" s="101"/>
    </row>
    <row r="15" spans="1:4" x14ac:dyDescent="0.2">
      <c r="A15" s="102">
        <v>43963.333333333336</v>
      </c>
      <c r="B15" s="99"/>
      <c r="C15" s="100"/>
      <c r="D15" s="101"/>
    </row>
    <row r="16" spans="1:4" x14ac:dyDescent="0.2">
      <c r="A16" s="102">
        <v>43964.333333333336</v>
      </c>
      <c r="B16" s="99"/>
      <c r="C16" s="100"/>
      <c r="D16" s="101"/>
    </row>
    <row r="17" spans="1:4" x14ac:dyDescent="0.2">
      <c r="A17" s="102">
        <v>43965.333333333336</v>
      </c>
      <c r="B17" s="99"/>
      <c r="C17" s="100"/>
      <c r="D17" s="101"/>
    </row>
    <row r="18" spans="1:4" x14ac:dyDescent="0.2">
      <c r="A18" s="102">
        <v>43966.333333333336</v>
      </c>
      <c r="B18" s="99"/>
      <c r="C18" s="100"/>
      <c r="D18" s="101"/>
    </row>
    <row r="19" spans="1:4" x14ac:dyDescent="0.2">
      <c r="A19" s="102">
        <v>43967.333333333336</v>
      </c>
      <c r="B19" s="99"/>
      <c r="C19" s="100"/>
      <c r="D19" s="101"/>
    </row>
    <row r="20" spans="1:4" x14ac:dyDescent="0.2">
      <c r="A20" s="102">
        <v>43968.333333333336</v>
      </c>
      <c r="B20" s="99"/>
      <c r="C20" s="100"/>
      <c r="D20" s="101"/>
    </row>
    <row r="21" spans="1:4" x14ac:dyDescent="0.2">
      <c r="A21" s="102">
        <v>43969.333333333336</v>
      </c>
      <c r="B21" s="99"/>
      <c r="C21" s="100"/>
      <c r="D21" s="101"/>
    </row>
    <row r="22" spans="1:4" x14ac:dyDescent="0.2">
      <c r="A22" s="102">
        <v>43970.333333333336</v>
      </c>
      <c r="B22" s="99"/>
      <c r="C22" s="100"/>
      <c r="D22" s="101"/>
    </row>
    <row r="23" spans="1:4" x14ac:dyDescent="0.2">
      <c r="A23" s="102">
        <v>43971.333333333336</v>
      </c>
      <c r="B23" s="99"/>
      <c r="C23" s="100"/>
      <c r="D23" s="101"/>
    </row>
    <row r="24" spans="1:4" x14ac:dyDescent="0.2">
      <c r="A24" s="102">
        <v>43972.333333333336</v>
      </c>
      <c r="B24" s="99"/>
      <c r="C24" s="100"/>
      <c r="D24" s="101"/>
    </row>
    <row r="25" spans="1:4" x14ac:dyDescent="0.2">
      <c r="A25" s="102">
        <v>43973.333333333336</v>
      </c>
      <c r="B25" s="99"/>
      <c r="C25" s="100"/>
      <c r="D25" s="101"/>
    </row>
    <row r="26" spans="1:4" x14ac:dyDescent="0.2">
      <c r="A26" s="102">
        <v>43974.333333333336</v>
      </c>
      <c r="B26" s="99"/>
      <c r="C26" s="100"/>
      <c r="D26" s="101"/>
    </row>
    <row r="27" spans="1:4" x14ac:dyDescent="0.2">
      <c r="A27" s="102">
        <v>43975.333333333336</v>
      </c>
      <c r="B27" s="99"/>
      <c r="C27" s="100"/>
      <c r="D27" s="101"/>
    </row>
    <row r="28" spans="1:4" x14ac:dyDescent="0.2">
      <c r="A28" s="102">
        <v>43976.333333333336</v>
      </c>
      <c r="B28" s="99"/>
      <c r="C28" s="100"/>
      <c r="D28" s="101"/>
    </row>
    <row r="29" spans="1:4" x14ac:dyDescent="0.2">
      <c r="A29" s="102">
        <v>43977.333333333336</v>
      </c>
      <c r="B29" s="99"/>
      <c r="C29" s="100"/>
      <c r="D29" s="101"/>
    </row>
    <row r="30" spans="1:4" x14ac:dyDescent="0.2">
      <c r="A30" s="102">
        <v>43978.333333333336</v>
      </c>
      <c r="B30" s="99"/>
      <c r="C30" s="100"/>
      <c r="D30" s="101"/>
    </row>
    <row r="31" spans="1:4" x14ac:dyDescent="0.2">
      <c r="A31" s="102">
        <v>43979.333333333336</v>
      </c>
      <c r="B31" s="99"/>
      <c r="C31" s="100"/>
      <c r="D31" s="101"/>
    </row>
    <row r="32" spans="1:4" x14ac:dyDescent="0.2">
      <c r="A32" s="102">
        <v>43980.333333333336</v>
      </c>
      <c r="B32" s="99"/>
      <c r="C32" s="100"/>
      <c r="D32" s="101"/>
    </row>
    <row r="33" spans="1:4" x14ac:dyDescent="0.2">
      <c r="A33" s="102">
        <v>43981.333333333336</v>
      </c>
      <c r="B33" s="99"/>
      <c r="C33" s="100"/>
      <c r="D33" s="101"/>
    </row>
    <row r="34" spans="1:4" x14ac:dyDescent="0.2">
      <c r="A34" s="102">
        <v>43982.333333333336</v>
      </c>
      <c r="B34" s="99"/>
      <c r="C34" s="100"/>
      <c r="D34" s="101"/>
    </row>
    <row r="35" spans="1:4" x14ac:dyDescent="0.2">
      <c r="A35" s="102">
        <v>43983.333333333336</v>
      </c>
      <c r="B35" s="99"/>
      <c r="C35" s="100"/>
      <c r="D35" s="101"/>
    </row>
    <row r="36" spans="1:4" x14ac:dyDescent="0.2">
      <c r="A36" s="102">
        <v>43984.333333333336</v>
      </c>
      <c r="B36" s="99"/>
      <c r="C36" s="100"/>
      <c r="D36" s="101"/>
    </row>
    <row r="37" spans="1:4" x14ac:dyDescent="0.2">
      <c r="A37" s="102">
        <v>43985.333333333336</v>
      </c>
      <c r="B37" s="99"/>
      <c r="C37" s="100"/>
      <c r="D37" s="101"/>
    </row>
    <row r="38" spans="1:4" x14ac:dyDescent="0.2">
      <c r="A38" s="102">
        <v>43986.333333333336</v>
      </c>
      <c r="B38" s="99"/>
      <c r="C38" s="100"/>
      <c r="D38" s="101"/>
    </row>
    <row r="39" spans="1:4" x14ac:dyDescent="0.2">
      <c r="A39" s="102">
        <v>43987.333333333336</v>
      </c>
      <c r="B39" s="99"/>
      <c r="C39" s="100"/>
      <c r="D39" s="101"/>
    </row>
    <row r="40" spans="1:4" x14ac:dyDescent="0.2">
      <c r="A40" s="102">
        <v>43988.333333333336</v>
      </c>
      <c r="B40" s="99"/>
      <c r="C40" s="100"/>
      <c r="D40" s="101"/>
    </row>
    <row r="41" spans="1:4" x14ac:dyDescent="0.2">
      <c r="A41" s="102">
        <v>43989.333333333336</v>
      </c>
      <c r="B41" s="99"/>
      <c r="C41" s="100"/>
      <c r="D41" s="101"/>
    </row>
    <row r="42" spans="1:4" x14ac:dyDescent="0.2">
      <c r="A42" s="102">
        <v>43990.333333333336</v>
      </c>
      <c r="B42" s="99"/>
      <c r="C42" s="100"/>
      <c r="D42" s="101"/>
    </row>
    <row r="43" spans="1:4" x14ac:dyDescent="0.2">
      <c r="A43" s="102">
        <v>43991.333333333336</v>
      </c>
      <c r="B43" s="99"/>
      <c r="C43" s="100"/>
      <c r="D43" s="101"/>
    </row>
    <row r="44" spans="1:4" x14ac:dyDescent="0.2">
      <c r="A44" s="102">
        <v>43992.333333333336</v>
      </c>
      <c r="B44" s="99"/>
      <c r="C44" s="100"/>
      <c r="D44" s="101"/>
    </row>
    <row r="45" spans="1:4" x14ac:dyDescent="0.2">
      <c r="A45" s="102">
        <v>43993.333333333336</v>
      </c>
      <c r="B45" s="99"/>
      <c r="C45" s="100"/>
      <c r="D45" s="101"/>
    </row>
    <row r="46" spans="1:4" x14ac:dyDescent="0.2">
      <c r="A46" s="102">
        <v>43994.333333333336</v>
      </c>
      <c r="B46" s="99"/>
      <c r="C46" s="100"/>
      <c r="D46" s="101"/>
    </row>
    <row r="47" spans="1:4" x14ac:dyDescent="0.2">
      <c r="A47" s="103">
        <v>43997.333333333336</v>
      </c>
      <c r="B47" s="104"/>
      <c r="C47" s="105"/>
      <c r="D47" s="106"/>
    </row>
    <row r="48" spans="1:4" x14ac:dyDescent="0.2">
      <c r="A48" s="103">
        <v>43998.333333333336</v>
      </c>
      <c r="B48" s="104"/>
      <c r="C48" s="105"/>
      <c r="D48" s="106"/>
    </row>
    <row r="49" spans="1:4" x14ac:dyDescent="0.2">
      <c r="A49" s="103">
        <v>43999.333333333336</v>
      </c>
      <c r="B49" s="104"/>
      <c r="C49" s="105"/>
      <c r="D49" s="106"/>
    </row>
    <row r="50" spans="1:4" x14ac:dyDescent="0.2">
      <c r="A50" s="103">
        <v>44000</v>
      </c>
      <c r="B50" s="104"/>
      <c r="C50" s="105"/>
      <c r="D50" s="106"/>
    </row>
    <row r="51" spans="1:4" x14ac:dyDescent="0.2">
      <c r="A51" s="103">
        <v>44001</v>
      </c>
      <c r="B51" s="104"/>
      <c r="C51" s="105"/>
      <c r="D51" s="106"/>
    </row>
    <row r="52" spans="1:4" x14ac:dyDescent="0.2">
      <c r="A52" s="103">
        <v>44004</v>
      </c>
      <c r="B52" s="104"/>
      <c r="C52" s="105"/>
      <c r="D52" s="106"/>
    </row>
    <row r="53" spans="1:4" x14ac:dyDescent="0.2">
      <c r="A53" s="103">
        <v>44005</v>
      </c>
      <c r="B53" s="104"/>
      <c r="C53" s="105"/>
      <c r="D53" s="106"/>
    </row>
    <row r="54" spans="1:4" x14ac:dyDescent="0.2">
      <c r="A54" s="103">
        <v>44006</v>
      </c>
      <c r="B54" s="104"/>
      <c r="C54" s="105"/>
      <c r="D54" s="106"/>
    </row>
    <row r="55" spans="1:4" x14ac:dyDescent="0.2">
      <c r="A55" s="103">
        <v>44007</v>
      </c>
      <c r="B55" s="104"/>
      <c r="C55" s="105"/>
      <c r="D55" s="106"/>
    </row>
    <row r="56" spans="1:4" x14ac:dyDescent="0.2">
      <c r="A56" s="103">
        <v>44008</v>
      </c>
      <c r="B56" s="104"/>
      <c r="C56" s="105"/>
      <c r="D56" s="106"/>
    </row>
    <row r="57" spans="1:4" x14ac:dyDescent="0.2">
      <c r="A57" s="103">
        <v>44011</v>
      </c>
      <c r="B57" s="104"/>
      <c r="C57" s="105"/>
      <c r="D57" s="106"/>
    </row>
    <row r="58" spans="1:4" x14ac:dyDescent="0.2">
      <c r="A58" s="103">
        <v>44012</v>
      </c>
      <c r="B58" s="104"/>
      <c r="C58" s="105"/>
      <c r="D58" s="106"/>
    </row>
    <row r="59" spans="1:4" x14ac:dyDescent="0.2">
      <c r="A59" s="103">
        <v>44013</v>
      </c>
      <c r="B59" s="104"/>
      <c r="C59" s="105"/>
      <c r="D59" s="106"/>
    </row>
    <row r="60" spans="1:4" x14ac:dyDescent="0.2">
      <c r="A60" s="103">
        <v>44014</v>
      </c>
      <c r="B60" s="104"/>
      <c r="C60" s="105"/>
      <c r="D60" s="106"/>
    </row>
    <row r="61" spans="1:4" x14ac:dyDescent="0.2">
      <c r="A61" s="103">
        <v>44015</v>
      </c>
      <c r="B61" s="104"/>
      <c r="C61" s="105"/>
      <c r="D61" s="106"/>
    </row>
    <row r="62" spans="1:4" x14ac:dyDescent="0.2">
      <c r="A62" s="103">
        <v>44018</v>
      </c>
      <c r="B62" s="104"/>
      <c r="C62" s="105"/>
      <c r="D62" s="106"/>
    </row>
    <row r="63" spans="1:4" x14ac:dyDescent="0.2">
      <c r="A63" s="103">
        <v>44019</v>
      </c>
      <c r="B63" s="104"/>
      <c r="C63" s="105"/>
      <c r="D63" s="106"/>
    </row>
    <row r="64" spans="1:4" x14ac:dyDescent="0.2">
      <c r="A64" s="103">
        <v>44020</v>
      </c>
      <c r="B64" s="104"/>
      <c r="C64" s="105"/>
      <c r="D64" s="106"/>
    </row>
    <row r="65" spans="1:4" x14ac:dyDescent="0.2">
      <c r="A65" s="103">
        <v>44021</v>
      </c>
      <c r="B65" s="104"/>
      <c r="C65" s="105"/>
      <c r="D65" s="106"/>
    </row>
    <row r="66" spans="1:4" x14ac:dyDescent="0.2">
      <c r="A66" s="103">
        <v>44022</v>
      </c>
      <c r="B66" s="104"/>
      <c r="C66" s="105"/>
      <c r="D66" s="106"/>
    </row>
    <row r="67" spans="1:4" x14ac:dyDescent="0.2">
      <c r="A67" s="103">
        <v>44025</v>
      </c>
      <c r="B67" s="104">
        <v>223</v>
      </c>
      <c r="C67" s="105">
        <v>223</v>
      </c>
      <c r="D67" s="106">
        <v>223</v>
      </c>
    </row>
    <row r="68" spans="1:4" x14ac:dyDescent="0.2">
      <c r="A68" s="103">
        <v>44026</v>
      </c>
      <c r="B68" s="104">
        <v>91</v>
      </c>
      <c r="C68" s="105">
        <v>314</v>
      </c>
      <c r="D68" s="106">
        <f>SUM(D67,B68)</f>
        <v>314</v>
      </c>
    </row>
    <row r="69" spans="1:4" x14ac:dyDescent="0.2">
      <c r="A69" s="103">
        <v>44027</v>
      </c>
      <c r="B69" s="104">
        <v>43</v>
      </c>
      <c r="C69" s="105">
        <v>357</v>
      </c>
      <c r="D69" s="106">
        <f t="shared" ref="D69:D132" si="0">SUM(D68,B69)</f>
        <v>357</v>
      </c>
    </row>
    <row r="70" spans="1:4" x14ac:dyDescent="0.2">
      <c r="A70" s="103">
        <v>44028</v>
      </c>
      <c r="B70" s="104">
        <v>104</v>
      </c>
      <c r="C70" s="105">
        <v>461</v>
      </c>
      <c r="D70" s="106">
        <f t="shared" si="0"/>
        <v>461</v>
      </c>
    </row>
    <row r="71" spans="1:4" x14ac:dyDescent="0.2">
      <c r="A71" s="103">
        <v>44029</v>
      </c>
      <c r="B71" s="104">
        <v>82</v>
      </c>
      <c r="C71" s="105">
        <v>543</v>
      </c>
      <c r="D71" s="106">
        <f t="shared" si="0"/>
        <v>543</v>
      </c>
    </row>
    <row r="72" spans="1:4" x14ac:dyDescent="0.2">
      <c r="A72" s="103">
        <v>44032</v>
      </c>
      <c r="B72" s="104">
        <v>434</v>
      </c>
      <c r="C72" s="105">
        <v>977</v>
      </c>
      <c r="D72" s="106">
        <f t="shared" si="0"/>
        <v>977</v>
      </c>
    </row>
    <row r="73" spans="1:4" x14ac:dyDescent="0.2">
      <c r="A73" s="103">
        <v>44033</v>
      </c>
      <c r="B73" s="104">
        <v>96</v>
      </c>
      <c r="C73" s="105">
        <v>1073</v>
      </c>
      <c r="D73" s="106">
        <f t="shared" si="0"/>
        <v>1073</v>
      </c>
    </row>
    <row r="74" spans="1:4" x14ac:dyDescent="0.2">
      <c r="A74" s="103">
        <v>44034</v>
      </c>
      <c r="B74" s="104">
        <v>76</v>
      </c>
      <c r="C74" s="105">
        <v>1149</v>
      </c>
      <c r="D74" s="106">
        <f t="shared" si="0"/>
        <v>1149</v>
      </c>
    </row>
    <row r="75" spans="1:4" x14ac:dyDescent="0.2">
      <c r="A75" s="103">
        <v>44035</v>
      </c>
      <c r="B75" s="104">
        <v>184</v>
      </c>
      <c r="C75" s="105">
        <v>1292</v>
      </c>
      <c r="D75" s="106">
        <f t="shared" si="0"/>
        <v>1333</v>
      </c>
    </row>
    <row r="76" spans="1:4" x14ac:dyDescent="0.2">
      <c r="A76" s="103">
        <v>44036</v>
      </c>
      <c r="B76" s="104">
        <v>316</v>
      </c>
      <c r="C76" s="105">
        <v>1626</v>
      </c>
      <c r="D76" s="106">
        <f t="shared" si="0"/>
        <v>1649</v>
      </c>
    </row>
    <row r="77" spans="1:4" x14ac:dyDescent="0.2">
      <c r="A77" s="103">
        <v>44039</v>
      </c>
      <c r="B77" s="104">
        <v>721</v>
      </c>
      <c r="C77" s="105">
        <v>2130</v>
      </c>
      <c r="D77" s="106">
        <f t="shared" si="0"/>
        <v>2370</v>
      </c>
    </row>
    <row r="78" spans="1:4" x14ac:dyDescent="0.2">
      <c r="A78" s="103">
        <v>44040</v>
      </c>
      <c r="B78" s="104">
        <v>258</v>
      </c>
      <c r="C78" s="105">
        <v>2513</v>
      </c>
      <c r="D78" s="106">
        <f t="shared" si="0"/>
        <v>2628</v>
      </c>
    </row>
    <row r="79" spans="1:4" x14ac:dyDescent="0.2">
      <c r="A79" s="103">
        <v>44041</v>
      </c>
      <c r="B79" s="104">
        <v>212</v>
      </c>
      <c r="C79" s="105">
        <v>1907</v>
      </c>
      <c r="D79" s="106">
        <f t="shared" si="0"/>
        <v>2840</v>
      </c>
    </row>
    <row r="80" spans="1:4" x14ac:dyDescent="0.2">
      <c r="A80" s="103">
        <v>44042</v>
      </c>
      <c r="B80" s="104">
        <v>287</v>
      </c>
      <c r="C80" s="105">
        <v>2064</v>
      </c>
      <c r="D80" s="106">
        <f t="shared" si="0"/>
        <v>3127</v>
      </c>
    </row>
    <row r="81" spans="1:4" x14ac:dyDescent="0.2">
      <c r="A81" s="103">
        <v>44043</v>
      </c>
      <c r="B81" s="104">
        <v>263</v>
      </c>
      <c r="C81" s="105">
        <v>2224</v>
      </c>
      <c r="D81" s="106">
        <f t="shared" si="0"/>
        <v>3390</v>
      </c>
    </row>
    <row r="82" spans="1:4" x14ac:dyDescent="0.2">
      <c r="A82" s="103">
        <v>44044</v>
      </c>
      <c r="B82" s="104"/>
      <c r="C82" s="105"/>
      <c r="D82" s="106">
        <f t="shared" si="0"/>
        <v>3390</v>
      </c>
    </row>
    <row r="83" spans="1:4" x14ac:dyDescent="0.2">
      <c r="A83" s="103">
        <v>44045</v>
      </c>
      <c r="B83" s="104"/>
      <c r="C83" s="105"/>
      <c r="D83" s="106">
        <f t="shared" si="0"/>
        <v>3390</v>
      </c>
    </row>
    <row r="84" spans="1:4" x14ac:dyDescent="0.2">
      <c r="A84" s="103">
        <v>44046</v>
      </c>
      <c r="B84" s="104">
        <v>592</v>
      </c>
      <c r="C84" s="105">
        <v>2096</v>
      </c>
      <c r="D84" s="106">
        <f t="shared" si="0"/>
        <v>3982</v>
      </c>
    </row>
    <row r="85" spans="1:4" x14ac:dyDescent="0.2">
      <c r="A85" s="103">
        <v>44047</v>
      </c>
      <c r="B85" s="104">
        <v>167</v>
      </c>
      <c r="C85" s="105">
        <v>2045</v>
      </c>
      <c r="D85" s="106">
        <f t="shared" si="0"/>
        <v>4149</v>
      </c>
    </row>
    <row r="86" spans="1:4" x14ac:dyDescent="0.2">
      <c r="A86" s="103">
        <v>44048</v>
      </c>
      <c r="B86" s="104">
        <v>89</v>
      </c>
      <c r="C86" s="105">
        <v>1833</v>
      </c>
      <c r="D86" s="106">
        <f t="shared" si="0"/>
        <v>4238</v>
      </c>
    </row>
    <row r="87" spans="1:4" x14ac:dyDescent="0.2">
      <c r="A87" s="103">
        <v>44049</v>
      </c>
      <c r="B87" s="104">
        <v>105</v>
      </c>
      <c r="C87" s="105">
        <v>1740</v>
      </c>
      <c r="D87" s="106">
        <f t="shared" si="0"/>
        <v>4343</v>
      </c>
    </row>
    <row r="88" spans="1:4" x14ac:dyDescent="0.2">
      <c r="A88" s="103">
        <v>44050</v>
      </c>
      <c r="B88" s="104">
        <v>106</v>
      </c>
      <c r="C88" s="105">
        <v>1687</v>
      </c>
      <c r="D88" s="106">
        <f t="shared" si="0"/>
        <v>4449</v>
      </c>
    </row>
    <row r="89" spans="1:4" x14ac:dyDescent="0.2">
      <c r="A89" s="103">
        <v>44051</v>
      </c>
      <c r="B89" s="104"/>
      <c r="C89" s="105"/>
      <c r="D89" s="106">
        <f t="shared" si="0"/>
        <v>4449</v>
      </c>
    </row>
    <row r="90" spans="1:4" x14ac:dyDescent="0.2">
      <c r="A90" s="103">
        <v>44052</v>
      </c>
      <c r="B90" s="104"/>
      <c r="C90" s="105"/>
      <c r="D90" s="106">
        <f t="shared" si="0"/>
        <v>4449</v>
      </c>
    </row>
    <row r="91" spans="1:4" x14ac:dyDescent="0.2">
      <c r="A91" s="103">
        <v>44053</v>
      </c>
      <c r="B91" s="104">
        <v>445</v>
      </c>
      <c r="C91" s="105">
        <v>1517</v>
      </c>
      <c r="D91" s="106">
        <f t="shared" si="0"/>
        <v>4894</v>
      </c>
    </row>
    <row r="92" spans="1:4" x14ac:dyDescent="0.2">
      <c r="A92" s="103">
        <v>44054</v>
      </c>
      <c r="B92" s="104">
        <v>118</v>
      </c>
      <c r="C92" s="105">
        <v>1377</v>
      </c>
      <c r="D92" s="106">
        <f t="shared" si="0"/>
        <v>5012</v>
      </c>
    </row>
    <row r="93" spans="1:4" x14ac:dyDescent="0.2">
      <c r="A93" s="103">
        <v>44055</v>
      </c>
      <c r="B93" s="104">
        <v>31</v>
      </c>
      <c r="C93" s="105">
        <v>1219</v>
      </c>
      <c r="D93" s="106">
        <f t="shared" si="0"/>
        <v>5043</v>
      </c>
    </row>
    <row r="94" spans="1:4" x14ac:dyDescent="0.2">
      <c r="A94" s="103">
        <v>44056</v>
      </c>
      <c r="B94" s="104">
        <v>90</v>
      </c>
      <c r="C94" s="105">
        <v>1123</v>
      </c>
      <c r="D94" s="106">
        <f t="shared" si="0"/>
        <v>5133</v>
      </c>
    </row>
    <row r="95" spans="1:4" x14ac:dyDescent="0.2">
      <c r="A95" s="103">
        <v>44057</v>
      </c>
      <c r="B95" s="104">
        <v>105</v>
      </c>
      <c r="C95" s="105">
        <v>1112</v>
      </c>
      <c r="D95" s="106">
        <f t="shared" si="0"/>
        <v>5238</v>
      </c>
    </row>
    <row r="96" spans="1:4" x14ac:dyDescent="0.2">
      <c r="A96" s="103">
        <v>44058</v>
      </c>
      <c r="B96" s="104"/>
      <c r="C96" s="105"/>
      <c r="D96" s="106">
        <f t="shared" si="0"/>
        <v>5238</v>
      </c>
    </row>
    <row r="97" spans="1:4" x14ac:dyDescent="0.2">
      <c r="A97" s="103">
        <v>44059</v>
      </c>
      <c r="B97" s="104"/>
      <c r="C97" s="105"/>
      <c r="D97" s="106">
        <f t="shared" si="0"/>
        <v>5238</v>
      </c>
    </row>
    <row r="98" spans="1:4" x14ac:dyDescent="0.2">
      <c r="A98" s="103">
        <v>44060</v>
      </c>
      <c r="B98" s="104">
        <v>368</v>
      </c>
      <c r="C98" s="105">
        <v>1285</v>
      </c>
      <c r="D98" s="106">
        <f t="shared" si="0"/>
        <v>5606</v>
      </c>
    </row>
    <row r="99" spans="1:4" x14ac:dyDescent="0.2">
      <c r="A99" s="103">
        <v>44061</v>
      </c>
      <c r="B99" s="104">
        <v>118</v>
      </c>
      <c r="C99" s="105">
        <v>1305</v>
      </c>
      <c r="D99" s="106">
        <f t="shared" si="0"/>
        <v>5724</v>
      </c>
    </row>
    <row r="100" spans="1:4" x14ac:dyDescent="0.2">
      <c r="A100" s="103">
        <v>44062</v>
      </c>
      <c r="B100" s="104">
        <v>77</v>
      </c>
      <c r="C100" s="105">
        <v>1203</v>
      </c>
      <c r="D100" s="106">
        <f t="shared" si="0"/>
        <v>5801</v>
      </c>
    </row>
    <row r="101" spans="1:4" x14ac:dyDescent="0.2">
      <c r="A101" s="103">
        <v>44063</v>
      </c>
      <c r="B101" s="104">
        <v>50</v>
      </c>
      <c r="C101" s="105">
        <v>1041</v>
      </c>
      <c r="D101" s="106">
        <f t="shared" si="0"/>
        <v>5851</v>
      </c>
    </row>
    <row r="102" spans="1:4" x14ac:dyDescent="0.2">
      <c r="A102" s="103">
        <v>44064</v>
      </c>
      <c r="B102" s="104">
        <v>91</v>
      </c>
      <c r="C102" s="105">
        <v>1063</v>
      </c>
      <c r="D102" s="106">
        <f t="shared" si="0"/>
        <v>5942</v>
      </c>
    </row>
    <row r="103" spans="1:4" x14ac:dyDescent="0.2">
      <c r="A103" s="103">
        <v>44065</v>
      </c>
      <c r="B103" s="104"/>
      <c r="C103" s="105"/>
      <c r="D103" s="106">
        <f t="shared" si="0"/>
        <v>5942</v>
      </c>
    </row>
    <row r="104" spans="1:4" x14ac:dyDescent="0.2">
      <c r="A104" s="103">
        <v>44066</v>
      </c>
      <c r="B104" s="104"/>
      <c r="C104" s="105"/>
      <c r="D104" s="106">
        <f t="shared" si="0"/>
        <v>5942</v>
      </c>
    </row>
    <row r="105" spans="1:4" x14ac:dyDescent="0.2">
      <c r="A105" s="103">
        <v>44067</v>
      </c>
      <c r="B105" s="104">
        <v>309</v>
      </c>
      <c r="C105" s="105">
        <v>1152</v>
      </c>
      <c r="D105" s="106">
        <f t="shared" si="0"/>
        <v>6251</v>
      </c>
    </row>
    <row r="106" spans="1:4" x14ac:dyDescent="0.2">
      <c r="A106" s="103">
        <v>44068</v>
      </c>
      <c r="B106" s="104">
        <v>70</v>
      </c>
      <c r="C106" s="105">
        <v>1103</v>
      </c>
      <c r="D106" s="106">
        <f t="shared" si="0"/>
        <v>6321</v>
      </c>
    </row>
    <row r="107" spans="1:4" x14ac:dyDescent="0.2">
      <c r="A107" s="103">
        <v>44069</v>
      </c>
      <c r="B107" s="104">
        <v>52</v>
      </c>
      <c r="C107" s="105">
        <v>990</v>
      </c>
      <c r="D107" s="106">
        <f t="shared" si="0"/>
        <v>6373</v>
      </c>
    </row>
    <row r="108" spans="1:4" x14ac:dyDescent="0.2">
      <c r="A108" s="103">
        <v>44070</v>
      </c>
      <c r="B108" s="104">
        <v>50</v>
      </c>
      <c r="C108" s="105">
        <v>898</v>
      </c>
      <c r="D108" s="106">
        <f t="shared" si="0"/>
        <v>6423</v>
      </c>
    </row>
    <row r="109" spans="1:4" x14ac:dyDescent="0.2">
      <c r="A109" s="103">
        <v>44071</v>
      </c>
      <c r="B109" s="104">
        <v>78</v>
      </c>
      <c r="C109" s="105">
        <v>927</v>
      </c>
      <c r="D109" s="106">
        <f t="shared" si="0"/>
        <v>6501</v>
      </c>
    </row>
    <row r="110" spans="1:4" x14ac:dyDescent="0.2">
      <c r="A110" s="103">
        <v>44072</v>
      </c>
      <c r="B110" s="104"/>
      <c r="C110" s="105"/>
      <c r="D110" s="106">
        <f t="shared" si="0"/>
        <v>6501</v>
      </c>
    </row>
    <row r="111" spans="1:4" x14ac:dyDescent="0.2">
      <c r="A111" s="103">
        <v>44073</v>
      </c>
      <c r="B111" s="104"/>
      <c r="C111" s="105"/>
      <c r="D111" s="106">
        <f t="shared" si="0"/>
        <v>6501</v>
      </c>
    </row>
    <row r="112" spans="1:4" x14ac:dyDescent="0.2">
      <c r="A112" s="103">
        <v>44074</v>
      </c>
      <c r="B112" s="104">
        <v>228</v>
      </c>
      <c r="C112" s="105">
        <v>903</v>
      </c>
      <c r="D112" s="106">
        <f t="shared" si="0"/>
        <v>6729</v>
      </c>
    </row>
    <row r="113" spans="1:4" x14ac:dyDescent="0.2">
      <c r="A113" s="103">
        <v>44075</v>
      </c>
      <c r="B113" s="104">
        <v>54</v>
      </c>
      <c r="C113" s="105">
        <v>863</v>
      </c>
      <c r="D113" s="106">
        <f t="shared" si="0"/>
        <v>6783</v>
      </c>
    </row>
    <row r="114" spans="1:4" x14ac:dyDescent="0.2">
      <c r="A114" s="103">
        <v>44076</v>
      </c>
      <c r="B114" s="104">
        <v>50</v>
      </c>
      <c r="C114" s="105">
        <v>806</v>
      </c>
      <c r="D114" s="106">
        <f t="shared" si="0"/>
        <v>6833</v>
      </c>
    </row>
    <row r="115" spans="1:4" x14ac:dyDescent="0.2">
      <c r="A115" s="103">
        <v>44077</v>
      </c>
      <c r="B115" s="104">
        <v>52</v>
      </c>
      <c r="C115" s="105">
        <v>700</v>
      </c>
      <c r="D115" s="106">
        <f t="shared" si="0"/>
        <v>6885</v>
      </c>
    </row>
    <row r="116" spans="1:4" x14ac:dyDescent="0.2">
      <c r="A116" s="103">
        <v>44078</v>
      </c>
      <c r="B116" s="105">
        <v>48</v>
      </c>
      <c r="C116" s="105">
        <v>681</v>
      </c>
      <c r="D116" s="106">
        <f t="shared" si="0"/>
        <v>6933</v>
      </c>
    </row>
    <row r="117" spans="1:4" x14ac:dyDescent="0.2">
      <c r="A117" s="103">
        <v>44079</v>
      </c>
      <c r="B117" s="105"/>
      <c r="C117" s="105"/>
      <c r="D117" s="106">
        <f t="shared" si="0"/>
        <v>6933</v>
      </c>
    </row>
    <row r="118" spans="1:4" x14ac:dyDescent="0.2">
      <c r="A118" s="103">
        <v>44080</v>
      </c>
      <c r="B118" s="105"/>
      <c r="C118" s="105"/>
      <c r="D118" s="106">
        <f t="shared" si="0"/>
        <v>6933</v>
      </c>
    </row>
    <row r="119" spans="1:4" x14ac:dyDescent="0.2">
      <c r="A119" s="103">
        <v>44081</v>
      </c>
      <c r="B119" s="105">
        <v>169</v>
      </c>
      <c r="C119" s="105">
        <v>702</v>
      </c>
      <c r="D119" s="106">
        <f t="shared" si="0"/>
        <v>7102</v>
      </c>
    </row>
    <row r="120" spans="1:4" x14ac:dyDescent="0.2">
      <c r="A120" s="103">
        <v>44082</v>
      </c>
      <c r="B120" s="105">
        <v>55</v>
      </c>
      <c r="C120" s="105">
        <v>699</v>
      </c>
      <c r="D120" s="106">
        <f t="shared" si="0"/>
        <v>7157</v>
      </c>
    </row>
    <row r="121" spans="1:4" x14ac:dyDescent="0.2">
      <c r="A121" s="103">
        <v>44083</v>
      </c>
      <c r="B121" s="105">
        <v>53</v>
      </c>
      <c r="C121" s="105">
        <v>642</v>
      </c>
      <c r="D121" s="106">
        <f t="shared" si="0"/>
        <v>7210</v>
      </c>
    </row>
    <row r="122" spans="1:4" x14ac:dyDescent="0.2">
      <c r="A122" s="103">
        <v>44084</v>
      </c>
      <c r="B122" s="105">
        <v>36</v>
      </c>
      <c r="C122" s="105">
        <v>632</v>
      </c>
      <c r="D122" s="106">
        <f t="shared" si="0"/>
        <v>7246</v>
      </c>
    </row>
    <row r="123" spans="1:4" x14ac:dyDescent="0.2">
      <c r="A123" s="103">
        <v>44085</v>
      </c>
      <c r="B123" s="105">
        <v>53</v>
      </c>
      <c r="C123" s="105">
        <v>637</v>
      </c>
      <c r="D123" s="106">
        <f t="shared" si="0"/>
        <v>7299</v>
      </c>
    </row>
    <row r="124" spans="1:4" x14ac:dyDescent="0.2">
      <c r="A124" s="103">
        <v>44086</v>
      </c>
      <c r="B124" s="105"/>
      <c r="C124" s="105"/>
      <c r="D124" s="106">
        <f t="shared" si="0"/>
        <v>7299</v>
      </c>
    </row>
    <row r="125" spans="1:4" x14ac:dyDescent="0.2">
      <c r="A125" s="103">
        <v>44087</v>
      </c>
      <c r="B125" s="105"/>
      <c r="C125" s="105"/>
      <c r="D125" s="106">
        <f t="shared" si="0"/>
        <v>7299</v>
      </c>
    </row>
    <row r="126" spans="1:4" x14ac:dyDescent="0.2">
      <c r="A126" s="103">
        <v>44088</v>
      </c>
      <c r="B126" s="105">
        <v>251</v>
      </c>
      <c r="C126" s="105">
        <v>759</v>
      </c>
      <c r="D126" s="106">
        <f t="shared" si="0"/>
        <v>7550</v>
      </c>
    </row>
    <row r="127" spans="1:4" x14ac:dyDescent="0.2">
      <c r="A127" s="103">
        <v>44089</v>
      </c>
      <c r="B127" s="105">
        <v>66</v>
      </c>
      <c r="C127" s="105">
        <v>768</v>
      </c>
      <c r="D127" s="106">
        <f t="shared" si="0"/>
        <v>7616</v>
      </c>
    </row>
    <row r="128" spans="1:4" x14ac:dyDescent="0.2">
      <c r="A128" s="103">
        <v>44090</v>
      </c>
      <c r="B128" s="105">
        <v>63</v>
      </c>
      <c r="C128" s="105">
        <v>775</v>
      </c>
      <c r="D128" s="106">
        <f t="shared" si="0"/>
        <v>7679</v>
      </c>
    </row>
    <row r="129" spans="1:4" x14ac:dyDescent="0.2">
      <c r="A129" s="103">
        <v>44091</v>
      </c>
      <c r="B129" s="105">
        <v>62</v>
      </c>
      <c r="C129" s="105">
        <v>751</v>
      </c>
      <c r="D129" s="106">
        <f t="shared" si="0"/>
        <v>7741</v>
      </c>
    </row>
    <row r="130" spans="1:4" x14ac:dyDescent="0.2">
      <c r="A130" s="103">
        <v>44092</v>
      </c>
      <c r="B130" s="105">
        <v>83</v>
      </c>
      <c r="C130" s="105">
        <v>799</v>
      </c>
      <c r="D130" s="106">
        <f t="shared" si="0"/>
        <v>7824</v>
      </c>
    </row>
    <row r="131" spans="1:4" x14ac:dyDescent="0.2">
      <c r="A131" s="103">
        <v>44093</v>
      </c>
      <c r="B131" s="105"/>
      <c r="C131" s="105"/>
      <c r="D131" s="106">
        <f t="shared" si="0"/>
        <v>7824</v>
      </c>
    </row>
    <row r="132" spans="1:4" x14ac:dyDescent="0.2">
      <c r="A132" s="103">
        <v>44094</v>
      </c>
      <c r="B132" s="105"/>
      <c r="C132" s="105"/>
      <c r="D132" s="106">
        <f t="shared" si="0"/>
        <v>7824</v>
      </c>
    </row>
    <row r="133" spans="1:4" x14ac:dyDescent="0.2">
      <c r="A133" s="103">
        <v>44095</v>
      </c>
      <c r="B133" s="105">
        <v>398</v>
      </c>
      <c r="C133" s="105">
        <v>1100</v>
      </c>
      <c r="D133" s="106">
        <f t="shared" ref="D133:D158" si="1">SUM(D132,B133)</f>
        <v>8222</v>
      </c>
    </row>
    <row r="134" spans="1:4" x14ac:dyDescent="0.2">
      <c r="A134" s="103">
        <v>44096</v>
      </c>
      <c r="B134" s="105">
        <v>58</v>
      </c>
      <c r="C134" s="105">
        <v>1128</v>
      </c>
      <c r="D134" s="106">
        <f t="shared" si="1"/>
        <v>8280</v>
      </c>
    </row>
    <row r="135" spans="1:4" x14ac:dyDescent="0.2">
      <c r="A135" s="103">
        <v>44097</v>
      </c>
      <c r="B135" s="105">
        <v>53</v>
      </c>
      <c r="C135" s="105">
        <v>1112</v>
      </c>
      <c r="D135" s="106">
        <f t="shared" si="1"/>
        <v>8333</v>
      </c>
    </row>
    <row r="136" spans="1:4" x14ac:dyDescent="0.2">
      <c r="A136" s="103">
        <v>44098</v>
      </c>
      <c r="B136" s="107">
        <v>62</v>
      </c>
      <c r="C136" s="105">
        <v>1102</v>
      </c>
      <c r="D136" s="106">
        <f t="shared" si="1"/>
        <v>8395</v>
      </c>
    </row>
    <row r="137" spans="1:4" x14ac:dyDescent="0.2">
      <c r="A137" s="103">
        <v>44099</v>
      </c>
      <c r="B137" s="107">
        <v>78</v>
      </c>
      <c r="C137" s="107">
        <v>1146</v>
      </c>
      <c r="D137" s="106">
        <f t="shared" si="1"/>
        <v>8473</v>
      </c>
    </row>
    <row r="138" spans="1:4" x14ac:dyDescent="0.2">
      <c r="A138" s="103">
        <v>44100</v>
      </c>
      <c r="B138" s="107"/>
      <c r="C138" s="107"/>
      <c r="D138" s="106">
        <f t="shared" si="1"/>
        <v>8473</v>
      </c>
    </row>
    <row r="139" spans="1:4" x14ac:dyDescent="0.2">
      <c r="A139" s="103">
        <v>44101</v>
      </c>
      <c r="B139" s="107"/>
      <c r="C139" s="107"/>
      <c r="D139" s="106">
        <f t="shared" si="1"/>
        <v>8473</v>
      </c>
    </row>
    <row r="140" spans="1:4" x14ac:dyDescent="0.2">
      <c r="A140" s="103">
        <v>44102</v>
      </c>
      <c r="B140" s="107">
        <v>322</v>
      </c>
      <c r="C140" s="107">
        <v>1340</v>
      </c>
      <c r="D140" s="106">
        <f t="shared" si="1"/>
        <v>8795</v>
      </c>
    </row>
    <row r="141" spans="1:4" x14ac:dyDescent="0.2">
      <c r="A141" s="103">
        <v>44103</v>
      </c>
      <c r="B141" s="107">
        <v>127</v>
      </c>
      <c r="C141" s="107">
        <v>1340</v>
      </c>
      <c r="D141" s="106">
        <f t="shared" si="1"/>
        <v>8922</v>
      </c>
    </row>
    <row r="142" spans="1:4" x14ac:dyDescent="0.2">
      <c r="A142" s="103">
        <v>44104</v>
      </c>
      <c r="B142" s="107">
        <v>79</v>
      </c>
      <c r="C142" s="107">
        <v>1400</v>
      </c>
      <c r="D142" s="106">
        <f t="shared" si="1"/>
        <v>9001</v>
      </c>
    </row>
    <row r="143" spans="1:4" x14ac:dyDescent="0.2">
      <c r="A143" s="103">
        <v>44105</v>
      </c>
      <c r="B143" s="107">
        <v>124</v>
      </c>
      <c r="C143" s="107">
        <v>1405</v>
      </c>
      <c r="D143" s="106">
        <f t="shared" si="1"/>
        <v>9125</v>
      </c>
    </row>
    <row r="144" spans="1:4" x14ac:dyDescent="0.2">
      <c r="A144" s="103">
        <v>44106</v>
      </c>
      <c r="B144" s="107">
        <v>136</v>
      </c>
      <c r="C144" s="107">
        <v>1508</v>
      </c>
      <c r="D144" s="106">
        <f t="shared" si="1"/>
        <v>9261</v>
      </c>
    </row>
    <row r="145" spans="1:4" x14ac:dyDescent="0.2">
      <c r="A145" s="103">
        <v>44107</v>
      </c>
      <c r="B145" s="107"/>
      <c r="C145" s="107"/>
      <c r="D145" s="106">
        <f t="shared" si="1"/>
        <v>9261</v>
      </c>
    </row>
    <row r="146" spans="1:4" x14ac:dyDescent="0.2">
      <c r="A146" s="103">
        <v>44108</v>
      </c>
      <c r="B146" s="107"/>
      <c r="C146" s="107"/>
      <c r="D146" s="106">
        <f t="shared" si="1"/>
        <v>9261</v>
      </c>
    </row>
    <row r="147" spans="1:4" x14ac:dyDescent="0.2">
      <c r="A147" s="103">
        <v>44109</v>
      </c>
      <c r="B147" s="107">
        <v>601</v>
      </c>
      <c r="C147" s="107">
        <v>1864</v>
      </c>
      <c r="D147" s="106">
        <f t="shared" si="1"/>
        <v>9862</v>
      </c>
    </row>
    <row r="148" spans="1:4" x14ac:dyDescent="0.2">
      <c r="A148" s="103">
        <v>44110</v>
      </c>
      <c r="B148" s="107">
        <v>112</v>
      </c>
      <c r="C148" s="107">
        <v>1902</v>
      </c>
      <c r="D148" s="106">
        <f t="shared" si="1"/>
        <v>9974</v>
      </c>
    </row>
    <row r="149" spans="1:4" x14ac:dyDescent="0.2">
      <c r="A149" s="103">
        <v>44111</v>
      </c>
      <c r="B149" s="107">
        <v>91</v>
      </c>
      <c r="C149" s="107">
        <v>1848</v>
      </c>
      <c r="D149" s="106">
        <f t="shared" si="1"/>
        <v>10065</v>
      </c>
    </row>
    <row r="150" spans="1:4" x14ac:dyDescent="0.2">
      <c r="A150" s="103">
        <v>44112</v>
      </c>
      <c r="B150" s="107">
        <v>123</v>
      </c>
      <c r="C150" s="107">
        <v>1817</v>
      </c>
      <c r="D150" s="106">
        <f t="shared" si="1"/>
        <v>10188</v>
      </c>
    </row>
    <row r="151" spans="1:4" x14ac:dyDescent="0.2">
      <c r="A151" s="103">
        <v>44113</v>
      </c>
      <c r="B151" s="107">
        <v>55</v>
      </c>
      <c r="C151" s="107">
        <v>1845</v>
      </c>
      <c r="D151" s="106">
        <f t="shared" si="1"/>
        <v>10243</v>
      </c>
    </row>
    <row r="152" spans="1:4" x14ac:dyDescent="0.2">
      <c r="A152" s="103">
        <v>44114</v>
      </c>
      <c r="B152" s="107"/>
      <c r="C152" s="107"/>
      <c r="D152" s="106">
        <f t="shared" si="1"/>
        <v>10243</v>
      </c>
    </row>
    <row r="153" spans="1:4" x14ac:dyDescent="0.2">
      <c r="A153" s="103">
        <v>44115</v>
      </c>
      <c r="B153" s="107"/>
      <c r="C153" s="107"/>
      <c r="D153" s="106">
        <f t="shared" si="1"/>
        <v>10243</v>
      </c>
    </row>
    <row r="154" spans="1:4" x14ac:dyDescent="0.2">
      <c r="A154" s="103">
        <v>44116</v>
      </c>
      <c r="B154" s="107">
        <v>591</v>
      </c>
      <c r="C154" s="107">
        <v>2025</v>
      </c>
      <c r="D154" s="106">
        <f t="shared" si="1"/>
        <v>10834</v>
      </c>
    </row>
    <row r="155" spans="1:4" x14ac:dyDescent="0.2">
      <c r="A155" s="103">
        <v>44117</v>
      </c>
      <c r="B155" s="107">
        <v>169</v>
      </c>
      <c r="C155" s="107">
        <v>2037</v>
      </c>
      <c r="D155" s="106">
        <f t="shared" si="1"/>
        <v>11003</v>
      </c>
    </row>
    <row r="156" spans="1:4" x14ac:dyDescent="0.2">
      <c r="A156" s="103">
        <v>44118</v>
      </c>
      <c r="B156" s="107">
        <v>144</v>
      </c>
      <c r="C156" s="107">
        <v>1975</v>
      </c>
      <c r="D156" s="106">
        <f t="shared" si="1"/>
        <v>11147</v>
      </c>
    </row>
    <row r="157" spans="1:4" x14ac:dyDescent="0.2">
      <c r="A157" s="103">
        <v>44119</v>
      </c>
      <c r="B157" s="107">
        <v>94</v>
      </c>
      <c r="C157" s="107">
        <v>1820</v>
      </c>
      <c r="D157" s="106">
        <f t="shared" si="1"/>
        <v>11241</v>
      </c>
    </row>
    <row r="158" spans="1:4" x14ac:dyDescent="0.2">
      <c r="A158" s="103">
        <v>44120</v>
      </c>
      <c r="B158" s="107">
        <v>107</v>
      </c>
      <c r="C158" s="107">
        <v>1828</v>
      </c>
      <c r="D158" s="106">
        <f t="shared" si="1"/>
        <v>11348</v>
      </c>
    </row>
    <row r="159" spans="1:4" x14ac:dyDescent="0.2">
      <c r="A159" s="103">
        <v>44121</v>
      </c>
      <c r="B159" s="107"/>
      <c r="C159" s="107"/>
      <c r="D159" s="106">
        <f t="shared" ref="D159:D160" si="2">SUM(D158,B159)</f>
        <v>11348</v>
      </c>
    </row>
    <row r="160" spans="1:4" x14ac:dyDescent="0.2">
      <c r="A160" s="103">
        <v>44122</v>
      </c>
      <c r="B160" s="107"/>
      <c r="C160" s="107"/>
      <c r="D160" s="106">
        <f t="shared" si="2"/>
        <v>11348</v>
      </c>
    </row>
    <row r="161" spans="1:4" x14ac:dyDescent="0.2">
      <c r="A161" s="103">
        <v>44123</v>
      </c>
      <c r="B161" s="107">
        <v>403</v>
      </c>
      <c r="C161" s="108">
        <v>1891</v>
      </c>
      <c r="D161" s="106">
        <f t="shared" ref="D161:D189" si="3">SUM(D160,B161)</f>
        <v>11751</v>
      </c>
    </row>
    <row r="162" spans="1:4" x14ac:dyDescent="0.2">
      <c r="A162" s="103">
        <v>44124</v>
      </c>
      <c r="B162" s="107">
        <v>73</v>
      </c>
      <c r="C162" s="108">
        <v>1766</v>
      </c>
      <c r="D162" s="106">
        <f t="shared" si="3"/>
        <v>11824</v>
      </c>
    </row>
    <row r="163" spans="1:4" x14ac:dyDescent="0.2">
      <c r="A163" s="103">
        <v>44125</v>
      </c>
      <c r="B163" s="107">
        <v>87</v>
      </c>
      <c r="C163" s="107">
        <v>1547</v>
      </c>
      <c r="D163" s="106">
        <f t="shared" si="3"/>
        <v>11911</v>
      </c>
    </row>
    <row r="164" spans="1:4" x14ac:dyDescent="0.2">
      <c r="A164" s="103">
        <v>44126</v>
      </c>
      <c r="B164" s="109">
        <v>52</v>
      </c>
      <c r="C164" s="109">
        <v>1481</v>
      </c>
      <c r="D164" s="106">
        <f t="shared" si="3"/>
        <v>11963</v>
      </c>
    </row>
    <row r="165" spans="1:4" x14ac:dyDescent="0.2">
      <c r="A165" s="103">
        <v>44127</v>
      </c>
      <c r="B165" s="109">
        <v>77</v>
      </c>
      <c r="C165" s="109">
        <v>1429</v>
      </c>
      <c r="D165" s="106">
        <f t="shared" si="3"/>
        <v>12040</v>
      </c>
    </row>
    <row r="166" spans="1:4" x14ac:dyDescent="0.2">
      <c r="A166" s="103">
        <v>44128</v>
      </c>
      <c r="B166" s="109"/>
      <c r="C166" s="109"/>
      <c r="D166" s="106">
        <f t="shared" si="3"/>
        <v>12040</v>
      </c>
    </row>
    <row r="167" spans="1:4" x14ac:dyDescent="0.2">
      <c r="A167" s="103">
        <v>44129</v>
      </c>
      <c r="B167" s="109"/>
      <c r="C167" s="109"/>
      <c r="D167" s="106">
        <f t="shared" si="3"/>
        <v>12040</v>
      </c>
    </row>
    <row r="168" spans="1:4" x14ac:dyDescent="0.2">
      <c r="A168" s="103">
        <v>44130</v>
      </c>
      <c r="B168" s="109">
        <v>361</v>
      </c>
      <c r="C168" s="109">
        <v>1671</v>
      </c>
      <c r="D168" s="106">
        <f t="shared" si="3"/>
        <v>12401</v>
      </c>
    </row>
    <row r="169" spans="1:4" x14ac:dyDescent="0.2">
      <c r="A169" s="103">
        <v>44131</v>
      </c>
      <c r="B169" s="109">
        <v>81</v>
      </c>
      <c r="C169" s="109">
        <v>1308</v>
      </c>
      <c r="D169" s="106">
        <f t="shared" si="3"/>
        <v>12482</v>
      </c>
    </row>
    <row r="170" spans="1:4" x14ac:dyDescent="0.2">
      <c r="A170" s="103">
        <v>44132</v>
      </c>
      <c r="B170" s="109">
        <v>46</v>
      </c>
      <c r="C170" s="109">
        <v>1276</v>
      </c>
      <c r="D170" s="106">
        <f t="shared" si="3"/>
        <v>12528</v>
      </c>
    </row>
    <row r="171" spans="1:4" x14ac:dyDescent="0.2">
      <c r="A171" s="103">
        <v>44133</v>
      </c>
      <c r="B171" s="109">
        <v>28</v>
      </c>
      <c r="C171" s="109">
        <v>1168</v>
      </c>
      <c r="D171" s="106">
        <f t="shared" si="3"/>
        <v>12556</v>
      </c>
    </row>
    <row r="172" spans="1:4" x14ac:dyDescent="0.2">
      <c r="A172" s="103">
        <v>44134</v>
      </c>
      <c r="B172" s="109">
        <v>8</v>
      </c>
      <c r="C172" s="109">
        <v>1124</v>
      </c>
      <c r="D172" s="106">
        <f t="shared" si="3"/>
        <v>12564</v>
      </c>
    </row>
    <row r="173" spans="1:4" x14ac:dyDescent="0.2">
      <c r="A173" s="103">
        <v>44135</v>
      </c>
      <c r="B173" s="109"/>
      <c r="C173" s="109"/>
      <c r="D173" s="106">
        <f t="shared" si="3"/>
        <v>12564</v>
      </c>
    </row>
    <row r="174" spans="1:4" x14ac:dyDescent="0.2">
      <c r="A174" s="103">
        <v>44136</v>
      </c>
      <c r="B174" s="109"/>
      <c r="C174" s="109"/>
      <c r="D174" s="106">
        <f t="shared" si="3"/>
        <v>12564</v>
      </c>
    </row>
    <row r="175" spans="1:4" x14ac:dyDescent="0.2">
      <c r="A175" s="103">
        <v>44137</v>
      </c>
      <c r="B175" s="109">
        <v>15</v>
      </c>
      <c r="C175" s="109">
        <v>1139</v>
      </c>
      <c r="D175" s="106">
        <f t="shared" si="3"/>
        <v>12579</v>
      </c>
    </row>
    <row r="176" spans="1:4" x14ac:dyDescent="0.2">
      <c r="A176" s="103">
        <v>44138</v>
      </c>
      <c r="B176" s="109">
        <v>3</v>
      </c>
      <c r="C176" s="109">
        <v>1042</v>
      </c>
      <c r="D176" s="106">
        <f t="shared" si="3"/>
        <v>12582</v>
      </c>
    </row>
    <row r="177" spans="1:4" x14ac:dyDescent="0.2">
      <c r="A177" s="103">
        <v>44139</v>
      </c>
      <c r="B177" s="109">
        <v>1</v>
      </c>
      <c r="C177" s="109">
        <v>898</v>
      </c>
      <c r="D177" s="106">
        <f t="shared" si="3"/>
        <v>12583</v>
      </c>
    </row>
    <row r="178" spans="1:4" x14ac:dyDescent="0.2">
      <c r="A178" s="103">
        <v>44140</v>
      </c>
      <c r="B178" s="109">
        <v>0</v>
      </c>
      <c r="C178" s="109">
        <v>827</v>
      </c>
      <c r="D178" s="106">
        <f t="shared" si="3"/>
        <v>12583</v>
      </c>
    </row>
    <row r="179" spans="1:4" x14ac:dyDescent="0.2">
      <c r="A179" s="103">
        <v>44141</v>
      </c>
      <c r="B179" s="109">
        <v>2</v>
      </c>
      <c r="C179" s="109">
        <v>805</v>
      </c>
      <c r="D179" s="106">
        <f t="shared" si="3"/>
        <v>12585</v>
      </c>
    </row>
    <row r="180" spans="1:4" x14ac:dyDescent="0.2">
      <c r="A180" s="103">
        <v>44142</v>
      </c>
      <c r="B180" s="109"/>
      <c r="C180" s="109"/>
      <c r="D180" s="106">
        <f t="shared" si="3"/>
        <v>12585</v>
      </c>
    </row>
    <row r="181" spans="1:4" x14ac:dyDescent="0.2">
      <c r="A181" s="103">
        <v>44143</v>
      </c>
      <c r="B181" s="109"/>
      <c r="C181" s="109"/>
      <c r="D181" s="106">
        <f t="shared" si="3"/>
        <v>12585</v>
      </c>
    </row>
    <row r="182" spans="1:4" x14ac:dyDescent="0.2">
      <c r="A182" s="103">
        <v>44144</v>
      </c>
      <c r="B182" s="109">
        <v>8</v>
      </c>
      <c r="C182" s="109">
        <v>763</v>
      </c>
      <c r="D182" s="106">
        <f t="shared" si="3"/>
        <v>12593</v>
      </c>
    </row>
    <row r="183" spans="1:4" x14ac:dyDescent="0.2">
      <c r="A183" s="103">
        <v>44145</v>
      </c>
      <c r="B183" s="109">
        <v>0</v>
      </c>
      <c r="C183" s="109">
        <v>747</v>
      </c>
      <c r="D183" s="106">
        <f t="shared" si="3"/>
        <v>12593</v>
      </c>
    </row>
    <row r="184" spans="1:4" x14ac:dyDescent="0.2">
      <c r="A184" s="103">
        <v>44146</v>
      </c>
      <c r="B184" s="169">
        <v>1</v>
      </c>
      <c r="C184" s="109">
        <v>732</v>
      </c>
      <c r="D184" s="106">
        <f t="shared" si="3"/>
        <v>12594</v>
      </c>
    </row>
    <row r="185" spans="1:4" x14ac:dyDescent="0.2">
      <c r="A185" s="103">
        <v>44147</v>
      </c>
      <c r="B185" s="109">
        <v>0</v>
      </c>
      <c r="C185" s="109">
        <v>729</v>
      </c>
      <c r="D185" s="106">
        <f t="shared" si="3"/>
        <v>12594</v>
      </c>
    </row>
    <row r="186" spans="1:4" x14ac:dyDescent="0.2">
      <c r="A186" s="103">
        <v>44148</v>
      </c>
      <c r="B186" s="109">
        <v>0</v>
      </c>
      <c r="C186" s="109">
        <v>726</v>
      </c>
      <c r="D186" s="106">
        <f t="shared" si="3"/>
        <v>12594</v>
      </c>
    </row>
    <row r="187" spans="1:4" x14ac:dyDescent="0.2">
      <c r="A187" s="103">
        <v>44149</v>
      </c>
      <c r="B187" s="109"/>
      <c r="C187" s="109"/>
      <c r="D187" s="106">
        <f t="shared" si="3"/>
        <v>12594</v>
      </c>
    </row>
    <row r="188" spans="1:4" x14ac:dyDescent="0.2">
      <c r="A188" s="103">
        <v>44150</v>
      </c>
      <c r="B188" s="109"/>
      <c r="C188" s="109"/>
      <c r="D188" s="106">
        <f t="shared" si="3"/>
        <v>12594</v>
      </c>
    </row>
    <row r="189" spans="1:4" x14ac:dyDescent="0.2">
      <c r="A189" s="103">
        <v>44151</v>
      </c>
      <c r="B189" s="109">
        <v>6</v>
      </c>
      <c r="C189" s="109">
        <v>731</v>
      </c>
      <c r="D189" s="106">
        <f t="shared" si="3"/>
        <v>12600</v>
      </c>
    </row>
    <row r="190" spans="1:4" x14ac:dyDescent="0.2">
      <c r="A190" s="103">
        <v>44152</v>
      </c>
      <c r="B190" s="109">
        <v>0</v>
      </c>
      <c r="C190" s="109">
        <v>726</v>
      </c>
      <c r="D190" s="106">
        <f>SUM(D189,B190)</f>
        <v>12600</v>
      </c>
    </row>
    <row r="191" spans="1:4" x14ac:dyDescent="0.2">
      <c r="A191" s="103">
        <v>44153</v>
      </c>
      <c r="B191" s="109"/>
      <c r="C191" s="109"/>
      <c r="D191" s="110"/>
    </row>
    <row r="192" spans="1:4" x14ac:dyDescent="0.2">
      <c r="A192" s="103">
        <v>44154</v>
      </c>
      <c r="B192" s="109"/>
      <c r="C192" s="109"/>
      <c r="D192" s="110"/>
    </row>
    <row r="193" spans="1:4" x14ac:dyDescent="0.2">
      <c r="A193" s="103">
        <v>44155</v>
      </c>
      <c r="B193" s="109"/>
      <c r="C193" s="109"/>
      <c r="D193" s="110"/>
    </row>
    <row r="194" spans="1:4" x14ac:dyDescent="0.2">
      <c r="A194" s="103">
        <v>44156</v>
      </c>
      <c r="B194" s="109"/>
      <c r="C194" s="109"/>
      <c r="D194" s="110"/>
    </row>
    <row r="195" spans="1:4" x14ac:dyDescent="0.2">
      <c r="A195" s="103">
        <v>44157</v>
      </c>
      <c r="B195" s="109"/>
      <c r="C195" s="109"/>
      <c r="D195" s="110"/>
    </row>
    <row r="196" spans="1:4" x14ac:dyDescent="0.2">
      <c r="A196" s="179"/>
      <c r="B196" s="109"/>
      <c r="C196" s="109"/>
      <c r="D196" s="110"/>
    </row>
    <row r="197" spans="1:4" ht="15" thickBot="1" x14ac:dyDescent="0.25">
      <c r="A197" s="111" t="s">
        <v>87</v>
      </c>
      <c r="B197" s="112"/>
      <c r="C197" s="112"/>
      <c r="D197" s="113">
        <f>MAX(D4:D189)</f>
        <v>12600</v>
      </c>
    </row>
    <row r="198" spans="1:4" ht="15" thickTop="1" x14ac:dyDescent="0.2">
      <c r="B198" s="45"/>
      <c r="C198" s="45"/>
      <c r="D198" s="45"/>
    </row>
    <row r="199" spans="1:4" x14ac:dyDescent="0.2">
      <c r="B199" s="45"/>
      <c r="C199" s="45"/>
      <c r="D199" s="45"/>
    </row>
    <row r="200" spans="1:4" x14ac:dyDescent="0.2">
      <c r="B200" s="45"/>
      <c r="C200" s="45"/>
      <c r="D200" s="45"/>
    </row>
    <row r="201" spans="1:4" x14ac:dyDescent="0.2">
      <c r="B201" s="45"/>
      <c r="C201" s="45"/>
      <c r="D201" s="45"/>
    </row>
    <row r="202" spans="1:4" x14ac:dyDescent="0.2">
      <c r="B202" s="45"/>
      <c r="C202" s="45"/>
      <c r="D202" s="45"/>
    </row>
    <row r="203" spans="1:4" x14ac:dyDescent="0.2">
      <c r="B203" s="45"/>
      <c r="C203" s="45"/>
      <c r="D203" s="45"/>
    </row>
    <row r="204" spans="1:4" x14ac:dyDescent="0.2">
      <c r="B204" s="45"/>
      <c r="C204" s="45"/>
      <c r="D204" s="45"/>
    </row>
    <row r="205" spans="1:4" x14ac:dyDescent="0.2">
      <c r="B205" s="45"/>
      <c r="C205" s="45"/>
      <c r="D205" s="45"/>
    </row>
    <row r="206" spans="1:4" x14ac:dyDescent="0.2">
      <c r="B206" s="45"/>
      <c r="C206" s="45"/>
      <c r="D206" s="45"/>
    </row>
    <row r="207" spans="1:4" x14ac:dyDescent="0.2">
      <c r="B207" s="45"/>
      <c r="C207" s="45"/>
      <c r="D207" s="45"/>
    </row>
    <row r="208" spans="1:4" x14ac:dyDescent="0.2">
      <c r="B208" s="45"/>
      <c r="C208" s="45"/>
      <c r="D208" s="45"/>
    </row>
    <row r="209" spans="2:4" x14ac:dyDescent="0.2">
      <c r="B209" s="45"/>
      <c r="C209" s="45"/>
      <c r="D209" s="45"/>
    </row>
    <row r="210" spans="2:4" x14ac:dyDescent="0.2">
      <c r="B210" s="45"/>
      <c r="C210" s="45"/>
      <c r="D210" s="45"/>
    </row>
    <row r="211" spans="2:4" x14ac:dyDescent="0.2">
      <c r="B211" s="45"/>
      <c r="C211" s="45"/>
      <c r="D211" s="45"/>
    </row>
    <row r="212" spans="2:4" x14ac:dyDescent="0.2">
      <c r="B212" s="45"/>
      <c r="C212" s="45"/>
      <c r="D212" s="45"/>
    </row>
    <row r="213" spans="2:4" x14ac:dyDescent="0.2">
      <c r="B213" s="45"/>
      <c r="C213" s="45"/>
      <c r="D213" s="45"/>
    </row>
    <row r="214" spans="2:4" x14ac:dyDescent="0.2">
      <c r="B214" s="45"/>
      <c r="C214" s="45"/>
      <c r="D214" s="45"/>
    </row>
    <row r="215" spans="2:4" x14ac:dyDescent="0.2">
      <c r="B215" s="45"/>
      <c r="C215" s="45"/>
      <c r="D215" s="45"/>
    </row>
    <row r="216" spans="2:4" x14ac:dyDescent="0.2">
      <c r="B216" s="45"/>
      <c r="C216" s="45"/>
      <c r="D216" s="45"/>
    </row>
    <row r="217" spans="2:4" x14ac:dyDescent="0.2">
      <c r="B217" s="45"/>
      <c r="C217" s="45"/>
      <c r="D217" s="45"/>
    </row>
    <row r="218" spans="2:4" x14ac:dyDescent="0.2">
      <c r="B218" s="45"/>
      <c r="C218" s="45"/>
      <c r="D218" s="45"/>
    </row>
    <row r="219" spans="2:4" x14ac:dyDescent="0.2">
      <c r="B219" s="45"/>
      <c r="C219" s="45"/>
      <c r="D219" s="45"/>
    </row>
    <row r="220" spans="2:4" x14ac:dyDescent="0.2">
      <c r="B220" s="45"/>
      <c r="C220" s="45"/>
      <c r="D220" s="45"/>
    </row>
    <row r="221" spans="2:4" x14ac:dyDescent="0.2">
      <c r="B221" s="45"/>
      <c r="C221" s="45"/>
      <c r="D221" s="45"/>
    </row>
    <row r="222" spans="2:4" x14ac:dyDescent="0.2">
      <c r="B222" s="45"/>
      <c r="C222" s="45"/>
      <c r="D222" s="45"/>
    </row>
    <row r="223" spans="2:4" x14ac:dyDescent="0.2">
      <c r="B223" s="45"/>
      <c r="C223" s="45"/>
      <c r="D223" s="45"/>
    </row>
    <row r="224" spans="2:4" x14ac:dyDescent="0.2">
      <c r="B224" s="45"/>
      <c r="C224" s="45"/>
      <c r="D224" s="45"/>
    </row>
    <row r="225" spans="2:4" x14ac:dyDescent="0.2">
      <c r="B225" s="45"/>
      <c r="C225" s="45"/>
      <c r="D225" s="45"/>
    </row>
    <row r="226" spans="2:4" x14ac:dyDescent="0.2">
      <c r="B226" s="45"/>
      <c r="C226" s="45"/>
      <c r="D226" s="45"/>
    </row>
    <row r="227" spans="2:4" x14ac:dyDescent="0.2">
      <c r="B227" s="45"/>
      <c r="C227" s="45"/>
      <c r="D227" s="45"/>
    </row>
    <row r="228" spans="2:4" x14ac:dyDescent="0.2">
      <c r="B228" s="45"/>
      <c r="C228" s="45"/>
      <c r="D228" s="45"/>
    </row>
    <row r="229" spans="2:4" x14ac:dyDescent="0.2">
      <c r="B229" s="45"/>
      <c r="C229" s="45"/>
      <c r="D229" s="45"/>
    </row>
    <row r="230" spans="2:4" x14ac:dyDescent="0.2">
      <c r="B230" s="45"/>
      <c r="C230" s="45"/>
      <c r="D230" s="45"/>
    </row>
    <row r="231" spans="2:4" x14ac:dyDescent="0.2">
      <c r="B231" s="45"/>
      <c r="C231" s="45"/>
      <c r="D231" s="45"/>
    </row>
    <row r="232" spans="2:4" x14ac:dyDescent="0.2">
      <c r="B232" s="45"/>
      <c r="C232" s="45"/>
      <c r="D232" s="45"/>
    </row>
    <row r="233" spans="2:4" x14ac:dyDescent="0.2">
      <c r="B233" s="45"/>
      <c r="C233" s="45"/>
      <c r="D233" s="45"/>
    </row>
    <row r="234" spans="2:4" x14ac:dyDescent="0.2">
      <c r="B234" s="45"/>
      <c r="C234" s="45"/>
      <c r="D234" s="45"/>
    </row>
    <row r="235" spans="2:4" x14ac:dyDescent="0.2">
      <c r="B235" s="45"/>
      <c r="C235" s="45"/>
      <c r="D235" s="45"/>
    </row>
    <row r="236" spans="2:4" x14ac:dyDescent="0.2">
      <c r="B236" s="45"/>
      <c r="C236" s="45"/>
      <c r="D236" s="45"/>
    </row>
    <row r="237" spans="2:4" x14ac:dyDescent="0.2">
      <c r="B237" s="45"/>
      <c r="C237" s="45"/>
      <c r="D237" s="45"/>
    </row>
    <row r="238" spans="2:4" x14ac:dyDescent="0.2">
      <c r="B238" s="45"/>
      <c r="C238" s="45"/>
      <c r="D238" s="45"/>
    </row>
    <row r="239" spans="2:4" x14ac:dyDescent="0.2">
      <c r="B239" s="45"/>
      <c r="C239" s="45"/>
      <c r="D239" s="45"/>
    </row>
    <row r="240" spans="2:4" x14ac:dyDescent="0.2">
      <c r="B240" s="45"/>
      <c r="C240" s="45"/>
      <c r="D240" s="45"/>
    </row>
    <row r="241" spans="2:4" x14ac:dyDescent="0.2">
      <c r="B241" s="45"/>
      <c r="C241" s="45"/>
      <c r="D241" s="45"/>
    </row>
    <row r="242" spans="2:4" x14ac:dyDescent="0.2">
      <c r="B242" s="45"/>
      <c r="C242" s="45"/>
      <c r="D242" s="45"/>
    </row>
    <row r="243" spans="2:4" x14ac:dyDescent="0.2">
      <c r="B243" s="45"/>
      <c r="C243" s="45"/>
      <c r="D243" s="45"/>
    </row>
    <row r="244" spans="2:4" x14ac:dyDescent="0.2">
      <c r="B244" s="45"/>
      <c r="C244" s="45"/>
      <c r="D244" s="45"/>
    </row>
    <row r="245" spans="2:4" x14ac:dyDescent="0.2">
      <c r="B245" s="45"/>
      <c r="C245" s="45"/>
      <c r="D245" s="45"/>
    </row>
    <row r="246" spans="2:4" x14ac:dyDescent="0.2">
      <c r="B246" s="45"/>
      <c r="C246" s="45"/>
      <c r="D246" s="45"/>
    </row>
    <row r="247" spans="2:4" x14ac:dyDescent="0.2">
      <c r="B247" s="45"/>
      <c r="C247" s="45"/>
      <c r="D247" s="45"/>
    </row>
    <row r="248" spans="2:4" x14ac:dyDescent="0.2">
      <c r="B248" s="45"/>
      <c r="C248" s="45"/>
      <c r="D248" s="45"/>
    </row>
    <row r="249" spans="2:4" x14ac:dyDescent="0.2">
      <c r="B249" s="45"/>
      <c r="C249" s="45"/>
      <c r="D249" s="45"/>
    </row>
    <row r="250" spans="2:4" x14ac:dyDescent="0.2">
      <c r="B250" s="45"/>
      <c r="C250" s="45"/>
      <c r="D250" s="45"/>
    </row>
    <row r="251" spans="2:4" x14ac:dyDescent="0.2">
      <c r="B251" s="45"/>
      <c r="C251" s="45"/>
      <c r="D251" s="45"/>
    </row>
    <row r="252" spans="2:4" x14ac:dyDescent="0.2">
      <c r="B252" s="45"/>
      <c r="C252" s="45"/>
      <c r="D252" s="45"/>
    </row>
    <row r="253" spans="2:4" x14ac:dyDescent="0.2">
      <c r="B253" s="45"/>
      <c r="C253" s="45"/>
      <c r="D253" s="45"/>
    </row>
    <row r="254" spans="2:4" x14ac:dyDescent="0.2">
      <c r="B254" s="45"/>
      <c r="C254" s="45"/>
      <c r="D254" s="45"/>
    </row>
    <row r="255" spans="2:4" x14ac:dyDescent="0.2">
      <c r="B255" s="45"/>
      <c r="C255" s="45"/>
      <c r="D255" s="45"/>
    </row>
    <row r="256" spans="2:4" x14ac:dyDescent="0.2">
      <c r="B256" s="45"/>
      <c r="C256" s="45"/>
      <c r="D256" s="45"/>
    </row>
    <row r="257" spans="2:4" x14ac:dyDescent="0.2">
      <c r="B257" s="45"/>
      <c r="C257" s="45"/>
      <c r="D257" s="45"/>
    </row>
    <row r="258" spans="2:4" x14ac:dyDescent="0.2">
      <c r="B258" s="45"/>
      <c r="C258" s="45"/>
      <c r="D258" s="45"/>
    </row>
    <row r="259" spans="2:4" x14ac:dyDescent="0.2">
      <c r="B259" s="45"/>
      <c r="C259" s="45"/>
      <c r="D259" s="45"/>
    </row>
    <row r="260" spans="2:4" x14ac:dyDescent="0.2">
      <c r="B260" s="45"/>
      <c r="C260" s="45"/>
      <c r="D260" s="45"/>
    </row>
    <row r="261" spans="2:4" x14ac:dyDescent="0.2">
      <c r="B261" s="45"/>
      <c r="C261" s="45"/>
      <c r="D261" s="45"/>
    </row>
    <row r="262" spans="2:4" x14ac:dyDescent="0.2">
      <c r="B262" s="45"/>
      <c r="C262" s="45"/>
      <c r="D262" s="45"/>
    </row>
    <row r="263" spans="2:4" x14ac:dyDescent="0.2">
      <c r="B263" s="45"/>
      <c r="C263" s="45"/>
      <c r="D263" s="45"/>
    </row>
    <row r="264" spans="2:4" x14ac:dyDescent="0.2">
      <c r="B264" s="45"/>
      <c r="C264" s="45"/>
      <c r="D264" s="45"/>
    </row>
    <row r="265" spans="2:4" x14ac:dyDescent="0.2">
      <c r="B265" s="45"/>
      <c r="C265" s="45"/>
      <c r="D265" s="45"/>
    </row>
    <row r="266" spans="2:4" x14ac:dyDescent="0.2">
      <c r="B266" s="45"/>
      <c r="C266" s="45"/>
      <c r="D266" s="45"/>
    </row>
    <row r="267" spans="2:4" x14ac:dyDescent="0.2">
      <c r="B267" s="45"/>
      <c r="C267" s="45"/>
      <c r="D267" s="45"/>
    </row>
    <row r="268" spans="2:4" x14ac:dyDescent="0.2">
      <c r="B268" s="45"/>
      <c r="C268" s="45"/>
      <c r="D268" s="45"/>
    </row>
    <row r="269" spans="2:4" x14ac:dyDescent="0.2">
      <c r="B269" s="45"/>
      <c r="C269" s="45"/>
      <c r="D269" s="45"/>
    </row>
    <row r="270" spans="2:4" x14ac:dyDescent="0.2">
      <c r="B270" s="45"/>
      <c r="C270" s="45"/>
      <c r="D270" s="45"/>
    </row>
    <row r="271" spans="2:4" x14ac:dyDescent="0.2">
      <c r="B271" s="45"/>
      <c r="C271" s="45"/>
      <c r="D271" s="45"/>
    </row>
    <row r="272" spans="2:4" x14ac:dyDescent="0.2">
      <c r="B272" s="45"/>
      <c r="C272" s="45"/>
      <c r="D272" s="45"/>
    </row>
    <row r="273" spans="2:4" x14ac:dyDescent="0.2">
      <c r="B273" s="45"/>
      <c r="C273" s="45"/>
      <c r="D273" s="45"/>
    </row>
    <row r="274" spans="2:4" x14ac:dyDescent="0.2">
      <c r="B274" s="45"/>
      <c r="C274" s="45"/>
      <c r="D274" s="45"/>
    </row>
    <row r="275" spans="2:4" x14ac:dyDescent="0.2">
      <c r="B275" s="45"/>
      <c r="C275" s="45"/>
      <c r="D275" s="45"/>
    </row>
    <row r="276" spans="2:4" x14ac:dyDescent="0.2">
      <c r="B276" s="45"/>
      <c r="C276" s="45"/>
      <c r="D276" s="45"/>
    </row>
    <row r="277" spans="2:4" x14ac:dyDescent="0.2">
      <c r="B277" s="45"/>
      <c r="C277" s="45"/>
      <c r="D277" s="45"/>
    </row>
    <row r="278" spans="2:4" x14ac:dyDescent="0.2">
      <c r="B278" s="45"/>
      <c r="C278" s="45"/>
      <c r="D278" s="45"/>
    </row>
    <row r="279" spans="2:4" x14ac:dyDescent="0.2">
      <c r="B279" s="45"/>
      <c r="C279" s="45"/>
      <c r="D279" s="45"/>
    </row>
    <row r="280" spans="2:4" x14ac:dyDescent="0.2">
      <c r="B280" s="45"/>
      <c r="C280" s="45"/>
      <c r="D280" s="45"/>
    </row>
    <row r="281" spans="2:4" x14ac:dyDescent="0.2">
      <c r="B281" s="45"/>
      <c r="C281" s="45"/>
      <c r="D281" s="45"/>
    </row>
    <row r="282" spans="2:4" x14ac:dyDescent="0.2">
      <c r="B282" s="45"/>
      <c r="C282" s="45"/>
      <c r="D282" s="45"/>
    </row>
    <row r="283" spans="2:4" x14ac:dyDescent="0.2">
      <c r="B283" s="45"/>
      <c r="C283" s="45"/>
      <c r="D283" s="45"/>
    </row>
    <row r="284" spans="2:4" x14ac:dyDescent="0.2">
      <c r="B284" s="45"/>
      <c r="C284" s="45"/>
      <c r="D284" s="45"/>
    </row>
    <row r="285" spans="2:4" x14ac:dyDescent="0.2">
      <c r="B285" s="45"/>
      <c r="C285" s="45"/>
      <c r="D285" s="45"/>
    </row>
    <row r="286" spans="2:4" x14ac:dyDescent="0.2">
      <c r="B286" s="45"/>
      <c r="C286" s="45"/>
      <c r="D286" s="45"/>
    </row>
    <row r="287" spans="2:4" x14ac:dyDescent="0.2">
      <c r="B287" s="45"/>
      <c r="C287" s="45"/>
      <c r="D287" s="45"/>
    </row>
    <row r="288" spans="2:4" x14ac:dyDescent="0.2">
      <c r="B288" s="45"/>
      <c r="C288" s="45"/>
      <c r="D288" s="45"/>
    </row>
    <row r="289" spans="2:4" x14ac:dyDescent="0.2">
      <c r="B289" s="45"/>
      <c r="C289" s="45"/>
      <c r="D289" s="45"/>
    </row>
    <row r="290" spans="2:4" x14ac:dyDescent="0.2">
      <c r="B290" s="45"/>
      <c r="C290" s="45"/>
      <c r="D290" s="45"/>
    </row>
    <row r="291" spans="2:4" x14ac:dyDescent="0.2">
      <c r="B291" s="45"/>
      <c r="C291" s="45"/>
      <c r="D291" s="45"/>
    </row>
    <row r="292" spans="2:4" x14ac:dyDescent="0.2">
      <c r="B292" s="45"/>
      <c r="C292" s="45"/>
      <c r="D292" s="45"/>
    </row>
    <row r="293" spans="2:4" x14ac:dyDescent="0.2">
      <c r="B293" s="45"/>
      <c r="C293" s="45"/>
      <c r="D293" s="45"/>
    </row>
    <row r="294" spans="2:4" x14ac:dyDescent="0.2">
      <c r="B294" s="45"/>
      <c r="C294" s="45"/>
      <c r="D294" s="45"/>
    </row>
    <row r="295" spans="2:4" x14ac:dyDescent="0.2">
      <c r="B295" s="45"/>
      <c r="C295" s="45"/>
      <c r="D295" s="45"/>
    </row>
    <row r="296" spans="2:4" x14ac:dyDescent="0.2">
      <c r="B296" s="45"/>
      <c r="C296" s="45"/>
      <c r="D296" s="45"/>
    </row>
    <row r="297" spans="2:4" x14ac:dyDescent="0.2">
      <c r="B297" s="45"/>
      <c r="C297" s="45"/>
      <c r="D297" s="45"/>
    </row>
    <row r="298" spans="2:4" x14ac:dyDescent="0.2">
      <c r="B298" s="45"/>
      <c r="C298" s="45"/>
      <c r="D298" s="45"/>
    </row>
    <row r="299" spans="2:4" x14ac:dyDescent="0.2">
      <c r="B299" s="45"/>
      <c r="C299" s="45"/>
      <c r="D299" s="45"/>
    </row>
    <row r="300" spans="2:4" x14ac:dyDescent="0.2">
      <c r="B300" s="45"/>
      <c r="C300" s="45"/>
      <c r="D300" s="45"/>
    </row>
    <row r="301" spans="2:4" x14ac:dyDescent="0.2">
      <c r="B301" s="45"/>
      <c r="C301" s="45"/>
      <c r="D301" s="45"/>
    </row>
    <row r="302" spans="2:4" x14ac:dyDescent="0.2">
      <c r="B302" s="45"/>
      <c r="C302" s="45"/>
      <c r="D302" s="45"/>
    </row>
    <row r="303" spans="2:4" x14ac:dyDescent="0.2">
      <c r="B303" s="45"/>
      <c r="C303" s="45"/>
      <c r="D303" s="45"/>
    </row>
    <row r="304" spans="2:4" x14ac:dyDescent="0.2">
      <c r="B304" s="45"/>
      <c r="C304" s="45"/>
      <c r="D304" s="45"/>
    </row>
    <row r="305" spans="2:4" x14ac:dyDescent="0.2">
      <c r="B305" s="45"/>
      <c r="C305" s="45"/>
      <c r="D305" s="45"/>
    </row>
    <row r="306" spans="2:4" x14ac:dyDescent="0.2">
      <c r="B306" s="45"/>
      <c r="C306" s="45"/>
      <c r="D306" s="45"/>
    </row>
    <row r="307" spans="2:4" x14ac:dyDescent="0.2">
      <c r="B307" s="45"/>
      <c r="C307" s="45"/>
      <c r="D307" s="45"/>
    </row>
    <row r="308" spans="2:4" x14ac:dyDescent="0.2">
      <c r="B308" s="45"/>
      <c r="C308" s="45"/>
      <c r="D308" s="45"/>
    </row>
    <row r="309" spans="2:4" x14ac:dyDescent="0.2">
      <c r="B309" s="45"/>
      <c r="C309" s="45"/>
      <c r="D309" s="45"/>
    </row>
    <row r="310" spans="2:4" x14ac:dyDescent="0.2">
      <c r="B310" s="45"/>
      <c r="C310" s="45"/>
      <c r="D310" s="45"/>
    </row>
    <row r="311" spans="2:4" x14ac:dyDescent="0.2">
      <c r="B311" s="45"/>
      <c r="C311" s="45"/>
      <c r="D311" s="45"/>
    </row>
    <row r="312" spans="2:4" x14ac:dyDescent="0.2">
      <c r="B312" s="45"/>
      <c r="C312" s="45"/>
      <c r="D312" s="45"/>
    </row>
    <row r="313" spans="2:4" x14ac:dyDescent="0.2">
      <c r="B313" s="45"/>
      <c r="C313" s="45"/>
      <c r="D313" s="45"/>
    </row>
    <row r="314" spans="2:4" x14ac:dyDescent="0.2">
      <c r="B314" s="45"/>
      <c r="C314" s="45"/>
      <c r="D314" s="45"/>
    </row>
    <row r="315" spans="2:4" x14ac:dyDescent="0.2">
      <c r="B315" s="45"/>
      <c r="C315" s="45"/>
      <c r="D315" s="45"/>
    </row>
    <row r="316" spans="2:4" x14ac:dyDescent="0.2">
      <c r="B316" s="45"/>
      <c r="C316" s="45"/>
      <c r="D316"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9"/>
  <sheetViews>
    <sheetView zoomScaleNormal="100" workbookViewId="0">
      <pane xSplit="1" ySplit="2" topLeftCell="B176" activePane="bottomRight" state="frozen"/>
      <selection pane="topRight" activeCell="B1" sqref="B1"/>
      <selection pane="bottomLeft" activeCell="A3" sqref="A3"/>
      <selection pane="bottomRight" activeCell="O210" sqref="O210"/>
    </sheetView>
  </sheetViews>
  <sheetFormatPr baseColWidth="10" defaultColWidth="11" defaultRowHeight="14.25" x14ac:dyDescent="0.2"/>
  <cols>
    <col min="1" max="1" width="26" style="37" customWidth="1"/>
    <col min="2" max="16384" width="11" style="49"/>
  </cols>
  <sheetData>
    <row r="1" spans="1:189" ht="15" thickTop="1" x14ac:dyDescent="0.2">
      <c r="A1" s="114"/>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7"/>
      <c r="AD1" s="147"/>
      <c r="AE1" s="147"/>
    </row>
    <row r="2" spans="1:189" s="116" customFormat="1" ht="29.25" customHeight="1" x14ac:dyDescent="0.2">
      <c r="A2" s="115"/>
      <c r="B2" s="223" t="s">
        <v>58</v>
      </c>
      <c r="C2" s="223"/>
      <c r="D2" s="223" t="s">
        <v>32</v>
      </c>
      <c r="E2" s="223"/>
      <c r="F2" s="223" t="s">
        <v>106</v>
      </c>
      <c r="G2" s="223"/>
      <c r="H2" s="223" t="s">
        <v>79</v>
      </c>
      <c r="I2" s="223"/>
      <c r="J2" s="223" t="s">
        <v>73</v>
      </c>
      <c r="K2" s="223"/>
      <c r="L2" s="223" t="s">
        <v>11</v>
      </c>
      <c r="M2" s="228"/>
      <c r="N2" s="225" t="s">
        <v>57</v>
      </c>
      <c r="O2" s="223"/>
      <c r="P2" s="223" t="s">
        <v>149</v>
      </c>
      <c r="Q2" s="223"/>
      <c r="R2" s="223" t="s">
        <v>44</v>
      </c>
      <c r="S2" s="223"/>
      <c r="T2" s="223" t="s">
        <v>133</v>
      </c>
      <c r="U2" s="223"/>
      <c r="V2" s="223" t="s">
        <v>56</v>
      </c>
      <c r="W2" s="223"/>
      <c r="X2" s="223" t="s">
        <v>33</v>
      </c>
      <c r="Y2" s="223"/>
      <c r="Z2" s="224" t="s">
        <v>154</v>
      </c>
      <c r="AA2" s="225"/>
      <c r="AB2" s="223" t="s">
        <v>63</v>
      </c>
      <c r="AC2" s="223"/>
      <c r="AD2" s="223" t="s">
        <v>34</v>
      </c>
      <c r="AE2" s="223"/>
      <c r="AF2" s="223" t="s">
        <v>45</v>
      </c>
      <c r="AG2" s="223"/>
      <c r="AH2" s="223" t="s">
        <v>27</v>
      </c>
      <c r="AI2" s="223"/>
      <c r="AJ2" s="223" t="s">
        <v>46</v>
      </c>
      <c r="AK2" s="223"/>
      <c r="AL2" s="223" t="s">
        <v>134</v>
      </c>
      <c r="AM2" s="223"/>
      <c r="AN2" s="223" t="s">
        <v>51</v>
      </c>
      <c r="AO2" s="223"/>
      <c r="AP2" s="223" t="s">
        <v>47</v>
      </c>
      <c r="AQ2" s="223"/>
      <c r="AR2" s="223" t="s">
        <v>40</v>
      </c>
      <c r="AS2" s="223"/>
      <c r="AT2" s="224" t="s">
        <v>107</v>
      </c>
      <c r="AU2" s="225"/>
      <c r="AV2" s="224" t="s">
        <v>124</v>
      </c>
      <c r="AW2" s="225"/>
      <c r="AX2" s="223" t="s">
        <v>41</v>
      </c>
      <c r="AY2" s="223"/>
      <c r="AZ2" s="224" t="s">
        <v>109</v>
      </c>
      <c r="BA2" s="225"/>
      <c r="BB2" s="224" t="s">
        <v>143</v>
      </c>
      <c r="BC2" s="225"/>
      <c r="BD2" s="224" t="s">
        <v>144</v>
      </c>
      <c r="BE2" s="225"/>
      <c r="BF2" s="224" t="s">
        <v>140</v>
      </c>
      <c r="BG2" s="225"/>
      <c r="BH2" s="224" t="s">
        <v>125</v>
      </c>
      <c r="BI2" s="225"/>
      <c r="BJ2" s="224" t="s">
        <v>139</v>
      </c>
      <c r="BK2" s="225"/>
      <c r="BL2" s="224" t="s">
        <v>135</v>
      </c>
      <c r="BM2" s="225"/>
      <c r="BN2" s="224" t="s">
        <v>141</v>
      </c>
      <c r="BO2" s="225"/>
      <c r="BP2" s="223" t="s">
        <v>70</v>
      </c>
      <c r="BQ2" s="223"/>
      <c r="BR2" s="223" t="s">
        <v>42</v>
      </c>
      <c r="BS2" s="223"/>
      <c r="BT2" s="223" t="s">
        <v>62</v>
      </c>
      <c r="BU2" s="223"/>
      <c r="BV2" s="223" t="s">
        <v>35</v>
      </c>
      <c r="BW2" s="223"/>
      <c r="BX2" s="224" t="s">
        <v>126</v>
      </c>
      <c r="BY2" s="225"/>
      <c r="BZ2" s="224" t="s">
        <v>110</v>
      </c>
      <c r="CA2" s="225"/>
      <c r="CB2" s="224" t="s">
        <v>111</v>
      </c>
      <c r="CC2" s="225"/>
      <c r="CD2" s="223" t="s">
        <v>36</v>
      </c>
      <c r="CE2" s="223"/>
      <c r="CF2" s="224" t="s">
        <v>108</v>
      </c>
      <c r="CG2" s="225"/>
      <c r="CH2" s="224" t="s">
        <v>112</v>
      </c>
      <c r="CI2" s="225"/>
      <c r="CJ2" s="224" t="s">
        <v>127</v>
      </c>
      <c r="CK2" s="225"/>
      <c r="CL2" s="224" t="s">
        <v>128</v>
      </c>
      <c r="CM2" s="225"/>
      <c r="CN2" s="224" t="s">
        <v>145</v>
      </c>
      <c r="CO2" s="225"/>
      <c r="CP2" s="223" t="s">
        <v>37</v>
      </c>
      <c r="CQ2" s="223"/>
      <c r="CR2" s="224" t="s">
        <v>146</v>
      </c>
      <c r="CS2" s="225"/>
      <c r="CT2" s="223" t="s">
        <v>48</v>
      </c>
      <c r="CU2" s="223"/>
      <c r="CV2" s="224" t="s">
        <v>28</v>
      </c>
      <c r="CW2" s="225"/>
      <c r="CX2" s="223" t="s">
        <v>64</v>
      </c>
      <c r="CY2" s="223"/>
      <c r="CZ2" s="223" t="s">
        <v>38</v>
      </c>
      <c r="DA2" s="223"/>
      <c r="DB2" s="223" t="s">
        <v>68</v>
      </c>
      <c r="DC2" s="223"/>
      <c r="DD2" s="223" t="s">
        <v>67</v>
      </c>
      <c r="DE2" s="223"/>
      <c r="DF2" s="224" t="s">
        <v>113</v>
      </c>
      <c r="DG2" s="225"/>
      <c r="DH2" s="223" t="s">
        <v>39</v>
      </c>
      <c r="DI2" s="223"/>
      <c r="DJ2" s="223" t="s">
        <v>59</v>
      </c>
      <c r="DK2" s="223"/>
      <c r="DL2" s="224" t="s">
        <v>114</v>
      </c>
      <c r="DM2" s="225"/>
      <c r="DN2" s="224" t="s">
        <v>147</v>
      </c>
      <c r="DO2" s="225"/>
      <c r="DP2" s="223" t="s">
        <v>31</v>
      </c>
      <c r="DQ2" s="223"/>
      <c r="DR2" s="223" t="s">
        <v>60</v>
      </c>
      <c r="DS2" s="223"/>
      <c r="DT2" s="223" t="s">
        <v>29</v>
      </c>
      <c r="DU2" s="223"/>
      <c r="DV2" s="223" t="s">
        <v>61</v>
      </c>
      <c r="DW2" s="223"/>
      <c r="DX2" s="224" t="s">
        <v>115</v>
      </c>
      <c r="DY2" s="225"/>
      <c r="DZ2" s="224" t="s">
        <v>116</v>
      </c>
      <c r="EA2" s="225"/>
      <c r="EB2" s="223" t="s">
        <v>30</v>
      </c>
      <c r="EC2" s="223"/>
      <c r="ED2" s="224" t="s">
        <v>117</v>
      </c>
      <c r="EE2" s="225"/>
      <c r="EF2" s="223" t="s">
        <v>80</v>
      </c>
      <c r="EG2" s="223"/>
      <c r="EH2" s="223" t="s">
        <v>43</v>
      </c>
      <c r="EI2" s="223"/>
      <c r="EJ2" s="223" t="s">
        <v>71</v>
      </c>
      <c r="EK2" s="223"/>
      <c r="EL2" s="223" t="s">
        <v>49</v>
      </c>
      <c r="EM2" s="223"/>
      <c r="EN2" s="224" t="s">
        <v>118</v>
      </c>
      <c r="EO2" s="225"/>
      <c r="EP2" s="223" t="s">
        <v>54</v>
      </c>
      <c r="EQ2" s="223"/>
      <c r="ER2" s="224" t="s">
        <v>153</v>
      </c>
      <c r="ES2" s="225"/>
      <c r="ET2" s="224" t="s">
        <v>65</v>
      </c>
      <c r="EU2" s="225"/>
      <c r="EV2" s="224" t="s">
        <v>150</v>
      </c>
      <c r="EW2" s="225"/>
      <c r="EX2" s="224" t="s">
        <v>151</v>
      </c>
      <c r="EY2" s="225"/>
      <c r="EZ2" s="224" t="s">
        <v>155</v>
      </c>
      <c r="FA2" s="225"/>
      <c r="FB2" s="224" t="s">
        <v>148</v>
      </c>
      <c r="FC2" s="225"/>
      <c r="FD2" s="224" t="s">
        <v>152</v>
      </c>
      <c r="FE2" s="225"/>
      <c r="FF2" s="224" t="s">
        <v>138</v>
      </c>
      <c r="FG2" s="225"/>
      <c r="FH2" s="224" t="s">
        <v>129</v>
      </c>
      <c r="FI2" s="225"/>
      <c r="FJ2" s="224" t="s">
        <v>119</v>
      </c>
      <c r="FK2" s="225"/>
      <c r="FL2" s="223" t="s">
        <v>55</v>
      </c>
      <c r="FM2" s="223"/>
      <c r="FN2" s="224" t="s">
        <v>142</v>
      </c>
      <c r="FO2" s="225"/>
      <c r="FP2" s="223" t="s">
        <v>50</v>
      </c>
      <c r="FQ2" s="223"/>
      <c r="FR2" s="223" t="s">
        <v>72</v>
      </c>
      <c r="FS2" s="223"/>
      <c r="FT2" s="224" t="s">
        <v>130</v>
      </c>
      <c r="FU2" s="225"/>
      <c r="FV2" s="224" t="s">
        <v>137</v>
      </c>
      <c r="FW2" s="225"/>
      <c r="FX2" s="223" t="s">
        <v>66</v>
      </c>
      <c r="FY2" s="223"/>
      <c r="FZ2" s="224" t="s">
        <v>120</v>
      </c>
      <c r="GA2" s="225"/>
      <c r="GB2" s="223" t="s">
        <v>69</v>
      </c>
      <c r="GC2" s="223"/>
      <c r="GD2" s="224" t="s">
        <v>121</v>
      </c>
      <c r="GE2" s="225"/>
      <c r="GF2" s="223" t="s">
        <v>136</v>
      </c>
      <c r="GG2" s="223"/>
    </row>
    <row r="3" spans="1:189" x14ac:dyDescent="0.2">
      <c r="A3" s="117"/>
      <c r="B3" s="9" t="s">
        <v>3</v>
      </c>
      <c r="C3" s="9" t="s">
        <v>2</v>
      </c>
      <c r="D3" s="9" t="s">
        <v>3</v>
      </c>
      <c r="E3" s="9" t="s">
        <v>2</v>
      </c>
      <c r="F3" s="9" t="s">
        <v>3</v>
      </c>
      <c r="G3" s="9" t="s">
        <v>2</v>
      </c>
      <c r="H3" s="9" t="s">
        <v>3</v>
      </c>
      <c r="I3" s="9" t="s">
        <v>2</v>
      </c>
      <c r="J3" s="9" t="s">
        <v>3</v>
      </c>
      <c r="K3" s="9" t="s">
        <v>2</v>
      </c>
      <c r="L3" s="9" t="s">
        <v>3</v>
      </c>
      <c r="M3" s="118"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19">
        <v>43952.333333333336</v>
      </c>
      <c r="B4" s="10"/>
      <c r="C4" s="10"/>
      <c r="D4" s="10"/>
      <c r="E4" s="10"/>
      <c r="F4" s="10"/>
      <c r="G4" s="10"/>
      <c r="H4" s="10"/>
      <c r="I4" s="10"/>
      <c r="J4" s="10"/>
      <c r="K4" s="10"/>
      <c r="L4" s="10"/>
      <c r="M4" s="12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9">
        <v>43953.333333333336</v>
      </c>
      <c r="B5" s="10"/>
      <c r="C5" s="10"/>
      <c r="D5" s="10"/>
      <c r="E5" s="10"/>
      <c r="F5" s="10"/>
      <c r="G5" s="10"/>
      <c r="H5" s="10"/>
      <c r="I5" s="10"/>
      <c r="J5" s="10"/>
      <c r="K5" s="10"/>
      <c r="L5" s="10"/>
      <c r="M5" s="12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9">
        <v>43954.333333333336</v>
      </c>
      <c r="B6" s="10"/>
      <c r="C6" s="10"/>
      <c r="D6" s="10"/>
      <c r="E6" s="10"/>
      <c r="F6" s="10"/>
      <c r="G6" s="10"/>
      <c r="H6" s="10"/>
      <c r="I6" s="10"/>
      <c r="J6" s="10"/>
      <c r="K6" s="10"/>
      <c r="L6" s="10"/>
      <c r="M6" s="12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9">
        <v>43955.333333333336</v>
      </c>
      <c r="B7" s="10"/>
      <c r="C7" s="10"/>
      <c r="D7" s="10"/>
      <c r="E7" s="10"/>
      <c r="F7" s="10"/>
      <c r="G7" s="10"/>
      <c r="H7" s="10"/>
      <c r="I7" s="10"/>
      <c r="J7" s="10"/>
      <c r="K7" s="10"/>
      <c r="L7" s="10"/>
      <c r="M7" s="12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9">
        <v>43956.333333333336</v>
      </c>
      <c r="B8" s="10"/>
      <c r="C8" s="10"/>
      <c r="D8" s="10"/>
      <c r="E8" s="10"/>
      <c r="F8" s="10"/>
      <c r="G8" s="10"/>
      <c r="H8" s="10"/>
      <c r="I8" s="10"/>
      <c r="J8" s="10"/>
      <c r="K8" s="10"/>
      <c r="L8" s="10"/>
      <c r="M8" s="12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9">
        <v>43957.333333333336</v>
      </c>
      <c r="B9" s="10"/>
      <c r="C9" s="10"/>
      <c r="D9" s="10"/>
      <c r="E9" s="10"/>
      <c r="F9" s="10"/>
      <c r="G9" s="10"/>
      <c r="H9" s="10"/>
      <c r="I9" s="10"/>
      <c r="J9" s="10"/>
      <c r="K9" s="10"/>
      <c r="L9" s="10"/>
      <c r="M9" s="12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9">
        <v>43958.333333333336</v>
      </c>
      <c r="B10" s="10"/>
      <c r="C10" s="10"/>
      <c r="D10" s="10"/>
      <c r="E10" s="10"/>
      <c r="F10" s="10"/>
      <c r="G10" s="10"/>
      <c r="H10" s="10"/>
      <c r="I10" s="10"/>
      <c r="J10" s="10"/>
      <c r="K10" s="10"/>
      <c r="L10" s="10"/>
      <c r="M10" s="12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9">
        <v>43959.333333333336</v>
      </c>
      <c r="B11" s="10"/>
      <c r="C11" s="10"/>
      <c r="D11" s="10"/>
      <c r="E11" s="10"/>
      <c r="F11" s="10"/>
      <c r="G11" s="10"/>
      <c r="H11" s="10"/>
      <c r="I11" s="10"/>
      <c r="J11" s="10"/>
      <c r="K11" s="10"/>
      <c r="L11" s="10"/>
      <c r="M11" s="12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9">
        <v>43960.333333333336</v>
      </c>
      <c r="B12" s="10"/>
      <c r="C12" s="10"/>
      <c r="D12" s="10"/>
      <c r="E12" s="10"/>
      <c r="F12" s="10"/>
      <c r="G12" s="10"/>
      <c r="H12" s="10"/>
      <c r="I12" s="10"/>
      <c r="J12" s="10"/>
      <c r="K12" s="10"/>
      <c r="L12" s="10"/>
      <c r="M12" s="12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9">
        <v>43961.333333333336</v>
      </c>
      <c r="B13" s="10"/>
      <c r="C13" s="10"/>
      <c r="D13" s="10"/>
      <c r="E13" s="10"/>
      <c r="F13" s="10"/>
      <c r="G13" s="10"/>
      <c r="H13" s="10"/>
      <c r="I13" s="10"/>
      <c r="J13" s="10"/>
      <c r="K13" s="10"/>
      <c r="L13" s="10"/>
      <c r="M13" s="12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9">
        <v>43962.333333333336</v>
      </c>
      <c r="B14" s="10"/>
      <c r="C14" s="10"/>
      <c r="D14" s="10"/>
      <c r="E14" s="10"/>
      <c r="F14" s="10"/>
      <c r="G14" s="10"/>
      <c r="H14" s="10"/>
      <c r="I14" s="10"/>
      <c r="J14" s="10"/>
      <c r="K14" s="10"/>
      <c r="L14" s="10"/>
      <c r="M14" s="12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9">
        <v>43963.333333333336</v>
      </c>
      <c r="B15" s="10"/>
      <c r="C15" s="10"/>
      <c r="D15" s="10"/>
      <c r="E15" s="10"/>
      <c r="F15" s="10"/>
      <c r="G15" s="10"/>
      <c r="H15" s="10"/>
      <c r="I15" s="10"/>
      <c r="J15" s="10"/>
      <c r="K15" s="10"/>
      <c r="L15" s="10"/>
      <c r="M15" s="12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9">
        <v>43964.333333333336</v>
      </c>
      <c r="B16" s="10"/>
      <c r="C16" s="10"/>
      <c r="D16" s="10"/>
      <c r="E16" s="10"/>
      <c r="F16" s="10"/>
      <c r="G16" s="10"/>
      <c r="H16" s="10"/>
      <c r="I16" s="10"/>
      <c r="J16" s="10"/>
      <c r="K16" s="10"/>
      <c r="L16" s="10"/>
      <c r="M16" s="12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9">
        <v>43965.333333333336</v>
      </c>
      <c r="B17" s="10"/>
      <c r="C17" s="10"/>
      <c r="D17" s="10"/>
      <c r="E17" s="10"/>
      <c r="F17" s="10"/>
      <c r="G17" s="10"/>
      <c r="H17" s="10"/>
      <c r="I17" s="10"/>
      <c r="J17" s="10"/>
      <c r="K17" s="10"/>
      <c r="L17" s="10"/>
      <c r="M17" s="12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9">
        <v>43966.333333333336</v>
      </c>
      <c r="B18" s="10"/>
      <c r="C18" s="10"/>
      <c r="D18" s="10"/>
      <c r="E18" s="10"/>
      <c r="F18" s="10"/>
      <c r="G18" s="10"/>
      <c r="H18" s="10"/>
      <c r="I18" s="10"/>
      <c r="J18" s="10"/>
      <c r="K18" s="10"/>
      <c r="L18" s="10"/>
      <c r="M18" s="12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9">
        <v>43967.333333333336</v>
      </c>
      <c r="B19" s="10"/>
      <c r="C19" s="10"/>
      <c r="D19" s="10"/>
      <c r="E19" s="10"/>
      <c r="F19" s="10"/>
      <c r="G19" s="10"/>
      <c r="H19" s="10"/>
      <c r="I19" s="10"/>
      <c r="J19" s="10"/>
      <c r="K19" s="10"/>
      <c r="L19" s="10"/>
      <c r="M19" s="12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9">
        <v>43968.333333333336</v>
      </c>
      <c r="B20" s="10"/>
      <c r="C20" s="10"/>
      <c r="D20" s="10"/>
      <c r="E20" s="10"/>
      <c r="F20" s="10"/>
      <c r="G20" s="10"/>
      <c r="H20" s="10"/>
      <c r="I20" s="10"/>
      <c r="J20" s="10"/>
      <c r="K20" s="10"/>
      <c r="L20" s="10"/>
      <c r="M20" s="12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9">
        <v>43969.333333333336</v>
      </c>
      <c r="B21" s="10"/>
      <c r="C21" s="10"/>
      <c r="D21" s="10"/>
      <c r="E21" s="10"/>
      <c r="F21" s="10"/>
      <c r="G21" s="10"/>
      <c r="H21" s="10"/>
      <c r="I21" s="10"/>
      <c r="J21" s="10"/>
      <c r="K21" s="10"/>
      <c r="L21" s="10"/>
      <c r="M21" s="1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9">
        <v>43970.333333333336</v>
      </c>
      <c r="B22" s="10"/>
      <c r="C22" s="10"/>
      <c r="D22" s="10"/>
      <c r="E22" s="10"/>
      <c r="F22" s="10"/>
      <c r="G22" s="10"/>
      <c r="H22" s="10"/>
      <c r="I22" s="10"/>
      <c r="J22" s="10"/>
      <c r="K22" s="10"/>
      <c r="L22" s="10"/>
      <c r="M22" s="12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9">
        <v>43971.333333333336</v>
      </c>
      <c r="B23" s="10"/>
      <c r="C23" s="10"/>
      <c r="D23" s="10"/>
      <c r="E23" s="10"/>
      <c r="F23" s="10"/>
      <c r="G23" s="10"/>
      <c r="H23" s="10"/>
      <c r="I23" s="10"/>
      <c r="J23" s="10"/>
      <c r="K23" s="10"/>
      <c r="L23" s="10"/>
      <c r="M23" s="12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9">
        <v>43972.333333333336</v>
      </c>
      <c r="B24" s="10"/>
      <c r="C24" s="10"/>
      <c r="D24" s="10"/>
      <c r="E24" s="10"/>
      <c r="F24" s="10"/>
      <c r="G24" s="10"/>
      <c r="H24" s="10"/>
      <c r="I24" s="10"/>
      <c r="J24" s="10"/>
      <c r="K24" s="10"/>
      <c r="L24" s="10"/>
      <c r="M24" s="12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9">
        <v>43973.333333333336</v>
      </c>
      <c r="B25" s="10"/>
      <c r="C25" s="10"/>
      <c r="D25" s="10"/>
      <c r="E25" s="10"/>
      <c r="F25" s="10"/>
      <c r="G25" s="10"/>
      <c r="H25" s="10"/>
      <c r="I25" s="10"/>
      <c r="J25" s="10"/>
      <c r="K25" s="10"/>
      <c r="L25" s="10"/>
      <c r="M25" s="12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9">
        <v>43974.333333333336</v>
      </c>
      <c r="B26" s="10"/>
      <c r="C26" s="10"/>
      <c r="D26" s="10"/>
      <c r="E26" s="10"/>
      <c r="F26" s="10"/>
      <c r="G26" s="10"/>
      <c r="H26" s="10"/>
      <c r="I26" s="10"/>
      <c r="J26" s="10"/>
      <c r="K26" s="10"/>
      <c r="L26" s="10"/>
      <c r="M26" s="12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9">
        <v>43975.333333333336</v>
      </c>
      <c r="B27" s="10"/>
      <c r="C27" s="10"/>
      <c r="D27" s="10"/>
      <c r="E27" s="10"/>
      <c r="F27" s="10"/>
      <c r="G27" s="10"/>
      <c r="H27" s="10"/>
      <c r="I27" s="10"/>
      <c r="J27" s="10"/>
      <c r="K27" s="10"/>
      <c r="L27" s="10"/>
      <c r="M27" s="12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9">
        <v>43976.333333333336</v>
      </c>
      <c r="B28" s="10"/>
      <c r="C28" s="10"/>
      <c r="D28" s="10"/>
      <c r="E28" s="10"/>
      <c r="F28" s="10"/>
      <c r="G28" s="10"/>
      <c r="H28" s="10"/>
      <c r="I28" s="10"/>
      <c r="J28" s="10"/>
      <c r="K28" s="10"/>
      <c r="L28" s="10"/>
      <c r="M28" s="12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9">
        <v>43977.333333333336</v>
      </c>
      <c r="B29" s="10"/>
      <c r="C29" s="10"/>
      <c r="D29" s="10"/>
      <c r="E29" s="10"/>
      <c r="F29" s="10"/>
      <c r="G29" s="10"/>
      <c r="H29" s="10"/>
      <c r="I29" s="10"/>
      <c r="J29" s="10"/>
      <c r="K29" s="10"/>
      <c r="L29" s="10"/>
      <c r="M29" s="12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9">
        <v>43978.333333333336</v>
      </c>
      <c r="B30" s="10"/>
      <c r="C30" s="10"/>
      <c r="D30" s="10"/>
      <c r="E30" s="10"/>
      <c r="F30" s="10"/>
      <c r="G30" s="10"/>
      <c r="H30" s="10"/>
      <c r="I30" s="10"/>
      <c r="J30" s="10"/>
      <c r="K30" s="10"/>
      <c r="L30" s="10"/>
      <c r="M30" s="12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9">
        <v>43979.333333333336</v>
      </c>
      <c r="B31" s="10"/>
      <c r="C31" s="10"/>
      <c r="D31" s="10"/>
      <c r="E31" s="10"/>
      <c r="F31" s="10"/>
      <c r="G31" s="10"/>
      <c r="H31" s="10"/>
      <c r="I31" s="10"/>
      <c r="J31" s="10"/>
      <c r="K31" s="10"/>
      <c r="L31" s="10"/>
      <c r="M31" s="12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9">
        <v>43980.333333333336</v>
      </c>
      <c r="B32" s="10"/>
      <c r="C32" s="10"/>
      <c r="D32" s="10"/>
      <c r="E32" s="10"/>
      <c r="F32" s="10"/>
      <c r="G32" s="10"/>
      <c r="H32" s="10"/>
      <c r="I32" s="10"/>
      <c r="J32" s="10"/>
      <c r="K32" s="10"/>
      <c r="L32" s="10"/>
      <c r="M32" s="12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9">
        <v>43981.333333333336</v>
      </c>
      <c r="B33" s="10"/>
      <c r="C33" s="10"/>
      <c r="D33" s="10"/>
      <c r="E33" s="10"/>
      <c r="F33" s="10"/>
      <c r="G33" s="10"/>
      <c r="H33" s="10"/>
      <c r="I33" s="10"/>
      <c r="J33" s="10"/>
      <c r="K33" s="10"/>
      <c r="L33" s="10"/>
      <c r="M33" s="12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9">
        <v>43982.333333333336</v>
      </c>
      <c r="B34" s="10"/>
      <c r="C34" s="10"/>
      <c r="D34" s="10"/>
      <c r="E34" s="10"/>
      <c r="F34" s="10"/>
      <c r="G34" s="10"/>
      <c r="H34" s="10"/>
      <c r="I34" s="10"/>
      <c r="J34" s="10"/>
      <c r="K34" s="10"/>
      <c r="L34" s="10"/>
      <c r="M34" s="12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9">
        <v>43983.333333333336</v>
      </c>
      <c r="B35" s="10"/>
      <c r="C35" s="10"/>
      <c r="D35" s="10"/>
      <c r="E35" s="10"/>
      <c r="F35" s="10"/>
      <c r="G35" s="10"/>
      <c r="H35" s="10"/>
      <c r="I35" s="10"/>
      <c r="J35" s="10"/>
      <c r="K35" s="10"/>
      <c r="L35" s="10"/>
      <c r="M35" s="12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9">
        <v>43984.333333333336</v>
      </c>
      <c r="B36" s="10"/>
      <c r="C36" s="10"/>
      <c r="D36" s="10"/>
      <c r="E36" s="10"/>
      <c r="F36" s="10"/>
      <c r="G36" s="10"/>
      <c r="H36" s="10"/>
      <c r="I36" s="10"/>
      <c r="J36" s="10"/>
      <c r="K36" s="10"/>
      <c r="L36" s="10"/>
      <c r="M36" s="12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9">
        <v>43985.333333333336</v>
      </c>
      <c r="B37" s="10"/>
      <c r="C37" s="10"/>
      <c r="D37" s="10"/>
      <c r="E37" s="10"/>
      <c r="F37" s="10"/>
      <c r="G37" s="10"/>
      <c r="H37" s="10"/>
      <c r="I37" s="10"/>
      <c r="J37" s="10"/>
      <c r="K37" s="10"/>
      <c r="L37" s="10"/>
      <c r="M37" s="12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9">
        <v>43986.333333333336</v>
      </c>
      <c r="B38" s="10"/>
      <c r="C38" s="10"/>
      <c r="D38" s="10"/>
      <c r="E38" s="10"/>
      <c r="F38" s="10"/>
      <c r="G38" s="10"/>
      <c r="H38" s="10"/>
      <c r="I38" s="10"/>
      <c r="J38" s="10"/>
      <c r="K38" s="10"/>
      <c r="L38" s="10"/>
      <c r="M38" s="12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9">
        <v>43987.333333333336</v>
      </c>
      <c r="B39" s="10"/>
      <c r="C39" s="10"/>
      <c r="D39" s="10"/>
      <c r="E39" s="10"/>
      <c r="F39" s="10"/>
      <c r="G39" s="10"/>
      <c r="H39" s="10"/>
      <c r="I39" s="10"/>
      <c r="J39" s="10"/>
      <c r="K39" s="10"/>
      <c r="L39" s="10"/>
      <c r="M39" s="12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9">
        <v>43988.333333333336</v>
      </c>
      <c r="B40" s="10"/>
      <c r="C40" s="10"/>
      <c r="D40" s="10"/>
      <c r="E40" s="10"/>
      <c r="F40" s="10"/>
      <c r="G40" s="10"/>
      <c r="H40" s="10"/>
      <c r="I40" s="10"/>
      <c r="J40" s="10"/>
      <c r="K40" s="10"/>
      <c r="L40" s="10"/>
      <c r="M40" s="12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9">
        <v>43989.333333333336</v>
      </c>
      <c r="B41" s="10"/>
      <c r="C41" s="10"/>
      <c r="D41" s="10"/>
      <c r="E41" s="10"/>
      <c r="F41" s="10"/>
      <c r="G41" s="10"/>
      <c r="H41" s="10"/>
      <c r="I41" s="10"/>
      <c r="J41" s="10"/>
      <c r="K41" s="10"/>
      <c r="L41" s="10"/>
      <c r="M41" s="12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9">
        <v>43990.333333333336</v>
      </c>
      <c r="B42" s="10"/>
      <c r="C42" s="10"/>
      <c r="D42" s="10"/>
      <c r="E42" s="10"/>
      <c r="F42" s="10"/>
      <c r="G42" s="10"/>
      <c r="H42" s="10"/>
      <c r="I42" s="10"/>
      <c r="J42" s="10"/>
      <c r="K42" s="10"/>
      <c r="L42" s="10"/>
      <c r="M42" s="12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9">
        <v>43991.333333333336</v>
      </c>
      <c r="B43" s="10"/>
      <c r="C43" s="10"/>
      <c r="D43" s="10"/>
      <c r="E43" s="10"/>
      <c r="F43" s="10"/>
      <c r="G43" s="10"/>
      <c r="H43" s="10"/>
      <c r="I43" s="10"/>
      <c r="J43" s="10"/>
      <c r="K43" s="10"/>
      <c r="L43" s="10"/>
      <c r="M43" s="12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9">
        <v>43992.333333333336</v>
      </c>
      <c r="B44" s="10"/>
      <c r="C44" s="10"/>
      <c r="D44" s="10"/>
      <c r="E44" s="10"/>
      <c r="F44" s="10"/>
      <c r="G44" s="10"/>
      <c r="H44" s="10"/>
      <c r="I44" s="10"/>
      <c r="J44" s="10"/>
      <c r="K44" s="10"/>
      <c r="L44" s="10"/>
      <c r="M44" s="12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9">
        <v>43993.333333333336</v>
      </c>
      <c r="B45" s="10"/>
      <c r="C45" s="10"/>
      <c r="D45" s="10"/>
      <c r="E45" s="10"/>
      <c r="F45" s="10"/>
      <c r="G45" s="10"/>
      <c r="H45" s="10"/>
      <c r="I45" s="10"/>
      <c r="J45" s="10"/>
      <c r="K45" s="10"/>
      <c r="L45" s="10"/>
      <c r="M45" s="12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9">
        <v>43994.333333333336</v>
      </c>
      <c r="B46" s="10"/>
      <c r="C46" s="10"/>
      <c r="D46" s="10"/>
      <c r="E46" s="10"/>
      <c r="F46" s="10"/>
      <c r="G46" s="10"/>
      <c r="H46" s="10"/>
      <c r="I46" s="10"/>
      <c r="J46" s="10"/>
      <c r="K46" s="10"/>
      <c r="L46" s="10"/>
      <c r="M46" s="120"/>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1">
        <v>43997.333333333336</v>
      </c>
      <c r="B47" s="10"/>
      <c r="C47" s="10"/>
      <c r="D47" s="10"/>
      <c r="E47" s="10"/>
      <c r="F47" s="10"/>
      <c r="G47" s="10"/>
      <c r="H47" s="10"/>
      <c r="I47" s="10"/>
      <c r="J47" s="10"/>
      <c r="K47" s="10"/>
      <c r="L47" s="10"/>
      <c r="M47" s="120"/>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1">
        <v>43998.333333333336</v>
      </c>
      <c r="B48" s="10"/>
      <c r="C48" s="10"/>
      <c r="D48" s="10"/>
      <c r="E48" s="10"/>
      <c r="F48" s="10"/>
      <c r="G48" s="10"/>
      <c r="H48" s="10"/>
      <c r="I48" s="10"/>
      <c r="J48" s="10"/>
      <c r="K48" s="10"/>
      <c r="L48" s="10"/>
      <c r="M48" s="120"/>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1">
        <v>43999.333333333336</v>
      </c>
      <c r="B49" s="10"/>
      <c r="C49" s="10"/>
      <c r="D49" s="10"/>
      <c r="E49" s="10"/>
      <c r="F49" s="10"/>
      <c r="G49" s="10"/>
      <c r="H49" s="10"/>
      <c r="I49" s="10"/>
      <c r="J49" s="10"/>
      <c r="K49" s="10"/>
      <c r="L49" s="10"/>
      <c r="M49" s="120"/>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1">
        <v>44000</v>
      </c>
      <c r="B50" s="10"/>
      <c r="C50" s="10"/>
      <c r="D50" s="10"/>
      <c r="E50" s="10"/>
      <c r="F50" s="10"/>
      <c r="G50" s="10"/>
      <c r="H50" s="10"/>
      <c r="I50" s="10"/>
      <c r="J50" s="10"/>
      <c r="K50" s="10"/>
      <c r="L50" s="10"/>
      <c r="M50" s="120"/>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1">
        <v>44001</v>
      </c>
      <c r="B51" s="10"/>
      <c r="C51" s="10"/>
      <c r="D51" s="10"/>
      <c r="E51" s="10"/>
      <c r="F51" s="10"/>
      <c r="G51" s="10"/>
      <c r="H51" s="10"/>
      <c r="I51" s="10"/>
      <c r="J51" s="10"/>
      <c r="K51" s="10"/>
      <c r="L51" s="10"/>
      <c r="M51" s="120"/>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1">
        <v>44004</v>
      </c>
      <c r="B52" s="10"/>
      <c r="C52" s="10"/>
      <c r="D52" s="10"/>
      <c r="E52" s="10"/>
      <c r="F52" s="10"/>
      <c r="G52" s="10"/>
      <c r="H52" s="10"/>
      <c r="I52" s="10"/>
      <c r="J52" s="10"/>
      <c r="K52" s="10"/>
      <c r="L52" s="10"/>
      <c r="M52" s="120"/>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1">
        <v>44005</v>
      </c>
      <c r="B53" s="10"/>
      <c r="C53" s="10"/>
      <c r="D53" s="10"/>
      <c r="E53" s="10"/>
      <c r="F53" s="10"/>
      <c r="G53" s="10"/>
      <c r="H53" s="10"/>
      <c r="I53" s="10"/>
      <c r="J53" s="10"/>
      <c r="K53" s="10"/>
      <c r="L53" s="10"/>
      <c r="M53" s="120"/>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1">
        <v>44006</v>
      </c>
      <c r="B54" s="10"/>
      <c r="C54" s="10"/>
      <c r="D54" s="10"/>
      <c r="E54" s="10"/>
      <c r="F54" s="10"/>
      <c r="G54" s="10"/>
      <c r="H54" s="10"/>
      <c r="I54" s="10"/>
      <c r="J54" s="10"/>
      <c r="K54" s="10"/>
      <c r="L54" s="10"/>
      <c r="M54" s="120"/>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1">
        <v>44007</v>
      </c>
      <c r="B55" s="10"/>
      <c r="C55" s="10"/>
      <c r="D55" s="10"/>
      <c r="E55" s="10"/>
      <c r="F55" s="10"/>
      <c r="G55" s="10"/>
      <c r="H55" s="10"/>
      <c r="I55" s="10"/>
      <c r="J55" s="10"/>
      <c r="K55" s="10"/>
      <c r="L55" s="10"/>
      <c r="M55" s="120"/>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1">
        <v>44008</v>
      </c>
      <c r="B56" s="10"/>
      <c r="C56" s="10"/>
      <c r="D56" s="10"/>
      <c r="E56" s="10"/>
      <c r="F56" s="10"/>
      <c r="G56" s="10"/>
      <c r="H56" s="10"/>
      <c r="I56" s="10"/>
      <c r="J56" s="10"/>
      <c r="K56" s="10"/>
      <c r="L56" s="10"/>
      <c r="M56" s="120"/>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1">
        <v>44011</v>
      </c>
      <c r="B57" s="10"/>
      <c r="C57" s="10"/>
      <c r="D57" s="10"/>
      <c r="E57" s="10"/>
      <c r="F57" s="10"/>
      <c r="G57" s="10"/>
      <c r="H57" s="10"/>
      <c r="I57" s="10"/>
      <c r="J57" s="10"/>
      <c r="K57" s="10"/>
      <c r="L57" s="10"/>
      <c r="M57" s="120"/>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1">
        <v>44012</v>
      </c>
      <c r="B58" s="10"/>
      <c r="C58" s="10"/>
      <c r="D58" s="10"/>
      <c r="E58" s="10"/>
      <c r="F58" s="10"/>
      <c r="G58" s="10"/>
      <c r="H58" s="10"/>
      <c r="I58" s="10"/>
      <c r="J58" s="10"/>
      <c r="K58" s="10"/>
      <c r="L58" s="10"/>
      <c r="M58" s="120"/>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1">
        <v>44013</v>
      </c>
      <c r="B59" s="10"/>
      <c r="C59" s="10"/>
      <c r="D59" s="10"/>
      <c r="E59" s="10"/>
      <c r="F59" s="10"/>
      <c r="G59" s="10"/>
      <c r="H59" s="10"/>
      <c r="I59" s="10"/>
      <c r="J59" s="10"/>
      <c r="K59" s="10"/>
      <c r="L59" s="10"/>
      <c r="M59" s="120"/>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1">
        <v>44014</v>
      </c>
      <c r="B60" s="10"/>
      <c r="C60" s="10"/>
      <c r="D60" s="10"/>
      <c r="E60" s="10"/>
      <c r="F60" s="10"/>
      <c r="G60" s="10"/>
      <c r="H60" s="10"/>
      <c r="I60" s="10"/>
      <c r="J60" s="10"/>
      <c r="K60" s="10"/>
      <c r="L60" s="10"/>
      <c r="M60" s="120"/>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1">
        <v>44015</v>
      </c>
      <c r="B61" s="10"/>
      <c r="C61" s="10"/>
      <c r="D61" s="10"/>
      <c r="E61" s="10"/>
      <c r="F61" s="10"/>
      <c r="G61" s="10"/>
      <c r="H61" s="10"/>
      <c r="I61" s="10"/>
      <c r="J61" s="10"/>
      <c r="K61" s="10"/>
      <c r="L61" s="10"/>
      <c r="M61" s="120"/>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1">
        <v>44018</v>
      </c>
      <c r="B62" s="10"/>
      <c r="C62" s="10"/>
      <c r="D62" s="10"/>
      <c r="E62" s="10"/>
      <c r="F62" s="10"/>
      <c r="G62" s="10"/>
      <c r="H62" s="10"/>
      <c r="I62" s="10"/>
      <c r="J62" s="10"/>
      <c r="K62" s="10"/>
      <c r="L62" s="10"/>
      <c r="M62" s="120"/>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1">
        <v>44019</v>
      </c>
      <c r="B63" s="10"/>
      <c r="C63" s="10"/>
      <c r="D63" s="10"/>
      <c r="E63" s="10"/>
      <c r="F63" s="10"/>
      <c r="G63" s="10"/>
      <c r="H63" s="10"/>
      <c r="I63" s="10"/>
      <c r="J63" s="10"/>
      <c r="K63" s="10"/>
      <c r="L63" s="10"/>
      <c r="M63" s="120"/>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1">
        <v>44020</v>
      </c>
      <c r="B64" s="10"/>
      <c r="C64" s="10"/>
      <c r="D64" s="10"/>
      <c r="E64" s="10"/>
      <c r="F64" s="10"/>
      <c r="G64" s="10"/>
      <c r="H64" s="10"/>
      <c r="I64" s="10"/>
      <c r="J64" s="10"/>
      <c r="K64" s="10"/>
      <c r="L64" s="10"/>
      <c r="M64" s="120"/>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1">
        <v>44021</v>
      </c>
      <c r="B65" s="10"/>
      <c r="C65" s="10"/>
      <c r="D65" s="10"/>
      <c r="E65" s="10"/>
      <c r="F65" s="10"/>
      <c r="G65" s="10"/>
      <c r="H65" s="10"/>
      <c r="I65" s="10"/>
      <c r="J65" s="10"/>
      <c r="K65" s="10"/>
      <c r="L65" s="10"/>
      <c r="M65" s="120"/>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1">
        <v>44022</v>
      </c>
      <c r="B66" s="10"/>
      <c r="C66" s="10"/>
      <c r="D66" s="10"/>
      <c r="E66" s="10"/>
      <c r="F66" s="10"/>
      <c r="G66" s="10"/>
      <c r="H66" s="10"/>
      <c r="I66" s="10"/>
      <c r="J66" s="10"/>
      <c r="K66" s="10"/>
      <c r="L66" s="10"/>
      <c r="M66" s="120"/>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1">
        <v>44025</v>
      </c>
      <c r="B67" s="10"/>
      <c r="C67" s="10"/>
      <c r="D67" s="10"/>
      <c r="E67" s="10"/>
      <c r="F67" s="10"/>
      <c r="G67" s="10"/>
      <c r="H67" s="10"/>
      <c r="I67" s="10"/>
      <c r="J67" s="10"/>
      <c r="K67" s="10"/>
      <c r="L67" s="10"/>
      <c r="M67" s="120"/>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1">
        <v>44026</v>
      </c>
      <c r="B68" s="10"/>
      <c r="C68" s="10"/>
      <c r="D68" s="10"/>
      <c r="E68" s="10"/>
      <c r="F68" s="10"/>
      <c r="G68" s="10"/>
      <c r="H68" s="10"/>
      <c r="I68" s="10"/>
      <c r="J68" s="10"/>
      <c r="K68" s="10"/>
      <c r="L68" s="10"/>
      <c r="M68" s="120"/>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1">
        <v>44027</v>
      </c>
      <c r="B69" s="10"/>
      <c r="C69" s="10"/>
      <c r="D69" s="10"/>
      <c r="E69" s="10"/>
      <c r="F69" s="10"/>
      <c r="G69" s="10"/>
      <c r="H69" s="10"/>
      <c r="I69" s="10"/>
      <c r="J69" s="10"/>
      <c r="K69" s="10"/>
      <c r="L69" s="10"/>
      <c r="M69" s="120"/>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1">
        <v>44028</v>
      </c>
      <c r="B70" s="10"/>
      <c r="C70" s="10"/>
      <c r="D70" s="10"/>
      <c r="E70" s="10"/>
      <c r="F70" s="10"/>
      <c r="G70" s="10"/>
      <c r="H70" s="10"/>
      <c r="I70" s="10"/>
      <c r="J70" s="10"/>
      <c r="K70" s="10"/>
      <c r="L70" s="10"/>
      <c r="M70" s="120"/>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1">
        <v>44029</v>
      </c>
      <c r="B71" s="10"/>
      <c r="C71" s="10"/>
      <c r="D71" s="10"/>
      <c r="E71" s="10"/>
      <c r="F71" s="10"/>
      <c r="G71" s="10"/>
      <c r="H71" s="10"/>
      <c r="I71" s="10"/>
      <c r="J71" s="10"/>
      <c r="K71" s="10"/>
      <c r="L71" s="10"/>
      <c r="M71" s="120"/>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1">
        <v>44032</v>
      </c>
      <c r="B72" s="10"/>
      <c r="C72" s="10"/>
      <c r="D72" s="10"/>
      <c r="E72" s="10"/>
      <c r="F72" s="10"/>
      <c r="G72" s="10"/>
      <c r="H72" s="10"/>
      <c r="I72" s="10"/>
      <c r="J72" s="10"/>
      <c r="K72" s="10"/>
      <c r="L72" s="10"/>
      <c r="M72" s="120"/>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1">
        <v>44033</v>
      </c>
      <c r="B73" s="10"/>
      <c r="C73" s="10"/>
      <c r="D73" s="10"/>
      <c r="E73" s="10"/>
      <c r="F73" s="10"/>
      <c r="G73" s="10"/>
      <c r="H73" s="10"/>
      <c r="I73" s="10"/>
      <c r="J73" s="10"/>
      <c r="K73" s="10"/>
      <c r="L73" s="10">
        <v>1</v>
      </c>
      <c r="M73" s="120">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1">
        <v>44034</v>
      </c>
      <c r="B74" s="10"/>
      <c r="C74" s="10"/>
      <c r="D74" s="10"/>
      <c r="E74" s="10"/>
      <c r="F74" s="10"/>
      <c r="G74" s="10"/>
      <c r="H74" s="10"/>
      <c r="I74" s="10"/>
      <c r="J74" s="10"/>
      <c r="K74" s="10"/>
      <c r="L74" s="10">
        <v>0</v>
      </c>
      <c r="M74" s="120">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1">
        <v>44035</v>
      </c>
      <c r="B75" s="10"/>
      <c r="C75" s="10"/>
      <c r="D75" s="10">
        <v>0</v>
      </c>
      <c r="E75" s="10">
        <f>SUM(D75)</f>
        <v>0</v>
      </c>
      <c r="F75" s="10"/>
      <c r="G75" s="10"/>
      <c r="H75" s="10"/>
      <c r="I75" s="10"/>
      <c r="J75" s="10"/>
      <c r="K75" s="10"/>
      <c r="L75" s="10">
        <v>0</v>
      </c>
      <c r="M75" s="120">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1">
        <v>44036</v>
      </c>
      <c r="B76" s="10"/>
      <c r="C76" s="10"/>
      <c r="D76" s="10">
        <v>0</v>
      </c>
      <c r="E76" s="10">
        <f>SUM(E75+D76)</f>
        <v>0</v>
      </c>
      <c r="F76" s="10"/>
      <c r="G76" s="10"/>
      <c r="H76" s="10"/>
      <c r="I76" s="10"/>
      <c r="J76" s="10"/>
      <c r="K76" s="10"/>
      <c r="L76" s="10">
        <v>2</v>
      </c>
      <c r="M76" s="120">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1">
        <v>44039</v>
      </c>
      <c r="B77" s="10"/>
      <c r="C77" s="10"/>
      <c r="D77" s="10">
        <v>0</v>
      </c>
      <c r="E77" s="10">
        <f t="shared" ref="E77:E83" si="12">SUM(E76+D77)</f>
        <v>0</v>
      </c>
      <c r="F77" s="10"/>
      <c r="G77" s="10"/>
      <c r="H77" s="10"/>
      <c r="I77" s="10"/>
      <c r="J77" s="10"/>
      <c r="K77" s="10"/>
      <c r="L77" s="10">
        <v>0</v>
      </c>
      <c r="M77" s="120">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1">
        <v>44040</v>
      </c>
      <c r="B78" s="10"/>
      <c r="C78" s="10"/>
      <c r="D78" s="10">
        <v>0</v>
      </c>
      <c r="E78" s="10">
        <f t="shared" si="12"/>
        <v>0</v>
      </c>
      <c r="F78" s="10"/>
      <c r="G78" s="10"/>
      <c r="H78" s="10"/>
      <c r="I78" s="10"/>
      <c r="J78" s="10"/>
      <c r="K78" s="10"/>
      <c r="L78" s="10">
        <v>0</v>
      </c>
      <c r="M78" s="120">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1">
        <v>44041</v>
      </c>
      <c r="B79" s="10"/>
      <c r="C79" s="10"/>
      <c r="D79" s="10">
        <v>0</v>
      </c>
      <c r="E79" s="10">
        <f t="shared" si="12"/>
        <v>0</v>
      </c>
      <c r="F79" s="10"/>
      <c r="G79" s="10"/>
      <c r="H79" s="10"/>
      <c r="I79" s="10"/>
      <c r="J79" s="10"/>
      <c r="K79" s="10"/>
      <c r="L79" s="10">
        <v>0</v>
      </c>
      <c r="M79" s="120">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1">
        <v>44042</v>
      </c>
      <c r="B80" s="10"/>
      <c r="C80" s="10"/>
      <c r="D80" s="10">
        <v>0</v>
      </c>
      <c r="E80" s="10">
        <f t="shared" si="12"/>
        <v>0</v>
      </c>
      <c r="F80" s="10"/>
      <c r="G80" s="10"/>
      <c r="H80" s="10"/>
      <c r="I80" s="10"/>
      <c r="J80" s="10"/>
      <c r="K80" s="10"/>
      <c r="L80" s="10">
        <v>3</v>
      </c>
      <c r="M80" s="120">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1">
        <v>44043</v>
      </c>
      <c r="B81" s="10"/>
      <c r="C81" s="10"/>
      <c r="D81" s="10">
        <v>0</v>
      </c>
      <c r="E81" s="10">
        <f t="shared" si="12"/>
        <v>0</v>
      </c>
      <c r="F81" s="10"/>
      <c r="G81" s="10"/>
      <c r="H81" s="10"/>
      <c r="I81" s="10"/>
      <c r="J81" s="10"/>
      <c r="K81" s="10"/>
      <c r="L81" s="10">
        <v>0</v>
      </c>
      <c r="M81" s="120">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1">
        <v>44044</v>
      </c>
      <c r="B82" s="10"/>
      <c r="C82" s="10"/>
      <c r="D82" s="10"/>
      <c r="E82" s="10">
        <f t="shared" si="12"/>
        <v>0</v>
      </c>
      <c r="F82" s="10"/>
      <c r="G82" s="10"/>
      <c r="H82" s="10"/>
      <c r="I82" s="10"/>
      <c r="J82" s="10"/>
      <c r="K82" s="10"/>
      <c r="L82" s="10"/>
      <c r="M82" s="120"/>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1">
        <v>44045</v>
      </c>
      <c r="B83" s="10"/>
      <c r="C83" s="10"/>
      <c r="D83" s="10"/>
      <c r="E83" s="10">
        <f t="shared" si="12"/>
        <v>0</v>
      </c>
      <c r="F83" s="10"/>
      <c r="G83" s="10"/>
      <c r="H83" s="10"/>
      <c r="I83" s="10"/>
      <c r="J83" s="10"/>
      <c r="K83" s="10"/>
      <c r="L83" s="10"/>
      <c r="M83" s="120"/>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1">
        <v>44046</v>
      </c>
      <c r="B84" s="10"/>
      <c r="C84" s="10"/>
      <c r="D84" s="10">
        <v>0</v>
      </c>
      <c r="E84" s="10">
        <f>E83+D84</f>
        <v>0</v>
      </c>
      <c r="F84" s="10"/>
      <c r="G84" s="10"/>
      <c r="H84" s="10"/>
      <c r="I84" s="10"/>
      <c r="J84" s="10"/>
      <c r="K84" s="10"/>
      <c r="L84" s="10">
        <v>0</v>
      </c>
      <c r="M84" s="120">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1">
        <v>44047</v>
      </c>
      <c r="B85" s="10"/>
      <c r="C85" s="10"/>
      <c r="D85" s="10">
        <v>0</v>
      </c>
      <c r="E85" s="10">
        <f t="shared" ref="E85:E152" si="25">E84+D85</f>
        <v>0</v>
      </c>
      <c r="F85" s="10"/>
      <c r="G85" s="10"/>
      <c r="H85" s="10"/>
      <c r="I85" s="10"/>
      <c r="J85" s="10"/>
      <c r="K85" s="10"/>
      <c r="L85" s="10">
        <v>0</v>
      </c>
      <c r="M85" s="120">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1">
        <v>44048</v>
      </c>
      <c r="B86" s="10"/>
      <c r="C86" s="10"/>
      <c r="D86" s="10">
        <v>0</v>
      </c>
      <c r="E86" s="10">
        <f t="shared" si="25"/>
        <v>0</v>
      </c>
      <c r="F86" s="10"/>
      <c r="G86" s="10"/>
      <c r="H86" s="10"/>
      <c r="I86" s="10"/>
      <c r="J86" s="10"/>
      <c r="K86" s="10"/>
      <c r="L86" s="10">
        <v>0</v>
      </c>
      <c r="M86" s="120">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1">
        <v>44049</v>
      </c>
      <c r="B87" s="10"/>
      <c r="C87" s="10"/>
      <c r="D87" s="10">
        <v>1</v>
      </c>
      <c r="E87" s="10">
        <f t="shared" si="25"/>
        <v>1</v>
      </c>
      <c r="F87" s="10"/>
      <c r="G87" s="10"/>
      <c r="H87" s="10"/>
      <c r="I87" s="10"/>
      <c r="J87" s="10"/>
      <c r="K87" s="10"/>
      <c r="L87" s="10">
        <v>0</v>
      </c>
      <c r="M87" s="120">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1">
        <v>44050</v>
      </c>
      <c r="B88" s="10"/>
      <c r="C88" s="10"/>
      <c r="D88" s="10">
        <v>0</v>
      </c>
      <c r="E88" s="10">
        <f t="shared" si="25"/>
        <v>1</v>
      </c>
      <c r="F88" s="10"/>
      <c r="G88" s="10"/>
      <c r="H88" s="10"/>
      <c r="I88" s="10"/>
      <c r="J88" s="10"/>
      <c r="K88" s="10"/>
      <c r="L88" s="10">
        <v>0</v>
      </c>
      <c r="M88" s="120">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1">
        <v>44051</v>
      </c>
      <c r="B89" s="10"/>
      <c r="C89" s="10"/>
      <c r="D89" s="10"/>
      <c r="E89" s="10">
        <f t="shared" si="25"/>
        <v>1</v>
      </c>
      <c r="F89" s="10"/>
      <c r="G89" s="10"/>
      <c r="H89" s="10"/>
      <c r="I89" s="10"/>
      <c r="J89" s="10"/>
      <c r="K89" s="10"/>
      <c r="L89" s="10"/>
      <c r="M89" s="120">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1">
        <v>44052</v>
      </c>
      <c r="B90" s="10"/>
      <c r="C90" s="10"/>
      <c r="D90" s="10"/>
      <c r="E90" s="10">
        <f t="shared" si="25"/>
        <v>1</v>
      </c>
      <c r="F90" s="10"/>
      <c r="G90" s="10"/>
      <c r="H90" s="10"/>
      <c r="I90" s="10"/>
      <c r="J90" s="10"/>
      <c r="K90" s="10"/>
      <c r="L90" s="10"/>
      <c r="M90" s="120">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1">
        <v>44053</v>
      </c>
      <c r="B91" s="10"/>
      <c r="C91" s="10"/>
      <c r="D91" s="10">
        <v>0</v>
      </c>
      <c r="E91" s="10">
        <f t="shared" si="25"/>
        <v>1</v>
      </c>
      <c r="F91" s="10"/>
      <c r="G91" s="10"/>
      <c r="H91" s="10"/>
      <c r="I91" s="10"/>
      <c r="J91" s="10"/>
      <c r="K91" s="10"/>
      <c r="L91" s="10">
        <v>1</v>
      </c>
      <c r="M91" s="120">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1">
        <v>44054</v>
      </c>
      <c r="B92" s="10"/>
      <c r="C92" s="10"/>
      <c r="D92" s="10">
        <v>0</v>
      </c>
      <c r="E92" s="10">
        <f t="shared" si="25"/>
        <v>1</v>
      </c>
      <c r="F92" s="10"/>
      <c r="G92" s="10"/>
      <c r="H92" s="10"/>
      <c r="I92" s="10"/>
      <c r="J92" s="10"/>
      <c r="K92" s="10"/>
      <c r="L92" s="10">
        <v>0</v>
      </c>
      <c r="M92" s="120">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1">
        <v>44055</v>
      </c>
      <c r="B93" s="10"/>
      <c r="C93" s="10"/>
      <c r="D93" s="10">
        <v>0</v>
      </c>
      <c r="E93" s="10">
        <f t="shared" si="25"/>
        <v>1</v>
      </c>
      <c r="F93" s="10"/>
      <c r="G93" s="10"/>
      <c r="H93" s="10"/>
      <c r="I93" s="10"/>
      <c r="J93" s="10"/>
      <c r="K93" s="10"/>
      <c r="L93" s="10">
        <v>0</v>
      </c>
      <c r="M93" s="120">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1">
        <v>44056</v>
      </c>
      <c r="B94" s="10"/>
      <c r="C94" s="10"/>
      <c r="D94" s="10">
        <v>0</v>
      </c>
      <c r="E94" s="10">
        <f t="shared" si="25"/>
        <v>1</v>
      </c>
      <c r="F94" s="10"/>
      <c r="G94" s="10"/>
      <c r="H94" s="10"/>
      <c r="I94" s="10"/>
      <c r="J94" s="10"/>
      <c r="K94" s="10"/>
      <c r="L94" s="10">
        <v>0</v>
      </c>
      <c r="M94" s="120">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1">
        <v>44057</v>
      </c>
      <c r="B95" s="10"/>
      <c r="C95" s="10"/>
      <c r="D95" s="10">
        <v>0</v>
      </c>
      <c r="E95" s="10">
        <f t="shared" si="25"/>
        <v>1</v>
      </c>
      <c r="F95" s="10"/>
      <c r="G95" s="10"/>
      <c r="H95" s="10"/>
      <c r="I95" s="10"/>
      <c r="J95" s="10"/>
      <c r="K95" s="10"/>
      <c r="L95" s="10">
        <v>0</v>
      </c>
      <c r="M95" s="120">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1">
        <v>44058</v>
      </c>
      <c r="B96" s="10"/>
      <c r="C96" s="10"/>
      <c r="D96" s="10"/>
      <c r="E96" s="10">
        <f t="shared" si="25"/>
        <v>1</v>
      </c>
      <c r="F96" s="10"/>
      <c r="G96" s="10"/>
      <c r="H96" s="10"/>
      <c r="I96" s="10"/>
      <c r="J96" s="10"/>
      <c r="K96" s="10"/>
      <c r="L96" s="10"/>
      <c r="M96" s="120">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1">
        <v>44059</v>
      </c>
      <c r="B97" s="10"/>
      <c r="C97" s="10"/>
      <c r="D97" s="10"/>
      <c r="E97" s="10">
        <f t="shared" si="25"/>
        <v>1</v>
      </c>
      <c r="F97" s="10"/>
      <c r="G97" s="10"/>
      <c r="H97" s="10"/>
      <c r="I97" s="10"/>
      <c r="J97" s="10"/>
      <c r="K97" s="10"/>
      <c r="L97" s="10"/>
      <c r="M97" s="120">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1">
        <v>44060</v>
      </c>
      <c r="B98" s="10"/>
      <c r="C98" s="10"/>
      <c r="D98" s="10">
        <v>0</v>
      </c>
      <c r="E98" s="10">
        <f t="shared" si="25"/>
        <v>1</v>
      </c>
      <c r="F98" s="10"/>
      <c r="G98" s="10"/>
      <c r="H98" s="10"/>
      <c r="I98" s="10"/>
      <c r="J98" s="10"/>
      <c r="K98" s="10"/>
      <c r="L98" s="10">
        <v>0</v>
      </c>
      <c r="M98" s="120">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1">
        <v>44061</v>
      </c>
      <c r="B99" s="10">
        <v>0</v>
      </c>
      <c r="C99" s="10">
        <f>SUM(C98,B99)</f>
        <v>0</v>
      </c>
      <c r="D99" s="10">
        <v>0</v>
      </c>
      <c r="E99" s="10">
        <f t="shared" si="25"/>
        <v>1</v>
      </c>
      <c r="F99" s="10">
        <v>0</v>
      </c>
      <c r="G99" s="10">
        <v>0</v>
      </c>
      <c r="H99" s="10"/>
      <c r="I99" s="10"/>
      <c r="J99" s="10"/>
      <c r="K99" s="10"/>
      <c r="L99" s="10">
        <v>0</v>
      </c>
      <c r="M99" s="120">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1">
        <v>44062</v>
      </c>
      <c r="B100" s="10">
        <v>0</v>
      </c>
      <c r="C100" s="10">
        <f>SUM(C99,B100)</f>
        <v>0</v>
      </c>
      <c r="D100" s="10">
        <v>0</v>
      </c>
      <c r="E100" s="10">
        <f t="shared" si="25"/>
        <v>1</v>
      </c>
      <c r="F100" s="10">
        <v>0</v>
      </c>
      <c r="G100" s="10">
        <f>SUM(G99,F100)</f>
        <v>0</v>
      </c>
      <c r="H100" s="10"/>
      <c r="I100" s="10"/>
      <c r="J100" s="10"/>
      <c r="K100" s="10"/>
      <c r="L100" s="10">
        <v>0</v>
      </c>
      <c r="M100" s="120">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1">
        <v>44063</v>
      </c>
      <c r="B101" s="10">
        <v>0</v>
      </c>
      <c r="C101" s="10">
        <f>SUM(C100,B101)</f>
        <v>0</v>
      </c>
      <c r="D101" s="10">
        <v>0</v>
      </c>
      <c r="E101" s="10">
        <f t="shared" si="25"/>
        <v>1</v>
      </c>
      <c r="F101" s="10">
        <v>0</v>
      </c>
      <c r="G101" s="10">
        <f t="shared" ref="G101:G165" si="52">SUM(G100,F101)</f>
        <v>0</v>
      </c>
      <c r="H101" s="10"/>
      <c r="I101" s="10"/>
      <c r="J101" s="10"/>
      <c r="K101" s="10"/>
      <c r="L101" s="10">
        <v>0</v>
      </c>
      <c r="M101" s="120">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1">
        <v>44064</v>
      </c>
      <c r="B102" s="10">
        <v>0</v>
      </c>
      <c r="C102" s="10">
        <f>SUM(C101,B102)</f>
        <v>0</v>
      </c>
      <c r="D102" s="10">
        <v>0</v>
      </c>
      <c r="E102" s="10">
        <f t="shared" si="25"/>
        <v>1</v>
      </c>
      <c r="F102" s="10">
        <v>0</v>
      </c>
      <c r="G102" s="10">
        <f t="shared" si="52"/>
        <v>0</v>
      </c>
      <c r="H102" s="10"/>
      <c r="I102" s="10"/>
      <c r="J102" s="10"/>
      <c r="K102" s="10"/>
      <c r="L102" s="10">
        <v>0</v>
      </c>
      <c r="M102" s="120">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1">
        <v>44065</v>
      </c>
      <c r="B103" s="10"/>
      <c r="C103" s="10">
        <f t="shared" ref="C103:C166" si="53">SUM(C102,B103)</f>
        <v>0</v>
      </c>
      <c r="D103" s="10"/>
      <c r="E103" s="10">
        <f t="shared" si="25"/>
        <v>1</v>
      </c>
      <c r="F103" s="10"/>
      <c r="G103" s="10">
        <f t="shared" si="52"/>
        <v>0</v>
      </c>
      <c r="H103" s="10"/>
      <c r="I103" s="10"/>
      <c r="J103" s="10"/>
      <c r="K103" s="10"/>
      <c r="L103" s="10"/>
      <c r="M103" s="120">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1">
        <v>44066</v>
      </c>
      <c r="B104" s="10"/>
      <c r="C104" s="10">
        <f t="shared" si="53"/>
        <v>0</v>
      </c>
      <c r="D104" s="10"/>
      <c r="E104" s="10">
        <f t="shared" si="25"/>
        <v>1</v>
      </c>
      <c r="F104" s="10"/>
      <c r="G104" s="10">
        <f t="shared" si="52"/>
        <v>0</v>
      </c>
      <c r="H104" s="10"/>
      <c r="I104" s="10"/>
      <c r="J104" s="10"/>
      <c r="K104" s="10"/>
      <c r="L104" s="10"/>
      <c r="M104" s="120">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1">
        <v>44067</v>
      </c>
      <c r="B105" s="10">
        <v>0</v>
      </c>
      <c r="C105" s="10">
        <f t="shared" si="53"/>
        <v>0</v>
      </c>
      <c r="D105" s="10">
        <v>0</v>
      </c>
      <c r="E105" s="10">
        <f t="shared" si="25"/>
        <v>1</v>
      </c>
      <c r="F105" s="10">
        <v>3</v>
      </c>
      <c r="G105" s="10">
        <f t="shared" si="52"/>
        <v>3</v>
      </c>
      <c r="H105" s="10"/>
      <c r="I105" s="10"/>
      <c r="J105" s="10"/>
      <c r="K105" s="10"/>
      <c r="L105" s="10">
        <v>0</v>
      </c>
      <c r="M105" s="120">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1">
        <v>44068</v>
      </c>
      <c r="B106" s="10">
        <v>0</v>
      </c>
      <c r="C106" s="10">
        <f t="shared" si="53"/>
        <v>0</v>
      </c>
      <c r="D106" s="10">
        <v>0</v>
      </c>
      <c r="E106" s="10">
        <f t="shared" si="25"/>
        <v>1</v>
      </c>
      <c r="F106" s="10">
        <v>0</v>
      </c>
      <c r="G106" s="10">
        <f t="shared" si="52"/>
        <v>3</v>
      </c>
      <c r="H106" s="10"/>
      <c r="I106" s="10"/>
      <c r="J106" s="10"/>
      <c r="K106" s="10"/>
      <c r="L106" s="10">
        <v>0</v>
      </c>
      <c r="M106" s="120">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1">
        <v>44069</v>
      </c>
      <c r="B107" s="10">
        <v>0</v>
      </c>
      <c r="C107" s="10">
        <f t="shared" si="53"/>
        <v>0</v>
      </c>
      <c r="D107" s="10">
        <v>0</v>
      </c>
      <c r="E107" s="10">
        <f t="shared" si="25"/>
        <v>1</v>
      </c>
      <c r="F107" s="10">
        <v>0</v>
      </c>
      <c r="G107" s="10">
        <f t="shared" si="52"/>
        <v>3</v>
      </c>
      <c r="H107" s="10"/>
      <c r="I107" s="10"/>
      <c r="J107" s="10"/>
      <c r="K107" s="10"/>
      <c r="L107" s="10">
        <v>0</v>
      </c>
      <c r="M107" s="120">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1">
        <v>44070</v>
      </c>
      <c r="B108" s="10">
        <v>0</v>
      </c>
      <c r="C108" s="10">
        <f t="shared" si="53"/>
        <v>0</v>
      </c>
      <c r="D108" s="10">
        <v>0</v>
      </c>
      <c r="E108" s="10">
        <f t="shared" si="25"/>
        <v>1</v>
      </c>
      <c r="F108" s="10">
        <v>2</v>
      </c>
      <c r="G108" s="10">
        <f t="shared" si="52"/>
        <v>5</v>
      </c>
      <c r="H108" s="10"/>
      <c r="I108" s="10"/>
      <c r="J108" s="10"/>
      <c r="K108" s="10"/>
      <c r="L108" s="10">
        <v>0</v>
      </c>
      <c r="M108" s="120">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1">
        <v>44071</v>
      </c>
      <c r="B109" s="10">
        <v>0</v>
      </c>
      <c r="C109" s="10">
        <f t="shared" si="53"/>
        <v>0</v>
      </c>
      <c r="D109" s="10">
        <v>0</v>
      </c>
      <c r="E109" s="10">
        <f t="shared" si="25"/>
        <v>1</v>
      </c>
      <c r="F109" s="10">
        <v>1</v>
      </c>
      <c r="G109" s="10">
        <f t="shared" si="52"/>
        <v>6</v>
      </c>
      <c r="H109" s="10"/>
      <c r="I109" s="10"/>
      <c r="J109" s="10"/>
      <c r="K109" s="10"/>
      <c r="L109" s="10">
        <v>0</v>
      </c>
      <c r="M109" s="120">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1">
        <v>44072</v>
      </c>
      <c r="B110" s="10"/>
      <c r="C110" s="10">
        <f t="shared" si="53"/>
        <v>0</v>
      </c>
      <c r="D110" s="10"/>
      <c r="E110" s="10">
        <f t="shared" si="25"/>
        <v>1</v>
      </c>
      <c r="F110" s="10"/>
      <c r="G110" s="10">
        <f t="shared" si="52"/>
        <v>6</v>
      </c>
      <c r="H110" s="10"/>
      <c r="I110" s="10"/>
      <c r="J110" s="10"/>
      <c r="K110" s="10"/>
      <c r="L110" s="10"/>
      <c r="M110" s="120">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1">
        <v>44073</v>
      </c>
      <c r="B111" s="10"/>
      <c r="C111" s="10">
        <f t="shared" si="53"/>
        <v>0</v>
      </c>
      <c r="D111" s="10"/>
      <c r="E111" s="10">
        <f t="shared" si="25"/>
        <v>1</v>
      </c>
      <c r="F111" s="10"/>
      <c r="G111" s="10">
        <f t="shared" si="52"/>
        <v>6</v>
      </c>
      <c r="H111" s="10"/>
      <c r="I111" s="10"/>
      <c r="J111" s="10"/>
      <c r="K111" s="10"/>
      <c r="L111" s="10"/>
      <c r="M111" s="120">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1">
        <v>44074</v>
      </c>
      <c r="B112" s="10">
        <v>0</v>
      </c>
      <c r="C112" s="10">
        <f t="shared" si="53"/>
        <v>0</v>
      </c>
      <c r="D112" s="10">
        <v>0</v>
      </c>
      <c r="E112" s="10">
        <f t="shared" si="25"/>
        <v>1</v>
      </c>
      <c r="F112" s="10">
        <v>5</v>
      </c>
      <c r="G112" s="10">
        <f t="shared" si="52"/>
        <v>11</v>
      </c>
      <c r="H112" s="10"/>
      <c r="I112" s="10"/>
      <c r="J112" s="10"/>
      <c r="K112" s="10"/>
      <c r="L112" s="10">
        <v>0</v>
      </c>
      <c r="M112" s="120">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1">
        <v>44075</v>
      </c>
      <c r="B113" s="10">
        <v>0</v>
      </c>
      <c r="C113" s="10">
        <f t="shared" si="53"/>
        <v>0</v>
      </c>
      <c r="D113" s="10">
        <v>0</v>
      </c>
      <c r="E113" s="10">
        <f t="shared" si="25"/>
        <v>1</v>
      </c>
      <c r="F113" s="10">
        <v>2</v>
      </c>
      <c r="G113" s="10">
        <f t="shared" si="52"/>
        <v>13</v>
      </c>
      <c r="H113" s="10"/>
      <c r="I113" s="10"/>
      <c r="J113" s="10"/>
      <c r="K113" s="10"/>
      <c r="L113" s="10">
        <v>0</v>
      </c>
      <c r="M113" s="120">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1">
        <v>44076</v>
      </c>
      <c r="B114" s="10">
        <v>0</v>
      </c>
      <c r="C114" s="10">
        <f t="shared" si="53"/>
        <v>0</v>
      </c>
      <c r="D114" s="10">
        <v>0</v>
      </c>
      <c r="E114" s="10">
        <f t="shared" si="25"/>
        <v>1</v>
      </c>
      <c r="F114" s="10">
        <v>0</v>
      </c>
      <c r="G114" s="10">
        <f t="shared" si="52"/>
        <v>13</v>
      </c>
      <c r="H114" s="10"/>
      <c r="I114" s="10"/>
      <c r="J114" s="10"/>
      <c r="K114" s="10"/>
      <c r="L114" s="10">
        <v>0</v>
      </c>
      <c r="M114" s="120">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1">
        <v>44077</v>
      </c>
      <c r="B115" s="10">
        <v>0</v>
      </c>
      <c r="C115" s="10">
        <f t="shared" si="53"/>
        <v>0</v>
      </c>
      <c r="D115" s="10">
        <v>0</v>
      </c>
      <c r="E115" s="10">
        <f t="shared" si="25"/>
        <v>1</v>
      </c>
      <c r="F115" s="10">
        <v>0</v>
      </c>
      <c r="G115" s="10">
        <f t="shared" si="52"/>
        <v>13</v>
      </c>
      <c r="H115" s="10"/>
      <c r="I115" s="10"/>
      <c r="J115" s="10"/>
      <c r="K115" s="10"/>
      <c r="L115" s="10">
        <v>0</v>
      </c>
      <c r="M115" s="120">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1">
        <v>44078</v>
      </c>
      <c r="B116" s="10">
        <v>0</v>
      </c>
      <c r="C116" s="10">
        <f t="shared" si="53"/>
        <v>0</v>
      </c>
      <c r="D116" s="10">
        <v>0</v>
      </c>
      <c r="E116" s="10">
        <f t="shared" si="25"/>
        <v>1</v>
      </c>
      <c r="F116" s="10"/>
      <c r="G116" s="10">
        <f t="shared" si="52"/>
        <v>13</v>
      </c>
      <c r="H116" s="10"/>
      <c r="I116" s="10"/>
      <c r="J116" s="10"/>
      <c r="K116" s="10"/>
      <c r="L116" s="10">
        <v>0</v>
      </c>
      <c r="M116" s="120">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1">
        <v>44079</v>
      </c>
      <c r="B117" s="10"/>
      <c r="C117" s="10">
        <f t="shared" si="53"/>
        <v>0</v>
      </c>
      <c r="D117" s="10"/>
      <c r="E117" s="10">
        <f t="shared" si="25"/>
        <v>1</v>
      </c>
      <c r="F117" s="10"/>
      <c r="G117" s="10">
        <f t="shared" si="52"/>
        <v>13</v>
      </c>
      <c r="H117" s="10"/>
      <c r="I117" s="10"/>
      <c r="J117" s="10"/>
      <c r="K117" s="10"/>
      <c r="L117" s="10"/>
      <c r="M117" s="120">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1">
        <v>44080</v>
      </c>
      <c r="B118" s="10"/>
      <c r="C118" s="10">
        <f t="shared" si="53"/>
        <v>0</v>
      </c>
      <c r="D118" s="10"/>
      <c r="E118" s="10">
        <f t="shared" si="25"/>
        <v>1</v>
      </c>
      <c r="F118" s="10"/>
      <c r="G118" s="10">
        <f t="shared" si="52"/>
        <v>13</v>
      </c>
      <c r="H118" s="10"/>
      <c r="I118" s="10"/>
      <c r="J118" s="10"/>
      <c r="K118" s="10"/>
      <c r="L118" s="10"/>
      <c r="M118" s="120">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1">
        <v>44081</v>
      </c>
      <c r="B119" s="10">
        <v>0</v>
      </c>
      <c r="C119" s="10">
        <f t="shared" si="53"/>
        <v>0</v>
      </c>
      <c r="D119" s="10">
        <v>0</v>
      </c>
      <c r="E119" s="10">
        <f t="shared" si="25"/>
        <v>1</v>
      </c>
      <c r="F119" s="10"/>
      <c r="G119" s="10">
        <f t="shared" si="52"/>
        <v>13</v>
      </c>
      <c r="H119" s="10"/>
      <c r="I119" s="10"/>
      <c r="J119" s="10"/>
      <c r="K119" s="10"/>
      <c r="L119" s="10">
        <v>0</v>
      </c>
      <c r="M119" s="120">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1">
        <v>44082</v>
      </c>
      <c r="B120" s="10">
        <v>0</v>
      </c>
      <c r="C120" s="10">
        <f t="shared" si="53"/>
        <v>0</v>
      </c>
      <c r="D120" s="10">
        <v>0</v>
      </c>
      <c r="E120" s="10">
        <f t="shared" si="25"/>
        <v>1</v>
      </c>
      <c r="F120" s="10"/>
      <c r="G120" s="10">
        <f t="shared" si="52"/>
        <v>13</v>
      </c>
      <c r="H120" s="10"/>
      <c r="I120" s="10"/>
      <c r="J120" s="10"/>
      <c r="K120" s="10"/>
      <c r="L120" s="10">
        <v>0</v>
      </c>
      <c r="M120" s="120">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1">
        <v>44083</v>
      </c>
      <c r="B121" s="10">
        <v>0</v>
      </c>
      <c r="C121" s="10">
        <f t="shared" si="53"/>
        <v>0</v>
      </c>
      <c r="D121" s="10">
        <v>0</v>
      </c>
      <c r="E121" s="10">
        <f t="shared" si="25"/>
        <v>1</v>
      </c>
      <c r="F121" s="10"/>
      <c r="G121" s="10">
        <f t="shared" si="52"/>
        <v>13</v>
      </c>
      <c r="H121" s="10"/>
      <c r="I121" s="10"/>
      <c r="J121" s="10"/>
      <c r="K121" s="10"/>
      <c r="L121" s="10">
        <v>0</v>
      </c>
      <c r="M121" s="120">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1">
        <v>44084</v>
      </c>
      <c r="B122" s="10">
        <v>0</v>
      </c>
      <c r="C122" s="10">
        <f t="shared" si="53"/>
        <v>0</v>
      </c>
      <c r="D122" s="10">
        <v>0</v>
      </c>
      <c r="E122" s="10">
        <f t="shared" si="25"/>
        <v>1</v>
      </c>
      <c r="F122" s="10"/>
      <c r="G122" s="10">
        <f t="shared" si="52"/>
        <v>13</v>
      </c>
      <c r="H122" s="10"/>
      <c r="I122" s="10"/>
      <c r="J122" s="10"/>
      <c r="K122" s="10"/>
      <c r="L122" s="10">
        <v>0</v>
      </c>
      <c r="M122" s="120">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1">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0">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1">
        <v>44086</v>
      </c>
      <c r="B124" s="10"/>
      <c r="C124" s="10">
        <f t="shared" si="53"/>
        <v>0</v>
      </c>
      <c r="D124" s="10"/>
      <c r="E124" s="10">
        <f t="shared" si="25"/>
        <v>1</v>
      </c>
      <c r="F124" s="10"/>
      <c r="G124" s="10">
        <f t="shared" si="52"/>
        <v>13</v>
      </c>
      <c r="H124" s="10"/>
      <c r="I124" s="10">
        <f t="shared" ref="I124:I187" si="75">SUM(I123,H124)</f>
        <v>0</v>
      </c>
      <c r="J124" s="10"/>
      <c r="K124" s="10">
        <f t="shared" ref="K124:K187" si="76">SUM(K123,J124)</f>
        <v>0</v>
      </c>
      <c r="L124" s="10"/>
      <c r="M124" s="120">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1">
        <v>44087</v>
      </c>
      <c r="B125" s="10"/>
      <c r="C125" s="10">
        <f t="shared" si="53"/>
        <v>0</v>
      </c>
      <c r="D125" s="10"/>
      <c r="E125" s="10">
        <f t="shared" si="25"/>
        <v>1</v>
      </c>
      <c r="F125" s="10"/>
      <c r="G125" s="10">
        <f t="shared" si="52"/>
        <v>13</v>
      </c>
      <c r="H125" s="10"/>
      <c r="I125" s="10">
        <f t="shared" si="75"/>
        <v>0</v>
      </c>
      <c r="J125" s="10"/>
      <c r="K125" s="10">
        <f t="shared" si="76"/>
        <v>0</v>
      </c>
      <c r="L125" s="10"/>
      <c r="M125" s="120">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1">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0">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1">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0">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1">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0">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1">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0">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1">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0">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1">
        <v>44093</v>
      </c>
      <c r="B131" s="10"/>
      <c r="C131" s="10">
        <f t="shared" si="53"/>
        <v>0</v>
      </c>
      <c r="D131" s="10"/>
      <c r="E131" s="10">
        <f t="shared" si="25"/>
        <v>1</v>
      </c>
      <c r="F131" s="10"/>
      <c r="G131" s="10">
        <f t="shared" si="52"/>
        <v>13</v>
      </c>
      <c r="H131" s="10"/>
      <c r="I131" s="10">
        <f t="shared" si="75"/>
        <v>32</v>
      </c>
      <c r="J131" s="10"/>
      <c r="K131" s="10">
        <f t="shared" si="76"/>
        <v>10</v>
      </c>
      <c r="L131" s="10"/>
      <c r="M131" s="120">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1">
        <v>44094</v>
      </c>
      <c r="B132" s="10"/>
      <c r="C132" s="10">
        <f t="shared" si="53"/>
        <v>0</v>
      </c>
      <c r="D132" s="10"/>
      <c r="E132" s="10">
        <f t="shared" si="25"/>
        <v>1</v>
      </c>
      <c r="F132" s="10"/>
      <c r="G132" s="10">
        <f t="shared" si="52"/>
        <v>13</v>
      </c>
      <c r="H132" s="10"/>
      <c r="I132" s="10">
        <f t="shared" si="75"/>
        <v>32</v>
      </c>
      <c r="J132" s="10"/>
      <c r="K132" s="10">
        <f t="shared" si="76"/>
        <v>10</v>
      </c>
      <c r="L132" s="10"/>
      <c r="M132" s="120">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1">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0">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1">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0">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1">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0">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1">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0">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1">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0">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1">
        <v>44100</v>
      </c>
      <c r="B138" s="10"/>
      <c r="C138" s="10">
        <f t="shared" si="53"/>
        <v>0</v>
      </c>
      <c r="D138" s="10"/>
      <c r="E138" s="10">
        <f t="shared" si="25"/>
        <v>1</v>
      </c>
      <c r="F138" s="10"/>
      <c r="G138" s="10">
        <f t="shared" si="52"/>
        <v>13</v>
      </c>
      <c r="H138" s="10"/>
      <c r="I138" s="10">
        <f t="shared" si="75"/>
        <v>122</v>
      </c>
      <c r="J138" s="10"/>
      <c r="K138" s="10">
        <f t="shared" si="76"/>
        <v>52</v>
      </c>
      <c r="L138" s="10"/>
      <c r="M138" s="120">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1">
        <v>44101</v>
      </c>
      <c r="B139" s="10"/>
      <c r="C139" s="10">
        <f t="shared" si="53"/>
        <v>0</v>
      </c>
      <c r="D139" s="10"/>
      <c r="E139" s="10">
        <f t="shared" si="25"/>
        <v>1</v>
      </c>
      <c r="F139" s="10"/>
      <c r="G139" s="10">
        <f t="shared" si="52"/>
        <v>13</v>
      </c>
      <c r="H139" s="10"/>
      <c r="I139" s="10">
        <f t="shared" si="75"/>
        <v>122</v>
      </c>
      <c r="J139" s="10"/>
      <c r="K139" s="10">
        <f t="shared" si="76"/>
        <v>52</v>
      </c>
      <c r="L139" s="10"/>
      <c r="M139" s="120">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1">
        <v>44102</v>
      </c>
      <c r="B140" s="10">
        <v>0</v>
      </c>
      <c r="C140" s="10">
        <f t="shared" si="53"/>
        <v>0</v>
      </c>
      <c r="D140" s="10">
        <v>0</v>
      </c>
      <c r="E140" s="10">
        <f t="shared" si="25"/>
        <v>1</v>
      </c>
      <c r="F140" s="122">
        <v>5</v>
      </c>
      <c r="G140" s="10">
        <f t="shared" si="52"/>
        <v>18</v>
      </c>
      <c r="H140" s="10">
        <v>35</v>
      </c>
      <c r="I140" s="10">
        <f t="shared" si="75"/>
        <v>157</v>
      </c>
      <c r="J140" s="10">
        <v>14</v>
      </c>
      <c r="K140" s="10">
        <f t="shared" si="76"/>
        <v>66</v>
      </c>
      <c r="L140" s="10">
        <v>0</v>
      </c>
      <c r="M140" s="120">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2">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1">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0">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1">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0">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1">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0">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1">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0">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1">
        <v>44107</v>
      </c>
      <c r="B145" s="10"/>
      <c r="C145" s="10">
        <f t="shared" si="53"/>
        <v>0</v>
      </c>
      <c r="D145" s="10"/>
      <c r="E145" s="10">
        <f t="shared" si="25"/>
        <v>1</v>
      </c>
      <c r="F145" s="10"/>
      <c r="G145" s="10">
        <f t="shared" si="52"/>
        <v>26</v>
      </c>
      <c r="H145" s="10"/>
      <c r="I145" s="10">
        <f t="shared" si="75"/>
        <v>189</v>
      </c>
      <c r="J145" s="10"/>
      <c r="K145" s="10">
        <f t="shared" si="76"/>
        <v>89</v>
      </c>
      <c r="L145" s="10"/>
      <c r="M145" s="120">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1">
        <v>44108</v>
      </c>
      <c r="B146" s="10"/>
      <c r="C146" s="10">
        <f t="shared" si="53"/>
        <v>0</v>
      </c>
      <c r="D146" s="10"/>
      <c r="E146" s="10">
        <f t="shared" si="25"/>
        <v>1</v>
      </c>
      <c r="F146" s="10"/>
      <c r="G146" s="10">
        <f t="shared" si="52"/>
        <v>26</v>
      </c>
      <c r="H146" s="10"/>
      <c r="I146" s="10">
        <f t="shared" si="75"/>
        <v>189</v>
      </c>
      <c r="J146" s="10"/>
      <c r="K146" s="10">
        <f t="shared" si="76"/>
        <v>89</v>
      </c>
      <c r="L146" s="10"/>
      <c r="M146" s="120">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1">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0">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1">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0">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1">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0">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1">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0">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1">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0">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1">
        <v>44114</v>
      </c>
      <c r="B152" s="10"/>
      <c r="C152" s="10">
        <f t="shared" si="53"/>
        <v>0</v>
      </c>
      <c r="D152" s="10"/>
      <c r="E152" s="10">
        <f t="shared" si="25"/>
        <v>1</v>
      </c>
      <c r="F152" s="10"/>
      <c r="G152" s="10">
        <f t="shared" si="52"/>
        <v>28</v>
      </c>
      <c r="H152" s="10"/>
      <c r="I152" s="10">
        <f t="shared" si="75"/>
        <v>255</v>
      </c>
      <c r="J152" s="10"/>
      <c r="K152" s="10">
        <f t="shared" si="76"/>
        <v>109</v>
      </c>
      <c r="L152" s="10"/>
      <c r="M152" s="120">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1">
        <v>44115</v>
      </c>
      <c r="B153" s="10"/>
      <c r="C153" s="10">
        <f t="shared" si="53"/>
        <v>0</v>
      </c>
      <c r="D153" s="10"/>
      <c r="E153" s="10">
        <f t="shared" ref="E153:E190" si="111">E152+D153</f>
        <v>1</v>
      </c>
      <c r="F153" s="10"/>
      <c r="G153" s="10">
        <f t="shared" si="52"/>
        <v>28</v>
      </c>
      <c r="H153" s="10"/>
      <c r="I153" s="10">
        <f t="shared" si="75"/>
        <v>255</v>
      </c>
      <c r="J153" s="10"/>
      <c r="K153" s="10">
        <f t="shared" si="76"/>
        <v>109</v>
      </c>
      <c r="L153" s="10"/>
      <c r="M153" s="120">
        <f t="shared" ref="M153:M190"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1">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0">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1">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0">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1">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0">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1">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0">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1">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0">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1">
        <v>44121</v>
      </c>
      <c r="B159" s="10"/>
      <c r="C159" s="10">
        <f t="shared" si="53"/>
        <v>0</v>
      </c>
      <c r="D159" s="10"/>
      <c r="E159" s="10">
        <f t="shared" si="111"/>
        <v>1</v>
      </c>
      <c r="F159" s="10"/>
      <c r="G159" s="10">
        <f t="shared" si="52"/>
        <v>38</v>
      </c>
      <c r="H159" s="10"/>
      <c r="I159" s="10">
        <f t="shared" si="75"/>
        <v>334</v>
      </c>
      <c r="J159" s="10"/>
      <c r="K159" s="10">
        <f t="shared" si="76"/>
        <v>127</v>
      </c>
      <c r="L159" s="10"/>
      <c r="M159" s="120">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1">
        <v>44122</v>
      </c>
      <c r="B160" s="10"/>
      <c r="C160" s="10">
        <f t="shared" si="53"/>
        <v>0</v>
      </c>
      <c r="D160" s="10"/>
      <c r="E160" s="10">
        <f t="shared" si="111"/>
        <v>1</v>
      </c>
      <c r="F160" s="10"/>
      <c r="G160" s="10">
        <f t="shared" si="52"/>
        <v>38</v>
      </c>
      <c r="H160" s="10"/>
      <c r="I160" s="10">
        <f t="shared" si="75"/>
        <v>334</v>
      </c>
      <c r="J160" s="10"/>
      <c r="K160" s="10">
        <f t="shared" si="76"/>
        <v>127</v>
      </c>
      <c r="L160" s="10"/>
      <c r="M160" s="120">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1">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0">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1">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0">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1">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0">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1">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0">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1">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0">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0">
        <v>6</v>
      </c>
      <c r="GA165" s="10">
        <f t="shared" si="102"/>
        <v>66</v>
      </c>
      <c r="GB165" s="140">
        <v>0</v>
      </c>
      <c r="GC165" s="10">
        <f t="shared" si="73"/>
        <v>44</v>
      </c>
      <c r="GD165" s="10">
        <v>6</v>
      </c>
      <c r="GE165" s="10">
        <f t="shared" si="103"/>
        <v>77</v>
      </c>
      <c r="GF165" s="10">
        <v>5</v>
      </c>
      <c r="GG165" s="10">
        <f t="shared" si="82"/>
        <v>291</v>
      </c>
    </row>
    <row r="166" spans="1:189" ht="14.25" customHeight="1" x14ac:dyDescent="0.2">
      <c r="A166" s="121">
        <v>44128</v>
      </c>
      <c r="B166" s="10"/>
      <c r="C166" s="10">
        <f t="shared" si="53"/>
        <v>0</v>
      </c>
      <c r="D166" s="10"/>
      <c r="E166" s="10">
        <f t="shared" si="111"/>
        <v>3</v>
      </c>
      <c r="F166" s="10"/>
      <c r="G166" s="10">
        <f t="shared" ref="G166:G190" si="132">SUM(G165,F166)</f>
        <v>43</v>
      </c>
      <c r="H166" s="10"/>
      <c r="I166" s="10">
        <f t="shared" si="75"/>
        <v>360</v>
      </c>
      <c r="J166" s="10"/>
      <c r="K166" s="10">
        <f t="shared" si="76"/>
        <v>145</v>
      </c>
      <c r="L166" s="10"/>
      <c r="M166" s="120">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1">
        <v>44129</v>
      </c>
      <c r="B167" s="10"/>
      <c r="C167" s="10">
        <f t="shared" ref="C167:C190" si="135">SUM(C166,B167)</f>
        <v>0</v>
      </c>
      <c r="D167" s="10"/>
      <c r="E167" s="10">
        <f t="shared" si="111"/>
        <v>3</v>
      </c>
      <c r="F167" s="10"/>
      <c r="G167" s="10">
        <f t="shared" si="132"/>
        <v>43</v>
      </c>
      <c r="H167" s="10"/>
      <c r="I167" s="10">
        <f t="shared" si="75"/>
        <v>360</v>
      </c>
      <c r="J167" s="10"/>
      <c r="K167" s="10">
        <f t="shared" si="76"/>
        <v>145</v>
      </c>
      <c r="L167" s="10"/>
      <c r="M167" s="120">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1">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0">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1">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0">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1">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0">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1">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0">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1">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0">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1">
        <v>44135</v>
      </c>
      <c r="B173" s="10"/>
      <c r="C173" s="10">
        <f t="shared" si="135"/>
        <v>0</v>
      </c>
      <c r="D173" s="10"/>
      <c r="E173" s="10">
        <f t="shared" si="111"/>
        <v>3</v>
      </c>
      <c r="F173" s="10"/>
      <c r="G173" s="10">
        <f t="shared" si="132"/>
        <v>49</v>
      </c>
      <c r="H173" s="10"/>
      <c r="I173" s="10">
        <f t="shared" si="75"/>
        <v>389</v>
      </c>
      <c r="J173" s="10"/>
      <c r="K173" s="10">
        <f t="shared" si="76"/>
        <v>153</v>
      </c>
      <c r="L173" s="10"/>
      <c r="M173" s="120">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1">
        <v>44136</v>
      </c>
      <c r="B174" s="10"/>
      <c r="C174" s="10">
        <f t="shared" si="135"/>
        <v>0</v>
      </c>
      <c r="D174" s="10"/>
      <c r="E174" s="10">
        <f t="shared" si="111"/>
        <v>3</v>
      </c>
      <c r="F174" s="10"/>
      <c r="G174" s="10">
        <f t="shared" si="132"/>
        <v>49</v>
      </c>
      <c r="H174" s="10"/>
      <c r="I174" s="10">
        <f t="shared" si="75"/>
        <v>389</v>
      </c>
      <c r="J174" s="10"/>
      <c r="K174" s="10">
        <f t="shared" si="76"/>
        <v>153</v>
      </c>
      <c r="L174" s="10"/>
      <c r="M174" s="120">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1">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0">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1">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0">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1">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0">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1">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0">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1">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0">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1">
        <v>44142</v>
      </c>
      <c r="B180" s="10"/>
      <c r="C180" s="10">
        <f t="shared" si="135"/>
        <v>0</v>
      </c>
      <c r="D180" s="10"/>
      <c r="E180" s="10">
        <f t="shared" si="111"/>
        <v>3</v>
      </c>
      <c r="F180" s="10"/>
      <c r="G180" s="10">
        <f t="shared" si="132"/>
        <v>52</v>
      </c>
      <c r="H180" s="10"/>
      <c r="I180" s="10">
        <f t="shared" si="75"/>
        <v>399</v>
      </c>
      <c r="J180" s="10"/>
      <c r="K180" s="10">
        <f t="shared" si="76"/>
        <v>158</v>
      </c>
      <c r="L180" s="10"/>
      <c r="M180" s="120">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21">
        <v>44143</v>
      </c>
      <c r="B181" s="10"/>
      <c r="C181" s="10">
        <f t="shared" si="135"/>
        <v>0</v>
      </c>
      <c r="D181" s="10"/>
      <c r="E181" s="10">
        <f t="shared" si="111"/>
        <v>3</v>
      </c>
      <c r="F181" s="10"/>
      <c r="G181" s="10">
        <f t="shared" si="132"/>
        <v>52</v>
      </c>
      <c r="H181" s="10"/>
      <c r="I181" s="10">
        <f t="shared" si="75"/>
        <v>399</v>
      </c>
      <c r="J181" s="10"/>
      <c r="K181" s="10">
        <f t="shared" si="76"/>
        <v>158</v>
      </c>
      <c r="L181" s="10"/>
      <c r="M181" s="120">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21">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0">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21">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0">
        <f t="shared" si="112"/>
        <v>7</v>
      </c>
      <c r="N183" s="155"/>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21">
        <v>44146</v>
      </c>
      <c r="B184" s="10">
        <v>0</v>
      </c>
      <c r="C184" s="10">
        <f t="shared" si="135"/>
        <v>0</v>
      </c>
      <c r="D184" s="10">
        <v>0</v>
      </c>
      <c r="E184" s="10">
        <f t="shared" si="111"/>
        <v>3</v>
      </c>
      <c r="F184" s="10">
        <v>0</v>
      </c>
      <c r="G184" s="10">
        <f t="shared" si="132"/>
        <v>56</v>
      </c>
      <c r="H184" s="10">
        <v>0</v>
      </c>
      <c r="I184" s="10">
        <f t="shared" si="75"/>
        <v>399</v>
      </c>
      <c r="J184" s="140">
        <v>1</v>
      </c>
      <c r="K184" s="10">
        <f t="shared" si="76"/>
        <v>163</v>
      </c>
      <c r="L184" s="10">
        <v>0</v>
      </c>
      <c r="M184" s="120">
        <f t="shared" si="112"/>
        <v>7</v>
      </c>
      <c r="N184" s="155"/>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21">
        <v>44147</v>
      </c>
      <c r="B185" s="10">
        <v>0</v>
      </c>
      <c r="C185" s="10">
        <f t="shared" si="135"/>
        <v>0</v>
      </c>
      <c r="D185" s="10">
        <v>0</v>
      </c>
      <c r="E185" s="10">
        <f t="shared" si="111"/>
        <v>3</v>
      </c>
      <c r="F185" s="10">
        <v>0</v>
      </c>
      <c r="G185" s="10">
        <f t="shared" si="132"/>
        <v>56</v>
      </c>
      <c r="H185" s="10">
        <v>0</v>
      </c>
      <c r="I185" s="10">
        <f t="shared" si="75"/>
        <v>399</v>
      </c>
      <c r="J185" s="10">
        <v>0</v>
      </c>
      <c r="K185" s="10">
        <f t="shared" si="76"/>
        <v>163</v>
      </c>
      <c r="L185" s="10">
        <v>0</v>
      </c>
      <c r="M185" s="120">
        <f t="shared" si="112"/>
        <v>7</v>
      </c>
      <c r="N185" s="155"/>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21">
        <v>44148</v>
      </c>
      <c r="B186" s="10">
        <v>0</v>
      </c>
      <c r="C186" s="10">
        <f t="shared" si="135"/>
        <v>0</v>
      </c>
      <c r="D186" s="10">
        <v>0</v>
      </c>
      <c r="E186" s="10">
        <f t="shared" si="111"/>
        <v>3</v>
      </c>
      <c r="F186" s="10">
        <v>0</v>
      </c>
      <c r="G186" s="10">
        <f t="shared" si="132"/>
        <v>56</v>
      </c>
      <c r="H186" s="10">
        <v>0</v>
      </c>
      <c r="I186" s="10">
        <f t="shared" si="75"/>
        <v>399</v>
      </c>
      <c r="J186" s="10">
        <v>0</v>
      </c>
      <c r="K186" s="10">
        <f t="shared" si="76"/>
        <v>163</v>
      </c>
      <c r="L186" s="10">
        <v>0</v>
      </c>
      <c r="M186" s="120">
        <f t="shared" si="112"/>
        <v>7</v>
      </c>
      <c r="N186" s="155"/>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21">
        <v>44149</v>
      </c>
      <c r="B187" s="10"/>
      <c r="C187" s="10">
        <f t="shared" si="135"/>
        <v>0</v>
      </c>
      <c r="D187" s="10"/>
      <c r="E187" s="10">
        <f t="shared" si="111"/>
        <v>3</v>
      </c>
      <c r="F187" s="10"/>
      <c r="G187" s="10">
        <f t="shared" si="132"/>
        <v>56</v>
      </c>
      <c r="H187" s="10"/>
      <c r="I187" s="10">
        <f t="shared" si="75"/>
        <v>399</v>
      </c>
      <c r="J187" s="10"/>
      <c r="K187" s="10">
        <f t="shared" si="76"/>
        <v>163</v>
      </c>
      <c r="L187" s="10"/>
      <c r="M187" s="120">
        <f t="shared" si="112"/>
        <v>7</v>
      </c>
      <c r="N187" s="155"/>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21">
        <v>44150</v>
      </c>
      <c r="B188" s="10"/>
      <c r="C188" s="10">
        <f t="shared" si="135"/>
        <v>0</v>
      </c>
      <c r="D188" s="10"/>
      <c r="E188" s="10">
        <f t="shared" si="111"/>
        <v>3</v>
      </c>
      <c r="F188" s="10"/>
      <c r="G188" s="10">
        <f t="shared" si="132"/>
        <v>56</v>
      </c>
      <c r="H188" s="10"/>
      <c r="I188" s="10">
        <f t="shared" ref="I188:I190" si="142">SUM(I187,H188)</f>
        <v>399</v>
      </c>
      <c r="J188" s="10"/>
      <c r="K188" s="10">
        <f t="shared" ref="K188:K190" si="143">SUM(K187,J188)</f>
        <v>163</v>
      </c>
      <c r="L188" s="10"/>
      <c r="M188" s="120">
        <f t="shared" si="112"/>
        <v>7</v>
      </c>
      <c r="N188" s="155"/>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21">
        <v>44151</v>
      </c>
      <c r="B189" s="10">
        <v>0</v>
      </c>
      <c r="C189" s="10">
        <f t="shared" si="135"/>
        <v>0</v>
      </c>
      <c r="D189" s="10">
        <v>0</v>
      </c>
      <c r="E189" s="10">
        <f t="shared" si="111"/>
        <v>3</v>
      </c>
      <c r="F189" s="10">
        <v>2</v>
      </c>
      <c r="G189" s="10">
        <f t="shared" si="132"/>
        <v>58</v>
      </c>
      <c r="H189" s="10">
        <v>2</v>
      </c>
      <c r="I189" s="10">
        <f t="shared" si="142"/>
        <v>401</v>
      </c>
      <c r="J189" s="10">
        <v>2</v>
      </c>
      <c r="K189" s="10">
        <f t="shared" si="143"/>
        <v>165</v>
      </c>
      <c r="L189" s="10">
        <v>0</v>
      </c>
      <c r="M189" s="120">
        <f t="shared" si="112"/>
        <v>7</v>
      </c>
      <c r="N189" s="155"/>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21">
        <v>44152</v>
      </c>
      <c r="B190" s="10">
        <v>0</v>
      </c>
      <c r="C190" s="10">
        <f t="shared" si="135"/>
        <v>0</v>
      </c>
      <c r="D190" s="10">
        <v>0</v>
      </c>
      <c r="E190" s="10">
        <f t="shared" si="111"/>
        <v>3</v>
      </c>
      <c r="F190" s="10">
        <v>0</v>
      </c>
      <c r="G190" s="10">
        <f t="shared" si="132"/>
        <v>58</v>
      </c>
      <c r="H190" s="10">
        <v>0</v>
      </c>
      <c r="I190" s="10">
        <f t="shared" si="142"/>
        <v>401</v>
      </c>
      <c r="J190" s="10">
        <v>0</v>
      </c>
      <c r="K190" s="10">
        <f t="shared" si="143"/>
        <v>165</v>
      </c>
      <c r="L190" s="10">
        <v>0</v>
      </c>
      <c r="M190" s="120">
        <f t="shared" si="112"/>
        <v>7</v>
      </c>
      <c r="N190" s="155"/>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21">
        <v>44153</v>
      </c>
      <c r="B191" s="10"/>
      <c r="C191" s="10"/>
      <c r="D191" s="10"/>
      <c r="E191" s="10"/>
      <c r="F191" s="10"/>
      <c r="G191" s="10"/>
      <c r="H191" s="10"/>
      <c r="I191" s="10"/>
      <c r="J191" s="10"/>
      <c r="K191" s="10"/>
      <c r="L191" s="10"/>
      <c r="M191" s="120"/>
      <c r="N191" s="155"/>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21">
        <v>44154</v>
      </c>
      <c r="B192" s="10"/>
      <c r="C192" s="10"/>
      <c r="D192" s="10"/>
      <c r="E192" s="10"/>
      <c r="F192" s="10"/>
      <c r="G192" s="10"/>
      <c r="H192" s="10"/>
      <c r="I192" s="10"/>
      <c r="J192" s="10"/>
      <c r="K192" s="10"/>
      <c r="L192" s="10"/>
      <c r="M192" s="120"/>
      <c r="N192" s="155"/>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21">
        <v>44155</v>
      </c>
      <c r="B193" s="10"/>
      <c r="C193" s="10"/>
      <c r="D193" s="10"/>
      <c r="E193" s="10"/>
      <c r="F193" s="10"/>
      <c r="G193" s="10"/>
      <c r="H193" s="10"/>
      <c r="I193" s="10"/>
      <c r="J193" s="10"/>
      <c r="K193" s="10"/>
      <c r="L193" s="10"/>
      <c r="M193" s="120"/>
      <c r="N193" s="155"/>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21">
        <v>44156</v>
      </c>
      <c r="B194" s="10"/>
      <c r="C194" s="10"/>
      <c r="D194" s="10"/>
      <c r="E194" s="10"/>
      <c r="F194" s="10"/>
      <c r="G194" s="10"/>
      <c r="H194" s="10"/>
      <c r="I194" s="10"/>
      <c r="J194" s="10"/>
      <c r="K194" s="10"/>
      <c r="L194" s="10"/>
      <c r="M194" s="120"/>
      <c r="N194" s="155"/>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21">
        <v>44157</v>
      </c>
      <c r="B195" s="10"/>
      <c r="C195" s="10"/>
      <c r="D195" s="10"/>
      <c r="E195" s="10"/>
      <c r="F195" s="10"/>
      <c r="G195" s="10"/>
      <c r="H195" s="10"/>
      <c r="I195" s="10"/>
      <c r="J195" s="10"/>
      <c r="K195" s="10"/>
      <c r="L195" s="10"/>
      <c r="M195" s="120"/>
      <c r="N195" s="155"/>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21"/>
      <c r="B196" s="10"/>
      <c r="C196" s="10"/>
      <c r="D196" s="10"/>
      <c r="E196" s="10"/>
      <c r="F196" s="10"/>
      <c r="G196" s="10"/>
      <c r="H196" s="10"/>
      <c r="I196" s="10"/>
      <c r="J196" s="10"/>
      <c r="K196" s="10"/>
      <c r="L196" s="10"/>
      <c r="M196" s="120"/>
      <c r="N196" s="155"/>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s="124" customFormat="1" ht="15" thickBot="1" x14ac:dyDescent="0.25">
      <c r="A197" s="123" t="s">
        <v>87</v>
      </c>
      <c r="B197" s="221">
        <f>MAX(C4:C196)</f>
        <v>0</v>
      </c>
      <c r="C197" s="222"/>
      <c r="D197" s="221">
        <f>MAX(E4:E196)</f>
        <v>3</v>
      </c>
      <c r="E197" s="222"/>
      <c r="F197" s="221">
        <f>MAX(G4:G196)</f>
        <v>58</v>
      </c>
      <c r="G197" s="222"/>
      <c r="H197" s="221">
        <f>MAX(I4:I196)</f>
        <v>401</v>
      </c>
      <c r="I197" s="222"/>
      <c r="J197" s="221">
        <f>MAX(K4:K196)</f>
        <v>165</v>
      </c>
      <c r="K197" s="222"/>
      <c r="L197" s="221">
        <f>MAX(M4:M196)</f>
        <v>7</v>
      </c>
      <c r="M197" s="230"/>
      <c r="N197" s="229">
        <f>MAX(O4:O196)</f>
        <v>68</v>
      </c>
      <c r="O197" s="222"/>
      <c r="P197" s="221">
        <f>MAX(Q4:Q196)</f>
        <v>1</v>
      </c>
      <c r="Q197" s="222"/>
      <c r="R197" s="221">
        <f>MAX(S4:S196)</f>
        <v>11</v>
      </c>
      <c r="S197" s="222"/>
      <c r="T197" s="221">
        <f>MAX(U4:U196)</f>
        <v>4</v>
      </c>
      <c r="U197" s="222"/>
      <c r="V197" s="221">
        <f>MAX(W4:W196)</f>
        <v>4</v>
      </c>
      <c r="W197" s="222"/>
      <c r="X197" s="221">
        <f>MAX(Y4:Y196)</f>
        <v>3</v>
      </c>
      <c r="Y197" s="222"/>
      <c r="Z197" s="221">
        <f>MAX(AA4:AA166)</f>
        <v>3</v>
      </c>
      <c r="AA197" s="222"/>
      <c r="AB197" s="221">
        <f>MAX(AC4:AC196)</f>
        <v>0</v>
      </c>
      <c r="AC197" s="222"/>
      <c r="AD197" s="221">
        <f>MAX(AE4:AE196)</f>
        <v>3</v>
      </c>
      <c r="AE197" s="222"/>
      <c r="AF197" s="221">
        <f>MAX(AG4:AG166)</f>
        <v>10</v>
      </c>
      <c r="AG197" s="222"/>
      <c r="AH197" s="221">
        <f>MAX(AI4:AI196)</f>
        <v>1689</v>
      </c>
      <c r="AI197" s="222"/>
      <c r="AJ197" s="221">
        <f>MAX(AK4:AK196)</f>
        <v>173</v>
      </c>
      <c r="AK197" s="222"/>
      <c r="AL197" s="221">
        <f>MAX(AM4:AM196)</f>
        <v>3</v>
      </c>
      <c r="AM197" s="222"/>
      <c r="AN197" s="221">
        <f>MAX(AO4:AO196)</f>
        <v>3</v>
      </c>
      <c r="AO197" s="222"/>
      <c r="AP197" s="221">
        <f>MAX(AQ4:AQ196)</f>
        <v>24</v>
      </c>
      <c r="AQ197" s="222"/>
      <c r="AR197" s="221">
        <f>MAX(AS4:AS196)</f>
        <v>15</v>
      </c>
      <c r="AS197" s="222"/>
      <c r="AT197" s="221">
        <f>MAX(AU4:AU196)</f>
        <v>35</v>
      </c>
      <c r="AU197" s="222"/>
      <c r="AV197" s="221">
        <f>MAX(AW4:AW196)</f>
        <v>88</v>
      </c>
      <c r="AW197" s="222"/>
      <c r="AX197" s="221">
        <f>MAX(AY4:AY166)</f>
        <v>72</v>
      </c>
      <c r="AY197" s="222"/>
      <c r="AZ197" s="221">
        <f>MAX(BA4:BA196)</f>
        <v>11</v>
      </c>
      <c r="BA197" s="222"/>
      <c r="BB197" s="221">
        <f>MAX(BC4:BC166)</f>
        <v>1</v>
      </c>
      <c r="BC197" s="222"/>
      <c r="BD197" s="221">
        <f>MAX(BE4:BE166)</f>
        <v>0</v>
      </c>
      <c r="BE197" s="222"/>
      <c r="BF197" s="221">
        <f>MAX(BG4:BG166)</f>
        <v>0</v>
      </c>
      <c r="BG197" s="222"/>
      <c r="BH197" s="221">
        <f>MAX(BI4:BI196)</f>
        <v>2</v>
      </c>
      <c r="BI197" s="222"/>
      <c r="BJ197" s="221">
        <f>MAX(BK4:BK196)</f>
        <v>0</v>
      </c>
      <c r="BK197" s="222"/>
      <c r="BL197" s="221">
        <f>MAX(BM4:BM196)</f>
        <v>0</v>
      </c>
      <c r="BM197" s="222"/>
      <c r="BN197" s="221">
        <f>MAX(BO4:BO166)</f>
        <v>1</v>
      </c>
      <c r="BO197" s="222"/>
      <c r="BP197" s="221">
        <f>MAX(BQ4:BQ196)</f>
        <v>0</v>
      </c>
      <c r="BQ197" s="222"/>
      <c r="BR197" s="221">
        <f>MAX(BS4:BS196)</f>
        <v>2</v>
      </c>
      <c r="BS197" s="222"/>
      <c r="BT197" s="221">
        <f>MAX(BU4:BU196)</f>
        <v>18</v>
      </c>
      <c r="BU197" s="222"/>
      <c r="BV197" s="221">
        <f>MAX(BW4:BW196)</f>
        <v>3</v>
      </c>
      <c r="BW197" s="222"/>
      <c r="BX197" s="221">
        <f>MAX(BY4:BY196)</f>
        <v>10</v>
      </c>
      <c r="BY197" s="222"/>
      <c r="BZ197" s="221">
        <f>MAX(CA4:CA196)</f>
        <v>30</v>
      </c>
      <c r="CA197" s="222"/>
      <c r="CB197" s="221">
        <f>MAX(CC4:CC196)</f>
        <v>5</v>
      </c>
      <c r="CC197" s="222"/>
      <c r="CD197" s="221">
        <f>MAX(CE4:CE196)</f>
        <v>21</v>
      </c>
      <c r="CE197" s="222"/>
      <c r="CF197" s="221">
        <f>MAX(CG4:CG196)</f>
        <v>226</v>
      </c>
      <c r="CG197" s="222"/>
      <c r="CH197" s="221">
        <f>MAX(CI4:CI196)</f>
        <v>0</v>
      </c>
      <c r="CI197" s="222"/>
      <c r="CJ197" s="221">
        <f>MAX(CK4:CK196)</f>
        <v>0</v>
      </c>
      <c r="CK197" s="222"/>
      <c r="CL197" s="221">
        <f>MAX(CM4:CM196)</f>
        <v>12</v>
      </c>
      <c r="CM197" s="222"/>
      <c r="CN197" s="221">
        <f>MAX(CO4:CO166)</f>
        <v>1</v>
      </c>
      <c r="CO197" s="222"/>
      <c r="CP197" s="221">
        <f>MAX(CQ4:CQ196)</f>
        <v>14</v>
      </c>
      <c r="CQ197" s="222"/>
      <c r="CR197" s="221">
        <f>MAX(CS4:CS166)</f>
        <v>5</v>
      </c>
      <c r="CS197" s="222"/>
      <c r="CT197" s="221">
        <f>MAX(CU4:CU196)</f>
        <v>21</v>
      </c>
      <c r="CU197" s="222"/>
      <c r="CV197" s="221">
        <f>MAX(CW4:CW166)</f>
        <v>2556</v>
      </c>
      <c r="CW197" s="222"/>
      <c r="CX197" s="221">
        <f>MAX(CY4:CY196)</f>
        <v>416</v>
      </c>
      <c r="CY197" s="222"/>
      <c r="CZ197" s="221">
        <f>MAX(DA4:DA196)</f>
        <v>6</v>
      </c>
      <c r="DA197" s="222"/>
      <c r="DB197" s="221">
        <f>MAX(DC4:DC196)</f>
        <v>16</v>
      </c>
      <c r="DC197" s="222"/>
      <c r="DD197" s="221">
        <f>MAX(DE4:DE196)</f>
        <v>1</v>
      </c>
      <c r="DE197" s="222"/>
      <c r="DF197" s="221">
        <f>MAX(DG4:DG196)</f>
        <v>24</v>
      </c>
      <c r="DG197" s="222"/>
      <c r="DH197" s="221">
        <f>MAX(DI4:DI196)</f>
        <v>31</v>
      </c>
      <c r="DI197" s="222"/>
      <c r="DJ197" s="221">
        <f>MAX(DK4:DK196)</f>
        <v>45</v>
      </c>
      <c r="DK197" s="222"/>
      <c r="DL197" s="221">
        <f>MAX(DM4:DM196)</f>
        <v>10</v>
      </c>
      <c r="DM197" s="222"/>
      <c r="DN197" s="221">
        <f>MAX(DO4:DO166)</f>
        <v>50</v>
      </c>
      <c r="DO197" s="222"/>
      <c r="DP197" s="221">
        <f>MAX(DQ4:DQ196)</f>
        <v>22</v>
      </c>
      <c r="DQ197" s="222"/>
      <c r="DR197" s="221">
        <f>MAX(DS4:DS196)</f>
        <v>2</v>
      </c>
      <c r="DS197" s="222"/>
      <c r="DT197" s="221">
        <f>MAX(DU4:DU196)</f>
        <v>197</v>
      </c>
      <c r="DU197" s="222"/>
      <c r="DV197" s="221">
        <f>MAX(DW4:DW166)</f>
        <v>1</v>
      </c>
      <c r="DW197" s="222"/>
      <c r="DX197" s="221">
        <f>MAX(DY4:DY196)</f>
        <v>2</v>
      </c>
      <c r="DY197" s="222"/>
      <c r="DZ197" s="221">
        <f>MAX(EA4:EA196)</f>
        <v>139</v>
      </c>
      <c r="EA197" s="222"/>
      <c r="EB197" s="221">
        <f>MAX(EC4:EC196)</f>
        <v>1536</v>
      </c>
      <c r="EC197" s="222"/>
      <c r="ED197" s="221">
        <f>MAX(EE4:EE196)</f>
        <v>0</v>
      </c>
      <c r="EE197" s="222"/>
      <c r="EF197" s="221">
        <f>MAX(EG4:EG196)</f>
        <v>117</v>
      </c>
      <c r="EG197" s="222"/>
      <c r="EH197" s="221">
        <f>MAX(EI4:EI196)</f>
        <v>10</v>
      </c>
      <c r="EI197" s="222"/>
      <c r="EJ197" s="221">
        <f>MAX(EK4:EK196)</f>
        <v>1</v>
      </c>
      <c r="EK197" s="222"/>
      <c r="EL197" s="221">
        <f>MAX(EM4:EM196)</f>
        <v>8</v>
      </c>
      <c r="EM197" s="222"/>
      <c r="EN197" s="221">
        <f>MAX(EO4:EO196)</f>
        <v>578</v>
      </c>
      <c r="EO197" s="222"/>
      <c r="EP197" s="221">
        <f>MAX(EQ4:EQ196)</f>
        <v>337</v>
      </c>
      <c r="EQ197" s="222"/>
      <c r="ER197" s="221">
        <f>MAX(ES4:ES196)</f>
        <v>40</v>
      </c>
      <c r="ES197" s="222"/>
      <c r="ET197" s="221">
        <f>MAX(EU4:EU166)</f>
        <v>0</v>
      </c>
      <c r="EU197" s="222"/>
      <c r="EV197" s="221">
        <f>MAX(EW4:EW166)</f>
        <v>0</v>
      </c>
      <c r="EW197" s="222"/>
      <c r="EX197" s="221">
        <f>MAX(EY4:EY166)</f>
        <v>3</v>
      </c>
      <c r="EY197" s="222"/>
      <c r="EZ197" s="221">
        <f>MAX(FA4:FA166)</f>
        <v>62</v>
      </c>
      <c r="FA197" s="222"/>
      <c r="FB197" s="221">
        <f>MAX(FC4:FC166)</f>
        <v>970</v>
      </c>
      <c r="FC197" s="222"/>
      <c r="FD197" s="221">
        <f>MAX(FE4:FE166)</f>
        <v>1</v>
      </c>
      <c r="FE197" s="222"/>
      <c r="FF197" s="221">
        <f>MAX(FG4:FG196)</f>
        <v>0</v>
      </c>
      <c r="FG197" s="222"/>
      <c r="FH197" s="221">
        <f>MAX(FI4:FI196)</f>
        <v>76</v>
      </c>
      <c r="FI197" s="222"/>
      <c r="FJ197" s="221">
        <f>MAX(FK4:FK196)</f>
        <v>61</v>
      </c>
      <c r="FK197" s="222"/>
      <c r="FL197" s="221">
        <f>MAX(FM4:FM196)</f>
        <v>1468</v>
      </c>
      <c r="FM197" s="222"/>
      <c r="FN197" s="221">
        <f>MAX(FO4:FO166)</f>
        <v>8</v>
      </c>
      <c r="FO197" s="222"/>
      <c r="FP197" s="221">
        <f>MAX(FQ4:FQ166)</f>
        <v>0</v>
      </c>
      <c r="FQ197" s="222"/>
      <c r="FR197" s="221">
        <f>MAX(FS4:FS166)</f>
        <v>2</v>
      </c>
      <c r="FS197" s="222"/>
      <c r="FT197" s="221">
        <f>MAX(FU4:FU196)</f>
        <v>8</v>
      </c>
      <c r="FU197" s="222"/>
      <c r="FV197" s="221">
        <f>MAX(FW4:FW196)</f>
        <v>1</v>
      </c>
      <c r="FW197" s="222"/>
      <c r="FX197" s="221">
        <f>MAX(FY4:FY196)</f>
        <v>46</v>
      </c>
      <c r="FY197" s="222"/>
      <c r="FZ197" s="221">
        <f>MAX(GA4:GA196)</f>
        <v>75</v>
      </c>
      <c r="GA197" s="222"/>
      <c r="GB197" s="221">
        <f>MAX(GC4:GC196)</f>
        <v>46</v>
      </c>
      <c r="GC197" s="222"/>
      <c r="GD197" s="221">
        <f>MAX(GE4:GE196)</f>
        <v>102</v>
      </c>
      <c r="GE197" s="222"/>
      <c r="GF197" s="221">
        <f>MAX(GG4:GG196)</f>
        <v>300</v>
      </c>
      <c r="GG197" s="222"/>
    </row>
    <row r="198" spans="1:189" s="37" customFormat="1" ht="12.75" thickTop="1" x14ac:dyDescent="0.2">
      <c r="M198" s="156"/>
      <c r="N198" s="156"/>
    </row>
    <row r="199" spans="1:189" s="37" customFormat="1" ht="12" x14ac:dyDescent="0.2">
      <c r="GF199" s="37" t="s">
        <v>156</v>
      </c>
      <c r="GG199" s="45">
        <f>SUM(B197:GG197)</f>
        <v>12600</v>
      </c>
    </row>
  </sheetData>
  <mergeCells count="189">
    <mergeCell ref="FX197:FY197"/>
    <mergeCell ref="FZ197:GA197"/>
    <mergeCell ref="FN197:FO197"/>
    <mergeCell ref="BB2:BC2"/>
    <mergeCell ref="BB197:BC197"/>
    <mergeCell ref="FD2:FE2"/>
    <mergeCell ref="FD197:FE197"/>
    <mergeCell ref="FF197:FG197"/>
    <mergeCell ref="BJ197:BK197"/>
    <mergeCell ref="FF2:FG2"/>
    <mergeCell ref="FJ197:FK197"/>
    <mergeCell ref="DN197:DO197"/>
    <mergeCell ref="BD197:BE197"/>
    <mergeCell ref="DF197:DG197"/>
    <mergeCell ref="CF197:CG197"/>
    <mergeCell ref="CH197:CI197"/>
    <mergeCell ref="CP197:CQ197"/>
    <mergeCell ref="CT197:CU197"/>
    <mergeCell ref="CJ197:CK197"/>
    <mergeCell ref="CL197:CM197"/>
    <mergeCell ref="EL197:EM197"/>
    <mergeCell ref="DT197:DU197"/>
    <mergeCell ref="DX197:DY197"/>
    <mergeCell ref="DZ197:EA197"/>
    <mergeCell ref="Z2:AA2"/>
    <mergeCell ref="Z197:AA197"/>
    <mergeCell ref="EZ2:FA2"/>
    <mergeCell ref="EZ197:FA197"/>
    <mergeCell ref="FB2:FC2"/>
    <mergeCell ref="FB197:FC197"/>
    <mergeCell ref="EV2:EW2"/>
    <mergeCell ref="EV197:EW197"/>
    <mergeCell ref="EX2:EY2"/>
    <mergeCell ref="EX197:EY197"/>
    <mergeCell ref="BJ2:BK2"/>
    <mergeCell ref="EN197:EO197"/>
    <mergeCell ref="EP197:EQ197"/>
    <mergeCell ref="ED197:EE197"/>
    <mergeCell ref="EF197:EG197"/>
    <mergeCell ref="AF2:AG2"/>
    <mergeCell ref="AX2:AY2"/>
    <mergeCell ref="DV2:DW2"/>
    <mergeCell ref="BD2:BE2"/>
    <mergeCell ref="CN2:CO2"/>
    <mergeCell ref="CN197:CO197"/>
    <mergeCell ref="CR2:CS2"/>
    <mergeCell ref="CR197:CS197"/>
    <mergeCell ref="DN2:DO2"/>
    <mergeCell ref="GB197:GC197"/>
    <mergeCell ref="GD197:GE197"/>
    <mergeCell ref="GF197:GG197"/>
    <mergeCell ref="FL197:FM197"/>
    <mergeCell ref="J197:K197"/>
    <mergeCell ref="FV197:FW197"/>
    <mergeCell ref="FT197:FU197"/>
    <mergeCell ref="P2:Q2"/>
    <mergeCell ref="P197:Q197"/>
    <mergeCell ref="FP2:FQ2"/>
    <mergeCell ref="FR2:FS2"/>
    <mergeCell ref="AF197:AG197"/>
    <mergeCell ref="AX197:AY197"/>
    <mergeCell ref="DV197:DW197"/>
    <mergeCell ref="FP197:FQ197"/>
    <mergeCell ref="FR197:FS197"/>
    <mergeCell ref="CV2:CW2"/>
    <mergeCell ref="ET2:EU2"/>
    <mergeCell ref="CV197:CW197"/>
    <mergeCell ref="ET197:EU197"/>
    <mergeCell ref="BF2:BG2"/>
    <mergeCell ref="BF197:BG197"/>
    <mergeCell ref="BN2:BO2"/>
    <mergeCell ref="BN197:BO197"/>
    <mergeCell ref="DP197:DQ197"/>
    <mergeCell ref="DR197:DS197"/>
    <mergeCell ref="EH197:EI197"/>
    <mergeCell ref="EJ197:EK197"/>
    <mergeCell ref="BV197:BW197"/>
    <mergeCell ref="BZ197:CA197"/>
    <mergeCell ref="CB197:CC197"/>
    <mergeCell ref="CD197:CE197"/>
    <mergeCell ref="AH2:AI2"/>
    <mergeCell ref="AJ2:AK2"/>
    <mergeCell ref="AL2:AM2"/>
    <mergeCell ref="AN2:AO2"/>
    <mergeCell ref="AP2:AQ2"/>
    <mergeCell ref="AR2:AS2"/>
    <mergeCell ref="AT2:AU2"/>
    <mergeCell ref="AV2:AW2"/>
    <mergeCell ref="AH197:AI197"/>
    <mergeCell ref="AJ197:AK197"/>
    <mergeCell ref="AL197:AM197"/>
    <mergeCell ref="AN197:AO197"/>
    <mergeCell ref="AP197:AQ197"/>
    <mergeCell ref="H197:I197"/>
    <mergeCell ref="BP197:BQ197"/>
    <mergeCell ref="BR197:BS197"/>
    <mergeCell ref="AZ197:BA197"/>
    <mergeCell ref="BL197:BM197"/>
    <mergeCell ref="BX197:BY197"/>
    <mergeCell ref="BH197:BI197"/>
    <mergeCell ref="L197:M197"/>
    <mergeCell ref="GB2:GC2"/>
    <mergeCell ref="FT2:FU2"/>
    <mergeCell ref="DZ2:EA2"/>
    <mergeCell ref="CX2:CY2"/>
    <mergeCell ref="DJ2:DK2"/>
    <mergeCell ref="DT2:DU2"/>
    <mergeCell ref="CP2:CQ2"/>
    <mergeCell ref="ED2:EE2"/>
    <mergeCell ref="EN2:EO2"/>
    <mergeCell ref="FJ2:FK2"/>
    <mergeCell ref="FZ2:GA2"/>
    <mergeCell ref="FN2:FO2"/>
    <mergeCell ref="CZ197:DA197"/>
    <mergeCell ref="DB197:DC197"/>
    <mergeCell ref="DD197:DE197"/>
    <mergeCell ref="ER197:ES197"/>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B1:AC1"/>
    <mergeCell ref="L2:M2"/>
    <mergeCell ref="R2:S2"/>
    <mergeCell ref="BP2:BQ2"/>
    <mergeCell ref="CT2:CU2"/>
    <mergeCell ref="T2:U2"/>
    <mergeCell ref="V2:W2"/>
    <mergeCell ref="AB2:AC2"/>
    <mergeCell ref="N197:O197"/>
    <mergeCell ref="B197:C197"/>
    <mergeCell ref="R197:S197"/>
    <mergeCell ref="D197:E197"/>
    <mergeCell ref="T197:U197"/>
    <mergeCell ref="BR2:BS2"/>
    <mergeCell ref="F2:G2"/>
    <mergeCell ref="V197:W197"/>
    <mergeCell ref="X197:Y197"/>
    <mergeCell ref="F197:G197"/>
    <mergeCell ref="AB197:AC197"/>
    <mergeCell ref="AD197:AE197"/>
    <mergeCell ref="BT197:BU197"/>
    <mergeCell ref="AR197:AS197"/>
    <mergeCell ref="AT197:AU197"/>
    <mergeCell ref="AV197:AW197"/>
    <mergeCell ref="FH197:FI197"/>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7:CY197"/>
    <mergeCell ref="EB197:EC197"/>
    <mergeCell ref="DH197:DI197"/>
    <mergeCell ref="DJ197:DK197"/>
    <mergeCell ref="DL197:DM19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zoomScale="110" zoomScaleNormal="110" workbookViewId="0">
      <pane xSplit="1" ySplit="2" topLeftCell="B178" activePane="bottomRight" state="frozen"/>
      <selection pane="topRight" activeCell="B1" sqref="B1"/>
      <selection pane="bottomLeft" activeCell="A3" sqref="A3"/>
      <selection pane="bottomRight" activeCell="M197" sqref="M197"/>
    </sheetView>
  </sheetViews>
  <sheetFormatPr baseColWidth="10" defaultColWidth="11" defaultRowHeight="14.25" x14ac:dyDescent="0.2"/>
  <cols>
    <col min="1" max="1" width="26" style="37" customWidth="1"/>
    <col min="2" max="11" width="11" style="37"/>
    <col min="12" max="16384" width="11" style="49"/>
  </cols>
  <sheetData>
    <row r="1" spans="1:11" ht="15" thickTop="1" x14ac:dyDescent="0.2">
      <c r="A1" s="126"/>
      <c r="B1" s="231" t="s">
        <v>90</v>
      </c>
      <c r="C1" s="231"/>
      <c r="D1" s="231"/>
      <c r="E1" s="231"/>
      <c r="F1" s="231"/>
      <c r="G1" s="231"/>
      <c r="H1" s="231"/>
      <c r="I1" s="231"/>
      <c r="J1" s="231"/>
      <c r="K1" s="232"/>
    </row>
    <row r="2" spans="1:11" x14ac:dyDescent="0.2">
      <c r="A2" s="127"/>
      <c r="B2" s="233" t="s">
        <v>22</v>
      </c>
      <c r="C2" s="233"/>
      <c r="D2" s="233" t="s">
        <v>23</v>
      </c>
      <c r="E2" s="233"/>
      <c r="F2" s="233" t="s">
        <v>24</v>
      </c>
      <c r="G2" s="233"/>
      <c r="H2" s="233" t="s">
        <v>25</v>
      </c>
      <c r="I2" s="233"/>
      <c r="J2" s="233" t="s">
        <v>26</v>
      </c>
      <c r="K2" s="234"/>
    </row>
    <row r="3" spans="1:11" x14ac:dyDescent="0.2">
      <c r="A3" s="127"/>
      <c r="B3" s="128" t="s">
        <v>3</v>
      </c>
      <c r="C3" s="128" t="s">
        <v>2</v>
      </c>
      <c r="D3" s="128" t="s">
        <v>3</v>
      </c>
      <c r="E3" s="128" t="s">
        <v>2</v>
      </c>
      <c r="F3" s="128" t="s">
        <v>3</v>
      </c>
      <c r="G3" s="128" t="s">
        <v>2</v>
      </c>
      <c r="H3" s="128" t="s">
        <v>3</v>
      </c>
      <c r="I3" s="128" t="s">
        <v>2</v>
      </c>
      <c r="J3" s="128" t="s">
        <v>3</v>
      </c>
      <c r="K3" s="129" t="s">
        <v>2</v>
      </c>
    </row>
    <row r="4" spans="1:11" x14ac:dyDescent="0.2">
      <c r="A4" s="130">
        <v>43952.333333333336</v>
      </c>
      <c r="B4" s="128"/>
      <c r="C4" s="128"/>
      <c r="D4" s="128"/>
      <c r="E4" s="128"/>
      <c r="F4" s="128"/>
      <c r="G4" s="128"/>
      <c r="H4" s="128"/>
      <c r="I4" s="128"/>
      <c r="J4" s="128"/>
      <c r="K4" s="129"/>
    </row>
    <row r="5" spans="1:11" x14ac:dyDescent="0.2">
      <c r="A5" s="130">
        <v>43953.333333333336</v>
      </c>
      <c r="B5" s="128"/>
      <c r="C5" s="128"/>
      <c r="D5" s="128"/>
      <c r="E5" s="128"/>
      <c r="F5" s="128"/>
      <c r="G5" s="128"/>
      <c r="H5" s="128"/>
      <c r="I5" s="128"/>
      <c r="J5" s="128"/>
      <c r="K5" s="129"/>
    </row>
    <row r="6" spans="1:11" x14ac:dyDescent="0.2">
      <c r="A6" s="130">
        <v>43954.333333333336</v>
      </c>
      <c r="B6" s="128"/>
      <c r="C6" s="128"/>
      <c r="D6" s="128"/>
      <c r="E6" s="128"/>
      <c r="F6" s="128"/>
      <c r="G6" s="128"/>
      <c r="H6" s="128"/>
      <c r="I6" s="128"/>
      <c r="J6" s="128"/>
      <c r="K6" s="129"/>
    </row>
    <row r="7" spans="1:11" x14ac:dyDescent="0.2">
      <c r="A7" s="130">
        <v>43955.333333333336</v>
      </c>
      <c r="B7" s="128"/>
      <c r="C7" s="128"/>
      <c r="D7" s="128"/>
      <c r="E7" s="128"/>
      <c r="F7" s="128"/>
      <c r="G7" s="128"/>
      <c r="H7" s="128"/>
      <c r="I7" s="128"/>
      <c r="J7" s="128"/>
      <c r="K7" s="129"/>
    </row>
    <row r="8" spans="1:11" x14ac:dyDescent="0.2">
      <c r="A8" s="130">
        <v>43956.333333333336</v>
      </c>
      <c r="B8" s="128"/>
      <c r="C8" s="128"/>
      <c r="D8" s="128"/>
      <c r="E8" s="128"/>
      <c r="F8" s="128"/>
      <c r="G8" s="128"/>
      <c r="H8" s="128"/>
      <c r="I8" s="128"/>
      <c r="J8" s="128"/>
      <c r="K8" s="129"/>
    </row>
    <row r="9" spans="1:11" x14ac:dyDescent="0.2">
      <c r="A9" s="130">
        <v>43957.333333333336</v>
      </c>
      <c r="B9" s="128"/>
      <c r="C9" s="128"/>
      <c r="D9" s="128"/>
      <c r="E9" s="128"/>
      <c r="F9" s="128"/>
      <c r="G9" s="128"/>
      <c r="H9" s="128"/>
      <c r="I9" s="128"/>
      <c r="J9" s="128"/>
      <c r="K9" s="129"/>
    </row>
    <row r="10" spans="1:11" x14ac:dyDescent="0.2">
      <c r="A10" s="130">
        <v>43958.333333333336</v>
      </c>
      <c r="B10" s="128"/>
      <c r="C10" s="128"/>
      <c r="D10" s="128"/>
      <c r="E10" s="128"/>
      <c r="F10" s="128"/>
      <c r="G10" s="128"/>
      <c r="H10" s="128"/>
      <c r="I10" s="128"/>
      <c r="J10" s="128"/>
      <c r="K10" s="129"/>
    </row>
    <row r="11" spans="1:11" x14ac:dyDescent="0.2">
      <c r="A11" s="130">
        <v>43959.333333333336</v>
      </c>
      <c r="B11" s="128"/>
      <c r="C11" s="128"/>
      <c r="D11" s="128"/>
      <c r="E11" s="128"/>
      <c r="F11" s="128"/>
      <c r="G11" s="128"/>
      <c r="H11" s="128"/>
      <c r="I11" s="128"/>
      <c r="J11" s="128"/>
      <c r="K11" s="129"/>
    </row>
    <row r="12" spans="1:11" x14ac:dyDescent="0.2">
      <c r="A12" s="130">
        <v>43960.333333333336</v>
      </c>
      <c r="B12" s="128"/>
      <c r="C12" s="128"/>
      <c r="D12" s="128"/>
      <c r="E12" s="128"/>
      <c r="F12" s="128"/>
      <c r="G12" s="128"/>
      <c r="H12" s="128"/>
      <c r="I12" s="128"/>
      <c r="J12" s="128"/>
      <c r="K12" s="129"/>
    </row>
    <row r="13" spans="1:11" x14ac:dyDescent="0.2">
      <c r="A13" s="130">
        <v>43961.333333333336</v>
      </c>
      <c r="B13" s="128"/>
      <c r="C13" s="128"/>
      <c r="D13" s="128"/>
      <c r="E13" s="128"/>
      <c r="F13" s="128"/>
      <c r="G13" s="128"/>
      <c r="H13" s="128"/>
      <c r="I13" s="128"/>
      <c r="J13" s="128"/>
      <c r="K13" s="129"/>
    </row>
    <row r="14" spans="1:11" x14ac:dyDescent="0.2">
      <c r="A14" s="130">
        <v>43962.333333333336</v>
      </c>
      <c r="B14" s="128"/>
      <c r="C14" s="128"/>
      <c r="D14" s="128"/>
      <c r="E14" s="128"/>
      <c r="F14" s="128"/>
      <c r="G14" s="128"/>
      <c r="H14" s="128"/>
      <c r="I14" s="128"/>
      <c r="J14" s="128"/>
      <c r="K14" s="129"/>
    </row>
    <row r="15" spans="1:11" x14ac:dyDescent="0.2">
      <c r="A15" s="130">
        <v>43963.333333333336</v>
      </c>
      <c r="B15" s="128"/>
      <c r="C15" s="128"/>
      <c r="D15" s="128"/>
      <c r="E15" s="128"/>
      <c r="F15" s="128"/>
      <c r="G15" s="128"/>
      <c r="H15" s="128"/>
      <c r="I15" s="128"/>
      <c r="J15" s="128"/>
      <c r="K15" s="129"/>
    </row>
    <row r="16" spans="1:11" x14ac:dyDescent="0.2">
      <c r="A16" s="130">
        <v>43964.333333333336</v>
      </c>
      <c r="B16" s="128"/>
      <c r="C16" s="128"/>
      <c r="D16" s="128"/>
      <c r="E16" s="128"/>
      <c r="F16" s="128"/>
      <c r="G16" s="128"/>
      <c r="H16" s="128"/>
      <c r="I16" s="128"/>
      <c r="J16" s="128"/>
      <c r="K16" s="129"/>
    </row>
    <row r="17" spans="1:11" x14ac:dyDescent="0.2">
      <c r="A17" s="130">
        <v>43965.333333333336</v>
      </c>
      <c r="B17" s="128"/>
      <c r="C17" s="128"/>
      <c r="D17" s="128"/>
      <c r="E17" s="128"/>
      <c r="F17" s="128"/>
      <c r="G17" s="128"/>
      <c r="H17" s="128"/>
      <c r="I17" s="128"/>
      <c r="J17" s="128"/>
      <c r="K17" s="129"/>
    </row>
    <row r="18" spans="1:11" x14ac:dyDescent="0.2">
      <c r="A18" s="130">
        <v>43966.333333333336</v>
      </c>
      <c r="B18" s="128"/>
      <c r="C18" s="128"/>
      <c r="D18" s="128"/>
      <c r="E18" s="128"/>
      <c r="F18" s="128"/>
      <c r="G18" s="128"/>
      <c r="H18" s="128"/>
      <c r="I18" s="128"/>
      <c r="J18" s="128"/>
      <c r="K18" s="129"/>
    </row>
    <row r="19" spans="1:11" x14ac:dyDescent="0.2">
      <c r="A19" s="130">
        <v>43967.333333333336</v>
      </c>
      <c r="B19" s="128"/>
      <c r="C19" s="128"/>
      <c r="D19" s="128"/>
      <c r="E19" s="128"/>
      <c r="F19" s="128"/>
      <c r="G19" s="128"/>
      <c r="H19" s="128"/>
      <c r="I19" s="128"/>
      <c r="J19" s="128"/>
      <c r="K19" s="129"/>
    </row>
    <row r="20" spans="1:11" x14ac:dyDescent="0.2">
      <c r="A20" s="130">
        <v>43968.333333333336</v>
      </c>
      <c r="B20" s="128"/>
      <c r="C20" s="128"/>
      <c r="D20" s="128"/>
      <c r="E20" s="128"/>
      <c r="F20" s="128"/>
      <c r="G20" s="128"/>
      <c r="H20" s="128"/>
      <c r="I20" s="128"/>
      <c r="J20" s="128"/>
      <c r="K20" s="129"/>
    </row>
    <row r="21" spans="1:11" x14ac:dyDescent="0.2">
      <c r="A21" s="130">
        <v>43969.333333333336</v>
      </c>
      <c r="B21" s="128"/>
      <c r="C21" s="128"/>
      <c r="D21" s="128"/>
      <c r="E21" s="128"/>
      <c r="F21" s="128"/>
      <c r="G21" s="128"/>
      <c r="H21" s="128"/>
      <c r="I21" s="128"/>
      <c r="J21" s="128"/>
      <c r="K21" s="129"/>
    </row>
    <row r="22" spans="1:11" x14ac:dyDescent="0.2">
      <c r="A22" s="130">
        <v>43970.333333333336</v>
      </c>
      <c r="B22" s="128"/>
      <c r="C22" s="128"/>
      <c r="D22" s="128"/>
      <c r="E22" s="128"/>
      <c r="F22" s="128"/>
      <c r="G22" s="128"/>
      <c r="H22" s="128"/>
      <c r="I22" s="128"/>
      <c r="J22" s="128"/>
      <c r="K22" s="129"/>
    </row>
    <row r="23" spans="1:11" x14ac:dyDescent="0.2">
      <c r="A23" s="130">
        <v>43971.333333333336</v>
      </c>
      <c r="B23" s="128"/>
      <c r="C23" s="128"/>
      <c r="D23" s="128"/>
      <c r="E23" s="128"/>
      <c r="F23" s="128"/>
      <c r="G23" s="128"/>
      <c r="H23" s="128"/>
      <c r="I23" s="128"/>
      <c r="J23" s="128"/>
      <c r="K23" s="129"/>
    </row>
    <row r="24" spans="1:11" x14ac:dyDescent="0.2">
      <c r="A24" s="130">
        <v>43972.333333333336</v>
      </c>
      <c r="B24" s="128"/>
      <c r="C24" s="128"/>
      <c r="D24" s="128"/>
      <c r="E24" s="128"/>
      <c r="F24" s="128"/>
      <c r="G24" s="128"/>
      <c r="H24" s="128"/>
      <c r="I24" s="128"/>
      <c r="J24" s="128"/>
      <c r="K24" s="129"/>
    </row>
    <row r="25" spans="1:11" x14ac:dyDescent="0.2">
      <c r="A25" s="130">
        <v>43973.333333333336</v>
      </c>
      <c r="B25" s="128"/>
      <c r="C25" s="128"/>
      <c r="D25" s="128"/>
      <c r="E25" s="128"/>
      <c r="F25" s="128"/>
      <c r="G25" s="128"/>
      <c r="H25" s="128"/>
      <c r="I25" s="128"/>
      <c r="J25" s="128"/>
      <c r="K25" s="129"/>
    </row>
    <row r="26" spans="1:11" x14ac:dyDescent="0.2">
      <c r="A26" s="130">
        <v>43974.333333333336</v>
      </c>
      <c r="B26" s="128"/>
      <c r="C26" s="128"/>
      <c r="D26" s="128"/>
      <c r="E26" s="128"/>
      <c r="F26" s="128"/>
      <c r="G26" s="128"/>
      <c r="H26" s="128"/>
      <c r="I26" s="128"/>
      <c r="J26" s="128"/>
      <c r="K26" s="129"/>
    </row>
    <row r="27" spans="1:11" x14ac:dyDescent="0.2">
      <c r="A27" s="130">
        <v>43975.333333333336</v>
      </c>
      <c r="B27" s="128"/>
      <c r="C27" s="128"/>
      <c r="D27" s="128"/>
      <c r="E27" s="128"/>
      <c r="F27" s="128"/>
      <c r="G27" s="128"/>
      <c r="H27" s="128"/>
      <c r="I27" s="128"/>
      <c r="J27" s="128"/>
      <c r="K27" s="129"/>
    </row>
    <row r="28" spans="1:11" x14ac:dyDescent="0.2">
      <c r="A28" s="130">
        <v>43976.333333333336</v>
      </c>
      <c r="B28" s="128"/>
      <c r="C28" s="128"/>
      <c r="D28" s="128"/>
      <c r="E28" s="128"/>
      <c r="F28" s="128"/>
      <c r="G28" s="128"/>
      <c r="H28" s="128"/>
      <c r="I28" s="128"/>
      <c r="J28" s="128"/>
      <c r="K28" s="129"/>
    </row>
    <row r="29" spans="1:11" x14ac:dyDescent="0.2">
      <c r="A29" s="130">
        <v>43977.333333333336</v>
      </c>
      <c r="B29" s="128"/>
      <c r="C29" s="128"/>
      <c r="D29" s="128"/>
      <c r="E29" s="128"/>
      <c r="F29" s="128"/>
      <c r="G29" s="128"/>
      <c r="H29" s="128"/>
      <c r="I29" s="128"/>
      <c r="J29" s="128"/>
      <c r="K29" s="129"/>
    </row>
    <row r="30" spans="1:11" x14ac:dyDescent="0.2">
      <c r="A30" s="130">
        <v>43978.333333333336</v>
      </c>
      <c r="B30" s="128"/>
      <c r="C30" s="128"/>
      <c r="D30" s="128"/>
      <c r="E30" s="128"/>
      <c r="F30" s="128"/>
      <c r="G30" s="128"/>
      <c r="H30" s="128"/>
      <c r="I30" s="128"/>
      <c r="J30" s="128"/>
      <c r="K30" s="129"/>
    </row>
    <row r="31" spans="1:11" x14ac:dyDescent="0.2">
      <c r="A31" s="130">
        <v>43979.333333333336</v>
      </c>
      <c r="B31" s="128"/>
      <c r="C31" s="128"/>
      <c r="D31" s="128"/>
      <c r="E31" s="128"/>
      <c r="F31" s="128"/>
      <c r="G31" s="128"/>
      <c r="H31" s="128"/>
      <c r="I31" s="128"/>
      <c r="J31" s="128"/>
      <c r="K31" s="129"/>
    </row>
    <row r="32" spans="1:11" x14ac:dyDescent="0.2">
      <c r="A32" s="130">
        <v>43980.333333333336</v>
      </c>
      <c r="B32" s="128"/>
      <c r="C32" s="128"/>
      <c r="D32" s="128"/>
      <c r="E32" s="128"/>
      <c r="F32" s="128"/>
      <c r="G32" s="128"/>
      <c r="H32" s="128"/>
      <c r="I32" s="128"/>
      <c r="J32" s="128"/>
      <c r="K32" s="129"/>
    </row>
    <row r="33" spans="1:11" x14ac:dyDescent="0.2">
      <c r="A33" s="130">
        <v>43981.333333333336</v>
      </c>
      <c r="B33" s="128"/>
      <c r="C33" s="128"/>
      <c r="D33" s="128"/>
      <c r="E33" s="128"/>
      <c r="F33" s="128"/>
      <c r="G33" s="128"/>
      <c r="H33" s="128"/>
      <c r="I33" s="128"/>
      <c r="J33" s="128"/>
      <c r="K33" s="129"/>
    </row>
    <row r="34" spans="1:11" x14ac:dyDescent="0.2">
      <c r="A34" s="130">
        <v>43982.333333333336</v>
      </c>
      <c r="B34" s="128"/>
      <c r="C34" s="128"/>
      <c r="D34" s="128"/>
      <c r="E34" s="128"/>
      <c r="F34" s="128"/>
      <c r="G34" s="128"/>
      <c r="H34" s="128"/>
      <c r="I34" s="128"/>
      <c r="J34" s="128"/>
      <c r="K34" s="129"/>
    </row>
    <row r="35" spans="1:11" x14ac:dyDescent="0.2">
      <c r="A35" s="130">
        <v>43983.333333333336</v>
      </c>
      <c r="B35" s="128"/>
      <c r="C35" s="128"/>
      <c r="D35" s="128"/>
      <c r="E35" s="128"/>
      <c r="F35" s="128"/>
      <c r="G35" s="128"/>
      <c r="H35" s="128"/>
      <c r="I35" s="128"/>
      <c r="J35" s="128"/>
      <c r="K35" s="129"/>
    </row>
    <row r="36" spans="1:11" x14ac:dyDescent="0.2">
      <c r="A36" s="130">
        <v>43984.333333333336</v>
      </c>
      <c r="B36" s="128"/>
      <c r="C36" s="128"/>
      <c r="D36" s="128"/>
      <c r="E36" s="128"/>
      <c r="F36" s="128"/>
      <c r="G36" s="128"/>
      <c r="H36" s="128"/>
      <c r="I36" s="128"/>
      <c r="J36" s="128"/>
      <c r="K36" s="129"/>
    </row>
    <row r="37" spans="1:11" x14ac:dyDescent="0.2">
      <c r="A37" s="130">
        <v>43985.333333333336</v>
      </c>
      <c r="B37" s="128"/>
      <c r="C37" s="128"/>
      <c r="D37" s="128"/>
      <c r="E37" s="128"/>
      <c r="F37" s="128"/>
      <c r="G37" s="128"/>
      <c r="H37" s="128"/>
      <c r="I37" s="128"/>
      <c r="J37" s="128"/>
      <c r="K37" s="129"/>
    </row>
    <row r="38" spans="1:11" x14ac:dyDescent="0.2">
      <c r="A38" s="130">
        <v>43986.333333333336</v>
      </c>
      <c r="B38" s="128"/>
      <c r="C38" s="128"/>
      <c r="D38" s="128"/>
      <c r="E38" s="128"/>
      <c r="F38" s="128"/>
      <c r="G38" s="128"/>
      <c r="H38" s="128"/>
      <c r="I38" s="128"/>
      <c r="J38" s="128"/>
      <c r="K38" s="129"/>
    </row>
    <row r="39" spans="1:11" x14ac:dyDescent="0.2">
      <c r="A39" s="130">
        <v>43987.333333333336</v>
      </c>
      <c r="B39" s="128"/>
      <c r="C39" s="128"/>
      <c r="D39" s="128"/>
      <c r="E39" s="128"/>
      <c r="F39" s="128"/>
      <c r="G39" s="128"/>
      <c r="H39" s="128"/>
      <c r="I39" s="128"/>
      <c r="J39" s="128"/>
      <c r="K39" s="129"/>
    </row>
    <row r="40" spans="1:11" x14ac:dyDescent="0.2">
      <c r="A40" s="130">
        <v>43988.333333333336</v>
      </c>
      <c r="B40" s="128"/>
      <c r="C40" s="128"/>
      <c r="D40" s="128"/>
      <c r="E40" s="128"/>
      <c r="F40" s="128"/>
      <c r="G40" s="128"/>
      <c r="H40" s="128"/>
      <c r="I40" s="128"/>
      <c r="J40" s="128"/>
      <c r="K40" s="129"/>
    </row>
    <row r="41" spans="1:11" x14ac:dyDescent="0.2">
      <c r="A41" s="130">
        <v>43989.333333333336</v>
      </c>
      <c r="B41" s="128"/>
      <c r="C41" s="128"/>
      <c r="D41" s="128"/>
      <c r="E41" s="128"/>
      <c r="F41" s="128"/>
      <c r="G41" s="128"/>
      <c r="H41" s="128"/>
      <c r="I41" s="128"/>
      <c r="J41" s="128"/>
      <c r="K41" s="129"/>
    </row>
    <row r="42" spans="1:11" x14ac:dyDescent="0.2">
      <c r="A42" s="130">
        <v>43990.333333333336</v>
      </c>
      <c r="B42" s="128"/>
      <c r="C42" s="128"/>
      <c r="D42" s="128"/>
      <c r="E42" s="128"/>
      <c r="F42" s="128"/>
      <c r="G42" s="128"/>
      <c r="H42" s="128"/>
      <c r="I42" s="128"/>
      <c r="J42" s="128"/>
      <c r="K42" s="129"/>
    </row>
    <row r="43" spans="1:11" x14ac:dyDescent="0.2">
      <c r="A43" s="130">
        <v>43991.333333333336</v>
      </c>
      <c r="B43" s="128"/>
      <c r="C43" s="128"/>
      <c r="D43" s="128"/>
      <c r="E43" s="128"/>
      <c r="F43" s="128"/>
      <c r="G43" s="128"/>
      <c r="H43" s="128"/>
      <c r="I43" s="128"/>
      <c r="J43" s="128"/>
      <c r="K43" s="129"/>
    </row>
    <row r="44" spans="1:11" x14ac:dyDescent="0.2">
      <c r="A44" s="130">
        <v>43992.333333333336</v>
      </c>
      <c r="B44" s="128"/>
      <c r="C44" s="128"/>
      <c r="D44" s="128"/>
      <c r="E44" s="128"/>
      <c r="F44" s="128"/>
      <c r="G44" s="128"/>
      <c r="H44" s="128"/>
      <c r="I44" s="128"/>
      <c r="J44" s="128"/>
      <c r="K44" s="129"/>
    </row>
    <row r="45" spans="1:11" x14ac:dyDescent="0.2">
      <c r="A45" s="130">
        <v>43993.333333333336</v>
      </c>
      <c r="B45" s="128"/>
      <c r="C45" s="128"/>
      <c r="D45" s="128"/>
      <c r="E45" s="128"/>
      <c r="F45" s="128"/>
      <c r="G45" s="128"/>
      <c r="H45" s="128"/>
      <c r="I45" s="128"/>
      <c r="J45" s="128"/>
      <c r="K45" s="129"/>
    </row>
    <row r="46" spans="1:11" x14ac:dyDescent="0.2">
      <c r="A46" s="130">
        <v>43994.333333333336</v>
      </c>
      <c r="B46" s="128"/>
      <c r="C46" s="128"/>
      <c r="D46" s="128"/>
      <c r="E46" s="128"/>
      <c r="F46" s="128"/>
      <c r="G46" s="128"/>
      <c r="H46" s="128"/>
      <c r="I46" s="128"/>
      <c r="J46" s="128"/>
      <c r="K46" s="129"/>
    </row>
    <row r="47" spans="1:11" x14ac:dyDescent="0.2">
      <c r="A47" s="131">
        <v>43997.333333333336</v>
      </c>
      <c r="B47" s="132"/>
      <c r="C47" s="132"/>
      <c r="D47" s="132"/>
      <c r="E47" s="132"/>
      <c r="F47" s="132"/>
      <c r="G47" s="132"/>
      <c r="H47" s="132"/>
      <c r="I47" s="132"/>
      <c r="J47" s="132"/>
      <c r="K47" s="133"/>
    </row>
    <row r="48" spans="1:11" x14ac:dyDescent="0.2">
      <c r="A48" s="131">
        <v>43998.333333333336</v>
      </c>
      <c r="B48" s="132"/>
      <c r="C48" s="132"/>
      <c r="D48" s="132"/>
      <c r="E48" s="132"/>
      <c r="F48" s="132"/>
      <c r="G48" s="132"/>
      <c r="H48" s="132"/>
      <c r="I48" s="132"/>
      <c r="J48" s="132"/>
      <c r="K48" s="133"/>
    </row>
    <row r="49" spans="1:11" x14ac:dyDescent="0.2">
      <c r="A49" s="131">
        <v>43999.333333333336</v>
      </c>
      <c r="B49" s="132"/>
      <c r="C49" s="132"/>
      <c r="D49" s="132"/>
      <c r="E49" s="132"/>
      <c r="F49" s="132"/>
      <c r="G49" s="132"/>
      <c r="H49" s="132"/>
      <c r="I49" s="132"/>
      <c r="J49" s="132"/>
      <c r="K49" s="133"/>
    </row>
    <row r="50" spans="1:11" x14ac:dyDescent="0.2">
      <c r="A50" s="131">
        <v>44000</v>
      </c>
      <c r="B50" s="132"/>
      <c r="C50" s="132"/>
      <c r="D50" s="132"/>
      <c r="E50" s="132"/>
      <c r="F50" s="132"/>
      <c r="G50" s="132"/>
      <c r="H50" s="132"/>
      <c r="I50" s="132"/>
      <c r="J50" s="132"/>
      <c r="K50" s="133"/>
    </row>
    <row r="51" spans="1:11" x14ac:dyDescent="0.2">
      <c r="A51" s="131">
        <v>44001</v>
      </c>
      <c r="B51" s="132"/>
      <c r="C51" s="132"/>
      <c r="D51" s="132"/>
      <c r="E51" s="132"/>
      <c r="F51" s="132"/>
      <c r="G51" s="132"/>
      <c r="H51" s="132"/>
      <c r="I51" s="132"/>
      <c r="J51" s="132"/>
      <c r="K51" s="133"/>
    </row>
    <row r="52" spans="1:11" x14ac:dyDescent="0.2">
      <c r="A52" s="131">
        <v>44004</v>
      </c>
      <c r="B52" s="132"/>
      <c r="C52" s="132"/>
      <c r="D52" s="132"/>
      <c r="E52" s="132"/>
      <c r="F52" s="132"/>
      <c r="G52" s="132"/>
      <c r="H52" s="132"/>
      <c r="I52" s="132"/>
      <c r="J52" s="132"/>
      <c r="K52" s="133"/>
    </row>
    <row r="53" spans="1:11" x14ac:dyDescent="0.2">
      <c r="A53" s="131">
        <v>44005</v>
      </c>
      <c r="B53" s="132"/>
      <c r="C53" s="132"/>
      <c r="D53" s="132"/>
      <c r="E53" s="132"/>
      <c r="F53" s="132"/>
      <c r="G53" s="132"/>
      <c r="H53" s="132"/>
      <c r="I53" s="132"/>
      <c r="J53" s="132"/>
      <c r="K53" s="133"/>
    </row>
    <row r="54" spans="1:11" x14ac:dyDescent="0.2">
      <c r="A54" s="131">
        <v>44006</v>
      </c>
      <c r="B54" s="132"/>
      <c r="C54" s="132"/>
      <c r="D54" s="132"/>
      <c r="E54" s="132"/>
      <c r="F54" s="132"/>
      <c r="G54" s="132"/>
      <c r="H54" s="132"/>
      <c r="I54" s="132"/>
      <c r="J54" s="132"/>
      <c r="K54" s="133"/>
    </row>
    <row r="55" spans="1:11" x14ac:dyDescent="0.2">
      <c r="A55" s="131">
        <v>44007</v>
      </c>
      <c r="B55" s="132"/>
      <c r="C55" s="132"/>
      <c r="D55" s="132"/>
      <c r="E55" s="132"/>
      <c r="F55" s="132"/>
      <c r="G55" s="132"/>
      <c r="H55" s="132"/>
      <c r="I55" s="132"/>
      <c r="J55" s="132"/>
      <c r="K55" s="133"/>
    </row>
    <row r="56" spans="1:11" x14ac:dyDescent="0.2">
      <c r="A56" s="131">
        <v>44008</v>
      </c>
      <c r="B56" s="132"/>
      <c r="C56" s="132"/>
      <c r="D56" s="132"/>
      <c r="E56" s="132"/>
      <c r="F56" s="132"/>
      <c r="G56" s="132"/>
      <c r="H56" s="132"/>
      <c r="I56" s="132"/>
      <c r="J56" s="132"/>
      <c r="K56" s="133"/>
    </row>
    <row r="57" spans="1:11" x14ac:dyDescent="0.2">
      <c r="A57" s="131">
        <v>44011</v>
      </c>
      <c r="B57" s="132"/>
      <c r="C57" s="132"/>
      <c r="D57" s="132"/>
      <c r="E57" s="132"/>
      <c r="F57" s="132"/>
      <c r="G57" s="132"/>
      <c r="H57" s="132"/>
      <c r="I57" s="132"/>
      <c r="J57" s="132"/>
      <c r="K57" s="133"/>
    </row>
    <row r="58" spans="1:11" x14ac:dyDescent="0.2">
      <c r="A58" s="131">
        <v>44012</v>
      </c>
      <c r="B58" s="132"/>
      <c r="C58" s="132"/>
      <c r="D58" s="132"/>
      <c r="E58" s="132"/>
      <c r="F58" s="132"/>
      <c r="G58" s="132"/>
      <c r="H58" s="132"/>
      <c r="I58" s="132"/>
      <c r="J58" s="132"/>
      <c r="K58" s="133"/>
    </row>
    <row r="59" spans="1:11" x14ac:dyDescent="0.2">
      <c r="A59" s="131">
        <v>44013</v>
      </c>
      <c r="B59" s="132"/>
      <c r="C59" s="132"/>
      <c r="D59" s="132"/>
      <c r="E59" s="132"/>
      <c r="F59" s="132"/>
      <c r="G59" s="132"/>
      <c r="H59" s="132"/>
      <c r="I59" s="132"/>
      <c r="J59" s="132"/>
      <c r="K59" s="133"/>
    </row>
    <row r="60" spans="1:11" x14ac:dyDescent="0.2">
      <c r="A60" s="131">
        <v>44014</v>
      </c>
      <c r="B60" s="132"/>
      <c r="C60" s="132"/>
      <c r="D60" s="132"/>
      <c r="E60" s="132"/>
      <c r="F60" s="132"/>
      <c r="G60" s="132"/>
      <c r="H60" s="132"/>
      <c r="I60" s="132"/>
      <c r="J60" s="132"/>
      <c r="K60" s="133"/>
    </row>
    <row r="61" spans="1:11" x14ac:dyDescent="0.2">
      <c r="A61" s="131">
        <v>44015</v>
      </c>
      <c r="B61" s="132"/>
      <c r="C61" s="132"/>
      <c r="D61" s="132"/>
      <c r="E61" s="132"/>
      <c r="F61" s="132"/>
      <c r="G61" s="132"/>
      <c r="H61" s="132"/>
      <c r="I61" s="132"/>
      <c r="J61" s="132"/>
      <c r="K61" s="133"/>
    </row>
    <row r="62" spans="1:11" x14ac:dyDescent="0.2">
      <c r="A62" s="131">
        <v>44018</v>
      </c>
      <c r="B62" s="132"/>
      <c r="C62" s="132"/>
      <c r="D62" s="132"/>
      <c r="E62" s="132"/>
      <c r="F62" s="132"/>
      <c r="G62" s="132"/>
      <c r="H62" s="132"/>
      <c r="I62" s="132"/>
      <c r="J62" s="132"/>
      <c r="K62" s="133"/>
    </row>
    <row r="63" spans="1:11" x14ac:dyDescent="0.2">
      <c r="A63" s="131">
        <v>44019</v>
      </c>
      <c r="B63" s="132"/>
      <c r="C63" s="132"/>
      <c r="D63" s="132"/>
      <c r="E63" s="132"/>
      <c r="F63" s="132"/>
      <c r="G63" s="132"/>
      <c r="H63" s="132"/>
      <c r="I63" s="132"/>
      <c r="J63" s="132"/>
      <c r="K63" s="133"/>
    </row>
    <row r="64" spans="1:11" x14ac:dyDescent="0.2">
      <c r="A64" s="131">
        <v>44020</v>
      </c>
      <c r="B64" s="132"/>
      <c r="C64" s="132"/>
      <c r="D64" s="132"/>
      <c r="E64" s="132"/>
      <c r="F64" s="132"/>
      <c r="G64" s="132"/>
      <c r="H64" s="132"/>
      <c r="I64" s="132"/>
      <c r="J64" s="132"/>
      <c r="K64" s="133"/>
    </row>
    <row r="65" spans="1:11" x14ac:dyDescent="0.2">
      <c r="A65" s="131">
        <v>44021</v>
      </c>
      <c r="B65" s="132"/>
      <c r="C65" s="132"/>
      <c r="D65" s="132"/>
      <c r="E65" s="132"/>
      <c r="F65" s="132"/>
      <c r="G65" s="132"/>
      <c r="H65" s="132"/>
      <c r="I65" s="132"/>
      <c r="J65" s="132"/>
      <c r="K65" s="133"/>
    </row>
    <row r="66" spans="1:11" x14ac:dyDescent="0.2">
      <c r="A66" s="131">
        <v>44022</v>
      </c>
      <c r="B66" s="132"/>
      <c r="C66" s="132"/>
      <c r="D66" s="132"/>
      <c r="E66" s="132"/>
      <c r="F66" s="132"/>
      <c r="G66" s="132"/>
      <c r="H66" s="132"/>
      <c r="I66" s="132"/>
      <c r="J66" s="132"/>
      <c r="K66" s="133"/>
    </row>
    <row r="67" spans="1:11" x14ac:dyDescent="0.2">
      <c r="A67" s="131">
        <v>44025</v>
      </c>
      <c r="B67" s="132">
        <v>170</v>
      </c>
      <c r="C67" s="132">
        <v>170</v>
      </c>
      <c r="D67" s="132">
        <v>48</v>
      </c>
      <c r="E67" s="132">
        <v>48</v>
      </c>
      <c r="F67" s="132">
        <v>5</v>
      </c>
      <c r="G67" s="132">
        <v>5</v>
      </c>
      <c r="H67" s="132">
        <v>0</v>
      </c>
      <c r="I67" s="132">
        <v>0</v>
      </c>
      <c r="J67" s="132">
        <v>0</v>
      </c>
      <c r="K67" s="133">
        <v>0</v>
      </c>
    </row>
    <row r="68" spans="1:11" x14ac:dyDescent="0.2">
      <c r="A68" s="131">
        <v>44026</v>
      </c>
      <c r="B68" s="132">
        <v>74</v>
      </c>
      <c r="C68" s="132">
        <f>SUM(C67,B68)</f>
        <v>244</v>
      </c>
      <c r="D68" s="132">
        <v>14</v>
      </c>
      <c r="E68" s="132">
        <f>SUM(E67,D68)</f>
        <v>62</v>
      </c>
      <c r="F68" s="132">
        <v>3</v>
      </c>
      <c r="G68" s="132">
        <f>SUM(G67,F68)</f>
        <v>8</v>
      </c>
      <c r="H68" s="132">
        <v>0</v>
      </c>
      <c r="I68" s="132">
        <f>SUM(I67,H68)</f>
        <v>0</v>
      </c>
      <c r="J68" s="132">
        <v>0</v>
      </c>
      <c r="K68" s="133">
        <f>SUM(K67,J68)</f>
        <v>0</v>
      </c>
    </row>
    <row r="69" spans="1:11" x14ac:dyDescent="0.2">
      <c r="A69" s="131">
        <v>44027</v>
      </c>
      <c r="B69" s="132">
        <v>17</v>
      </c>
      <c r="C69" s="132">
        <f t="shared" ref="C69:C132" si="0">SUM(C68,B69)</f>
        <v>261</v>
      </c>
      <c r="D69" s="132">
        <v>24</v>
      </c>
      <c r="E69" s="132">
        <f t="shared" ref="E69:E132" si="1">SUM(E68,D69)</f>
        <v>86</v>
      </c>
      <c r="F69" s="132">
        <v>2</v>
      </c>
      <c r="G69" s="132">
        <f t="shared" ref="G69:G132" si="2">SUM(G68,F69)</f>
        <v>10</v>
      </c>
      <c r="H69" s="132">
        <v>0</v>
      </c>
      <c r="I69" s="132">
        <f t="shared" ref="I69:I97" si="3">SUM(I68,H69)</f>
        <v>0</v>
      </c>
      <c r="J69" s="132">
        <v>0</v>
      </c>
      <c r="K69" s="133">
        <f t="shared" ref="K69:K132" si="4">SUM(K68,J69)</f>
        <v>0</v>
      </c>
    </row>
    <row r="70" spans="1:11" x14ac:dyDescent="0.2">
      <c r="A70" s="131">
        <v>44028</v>
      </c>
      <c r="B70" s="132">
        <v>61</v>
      </c>
      <c r="C70" s="132">
        <f t="shared" si="0"/>
        <v>322</v>
      </c>
      <c r="D70" s="132">
        <v>38</v>
      </c>
      <c r="E70" s="132">
        <f t="shared" si="1"/>
        <v>124</v>
      </c>
      <c r="F70" s="132">
        <v>5</v>
      </c>
      <c r="G70" s="132">
        <f t="shared" si="2"/>
        <v>15</v>
      </c>
      <c r="H70" s="132">
        <v>0</v>
      </c>
      <c r="I70" s="132">
        <f t="shared" si="3"/>
        <v>0</v>
      </c>
      <c r="J70" s="132">
        <v>0</v>
      </c>
      <c r="K70" s="133">
        <f t="shared" si="4"/>
        <v>0</v>
      </c>
    </row>
    <row r="71" spans="1:11" x14ac:dyDescent="0.2">
      <c r="A71" s="131">
        <v>44029</v>
      </c>
      <c r="B71" s="132">
        <v>52</v>
      </c>
      <c r="C71" s="132">
        <f t="shared" si="0"/>
        <v>374</v>
      </c>
      <c r="D71" s="132">
        <v>24</v>
      </c>
      <c r="E71" s="132">
        <f t="shared" si="1"/>
        <v>148</v>
      </c>
      <c r="F71" s="132">
        <v>4</v>
      </c>
      <c r="G71" s="132">
        <f t="shared" si="2"/>
        <v>19</v>
      </c>
      <c r="H71" s="132">
        <v>0</v>
      </c>
      <c r="I71" s="132">
        <f t="shared" si="3"/>
        <v>0</v>
      </c>
      <c r="J71" s="132">
        <v>2</v>
      </c>
      <c r="K71" s="133">
        <f t="shared" si="4"/>
        <v>2</v>
      </c>
    </row>
    <row r="72" spans="1:11" x14ac:dyDescent="0.2">
      <c r="A72" s="131">
        <v>44032</v>
      </c>
      <c r="B72" s="132">
        <v>306</v>
      </c>
      <c r="C72" s="132">
        <f t="shared" si="0"/>
        <v>680</v>
      </c>
      <c r="D72" s="132">
        <v>101</v>
      </c>
      <c r="E72" s="132">
        <f t="shared" si="1"/>
        <v>249</v>
      </c>
      <c r="F72" s="132">
        <v>25</v>
      </c>
      <c r="G72" s="132">
        <f t="shared" si="2"/>
        <v>44</v>
      </c>
      <c r="H72" s="132">
        <v>0</v>
      </c>
      <c r="I72" s="132">
        <f t="shared" si="3"/>
        <v>0</v>
      </c>
      <c r="J72" s="132">
        <v>2</v>
      </c>
      <c r="K72" s="133">
        <f t="shared" si="4"/>
        <v>4</v>
      </c>
    </row>
    <row r="73" spans="1:11" x14ac:dyDescent="0.2">
      <c r="A73" s="131">
        <v>44033</v>
      </c>
      <c r="B73" s="132">
        <v>75</v>
      </c>
      <c r="C73" s="132">
        <f t="shared" si="0"/>
        <v>755</v>
      </c>
      <c r="D73" s="132">
        <v>15</v>
      </c>
      <c r="E73" s="132">
        <f t="shared" si="1"/>
        <v>264</v>
      </c>
      <c r="F73" s="132">
        <v>5</v>
      </c>
      <c r="G73" s="132">
        <f t="shared" si="2"/>
        <v>49</v>
      </c>
      <c r="H73" s="132">
        <v>0</v>
      </c>
      <c r="I73" s="132">
        <f t="shared" si="3"/>
        <v>0</v>
      </c>
      <c r="J73" s="132">
        <v>1</v>
      </c>
      <c r="K73" s="133">
        <f t="shared" si="4"/>
        <v>5</v>
      </c>
    </row>
    <row r="74" spans="1:11" x14ac:dyDescent="0.2">
      <c r="A74" s="131">
        <v>44034</v>
      </c>
      <c r="B74" s="132">
        <v>49</v>
      </c>
      <c r="C74" s="132">
        <f t="shared" si="0"/>
        <v>804</v>
      </c>
      <c r="D74" s="132">
        <v>20</v>
      </c>
      <c r="E74" s="132">
        <f t="shared" si="1"/>
        <v>284</v>
      </c>
      <c r="F74" s="132">
        <v>7</v>
      </c>
      <c r="G74" s="132">
        <f t="shared" si="2"/>
        <v>56</v>
      </c>
      <c r="H74" s="132">
        <v>0</v>
      </c>
      <c r="I74" s="132">
        <f t="shared" si="3"/>
        <v>0</v>
      </c>
      <c r="J74" s="132">
        <v>0</v>
      </c>
      <c r="K74" s="133">
        <f t="shared" si="4"/>
        <v>5</v>
      </c>
    </row>
    <row r="75" spans="1:11" x14ac:dyDescent="0.2">
      <c r="A75" s="131">
        <v>44035</v>
      </c>
      <c r="B75" s="132">
        <v>82</v>
      </c>
      <c r="C75" s="132">
        <f t="shared" si="0"/>
        <v>886</v>
      </c>
      <c r="D75" s="132">
        <v>84</v>
      </c>
      <c r="E75" s="132">
        <f t="shared" si="1"/>
        <v>368</v>
      </c>
      <c r="F75" s="132">
        <v>16</v>
      </c>
      <c r="G75" s="132">
        <f t="shared" si="2"/>
        <v>72</v>
      </c>
      <c r="H75" s="132">
        <v>1</v>
      </c>
      <c r="I75" s="132">
        <f t="shared" si="3"/>
        <v>1</v>
      </c>
      <c r="J75" s="132">
        <v>1</v>
      </c>
      <c r="K75" s="133">
        <f t="shared" si="4"/>
        <v>6</v>
      </c>
    </row>
    <row r="76" spans="1:11" x14ac:dyDescent="0.2">
      <c r="A76" s="131">
        <v>44036</v>
      </c>
      <c r="B76" s="132">
        <v>123</v>
      </c>
      <c r="C76" s="132">
        <f t="shared" si="0"/>
        <v>1009</v>
      </c>
      <c r="D76" s="132">
        <v>164</v>
      </c>
      <c r="E76" s="132">
        <f t="shared" si="1"/>
        <v>532</v>
      </c>
      <c r="F76" s="132">
        <v>27</v>
      </c>
      <c r="G76" s="132">
        <f t="shared" si="2"/>
        <v>99</v>
      </c>
      <c r="H76" s="132">
        <v>0</v>
      </c>
      <c r="I76" s="132">
        <f t="shared" si="3"/>
        <v>1</v>
      </c>
      <c r="J76" s="132">
        <v>2</v>
      </c>
      <c r="K76" s="133">
        <f t="shared" si="4"/>
        <v>8</v>
      </c>
    </row>
    <row r="77" spans="1:11" x14ac:dyDescent="0.2">
      <c r="A77" s="131">
        <v>44039</v>
      </c>
      <c r="B77" s="132">
        <v>397</v>
      </c>
      <c r="C77" s="132">
        <f t="shared" si="0"/>
        <v>1406</v>
      </c>
      <c r="D77" s="132">
        <v>277</v>
      </c>
      <c r="E77" s="132">
        <f t="shared" si="1"/>
        <v>809</v>
      </c>
      <c r="F77" s="132">
        <v>42</v>
      </c>
      <c r="G77" s="132">
        <f t="shared" si="2"/>
        <v>141</v>
      </c>
      <c r="H77" s="132">
        <v>0</v>
      </c>
      <c r="I77" s="132">
        <f t="shared" si="3"/>
        <v>1</v>
      </c>
      <c r="J77" s="132">
        <v>5</v>
      </c>
      <c r="K77" s="133">
        <f t="shared" si="4"/>
        <v>13</v>
      </c>
    </row>
    <row r="78" spans="1:11" x14ac:dyDescent="0.2">
      <c r="A78" s="131">
        <v>44040</v>
      </c>
      <c r="B78" s="132">
        <v>114</v>
      </c>
      <c r="C78" s="132">
        <f t="shared" si="0"/>
        <v>1520</v>
      </c>
      <c r="D78" s="132">
        <v>110</v>
      </c>
      <c r="E78" s="132">
        <f t="shared" si="1"/>
        <v>919</v>
      </c>
      <c r="F78" s="132">
        <v>34</v>
      </c>
      <c r="G78" s="132">
        <f t="shared" si="2"/>
        <v>175</v>
      </c>
      <c r="H78" s="132">
        <v>0</v>
      </c>
      <c r="I78" s="132">
        <f t="shared" si="3"/>
        <v>1</v>
      </c>
      <c r="J78" s="132">
        <v>0</v>
      </c>
      <c r="K78" s="133">
        <f t="shared" si="4"/>
        <v>13</v>
      </c>
    </row>
    <row r="79" spans="1:11" x14ac:dyDescent="0.2">
      <c r="A79" s="131">
        <v>44041</v>
      </c>
      <c r="B79" s="132">
        <v>96</v>
      </c>
      <c r="C79" s="132">
        <f t="shared" si="0"/>
        <v>1616</v>
      </c>
      <c r="D79" s="132">
        <v>106</v>
      </c>
      <c r="E79" s="132">
        <f t="shared" si="1"/>
        <v>1025</v>
      </c>
      <c r="F79" s="132">
        <v>9</v>
      </c>
      <c r="G79" s="132">
        <f t="shared" si="2"/>
        <v>184</v>
      </c>
      <c r="H79" s="132">
        <v>0</v>
      </c>
      <c r="I79" s="132">
        <f t="shared" si="3"/>
        <v>1</v>
      </c>
      <c r="J79" s="132">
        <v>1</v>
      </c>
      <c r="K79" s="133">
        <f t="shared" si="4"/>
        <v>14</v>
      </c>
    </row>
    <row r="80" spans="1:11" x14ac:dyDescent="0.2">
      <c r="A80" s="131">
        <v>44042</v>
      </c>
      <c r="B80" s="132">
        <v>130</v>
      </c>
      <c r="C80" s="132">
        <f t="shared" si="0"/>
        <v>1746</v>
      </c>
      <c r="D80" s="132">
        <v>141</v>
      </c>
      <c r="E80" s="132">
        <f t="shared" si="1"/>
        <v>1166</v>
      </c>
      <c r="F80" s="132">
        <v>13</v>
      </c>
      <c r="G80" s="132">
        <f t="shared" si="2"/>
        <v>197</v>
      </c>
      <c r="H80" s="132">
        <v>0</v>
      </c>
      <c r="I80" s="132">
        <f t="shared" si="3"/>
        <v>1</v>
      </c>
      <c r="J80" s="132">
        <v>3</v>
      </c>
      <c r="K80" s="133">
        <f t="shared" si="4"/>
        <v>17</v>
      </c>
    </row>
    <row r="81" spans="1:11" x14ac:dyDescent="0.2">
      <c r="A81" s="131">
        <v>44043</v>
      </c>
      <c r="B81" s="132">
        <v>139</v>
      </c>
      <c r="C81" s="132">
        <f t="shared" si="0"/>
        <v>1885</v>
      </c>
      <c r="D81" s="132">
        <v>120</v>
      </c>
      <c r="E81" s="132">
        <f t="shared" si="1"/>
        <v>1286</v>
      </c>
      <c r="F81" s="132">
        <v>2</v>
      </c>
      <c r="G81" s="132">
        <f t="shared" si="2"/>
        <v>199</v>
      </c>
      <c r="H81" s="132">
        <v>2</v>
      </c>
      <c r="I81" s="132">
        <f t="shared" si="3"/>
        <v>3</v>
      </c>
      <c r="J81" s="132">
        <v>0</v>
      </c>
      <c r="K81" s="133">
        <f t="shared" si="4"/>
        <v>17</v>
      </c>
    </row>
    <row r="82" spans="1:11" x14ac:dyDescent="0.2">
      <c r="A82" s="131">
        <v>44044</v>
      </c>
      <c r="B82" s="132"/>
      <c r="C82" s="132">
        <f t="shared" si="0"/>
        <v>1885</v>
      </c>
      <c r="D82" s="132"/>
      <c r="E82" s="132">
        <f t="shared" si="1"/>
        <v>1286</v>
      </c>
      <c r="F82" s="132"/>
      <c r="G82" s="132">
        <f t="shared" si="2"/>
        <v>199</v>
      </c>
      <c r="H82" s="132"/>
      <c r="I82" s="132">
        <f t="shared" si="3"/>
        <v>3</v>
      </c>
      <c r="J82" s="132"/>
      <c r="K82" s="133">
        <f t="shared" si="4"/>
        <v>17</v>
      </c>
    </row>
    <row r="83" spans="1:11" x14ac:dyDescent="0.2">
      <c r="A83" s="131">
        <v>44045</v>
      </c>
      <c r="B83" s="132"/>
      <c r="C83" s="132">
        <f t="shared" si="0"/>
        <v>1885</v>
      </c>
      <c r="D83" s="132"/>
      <c r="E83" s="132">
        <f t="shared" si="1"/>
        <v>1286</v>
      </c>
      <c r="F83" s="132"/>
      <c r="G83" s="132">
        <f t="shared" si="2"/>
        <v>199</v>
      </c>
      <c r="H83" s="132"/>
      <c r="I83" s="132">
        <f t="shared" si="3"/>
        <v>3</v>
      </c>
      <c r="J83" s="132"/>
      <c r="K83" s="133">
        <f t="shared" si="4"/>
        <v>17</v>
      </c>
    </row>
    <row r="84" spans="1:11" x14ac:dyDescent="0.2">
      <c r="A84" s="131">
        <v>44046</v>
      </c>
      <c r="B84" s="132">
        <v>355</v>
      </c>
      <c r="C84" s="132">
        <f t="shared" si="0"/>
        <v>2240</v>
      </c>
      <c r="D84" s="132">
        <v>219</v>
      </c>
      <c r="E84" s="132">
        <f t="shared" si="1"/>
        <v>1505</v>
      </c>
      <c r="F84" s="132">
        <v>18</v>
      </c>
      <c r="G84" s="132">
        <f t="shared" si="2"/>
        <v>217</v>
      </c>
      <c r="H84" s="132">
        <v>0</v>
      </c>
      <c r="I84" s="132">
        <f t="shared" si="3"/>
        <v>3</v>
      </c>
      <c r="J84" s="132">
        <v>0</v>
      </c>
      <c r="K84" s="133">
        <f t="shared" si="4"/>
        <v>17</v>
      </c>
    </row>
    <row r="85" spans="1:11" x14ac:dyDescent="0.2">
      <c r="A85" s="131">
        <v>44047</v>
      </c>
      <c r="B85" s="132">
        <v>113</v>
      </c>
      <c r="C85" s="132">
        <f t="shared" si="0"/>
        <v>2353</v>
      </c>
      <c r="D85" s="132">
        <v>31</v>
      </c>
      <c r="E85" s="132">
        <f t="shared" si="1"/>
        <v>1536</v>
      </c>
      <c r="F85" s="132">
        <v>17</v>
      </c>
      <c r="G85" s="132">
        <f t="shared" si="2"/>
        <v>234</v>
      </c>
      <c r="H85" s="132">
        <v>1</v>
      </c>
      <c r="I85" s="132">
        <f t="shared" si="3"/>
        <v>4</v>
      </c>
      <c r="J85" s="132">
        <v>5</v>
      </c>
      <c r="K85" s="133">
        <f t="shared" si="4"/>
        <v>22</v>
      </c>
    </row>
    <row r="86" spans="1:11" x14ac:dyDescent="0.2">
      <c r="A86" s="131">
        <v>44048</v>
      </c>
      <c r="B86" s="132">
        <v>40</v>
      </c>
      <c r="C86" s="132">
        <f t="shared" si="0"/>
        <v>2393</v>
      </c>
      <c r="D86" s="132">
        <v>46</v>
      </c>
      <c r="E86" s="132">
        <f t="shared" si="1"/>
        <v>1582</v>
      </c>
      <c r="F86" s="132">
        <v>1</v>
      </c>
      <c r="G86" s="132">
        <f t="shared" si="2"/>
        <v>235</v>
      </c>
      <c r="H86" s="132">
        <v>2</v>
      </c>
      <c r="I86" s="132">
        <f t="shared" si="3"/>
        <v>6</v>
      </c>
      <c r="J86" s="132">
        <v>0</v>
      </c>
      <c r="K86" s="133">
        <f t="shared" si="4"/>
        <v>22</v>
      </c>
    </row>
    <row r="87" spans="1:11" x14ac:dyDescent="0.2">
      <c r="A87" s="131">
        <v>44049</v>
      </c>
      <c r="B87" s="132">
        <v>61</v>
      </c>
      <c r="C87" s="132">
        <f t="shared" si="0"/>
        <v>2454</v>
      </c>
      <c r="D87" s="132">
        <v>41</v>
      </c>
      <c r="E87" s="132">
        <f t="shared" si="1"/>
        <v>1623</v>
      </c>
      <c r="F87" s="132">
        <v>3</v>
      </c>
      <c r="G87" s="132">
        <f t="shared" si="2"/>
        <v>238</v>
      </c>
      <c r="H87" s="132">
        <v>0</v>
      </c>
      <c r="I87" s="132">
        <f t="shared" si="3"/>
        <v>6</v>
      </c>
      <c r="J87" s="132">
        <v>0</v>
      </c>
      <c r="K87" s="133">
        <f t="shared" si="4"/>
        <v>22</v>
      </c>
    </row>
    <row r="88" spans="1:11" x14ac:dyDescent="0.2">
      <c r="A88" s="131">
        <v>44050</v>
      </c>
      <c r="B88" s="132">
        <v>82</v>
      </c>
      <c r="C88" s="132">
        <f t="shared" si="0"/>
        <v>2536</v>
      </c>
      <c r="D88" s="132">
        <v>19</v>
      </c>
      <c r="E88" s="132">
        <f t="shared" si="1"/>
        <v>1642</v>
      </c>
      <c r="F88" s="132">
        <v>5</v>
      </c>
      <c r="G88" s="132">
        <f t="shared" si="2"/>
        <v>243</v>
      </c>
      <c r="H88" s="132">
        <v>0</v>
      </c>
      <c r="I88" s="132">
        <f t="shared" si="3"/>
        <v>6</v>
      </c>
      <c r="J88" s="132">
        <v>0</v>
      </c>
      <c r="K88" s="133">
        <f t="shared" si="4"/>
        <v>22</v>
      </c>
    </row>
    <row r="89" spans="1:11" x14ac:dyDescent="0.2">
      <c r="A89" s="131">
        <v>44051</v>
      </c>
      <c r="B89" s="132"/>
      <c r="C89" s="132">
        <f t="shared" si="0"/>
        <v>2536</v>
      </c>
      <c r="D89" s="132"/>
      <c r="E89" s="132">
        <f t="shared" si="1"/>
        <v>1642</v>
      </c>
      <c r="F89" s="132"/>
      <c r="G89" s="132">
        <f t="shared" si="2"/>
        <v>243</v>
      </c>
      <c r="H89" s="132"/>
      <c r="I89" s="132">
        <f t="shared" si="3"/>
        <v>6</v>
      </c>
      <c r="J89" s="132"/>
      <c r="K89" s="133">
        <f t="shared" si="4"/>
        <v>22</v>
      </c>
    </row>
    <row r="90" spans="1:11" x14ac:dyDescent="0.2">
      <c r="A90" s="131">
        <v>44052</v>
      </c>
      <c r="B90" s="132"/>
      <c r="C90" s="132">
        <f t="shared" si="0"/>
        <v>2536</v>
      </c>
      <c r="D90" s="132"/>
      <c r="E90" s="132">
        <f t="shared" si="1"/>
        <v>1642</v>
      </c>
      <c r="F90" s="132"/>
      <c r="G90" s="132">
        <f t="shared" si="2"/>
        <v>243</v>
      </c>
      <c r="H90" s="132"/>
      <c r="I90" s="132">
        <f t="shared" si="3"/>
        <v>6</v>
      </c>
      <c r="J90" s="132"/>
      <c r="K90" s="133">
        <f t="shared" si="4"/>
        <v>22</v>
      </c>
    </row>
    <row r="91" spans="1:11" x14ac:dyDescent="0.2">
      <c r="A91" s="131">
        <v>44053</v>
      </c>
      <c r="B91" s="132">
        <v>320</v>
      </c>
      <c r="C91" s="132">
        <f t="shared" si="0"/>
        <v>2856</v>
      </c>
      <c r="D91" s="132">
        <v>85</v>
      </c>
      <c r="E91" s="132">
        <f t="shared" si="1"/>
        <v>1727</v>
      </c>
      <c r="F91" s="132">
        <v>40</v>
      </c>
      <c r="G91" s="132">
        <f t="shared" si="2"/>
        <v>283</v>
      </c>
      <c r="H91" s="132">
        <v>0</v>
      </c>
      <c r="I91" s="132">
        <f t="shared" si="3"/>
        <v>6</v>
      </c>
      <c r="J91" s="132">
        <v>0</v>
      </c>
      <c r="K91" s="133">
        <f t="shared" si="4"/>
        <v>22</v>
      </c>
    </row>
    <row r="92" spans="1:11" x14ac:dyDescent="0.2">
      <c r="A92" s="131">
        <v>44054</v>
      </c>
      <c r="B92" s="132">
        <v>88</v>
      </c>
      <c r="C92" s="132">
        <f t="shared" si="0"/>
        <v>2944</v>
      </c>
      <c r="D92" s="132">
        <v>17</v>
      </c>
      <c r="E92" s="132">
        <f t="shared" si="1"/>
        <v>1744</v>
      </c>
      <c r="F92" s="132">
        <v>12</v>
      </c>
      <c r="G92" s="132">
        <f t="shared" si="2"/>
        <v>295</v>
      </c>
      <c r="H92" s="132">
        <v>0</v>
      </c>
      <c r="I92" s="132">
        <f t="shared" si="3"/>
        <v>6</v>
      </c>
      <c r="J92" s="132">
        <v>1</v>
      </c>
      <c r="K92" s="133">
        <f t="shared" si="4"/>
        <v>23</v>
      </c>
    </row>
    <row r="93" spans="1:11" x14ac:dyDescent="0.2">
      <c r="A93" s="131">
        <v>44055</v>
      </c>
      <c r="B93" s="132">
        <v>16</v>
      </c>
      <c r="C93" s="132">
        <f t="shared" si="0"/>
        <v>2960</v>
      </c>
      <c r="D93" s="132">
        <v>11</v>
      </c>
      <c r="E93" s="132">
        <f t="shared" si="1"/>
        <v>1755</v>
      </c>
      <c r="F93" s="132">
        <v>2</v>
      </c>
      <c r="G93" s="132">
        <f t="shared" si="2"/>
        <v>297</v>
      </c>
      <c r="H93" s="132">
        <v>0</v>
      </c>
      <c r="I93" s="132">
        <f t="shared" si="3"/>
        <v>6</v>
      </c>
      <c r="J93" s="132">
        <v>2</v>
      </c>
      <c r="K93" s="133">
        <f t="shared" si="4"/>
        <v>25</v>
      </c>
    </row>
    <row r="94" spans="1:11" x14ac:dyDescent="0.2">
      <c r="A94" s="131">
        <v>44056</v>
      </c>
      <c r="B94" s="132">
        <v>77</v>
      </c>
      <c r="C94" s="132">
        <f t="shared" si="0"/>
        <v>3037</v>
      </c>
      <c r="D94" s="132">
        <v>9</v>
      </c>
      <c r="E94" s="132">
        <f t="shared" si="1"/>
        <v>1764</v>
      </c>
      <c r="F94" s="132">
        <v>4</v>
      </c>
      <c r="G94" s="132">
        <f t="shared" si="2"/>
        <v>301</v>
      </c>
      <c r="H94" s="132">
        <v>0</v>
      </c>
      <c r="I94" s="132">
        <f t="shared" si="3"/>
        <v>6</v>
      </c>
      <c r="J94" s="132">
        <v>0</v>
      </c>
      <c r="K94" s="133">
        <f t="shared" si="4"/>
        <v>25</v>
      </c>
    </row>
    <row r="95" spans="1:11" x14ac:dyDescent="0.2">
      <c r="A95" s="131">
        <v>44057</v>
      </c>
      <c r="B95" s="132">
        <v>69</v>
      </c>
      <c r="C95" s="132">
        <f t="shared" si="0"/>
        <v>3106</v>
      </c>
      <c r="D95" s="132">
        <v>32</v>
      </c>
      <c r="E95" s="132">
        <f t="shared" si="1"/>
        <v>1796</v>
      </c>
      <c r="F95" s="132">
        <v>2</v>
      </c>
      <c r="G95" s="132">
        <f t="shared" si="2"/>
        <v>303</v>
      </c>
      <c r="H95" s="132">
        <v>0</v>
      </c>
      <c r="I95" s="132">
        <f t="shared" si="3"/>
        <v>6</v>
      </c>
      <c r="J95" s="132">
        <v>2</v>
      </c>
      <c r="K95" s="133">
        <f t="shared" si="4"/>
        <v>27</v>
      </c>
    </row>
    <row r="96" spans="1:11" x14ac:dyDescent="0.2">
      <c r="A96" s="131">
        <v>44058</v>
      </c>
      <c r="B96" s="132"/>
      <c r="C96" s="132">
        <f t="shared" si="0"/>
        <v>3106</v>
      </c>
      <c r="D96" s="132"/>
      <c r="E96" s="132">
        <f t="shared" si="1"/>
        <v>1796</v>
      </c>
      <c r="F96" s="132"/>
      <c r="G96" s="132">
        <f t="shared" si="2"/>
        <v>303</v>
      </c>
      <c r="H96" s="132"/>
      <c r="I96" s="132">
        <f t="shared" si="3"/>
        <v>6</v>
      </c>
      <c r="J96" s="132"/>
      <c r="K96" s="133">
        <f t="shared" si="4"/>
        <v>27</v>
      </c>
    </row>
    <row r="97" spans="1:11" x14ac:dyDescent="0.2">
      <c r="A97" s="131">
        <v>44059</v>
      </c>
      <c r="B97" s="132"/>
      <c r="C97" s="132">
        <f t="shared" si="0"/>
        <v>3106</v>
      </c>
      <c r="D97" s="132"/>
      <c r="E97" s="132">
        <f t="shared" si="1"/>
        <v>1796</v>
      </c>
      <c r="F97" s="132"/>
      <c r="G97" s="132">
        <f t="shared" si="2"/>
        <v>303</v>
      </c>
      <c r="H97" s="132"/>
      <c r="I97" s="132">
        <f t="shared" si="3"/>
        <v>6</v>
      </c>
      <c r="J97" s="132"/>
      <c r="K97" s="133">
        <f t="shared" si="4"/>
        <v>27</v>
      </c>
    </row>
    <row r="98" spans="1:11" x14ac:dyDescent="0.2">
      <c r="A98" s="131">
        <v>44060</v>
      </c>
      <c r="B98" s="132">
        <v>252</v>
      </c>
      <c r="C98" s="132">
        <f t="shared" si="0"/>
        <v>3358</v>
      </c>
      <c r="D98" s="132">
        <v>84</v>
      </c>
      <c r="E98" s="132">
        <f t="shared" si="1"/>
        <v>1880</v>
      </c>
      <c r="F98" s="132">
        <v>31</v>
      </c>
      <c r="G98" s="132">
        <f t="shared" si="2"/>
        <v>334</v>
      </c>
      <c r="H98" s="132">
        <v>1</v>
      </c>
      <c r="I98" s="132">
        <f>I97+H98</f>
        <v>7</v>
      </c>
      <c r="J98" s="132">
        <v>0</v>
      </c>
      <c r="K98" s="133">
        <f t="shared" si="4"/>
        <v>27</v>
      </c>
    </row>
    <row r="99" spans="1:11" x14ac:dyDescent="0.2">
      <c r="A99" s="131">
        <v>44061</v>
      </c>
      <c r="B99" s="132">
        <v>89</v>
      </c>
      <c r="C99" s="132">
        <f t="shared" si="0"/>
        <v>3447</v>
      </c>
      <c r="D99" s="132">
        <v>22</v>
      </c>
      <c r="E99" s="132">
        <f t="shared" si="1"/>
        <v>1902</v>
      </c>
      <c r="F99" s="132">
        <v>7</v>
      </c>
      <c r="G99" s="132">
        <f t="shared" si="2"/>
        <v>341</v>
      </c>
      <c r="H99" s="132">
        <v>0</v>
      </c>
      <c r="I99" s="132">
        <f>I98+H99</f>
        <v>7</v>
      </c>
      <c r="J99" s="132">
        <v>0</v>
      </c>
      <c r="K99" s="133">
        <f t="shared" si="4"/>
        <v>27</v>
      </c>
    </row>
    <row r="100" spans="1:11" x14ac:dyDescent="0.2">
      <c r="A100" s="131">
        <v>44062</v>
      </c>
      <c r="B100" s="132">
        <v>50</v>
      </c>
      <c r="C100" s="132">
        <f t="shared" si="0"/>
        <v>3497</v>
      </c>
      <c r="D100" s="132">
        <v>25</v>
      </c>
      <c r="E100" s="132">
        <f t="shared" si="1"/>
        <v>1927</v>
      </c>
      <c r="F100" s="132">
        <v>2</v>
      </c>
      <c r="G100" s="132">
        <f t="shared" si="2"/>
        <v>343</v>
      </c>
      <c r="H100" s="132">
        <v>0</v>
      </c>
      <c r="I100" s="132">
        <f>I99+H100</f>
        <v>7</v>
      </c>
      <c r="J100" s="132">
        <v>0</v>
      </c>
      <c r="K100" s="133">
        <f t="shared" si="4"/>
        <v>27</v>
      </c>
    </row>
    <row r="101" spans="1:11" x14ac:dyDescent="0.2">
      <c r="A101" s="131">
        <v>44063</v>
      </c>
      <c r="B101" s="132">
        <v>29</v>
      </c>
      <c r="C101" s="132">
        <f t="shared" si="0"/>
        <v>3526</v>
      </c>
      <c r="D101" s="132">
        <v>16</v>
      </c>
      <c r="E101" s="132">
        <f t="shared" si="1"/>
        <v>1943</v>
      </c>
      <c r="F101" s="132">
        <v>5</v>
      </c>
      <c r="G101" s="132">
        <f t="shared" si="2"/>
        <v>348</v>
      </c>
      <c r="H101" s="132">
        <v>0</v>
      </c>
      <c r="I101" s="132">
        <f>I100+H101</f>
        <v>7</v>
      </c>
      <c r="J101" s="132">
        <v>0</v>
      </c>
      <c r="K101" s="133">
        <f t="shared" si="4"/>
        <v>27</v>
      </c>
    </row>
    <row r="102" spans="1:11" x14ac:dyDescent="0.2">
      <c r="A102" s="131">
        <v>44064</v>
      </c>
      <c r="B102" s="132">
        <v>72</v>
      </c>
      <c r="C102" s="132">
        <f t="shared" si="0"/>
        <v>3598</v>
      </c>
      <c r="D102" s="132">
        <v>15</v>
      </c>
      <c r="E102" s="132">
        <f t="shared" si="1"/>
        <v>1958</v>
      </c>
      <c r="F102" s="132">
        <v>4</v>
      </c>
      <c r="G102" s="132">
        <f t="shared" si="2"/>
        <v>352</v>
      </c>
      <c r="H102" s="132">
        <v>0</v>
      </c>
      <c r="I102" s="132">
        <f>I101+H102</f>
        <v>7</v>
      </c>
      <c r="J102" s="132">
        <v>0</v>
      </c>
      <c r="K102" s="133">
        <f t="shared" si="4"/>
        <v>27</v>
      </c>
    </row>
    <row r="103" spans="1:11" x14ac:dyDescent="0.2">
      <c r="A103" s="131">
        <v>44065</v>
      </c>
      <c r="B103" s="132"/>
      <c r="C103" s="132">
        <f t="shared" si="0"/>
        <v>3598</v>
      </c>
      <c r="D103" s="132"/>
      <c r="E103" s="132">
        <f t="shared" si="1"/>
        <v>1958</v>
      </c>
      <c r="F103" s="132"/>
      <c r="G103" s="132">
        <f t="shared" si="2"/>
        <v>352</v>
      </c>
      <c r="H103" s="132"/>
      <c r="I103" s="132">
        <f t="shared" ref="I103:I158" si="5">I102+H103</f>
        <v>7</v>
      </c>
      <c r="J103" s="132"/>
      <c r="K103" s="133">
        <f t="shared" si="4"/>
        <v>27</v>
      </c>
    </row>
    <row r="104" spans="1:11" x14ac:dyDescent="0.2">
      <c r="A104" s="131">
        <v>44066</v>
      </c>
      <c r="B104" s="132"/>
      <c r="C104" s="132">
        <f t="shared" si="0"/>
        <v>3598</v>
      </c>
      <c r="D104" s="132"/>
      <c r="E104" s="132">
        <f t="shared" si="1"/>
        <v>1958</v>
      </c>
      <c r="F104" s="132"/>
      <c r="G104" s="132">
        <f t="shared" si="2"/>
        <v>352</v>
      </c>
      <c r="H104" s="132"/>
      <c r="I104" s="132">
        <f t="shared" si="5"/>
        <v>7</v>
      </c>
      <c r="J104" s="132"/>
      <c r="K104" s="133">
        <f t="shared" si="4"/>
        <v>27</v>
      </c>
    </row>
    <row r="105" spans="1:11" x14ac:dyDescent="0.2">
      <c r="A105" s="131">
        <v>44067</v>
      </c>
      <c r="B105" s="132">
        <v>216</v>
      </c>
      <c r="C105" s="132">
        <f t="shared" si="0"/>
        <v>3814</v>
      </c>
      <c r="D105" s="132">
        <v>78</v>
      </c>
      <c r="E105" s="132">
        <f t="shared" si="1"/>
        <v>2036</v>
      </c>
      <c r="F105" s="132">
        <v>14</v>
      </c>
      <c r="G105" s="132">
        <f t="shared" si="2"/>
        <v>366</v>
      </c>
      <c r="H105" s="132">
        <v>0</v>
      </c>
      <c r="I105" s="132">
        <f t="shared" si="5"/>
        <v>7</v>
      </c>
      <c r="J105" s="132">
        <v>1</v>
      </c>
      <c r="K105" s="133">
        <f t="shared" si="4"/>
        <v>28</v>
      </c>
    </row>
    <row r="106" spans="1:11" x14ac:dyDescent="0.2">
      <c r="A106" s="131">
        <v>44068</v>
      </c>
      <c r="B106" s="132">
        <v>54</v>
      </c>
      <c r="C106" s="132">
        <f t="shared" si="0"/>
        <v>3868</v>
      </c>
      <c r="D106" s="132">
        <v>16</v>
      </c>
      <c r="E106" s="132">
        <f t="shared" si="1"/>
        <v>2052</v>
      </c>
      <c r="F106" s="132">
        <v>0</v>
      </c>
      <c r="G106" s="132">
        <f t="shared" si="2"/>
        <v>366</v>
      </c>
      <c r="H106" s="132">
        <v>0</v>
      </c>
      <c r="I106" s="132">
        <f t="shared" si="5"/>
        <v>7</v>
      </c>
      <c r="J106" s="132">
        <v>0</v>
      </c>
      <c r="K106" s="133">
        <f t="shared" si="4"/>
        <v>28</v>
      </c>
    </row>
    <row r="107" spans="1:11" x14ac:dyDescent="0.2">
      <c r="A107" s="131">
        <v>44069</v>
      </c>
      <c r="B107" s="132">
        <v>38</v>
      </c>
      <c r="C107" s="132">
        <f t="shared" si="0"/>
        <v>3906</v>
      </c>
      <c r="D107" s="132">
        <v>14</v>
      </c>
      <c r="E107" s="132">
        <f t="shared" si="1"/>
        <v>2066</v>
      </c>
      <c r="F107" s="132">
        <v>0</v>
      </c>
      <c r="G107" s="132">
        <f t="shared" si="2"/>
        <v>366</v>
      </c>
      <c r="H107" s="132">
        <v>0</v>
      </c>
      <c r="I107" s="132">
        <f t="shared" si="5"/>
        <v>7</v>
      </c>
      <c r="J107" s="132">
        <v>0</v>
      </c>
      <c r="K107" s="133">
        <f t="shared" si="4"/>
        <v>28</v>
      </c>
    </row>
    <row r="108" spans="1:11" x14ac:dyDescent="0.2">
      <c r="A108" s="131">
        <v>44070</v>
      </c>
      <c r="B108" s="132">
        <v>37</v>
      </c>
      <c r="C108" s="132">
        <f t="shared" si="0"/>
        <v>3943</v>
      </c>
      <c r="D108" s="132">
        <v>11</v>
      </c>
      <c r="E108" s="132">
        <f t="shared" si="1"/>
        <v>2077</v>
      </c>
      <c r="F108" s="132">
        <v>1</v>
      </c>
      <c r="G108" s="132">
        <f t="shared" si="2"/>
        <v>367</v>
      </c>
      <c r="H108" s="132">
        <v>1</v>
      </c>
      <c r="I108" s="132">
        <f t="shared" si="5"/>
        <v>8</v>
      </c>
      <c r="J108" s="132">
        <v>0</v>
      </c>
      <c r="K108" s="133">
        <f t="shared" si="4"/>
        <v>28</v>
      </c>
    </row>
    <row r="109" spans="1:11" x14ac:dyDescent="0.2">
      <c r="A109" s="131">
        <v>44071</v>
      </c>
      <c r="B109" s="132">
        <v>60</v>
      </c>
      <c r="C109" s="132">
        <f t="shared" si="0"/>
        <v>4003</v>
      </c>
      <c r="D109" s="132">
        <v>15</v>
      </c>
      <c r="E109" s="132">
        <f t="shared" si="1"/>
        <v>2092</v>
      </c>
      <c r="F109" s="132">
        <v>3</v>
      </c>
      <c r="G109" s="132">
        <f t="shared" si="2"/>
        <v>370</v>
      </c>
      <c r="H109" s="132">
        <v>0</v>
      </c>
      <c r="I109" s="132">
        <f t="shared" si="5"/>
        <v>8</v>
      </c>
      <c r="J109" s="132">
        <v>0</v>
      </c>
      <c r="K109" s="133">
        <f t="shared" si="4"/>
        <v>28</v>
      </c>
    </row>
    <row r="110" spans="1:11" x14ac:dyDescent="0.2">
      <c r="A110" s="131">
        <v>44072</v>
      </c>
      <c r="B110" s="132"/>
      <c r="C110" s="132">
        <f t="shared" si="0"/>
        <v>4003</v>
      </c>
      <c r="D110" s="132"/>
      <c r="E110" s="132">
        <f t="shared" si="1"/>
        <v>2092</v>
      </c>
      <c r="F110" s="132"/>
      <c r="G110" s="132">
        <f t="shared" si="2"/>
        <v>370</v>
      </c>
      <c r="H110" s="132"/>
      <c r="I110" s="132">
        <f t="shared" si="5"/>
        <v>8</v>
      </c>
      <c r="J110" s="132"/>
      <c r="K110" s="133">
        <f t="shared" si="4"/>
        <v>28</v>
      </c>
    </row>
    <row r="111" spans="1:11" x14ac:dyDescent="0.2">
      <c r="A111" s="131">
        <v>44073</v>
      </c>
      <c r="B111" s="132"/>
      <c r="C111" s="132">
        <f t="shared" si="0"/>
        <v>4003</v>
      </c>
      <c r="D111" s="132"/>
      <c r="E111" s="132">
        <f t="shared" si="1"/>
        <v>2092</v>
      </c>
      <c r="F111" s="132"/>
      <c r="G111" s="132">
        <f t="shared" si="2"/>
        <v>370</v>
      </c>
      <c r="H111" s="132"/>
      <c r="I111" s="132">
        <f t="shared" si="5"/>
        <v>8</v>
      </c>
      <c r="J111" s="132"/>
      <c r="K111" s="133">
        <f t="shared" si="4"/>
        <v>28</v>
      </c>
    </row>
    <row r="112" spans="1:11" x14ac:dyDescent="0.2">
      <c r="A112" s="131">
        <v>44074</v>
      </c>
      <c r="B112" s="132">
        <v>169</v>
      </c>
      <c r="C112" s="132">
        <f t="shared" si="0"/>
        <v>4172</v>
      </c>
      <c r="D112" s="132">
        <v>44</v>
      </c>
      <c r="E112" s="132">
        <f t="shared" si="1"/>
        <v>2136</v>
      </c>
      <c r="F112" s="132">
        <v>12</v>
      </c>
      <c r="G112" s="132">
        <f t="shared" si="2"/>
        <v>382</v>
      </c>
      <c r="H112" s="132">
        <v>2</v>
      </c>
      <c r="I112" s="132">
        <f t="shared" si="5"/>
        <v>10</v>
      </c>
      <c r="J112" s="132">
        <v>1</v>
      </c>
      <c r="K112" s="133">
        <f t="shared" si="4"/>
        <v>29</v>
      </c>
    </row>
    <row r="113" spans="1:11" x14ac:dyDescent="0.2">
      <c r="A113" s="131">
        <v>44075</v>
      </c>
      <c r="B113" s="132">
        <v>37</v>
      </c>
      <c r="C113" s="132">
        <f t="shared" si="0"/>
        <v>4209</v>
      </c>
      <c r="D113" s="132">
        <v>13</v>
      </c>
      <c r="E113" s="132">
        <f t="shared" si="1"/>
        <v>2149</v>
      </c>
      <c r="F113" s="132">
        <v>4</v>
      </c>
      <c r="G113" s="132">
        <f t="shared" si="2"/>
        <v>386</v>
      </c>
      <c r="H113" s="132">
        <v>0</v>
      </c>
      <c r="I113" s="132">
        <f t="shared" si="5"/>
        <v>10</v>
      </c>
      <c r="J113" s="132">
        <v>0</v>
      </c>
      <c r="K113" s="133">
        <f t="shared" si="4"/>
        <v>29</v>
      </c>
    </row>
    <row r="114" spans="1:11" x14ac:dyDescent="0.2">
      <c r="A114" s="131">
        <v>44076</v>
      </c>
      <c r="B114" s="132">
        <v>36</v>
      </c>
      <c r="C114" s="132">
        <f t="shared" si="0"/>
        <v>4245</v>
      </c>
      <c r="D114" s="132">
        <v>10</v>
      </c>
      <c r="E114" s="132">
        <f t="shared" si="1"/>
        <v>2159</v>
      </c>
      <c r="F114" s="132">
        <v>3</v>
      </c>
      <c r="G114" s="132">
        <f t="shared" si="2"/>
        <v>389</v>
      </c>
      <c r="H114" s="132">
        <v>1</v>
      </c>
      <c r="I114" s="132">
        <f t="shared" si="5"/>
        <v>11</v>
      </c>
      <c r="J114" s="132">
        <v>0</v>
      </c>
      <c r="K114" s="133">
        <f t="shared" si="4"/>
        <v>29</v>
      </c>
    </row>
    <row r="115" spans="1:11" x14ac:dyDescent="0.2">
      <c r="A115" s="131">
        <v>44077</v>
      </c>
      <c r="B115" s="132">
        <v>41</v>
      </c>
      <c r="C115" s="132">
        <f t="shared" si="0"/>
        <v>4286</v>
      </c>
      <c r="D115" s="132">
        <v>11</v>
      </c>
      <c r="E115" s="132">
        <f t="shared" si="1"/>
        <v>2170</v>
      </c>
      <c r="F115" s="132">
        <v>0</v>
      </c>
      <c r="G115" s="132">
        <f t="shared" si="2"/>
        <v>389</v>
      </c>
      <c r="H115" s="132">
        <v>0</v>
      </c>
      <c r="I115" s="132">
        <f t="shared" si="5"/>
        <v>11</v>
      </c>
      <c r="J115" s="132">
        <v>0</v>
      </c>
      <c r="K115" s="133">
        <f t="shared" si="4"/>
        <v>29</v>
      </c>
    </row>
    <row r="116" spans="1:11" x14ac:dyDescent="0.2">
      <c r="A116" s="131">
        <v>44078</v>
      </c>
      <c r="B116" s="132">
        <v>43</v>
      </c>
      <c r="C116" s="132">
        <f t="shared" si="0"/>
        <v>4329</v>
      </c>
      <c r="D116" s="132">
        <v>4</v>
      </c>
      <c r="E116" s="132">
        <f t="shared" si="1"/>
        <v>2174</v>
      </c>
      <c r="F116" s="132">
        <v>1</v>
      </c>
      <c r="G116" s="132">
        <f t="shared" si="2"/>
        <v>390</v>
      </c>
      <c r="H116" s="132">
        <v>0</v>
      </c>
      <c r="I116" s="132">
        <f t="shared" si="5"/>
        <v>11</v>
      </c>
      <c r="J116" s="132">
        <v>0</v>
      </c>
      <c r="K116" s="133">
        <f t="shared" si="4"/>
        <v>29</v>
      </c>
    </row>
    <row r="117" spans="1:11" x14ac:dyDescent="0.2">
      <c r="A117" s="131">
        <v>44079</v>
      </c>
      <c r="B117" s="132"/>
      <c r="C117" s="132">
        <f t="shared" si="0"/>
        <v>4329</v>
      </c>
      <c r="D117" s="132"/>
      <c r="E117" s="132">
        <f t="shared" si="1"/>
        <v>2174</v>
      </c>
      <c r="F117" s="132"/>
      <c r="G117" s="132">
        <f t="shared" si="2"/>
        <v>390</v>
      </c>
      <c r="H117" s="132"/>
      <c r="I117" s="132">
        <f t="shared" si="5"/>
        <v>11</v>
      </c>
      <c r="J117" s="132"/>
      <c r="K117" s="133">
        <f t="shared" si="4"/>
        <v>29</v>
      </c>
    </row>
    <row r="118" spans="1:11" x14ac:dyDescent="0.2">
      <c r="A118" s="131">
        <v>44080</v>
      </c>
      <c r="B118" s="132"/>
      <c r="C118" s="132">
        <f t="shared" si="0"/>
        <v>4329</v>
      </c>
      <c r="D118" s="132"/>
      <c r="E118" s="132">
        <f t="shared" si="1"/>
        <v>2174</v>
      </c>
      <c r="F118" s="132"/>
      <c r="G118" s="132">
        <f t="shared" si="2"/>
        <v>390</v>
      </c>
      <c r="H118" s="132"/>
      <c r="I118" s="132">
        <f t="shared" si="5"/>
        <v>11</v>
      </c>
      <c r="J118" s="132"/>
      <c r="K118" s="133">
        <f t="shared" si="4"/>
        <v>29</v>
      </c>
    </row>
    <row r="119" spans="1:11" x14ac:dyDescent="0.2">
      <c r="A119" s="131">
        <v>44081</v>
      </c>
      <c r="B119" s="132">
        <v>132</v>
      </c>
      <c r="C119" s="132">
        <f t="shared" si="0"/>
        <v>4461</v>
      </c>
      <c r="D119" s="132">
        <v>33</v>
      </c>
      <c r="E119" s="132">
        <f t="shared" si="1"/>
        <v>2207</v>
      </c>
      <c r="F119" s="132">
        <v>4</v>
      </c>
      <c r="G119" s="132">
        <f t="shared" si="2"/>
        <v>394</v>
      </c>
      <c r="H119" s="132">
        <v>0</v>
      </c>
      <c r="I119" s="132">
        <f t="shared" si="5"/>
        <v>11</v>
      </c>
      <c r="J119" s="132">
        <v>0</v>
      </c>
      <c r="K119" s="133">
        <f t="shared" si="4"/>
        <v>29</v>
      </c>
    </row>
    <row r="120" spans="1:11" x14ac:dyDescent="0.2">
      <c r="A120" s="131">
        <v>44082</v>
      </c>
      <c r="B120" s="132">
        <v>41</v>
      </c>
      <c r="C120" s="132">
        <f t="shared" si="0"/>
        <v>4502</v>
      </c>
      <c r="D120" s="132">
        <v>7</v>
      </c>
      <c r="E120" s="132">
        <f t="shared" si="1"/>
        <v>2214</v>
      </c>
      <c r="F120" s="132">
        <v>7</v>
      </c>
      <c r="G120" s="132">
        <f t="shared" si="2"/>
        <v>401</v>
      </c>
      <c r="H120" s="132">
        <v>0</v>
      </c>
      <c r="I120" s="132">
        <f t="shared" si="5"/>
        <v>11</v>
      </c>
      <c r="J120" s="132">
        <v>0</v>
      </c>
      <c r="K120" s="133">
        <f t="shared" si="4"/>
        <v>29</v>
      </c>
    </row>
    <row r="121" spans="1:11" x14ac:dyDescent="0.2">
      <c r="A121" s="131">
        <v>44083</v>
      </c>
      <c r="B121" s="132">
        <v>44</v>
      </c>
      <c r="C121" s="132">
        <f t="shared" si="0"/>
        <v>4546</v>
      </c>
      <c r="D121" s="132">
        <v>6</v>
      </c>
      <c r="E121" s="132">
        <f t="shared" si="1"/>
        <v>2220</v>
      </c>
      <c r="F121" s="132">
        <v>3</v>
      </c>
      <c r="G121" s="132">
        <f t="shared" si="2"/>
        <v>404</v>
      </c>
      <c r="H121" s="132">
        <v>0</v>
      </c>
      <c r="I121" s="132">
        <f t="shared" si="5"/>
        <v>11</v>
      </c>
      <c r="J121" s="132">
        <v>0</v>
      </c>
      <c r="K121" s="133">
        <f t="shared" si="4"/>
        <v>29</v>
      </c>
    </row>
    <row r="122" spans="1:11" x14ac:dyDescent="0.2">
      <c r="A122" s="131">
        <v>44084</v>
      </c>
      <c r="B122" s="132">
        <v>24</v>
      </c>
      <c r="C122" s="132">
        <f t="shared" si="0"/>
        <v>4570</v>
      </c>
      <c r="D122" s="132">
        <v>12</v>
      </c>
      <c r="E122" s="132">
        <f t="shared" si="1"/>
        <v>2232</v>
      </c>
      <c r="F122" s="132">
        <v>0</v>
      </c>
      <c r="G122" s="132">
        <f t="shared" si="2"/>
        <v>404</v>
      </c>
      <c r="H122" s="132">
        <v>0</v>
      </c>
      <c r="I122" s="132">
        <f t="shared" si="5"/>
        <v>11</v>
      </c>
      <c r="J122" s="132">
        <v>0</v>
      </c>
      <c r="K122" s="133">
        <f t="shared" si="4"/>
        <v>29</v>
      </c>
    </row>
    <row r="123" spans="1:11" x14ac:dyDescent="0.2">
      <c r="A123" s="131">
        <v>44085</v>
      </c>
      <c r="B123" s="132">
        <v>41</v>
      </c>
      <c r="C123" s="132">
        <f t="shared" si="0"/>
        <v>4611</v>
      </c>
      <c r="D123" s="132">
        <v>9</v>
      </c>
      <c r="E123" s="132">
        <f t="shared" si="1"/>
        <v>2241</v>
      </c>
      <c r="F123" s="132">
        <v>1</v>
      </c>
      <c r="G123" s="132">
        <f t="shared" si="2"/>
        <v>405</v>
      </c>
      <c r="H123" s="132">
        <v>2</v>
      </c>
      <c r="I123" s="132">
        <f t="shared" si="5"/>
        <v>13</v>
      </c>
      <c r="J123" s="132">
        <v>0</v>
      </c>
      <c r="K123" s="133">
        <f t="shared" si="4"/>
        <v>29</v>
      </c>
    </row>
    <row r="124" spans="1:11" x14ac:dyDescent="0.2">
      <c r="A124" s="131">
        <v>44086</v>
      </c>
      <c r="B124" s="132"/>
      <c r="C124" s="132">
        <f t="shared" si="0"/>
        <v>4611</v>
      </c>
      <c r="D124" s="132"/>
      <c r="E124" s="132">
        <f t="shared" si="1"/>
        <v>2241</v>
      </c>
      <c r="F124" s="132"/>
      <c r="G124" s="132">
        <f t="shared" si="2"/>
        <v>405</v>
      </c>
      <c r="H124" s="132"/>
      <c r="I124" s="132">
        <f t="shared" si="5"/>
        <v>13</v>
      </c>
      <c r="J124" s="132"/>
      <c r="K124" s="133">
        <f t="shared" si="4"/>
        <v>29</v>
      </c>
    </row>
    <row r="125" spans="1:11" x14ac:dyDescent="0.2">
      <c r="A125" s="131">
        <v>44087</v>
      </c>
      <c r="B125" s="132"/>
      <c r="C125" s="132">
        <f t="shared" si="0"/>
        <v>4611</v>
      </c>
      <c r="D125" s="132"/>
      <c r="E125" s="132">
        <f t="shared" si="1"/>
        <v>2241</v>
      </c>
      <c r="F125" s="132"/>
      <c r="G125" s="132">
        <f t="shared" si="2"/>
        <v>405</v>
      </c>
      <c r="H125" s="132"/>
      <c r="I125" s="132">
        <f t="shared" si="5"/>
        <v>13</v>
      </c>
      <c r="J125" s="132"/>
      <c r="K125" s="133">
        <f t="shared" si="4"/>
        <v>29</v>
      </c>
    </row>
    <row r="126" spans="1:11" x14ac:dyDescent="0.2">
      <c r="A126" s="131">
        <v>44088</v>
      </c>
      <c r="B126" s="132">
        <v>187</v>
      </c>
      <c r="C126" s="132">
        <f t="shared" si="0"/>
        <v>4798</v>
      </c>
      <c r="D126" s="132">
        <v>51</v>
      </c>
      <c r="E126" s="132">
        <f t="shared" si="1"/>
        <v>2292</v>
      </c>
      <c r="F126" s="132">
        <v>10</v>
      </c>
      <c r="G126" s="132">
        <f t="shared" si="2"/>
        <v>415</v>
      </c>
      <c r="H126" s="132">
        <v>3</v>
      </c>
      <c r="I126" s="132">
        <f t="shared" si="5"/>
        <v>16</v>
      </c>
      <c r="J126" s="132">
        <v>0</v>
      </c>
      <c r="K126" s="133">
        <f t="shared" si="4"/>
        <v>29</v>
      </c>
    </row>
    <row r="127" spans="1:11" x14ac:dyDescent="0.2">
      <c r="A127" s="131">
        <v>44089</v>
      </c>
      <c r="B127" s="132">
        <v>40</v>
      </c>
      <c r="C127" s="132">
        <f t="shared" si="0"/>
        <v>4838</v>
      </c>
      <c r="D127" s="132">
        <v>20</v>
      </c>
      <c r="E127" s="132">
        <f t="shared" si="1"/>
        <v>2312</v>
      </c>
      <c r="F127" s="132">
        <v>6</v>
      </c>
      <c r="G127" s="132">
        <f t="shared" si="2"/>
        <v>421</v>
      </c>
      <c r="H127" s="132">
        <v>0</v>
      </c>
      <c r="I127" s="132">
        <f t="shared" si="5"/>
        <v>16</v>
      </c>
      <c r="J127" s="132">
        <v>0</v>
      </c>
      <c r="K127" s="133">
        <f t="shared" si="4"/>
        <v>29</v>
      </c>
    </row>
    <row r="128" spans="1:11" x14ac:dyDescent="0.2">
      <c r="A128" s="131">
        <v>44090</v>
      </c>
      <c r="B128" s="132">
        <v>50</v>
      </c>
      <c r="C128" s="132">
        <f t="shared" si="0"/>
        <v>4888</v>
      </c>
      <c r="D128" s="132">
        <v>9</v>
      </c>
      <c r="E128" s="132">
        <f t="shared" si="1"/>
        <v>2321</v>
      </c>
      <c r="F128" s="132">
        <v>4</v>
      </c>
      <c r="G128" s="132">
        <f t="shared" si="2"/>
        <v>425</v>
      </c>
      <c r="H128" s="132">
        <v>0</v>
      </c>
      <c r="I128" s="132">
        <f t="shared" si="5"/>
        <v>16</v>
      </c>
      <c r="J128" s="132">
        <v>0</v>
      </c>
      <c r="K128" s="133">
        <f t="shared" si="4"/>
        <v>29</v>
      </c>
    </row>
    <row r="129" spans="1:11" x14ac:dyDescent="0.2">
      <c r="A129" s="131">
        <v>44091</v>
      </c>
      <c r="B129" s="132">
        <v>33</v>
      </c>
      <c r="C129" s="132">
        <f t="shared" si="0"/>
        <v>4921</v>
      </c>
      <c r="D129" s="132">
        <v>22</v>
      </c>
      <c r="E129" s="132">
        <f t="shared" si="1"/>
        <v>2343</v>
      </c>
      <c r="F129" s="132">
        <v>2</v>
      </c>
      <c r="G129" s="132">
        <f t="shared" si="2"/>
        <v>427</v>
      </c>
      <c r="H129" s="132">
        <v>5</v>
      </c>
      <c r="I129" s="132">
        <f t="shared" si="5"/>
        <v>21</v>
      </c>
      <c r="J129" s="132">
        <v>0</v>
      </c>
      <c r="K129" s="133">
        <f t="shared" si="4"/>
        <v>29</v>
      </c>
    </row>
    <row r="130" spans="1:11" x14ac:dyDescent="0.2">
      <c r="A130" s="131">
        <v>44092</v>
      </c>
      <c r="B130" s="132">
        <v>57</v>
      </c>
      <c r="C130" s="132">
        <f t="shared" si="0"/>
        <v>4978</v>
      </c>
      <c r="D130" s="132">
        <v>22</v>
      </c>
      <c r="E130" s="132">
        <f t="shared" si="1"/>
        <v>2365</v>
      </c>
      <c r="F130" s="132">
        <v>4</v>
      </c>
      <c r="G130" s="132">
        <f t="shared" si="2"/>
        <v>431</v>
      </c>
      <c r="H130" s="132">
        <v>0</v>
      </c>
      <c r="I130" s="132">
        <f t="shared" si="5"/>
        <v>21</v>
      </c>
      <c r="J130" s="132">
        <v>0</v>
      </c>
      <c r="K130" s="133">
        <f t="shared" si="4"/>
        <v>29</v>
      </c>
    </row>
    <row r="131" spans="1:11" x14ac:dyDescent="0.2">
      <c r="A131" s="131">
        <v>44093</v>
      </c>
      <c r="B131" s="132"/>
      <c r="C131" s="132">
        <f t="shared" si="0"/>
        <v>4978</v>
      </c>
      <c r="D131" s="132"/>
      <c r="E131" s="132">
        <f t="shared" si="1"/>
        <v>2365</v>
      </c>
      <c r="F131" s="132"/>
      <c r="G131" s="132">
        <f t="shared" si="2"/>
        <v>431</v>
      </c>
      <c r="H131" s="132"/>
      <c r="I131" s="132">
        <f t="shared" si="5"/>
        <v>21</v>
      </c>
      <c r="J131" s="132"/>
      <c r="K131" s="133">
        <f t="shared" si="4"/>
        <v>29</v>
      </c>
    </row>
    <row r="132" spans="1:11" x14ac:dyDescent="0.2">
      <c r="A132" s="131">
        <v>44094</v>
      </c>
      <c r="B132" s="132"/>
      <c r="C132" s="132">
        <f t="shared" si="0"/>
        <v>4978</v>
      </c>
      <c r="D132" s="132"/>
      <c r="E132" s="132">
        <f t="shared" si="1"/>
        <v>2365</v>
      </c>
      <c r="F132" s="132"/>
      <c r="G132" s="132">
        <f t="shared" si="2"/>
        <v>431</v>
      </c>
      <c r="H132" s="132"/>
      <c r="I132" s="132">
        <f t="shared" si="5"/>
        <v>21</v>
      </c>
      <c r="J132" s="132"/>
      <c r="K132" s="133">
        <f t="shared" si="4"/>
        <v>29</v>
      </c>
    </row>
    <row r="133" spans="1:11" x14ac:dyDescent="0.2">
      <c r="A133" s="131">
        <v>44095</v>
      </c>
      <c r="B133" s="132">
        <v>219</v>
      </c>
      <c r="C133" s="132">
        <f>SUM(C132,B133)</f>
        <v>5197</v>
      </c>
      <c r="D133" s="132">
        <v>148</v>
      </c>
      <c r="E133" s="132">
        <f t="shared" ref="E133:E158" si="6">SUM(E132,D133)</f>
        <v>2513</v>
      </c>
      <c r="F133" s="132">
        <v>28</v>
      </c>
      <c r="G133" s="132">
        <f t="shared" ref="G133:G158" si="7">SUM(G132,F133)</f>
        <v>459</v>
      </c>
      <c r="H133" s="132">
        <v>3</v>
      </c>
      <c r="I133" s="132">
        <f t="shared" si="5"/>
        <v>24</v>
      </c>
      <c r="J133" s="132">
        <v>0</v>
      </c>
      <c r="K133" s="133">
        <f t="shared" ref="K133:K158" si="8">SUM(K132,J133)</f>
        <v>29</v>
      </c>
    </row>
    <row r="134" spans="1:11" x14ac:dyDescent="0.2">
      <c r="A134" s="131">
        <v>44096</v>
      </c>
      <c r="B134" s="132">
        <v>43</v>
      </c>
      <c r="C134" s="132">
        <f>SUM(C133,B134)</f>
        <v>5240</v>
      </c>
      <c r="D134" s="132">
        <v>9</v>
      </c>
      <c r="E134" s="132">
        <f t="shared" si="6"/>
        <v>2522</v>
      </c>
      <c r="F134" s="132">
        <v>4</v>
      </c>
      <c r="G134" s="132">
        <f t="shared" si="7"/>
        <v>463</v>
      </c>
      <c r="H134" s="132">
        <v>2</v>
      </c>
      <c r="I134" s="132">
        <f t="shared" si="5"/>
        <v>26</v>
      </c>
      <c r="J134" s="132">
        <v>0</v>
      </c>
      <c r="K134" s="133">
        <f t="shared" si="8"/>
        <v>29</v>
      </c>
    </row>
    <row r="135" spans="1:11" x14ac:dyDescent="0.2">
      <c r="A135" s="131">
        <v>44097</v>
      </c>
      <c r="B135" s="132">
        <v>23</v>
      </c>
      <c r="C135" s="132">
        <f>SUM(C134,B135)</f>
        <v>5263</v>
      </c>
      <c r="D135" s="132">
        <v>25</v>
      </c>
      <c r="E135" s="132">
        <f t="shared" si="6"/>
        <v>2547</v>
      </c>
      <c r="F135" s="132">
        <v>1</v>
      </c>
      <c r="G135" s="132">
        <f t="shared" si="7"/>
        <v>464</v>
      </c>
      <c r="H135" s="132">
        <v>4</v>
      </c>
      <c r="I135" s="132">
        <f t="shared" si="5"/>
        <v>30</v>
      </c>
      <c r="J135" s="132">
        <v>0</v>
      </c>
      <c r="K135" s="133">
        <f t="shared" si="8"/>
        <v>29</v>
      </c>
    </row>
    <row r="136" spans="1:11" x14ac:dyDescent="0.2">
      <c r="A136" s="131">
        <v>44098</v>
      </c>
      <c r="B136" s="134">
        <v>36</v>
      </c>
      <c r="C136" s="132">
        <f>SUM(C135,B136)</f>
        <v>5299</v>
      </c>
      <c r="D136" s="134">
        <v>24</v>
      </c>
      <c r="E136" s="132">
        <f t="shared" si="6"/>
        <v>2571</v>
      </c>
      <c r="F136" s="134">
        <v>0</v>
      </c>
      <c r="G136" s="132">
        <f t="shared" si="7"/>
        <v>464</v>
      </c>
      <c r="H136" s="134">
        <v>2</v>
      </c>
      <c r="I136" s="132">
        <f t="shared" si="5"/>
        <v>32</v>
      </c>
      <c r="J136" s="134">
        <v>0</v>
      </c>
      <c r="K136" s="133">
        <f t="shared" si="8"/>
        <v>29</v>
      </c>
    </row>
    <row r="137" spans="1:11" x14ac:dyDescent="0.2">
      <c r="A137" s="131">
        <v>44099</v>
      </c>
      <c r="B137" s="134">
        <v>44</v>
      </c>
      <c r="C137" s="132">
        <f>SUM(C136,B137)</f>
        <v>5343</v>
      </c>
      <c r="D137" s="134">
        <v>22</v>
      </c>
      <c r="E137" s="132">
        <f t="shared" si="6"/>
        <v>2593</v>
      </c>
      <c r="F137" s="134">
        <v>10</v>
      </c>
      <c r="G137" s="132">
        <f t="shared" si="7"/>
        <v>474</v>
      </c>
      <c r="H137" s="134">
        <v>2</v>
      </c>
      <c r="I137" s="132">
        <f t="shared" si="5"/>
        <v>34</v>
      </c>
      <c r="J137" s="134">
        <v>0</v>
      </c>
      <c r="K137" s="133">
        <f t="shared" si="8"/>
        <v>29</v>
      </c>
    </row>
    <row r="138" spans="1:11" x14ac:dyDescent="0.2">
      <c r="A138" s="131">
        <v>44100</v>
      </c>
      <c r="B138" s="134"/>
      <c r="C138" s="132">
        <f t="shared" ref="C138:C158" si="9">SUM(C137,B138)</f>
        <v>5343</v>
      </c>
      <c r="D138" s="134"/>
      <c r="E138" s="132">
        <f t="shared" si="6"/>
        <v>2593</v>
      </c>
      <c r="F138" s="134"/>
      <c r="G138" s="132">
        <f t="shared" si="7"/>
        <v>474</v>
      </c>
      <c r="H138" s="134"/>
      <c r="I138" s="132">
        <f t="shared" si="5"/>
        <v>34</v>
      </c>
      <c r="J138" s="134"/>
      <c r="K138" s="133">
        <f t="shared" si="8"/>
        <v>29</v>
      </c>
    </row>
    <row r="139" spans="1:11" x14ac:dyDescent="0.2">
      <c r="A139" s="131">
        <v>44101</v>
      </c>
      <c r="B139" s="134"/>
      <c r="C139" s="132">
        <f t="shared" si="9"/>
        <v>5343</v>
      </c>
      <c r="D139" s="134"/>
      <c r="E139" s="132">
        <f t="shared" si="6"/>
        <v>2593</v>
      </c>
      <c r="F139" s="134"/>
      <c r="G139" s="132">
        <f t="shared" si="7"/>
        <v>474</v>
      </c>
      <c r="H139" s="134"/>
      <c r="I139" s="132">
        <f t="shared" si="5"/>
        <v>34</v>
      </c>
      <c r="J139" s="134"/>
      <c r="K139" s="133">
        <f t="shared" si="8"/>
        <v>29</v>
      </c>
    </row>
    <row r="140" spans="1:11" x14ac:dyDescent="0.2">
      <c r="A140" s="131">
        <v>44102</v>
      </c>
      <c r="B140" s="134">
        <v>184</v>
      </c>
      <c r="C140" s="132">
        <f t="shared" si="9"/>
        <v>5527</v>
      </c>
      <c r="D140" s="134">
        <v>106</v>
      </c>
      <c r="E140" s="132">
        <f t="shared" si="6"/>
        <v>2699</v>
      </c>
      <c r="F140" s="134">
        <v>26</v>
      </c>
      <c r="G140" s="132">
        <f t="shared" si="7"/>
        <v>500</v>
      </c>
      <c r="H140" s="134">
        <v>5</v>
      </c>
      <c r="I140" s="132">
        <f t="shared" si="5"/>
        <v>39</v>
      </c>
      <c r="J140" s="134">
        <v>1</v>
      </c>
      <c r="K140" s="133">
        <f t="shared" si="8"/>
        <v>30</v>
      </c>
    </row>
    <row r="141" spans="1:11" x14ac:dyDescent="0.2">
      <c r="A141" s="131">
        <v>44103</v>
      </c>
      <c r="B141" s="134">
        <v>67</v>
      </c>
      <c r="C141" s="132">
        <f t="shared" si="9"/>
        <v>5594</v>
      </c>
      <c r="D141" s="134">
        <v>43</v>
      </c>
      <c r="E141" s="132">
        <f t="shared" si="6"/>
        <v>2742</v>
      </c>
      <c r="F141" s="134">
        <v>11</v>
      </c>
      <c r="G141" s="132">
        <f t="shared" si="7"/>
        <v>511</v>
      </c>
      <c r="H141" s="134">
        <v>6</v>
      </c>
      <c r="I141" s="132">
        <f t="shared" si="5"/>
        <v>45</v>
      </c>
      <c r="J141" s="134">
        <v>0</v>
      </c>
      <c r="K141" s="133">
        <f t="shared" si="8"/>
        <v>30</v>
      </c>
    </row>
    <row r="142" spans="1:11" x14ac:dyDescent="0.2">
      <c r="A142" s="131">
        <v>44104</v>
      </c>
      <c r="B142" s="134">
        <v>52</v>
      </c>
      <c r="C142" s="132">
        <f t="shared" si="9"/>
        <v>5646</v>
      </c>
      <c r="D142" s="134">
        <v>18</v>
      </c>
      <c r="E142" s="132">
        <f t="shared" si="6"/>
        <v>2760</v>
      </c>
      <c r="F142" s="134">
        <v>4</v>
      </c>
      <c r="G142" s="132">
        <f t="shared" si="7"/>
        <v>515</v>
      </c>
      <c r="H142" s="134">
        <v>5</v>
      </c>
      <c r="I142" s="132">
        <f t="shared" si="5"/>
        <v>50</v>
      </c>
      <c r="J142" s="134">
        <v>0</v>
      </c>
      <c r="K142" s="133">
        <f t="shared" si="8"/>
        <v>30</v>
      </c>
    </row>
    <row r="143" spans="1:11" x14ac:dyDescent="0.2">
      <c r="A143" s="131">
        <v>44105</v>
      </c>
      <c r="B143" s="134">
        <v>76</v>
      </c>
      <c r="C143" s="132">
        <f t="shared" si="9"/>
        <v>5722</v>
      </c>
      <c r="D143" s="134">
        <v>40</v>
      </c>
      <c r="E143" s="132">
        <f t="shared" si="6"/>
        <v>2800</v>
      </c>
      <c r="F143" s="134">
        <v>2</v>
      </c>
      <c r="G143" s="132">
        <f t="shared" si="7"/>
        <v>517</v>
      </c>
      <c r="H143" s="134">
        <v>6</v>
      </c>
      <c r="I143" s="132">
        <f t="shared" si="5"/>
        <v>56</v>
      </c>
      <c r="J143" s="134">
        <v>0</v>
      </c>
      <c r="K143" s="133">
        <f t="shared" si="8"/>
        <v>30</v>
      </c>
    </row>
    <row r="144" spans="1:11" x14ac:dyDescent="0.2">
      <c r="A144" s="131">
        <v>44106</v>
      </c>
      <c r="B144" s="134">
        <v>73</v>
      </c>
      <c r="C144" s="132">
        <f t="shared" si="9"/>
        <v>5795</v>
      </c>
      <c r="D144" s="134">
        <v>52</v>
      </c>
      <c r="E144" s="132">
        <f t="shared" si="6"/>
        <v>2852</v>
      </c>
      <c r="F144" s="134">
        <v>5</v>
      </c>
      <c r="G144" s="132">
        <f t="shared" si="7"/>
        <v>522</v>
      </c>
      <c r="H144" s="134">
        <v>5</v>
      </c>
      <c r="I144" s="132">
        <f t="shared" si="5"/>
        <v>61</v>
      </c>
      <c r="J144" s="134">
        <v>1</v>
      </c>
      <c r="K144" s="133">
        <f t="shared" si="8"/>
        <v>31</v>
      </c>
    </row>
    <row r="145" spans="1:11" x14ac:dyDescent="0.2">
      <c r="A145" s="131">
        <v>44107</v>
      </c>
      <c r="B145" s="134"/>
      <c r="C145" s="132">
        <f t="shared" si="9"/>
        <v>5795</v>
      </c>
      <c r="D145" s="134"/>
      <c r="E145" s="132">
        <f t="shared" si="6"/>
        <v>2852</v>
      </c>
      <c r="F145" s="134"/>
      <c r="G145" s="132">
        <f t="shared" si="7"/>
        <v>522</v>
      </c>
      <c r="H145" s="134"/>
      <c r="I145" s="132">
        <f t="shared" si="5"/>
        <v>61</v>
      </c>
      <c r="J145" s="134"/>
      <c r="K145" s="133">
        <f t="shared" si="8"/>
        <v>31</v>
      </c>
    </row>
    <row r="146" spans="1:11" x14ac:dyDescent="0.2">
      <c r="A146" s="131">
        <v>44108</v>
      </c>
      <c r="B146" s="134"/>
      <c r="C146" s="132">
        <f t="shared" si="9"/>
        <v>5795</v>
      </c>
      <c r="D146" s="134"/>
      <c r="E146" s="132">
        <f t="shared" si="6"/>
        <v>2852</v>
      </c>
      <c r="F146" s="134"/>
      <c r="G146" s="132">
        <f t="shared" si="7"/>
        <v>522</v>
      </c>
      <c r="H146" s="134"/>
      <c r="I146" s="132">
        <f t="shared" si="5"/>
        <v>61</v>
      </c>
      <c r="J146" s="134"/>
      <c r="K146" s="133">
        <f t="shared" si="8"/>
        <v>31</v>
      </c>
    </row>
    <row r="147" spans="1:11" x14ac:dyDescent="0.2">
      <c r="A147" s="131">
        <v>44109</v>
      </c>
      <c r="B147" s="134">
        <v>362</v>
      </c>
      <c r="C147" s="132">
        <f t="shared" si="9"/>
        <v>6157</v>
      </c>
      <c r="D147" s="134">
        <v>186</v>
      </c>
      <c r="E147" s="132">
        <f t="shared" si="6"/>
        <v>3038</v>
      </c>
      <c r="F147" s="134">
        <v>40</v>
      </c>
      <c r="G147" s="132">
        <f t="shared" si="7"/>
        <v>562</v>
      </c>
      <c r="H147" s="134">
        <v>11</v>
      </c>
      <c r="I147" s="132">
        <f t="shared" si="5"/>
        <v>72</v>
      </c>
      <c r="J147" s="134">
        <v>2</v>
      </c>
      <c r="K147" s="133">
        <f t="shared" si="8"/>
        <v>33</v>
      </c>
    </row>
    <row r="148" spans="1:11" x14ac:dyDescent="0.2">
      <c r="A148" s="131">
        <v>44110</v>
      </c>
      <c r="B148" s="134">
        <v>58</v>
      </c>
      <c r="C148" s="132">
        <f t="shared" si="9"/>
        <v>6215</v>
      </c>
      <c r="D148" s="134">
        <v>45</v>
      </c>
      <c r="E148" s="132">
        <f t="shared" si="6"/>
        <v>3083</v>
      </c>
      <c r="F148" s="134">
        <v>7</v>
      </c>
      <c r="G148" s="132">
        <f t="shared" si="7"/>
        <v>569</v>
      </c>
      <c r="H148" s="134">
        <v>2</v>
      </c>
      <c r="I148" s="132">
        <f t="shared" si="5"/>
        <v>74</v>
      </c>
      <c r="J148" s="134">
        <v>0</v>
      </c>
      <c r="K148" s="133">
        <f t="shared" si="8"/>
        <v>33</v>
      </c>
    </row>
    <row r="149" spans="1:11" x14ac:dyDescent="0.2">
      <c r="A149" s="131">
        <v>44111</v>
      </c>
      <c r="B149" s="134">
        <v>33</v>
      </c>
      <c r="C149" s="132">
        <f t="shared" si="9"/>
        <v>6248</v>
      </c>
      <c r="D149" s="134">
        <v>56</v>
      </c>
      <c r="E149" s="132">
        <f t="shared" si="6"/>
        <v>3139</v>
      </c>
      <c r="F149" s="134">
        <v>0</v>
      </c>
      <c r="G149" s="132">
        <f t="shared" si="7"/>
        <v>569</v>
      </c>
      <c r="H149" s="134">
        <v>2</v>
      </c>
      <c r="I149" s="132">
        <f t="shared" si="5"/>
        <v>76</v>
      </c>
      <c r="J149" s="134">
        <v>0</v>
      </c>
      <c r="K149" s="133">
        <f t="shared" si="8"/>
        <v>33</v>
      </c>
    </row>
    <row r="150" spans="1:11" x14ac:dyDescent="0.2">
      <c r="A150" s="131">
        <v>44112</v>
      </c>
      <c r="B150" s="134">
        <v>83</v>
      </c>
      <c r="C150" s="132">
        <f t="shared" si="9"/>
        <v>6331</v>
      </c>
      <c r="D150" s="134">
        <v>33</v>
      </c>
      <c r="E150" s="132">
        <f t="shared" si="6"/>
        <v>3172</v>
      </c>
      <c r="F150" s="134">
        <v>5</v>
      </c>
      <c r="G150" s="132">
        <f t="shared" si="7"/>
        <v>574</v>
      </c>
      <c r="H150" s="134">
        <v>2</v>
      </c>
      <c r="I150" s="132">
        <f t="shared" si="5"/>
        <v>78</v>
      </c>
      <c r="J150" s="134">
        <v>0</v>
      </c>
      <c r="K150" s="133">
        <f t="shared" si="8"/>
        <v>33</v>
      </c>
    </row>
    <row r="151" spans="1:11" x14ac:dyDescent="0.2">
      <c r="A151" s="131">
        <v>44113</v>
      </c>
      <c r="B151" s="134">
        <v>20</v>
      </c>
      <c r="C151" s="132">
        <f t="shared" si="9"/>
        <v>6351</v>
      </c>
      <c r="D151" s="134">
        <v>18</v>
      </c>
      <c r="E151" s="132">
        <f t="shared" si="6"/>
        <v>3190</v>
      </c>
      <c r="F151" s="134">
        <v>13</v>
      </c>
      <c r="G151" s="132">
        <f t="shared" si="7"/>
        <v>587</v>
      </c>
      <c r="H151" s="134">
        <v>4</v>
      </c>
      <c r="I151" s="132">
        <f t="shared" si="5"/>
        <v>82</v>
      </c>
      <c r="J151" s="134">
        <v>0</v>
      </c>
      <c r="K151" s="133">
        <f t="shared" si="8"/>
        <v>33</v>
      </c>
    </row>
    <row r="152" spans="1:11" x14ac:dyDescent="0.2">
      <c r="A152" s="131">
        <v>44114</v>
      </c>
      <c r="B152" s="134"/>
      <c r="C152" s="132">
        <f t="shared" si="9"/>
        <v>6351</v>
      </c>
      <c r="D152" s="134"/>
      <c r="E152" s="132">
        <f t="shared" si="6"/>
        <v>3190</v>
      </c>
      <c r="F152" s="134"/>
      <c r="G152" s="132">
        <f t="shared" si="7"/>
        <v>587</v>
      </c>
      <c r="H152" s="134"/>
      <c r="I152" s="132">
        <f t="shared" si="5"/>
        <v>82</v>
      </c>
      <c r="J152" s="134"/>
      <c r="K152" s="133">
        <f t="shared" si="8"/>
        <v>33</v>
      </c>
    </row>
    <row r="153" spans="1:11" x14ac:dyDescent="0.2">
      <c r="A153" s="131">
        <v>44115</v>
      </c>
      <c r="B153" s="134"/>
      <c r="C153" s="132">
        <f t="shared" si="9"/>
        <v>6351</v>
      </c>
      <c r="D153" s="134"/>
      <c r="E153" s="132">
        <f t="shared" si="6"/>
        <v>3190</v>
      </c>
      <c r="F153" s="134"/>
      <c r="G153" s="132">
        <f t="shared" si="7"/>
        <v>587</v>
      </c>
      <c r="H153" s="134"/>
      <c r="I153" s="132">
        <f t="shared" si="5"/>
        <v>82</v>
      </c>
      <c r="J153" s="134"/>
      <c r="K153" s="133">
        <f t="shared" si="8"/>
        <v>33</v>
      </c>
    </row>
    <row r="154" spans="1:11" x14ac:dyDescent="0.2">
      <c r="A154" s="131">
        <v>44116</v>
      </c>
      <c r="B154" s="134">
        <v>351</v>
      </c>
      <c r="C154" s="132">
        <f t="shared" si="9"/>
        <v>6702</v>
      </c>
      <c r="D154" s="134">
        <v>179</v>
      </c>
      <c r="E154" s="132">
        <f t="shared" si="6"/>
        <v>3369</v>
      </c>
      <c r="F154" s="134">
        <v>37</v>
      </c>
      <c r="G154" s="132">
        <f t="shared" si="7"/>
        <v>624</v>
      </c>
      <c r="H154" s="134">
        <v>15</v>
      </c>
      <c r="I154" s="132">
        <f t="shared" si="5"/>
        <v>97</v>
      </c>
      <c r="J154" s="134">
        <v>9</v>
      </c>
      <c r="K154" s="133">
        <f t="shared" si="8"/>
        <v>42</v>
      </c>
    </row>
    <row r="155" spans="1:11" x14ac:dyDescent="0.2">
      <c r="A155" s="131">
        <v>44117</v>
      </c>
      <c r="B155" s="134">
        <v>94</v>
      </c>
      <c r="C155" s="132">
        <f t="shared" si="9"/>
        <v>6796</v>
      </c>
      <c r="D155" s="134">
        <v>50</v>
      </c>
      <c r="E155" s="132">
        <f t="shared" si="6"/>
        <v>3419</v>
      </c>
      <c r="F155" s="134">
        <v>17</v>
      </c>
      <c r="G155" s="132">
        <f t="shared" si="7"/>
        <v>641</v>
      </c>
      <c r="H155" s="134">
        <v>8</v>
      </c>
      <c r="I155" s="132">
        <f t="shared" si="5"/>
        <v>105</v>
      </c>
      <c r="J155" s="134">
        <v>0</v>
      </c>
      <c r="K155" s="133">
        <f t="shared" si="8"/>
        <v>42</v>
      </c>
    </row>
    <row r="156" spans="1:11" x14ac:dyDescent="0.2">
      <c r="A156" s="131">
        <v>44118</v>
      </c>
      <c r="B156" s="134">
        <v>109</v>
      </c>
      <c r="C156" s="132">
        <f t="shared" si="9"/>
        <v>6905</v>
      </c>
      <c r="D156" s="134">
        <v>30</v>
      </c>
      <c r="E156" s="132">
        <f t="shared" si="6"/>
        <v>3449</v>
      </c>
      <c r="F156" s="134">
        <v>1</v>
      </c>
      <c r="G156" s="132">
        <f t="shared" si="7"/>
        <v>642</v>
      </c>
      <c r="H156" s="134">
        <v>4</v>
      </c>
      <c r="I156" s="132">
        <f t="shared" si="5"/>
        <v>109</v>
      </c>
      <c r="J156" s="134">
        <v>0</v>
      </c>
      <c r="K156" s="133">
        <f t="shared" si="8"/>
        <v>42</v>
      </c>
    </row>
    <row r="157" spans="1:11" x14ac:dyDescent="0.2">
      <c r="A157" s="131">
        <v>44119</v>
      </c>
      <c r="B157" s="134">
        <v>66</v>
      </c>
      <c r="C157" s="132">
        <f t="shared" si="9"/>
        <v>6971</v>
      </c>
      <c r="D157" s="134">
        <v>21</v>
      </c>
      <c r="E157" s="132">
        <f t="shared" si="6"/>
        <v>3470</v>
      </c>
      <c r="F157" s="134">
        <v>4</v>
      </c>
      <c r="G157" s="132">
        <f t="shared" si="7"/>
        <v>646</v>
      </c>
      <c r="H157" s="134">
        <v>3</v>
      </c>
      <c r="I157" s="132">
        <f t="shared" si="5"/>
        <v>112</v>
      </c>
      <c r="J157" s="134">
        <v>0</v>
      </c>
      <c r="K157" s="133">
        <f t="shared" si="8"/>
        <v>42</v>
      </c>
    </row>
    <row r="158" spans="1:11" x14ac:dyDescent="0.2">
      <c r="A158" s="131">
        <v>44120</v>
      </c>
      <c r="B158" s="134">
        <v>57</v>
      </c>
      <c r="C158" s="132">
        <f t="shared" si="9"/>
        <v>7028</v>
      </c>
      <c r="D158" s="134">
        <v>32</v>
      </c>
      <c r="E158" s="132">
        <f t="shared" si="6"/>
        <v>3502</v>
      </c>
      <c r="F158" s="134">
        <v>9</v>
      </c>
      <c r="G158" s="132">
        <f t="shared" si="7"/>
        <v>655</v>
      </c>
      <c r="H158" s="134">
        <v>9</v>
      </c>
      <c r="I158" s="132">
        <f t="shared" si="5"/>
        <v>121</v>
      </c>
      <c r="J158" s="134">
        <v>0</v>
      </c>
      <c r="K158" s="133">
        <f t="shared" si="8"/>
        <v>42</v>
      </c>
    </row>
    <row r="159" spans="1:11" x14ac:dyDescent="0.2">
      <c r="A159" s="131">
        <v>44121</v>
      </c>
      <c r="B159" s="134"/>
      <c r="C159" s="132">
        <f t="shared" ref="C159:C160" si="10">SUM(C158,B159)</f>
        <v>7028</v>
      </c>
      <c r="D159" s="134"/>
      <c r="E159" s="132">
        <f t="shared" ref="E159:E160" si="11">SUM(E158,D159)</f>
        <v>3502</v>
      </c>
      <c r="F159" s="134"/>
      <c r="G159" s="132">
        <f t="shared" ref="G159:G160" si="12">SUM(G158,F159)</f>
        <v>655</v>
      </c>
      <c r="H159" s="134"/>
      <c r="I159" s="132">
        <f t="shared" ref="I159:I160" si="13">I158+H159</f>
        <v>121</v>
      </c>
      <c r="J159" s="134"/>
      <c r="K159" s="133">
        <f t="shared" ref="K159:K160" si="14">SUM(K158,J159)</f>
        <v>42</v>
      </c>
    </row>
    <row r="160" spans="1:11" x14ac:dyDescent="0.2">
      <c r="A160" s="131">
        <v>44122</v>
      </c>
      <c r="B160" s="134"/>
      <c r="C160" s="132">
        <f t="shared" si="10"/>
        <v>7028</v>
      </c>
      <c r="D160" s="134"/>
      <c r="E160" s="132">
        <f t="shared" si="11"/>
        <v>3502</v>
      </c>
      <c r="F160" s="134"/>
      <c r="G160" s="132">
        <f t="shared" si="12"/>
        <v>655</v>
      </c>
      <c r="H160" s="134"/>
      <c r="I160" s="132">
        <f t="shared" si="13"/>
        <v>121</v>
      </c>
      <c r="J160" s="134"/>
      <c r="K160" s="133">
        <f t="shared" si="14"/>
        <v>42</v>
      </c>
    </row>
    <row r="161" spans="1:11" x14ac:dyDescent="0.2">
      <c r="A161" s="131">
        <v>44123</v>
      </c>
      <c r="B161" s="134">
        <v>207</v>
      </c>
      <c r="C161" s="132">
        <f t="shared" ref="C161:C190" si="15">SUM(C160,B161)</f>
        <v>7235</v>
      </c>
      <c r="D161" s="134">
        <v>136</v>
      </c>
      <c r="E161" s="132">
        <f t="shared" ref="E161:E190" si="16">SUM(E160,D161)</f>
        <v>3638</v>
      </c>
      <c r="F161" s="134">
        <v>40</v>
      </c>
      <c r="G161" s="132">
        <f t="shared" ref="G161:G190" si="17">SUM(G160,F161)</f>
        <v>695</v>
      </c>
      <c r="H161" s="134">
        <v>20</v>
      </c>
      <c r="I161" s="132">
        <f t="shared" ref="I161:I190" si="18">I160+H161</f>
        <v>141</v>
      </c>
      <c r="J161" s="134">
        <v>0</v>
      </c>
      <c r="K161" s="133">
        <f t="shared" ref="K161:K190" si="19">SUM(K160,J161)</f>
        <v>42</v>
      </c>
    </row>
    <row r="162" spans="1:11" x14ac:dyDescent="0.2">
      <c r="A162" s="131">
        <v>44124</v>
      </c>
      <c r="B162" s="134">
        <v>46</v>
      </c>
      <c r="C162" s="132">
        <f t="shared" si="15"/>
        <v>7281</v>
      </c>
      <c r="D162" s="134">
        <v>17</v>
      </c>
      <c r="E162" s="132">
        <f t="shared" si="16"/>
        <v>3655</v>
      </c>
      <c r="F162" s="134">
        <v>10</v>
      </c>
      <c r="G162" s="132">
        <f t="shared" si="17"/>
        <v>705</v>
      </c>
      <c r="H162" s="134">
        <v>0</v>
      </c>
      <c r="I162" s="132">
        <f t="shared" si="18"/>
        <v>141</v>
      </c>
      <c r="J162" s="134">
        <v>0</v>
      </c>
      <c r="K162" s="133">
        <f t="shared" si="19"/>
        <v>42</v>
      </c>
    </row>
    <row r="163" spans="1:11" x14ac:dyDescent="0.2">
      <c r="A163" s="131">
        <v>44125</v>
      </c>
      <c r="B163" s="134">
        <v>42</v>
      </c>
      <c r="C163" s="132">
        <f t="shared" si="15"/>
        <v>7323</v>
      </c>
      <c r="D163" s="134">
        <v>32</v>
      </c>
      <c r="E163" s="132">
        <f t="shared" si="16"/>
        <v>3687</v>
      </c>
      <c r="F163" s="134">
        <v>9</v>
      </c>
      <c r="G163" s="132">
        <f t="shared" si="17"/>
        <v>714</v>
      </c>
      <c r="H163" s="134">
        <v>4</v>
      </c>
      <c r="I163" s="132">
        <f t="shared" si="18"/>
        <v>145</v>
      </c>
      <c r="J163" s="134">
        <v>0</v>
      </c>
      <c r="K163" s="133">
        <f t="shared" si="19"/>
        <v>42</v>
      </c>
    </row>
    <row r="164" spans="1:11" x14ac:dyDescent="0.2">
      <c r="A164" s="131">
        <v>44126</v>
      </c>
      <c r="B164" s="134">
        <v>28</v>
      </c>
      <c r="C164" s="132">
        <f t="shared" si="15"/>
        <v>7351</v>
      </c>
      <c r="D164" s="134">
        <v>12</v>
      </c>
      <c r="E164" s="132">
        <f t="shared" si="16"/>
        <v>3699</v>
      </c>
      <c r="F164" s="134">
        <v>9</v>
      </c>
      <c r="G164" s="132">
        <f t="shared" si="17"/>
        <v>723</v>
      </c>
      <c r="H164" s="134">
        <v>3</v>
      </c>
      <c r="I164" s="132">
        <f t="shared" si="18"/>
        <v>148</v>
      </c>
      <c r="J164" s="134">
        <v>0</v>
      </c>
      <c r="K164" s="133">
        <f t="shared" si="19"/>
        <v>42</v>
      </c>
    </row>
    <row r="165" spans="1:11" x14ac:dyDescent="0.2">
      <c r="A165" s="131">
        <v>44127</v>
      </c>
      <c r="B165" s="134">
        <v>29</v>
      </c>
      <c r="C165" s="132">
        <f t="shared" si="15"/>
        <v>7380</v>
      </c>
      <c r="D165" s="134">
        <v>41</v>
      </c>
      <c r="E165" s="132">
        <f t="shared" si="16"/>
        <v>3740</v>
      </c>
      <c r="F165" s="134">
        <v>5</v>
      </c>
      <c r="G165" s="132">
        <f t="shared" si="17"/>
        <v>728</v>
      </c>
      <c r="H165" s="134">
        <v>2</v>
      </c>
      <c r="I165" s="132">
        <f t="shared" si="18"/>
        <v>150</v>
      </c>
      <c r="J165" s="134">
        <v>0</v>
      </c>
      <c r="K165" s="133">
        <f t="shared" si="19"/>
        <v>42</v>
      </c>
    </row>
    <row r="166" spans="1:11" x14ac:dyDescent="0.2">
      <c r="A166" s="131">
        <v>44128</v>
      </c>
      <c r="B166" s="134"/>
      <c r="C166" s="132">
        <f t="shared" si="15"/>
        <v>7380</v>
      </c>
      <c r="D166" s="134"/>
      <c r="E166" s="132">
        <f t="shared" si="16"/>
        <v>3740</v>
      </c>
      <c r="F166" s="134"/>
      <c r="G166" s="132">
        <f t="shared" si="17"/>
        <v>728</v>
      </c>
      <c r="H166" s="134"/>
      <c r="I166" s="132">
        <f t="shared" si="18"/>
        <v>150</v>
      </c>
      <c r="J166" s="134"/>
      <c r="K166" s="133">
        <f t="shared" si="19"/>
        <v>42</v>
      </c>
    </row>
    <row r="167" spans="1:11" x14ac:dyDescent="0.2">
      <c r="A167" s="131">
        <v>44129</v>
      </c>
      <c r="B167" s="134"/>
      <c r="C167" s="132">
        <f t="shared" si="15"/>
        <v>7380</v>
      </c>
      <c r="D167" s="134"/>
      <c r="E167" s="132">
        <f t="shared" si="16"/>
        <v>3740</v>
      </c>
      <c r="F167" s="134"/>
      <c r="G167" s="132">
        <f t="shared" si="17"/>
        <v>728</v>
      </c>
      <c r="H167" s="134"/>
      <c r="I167" s="132">
        <f t="shared" si="18"/>
        <v>150</v>
      </c>
      <c r="J167" s="134"/>
      <c r="K167" s="133">
        <f t="shared" si="19"/>
        <v>42</v>
      </c>
    </row>
    <row r="168" spans="1:11" x14ac:dyDescent="0.2">
      <c r="A168" s="131">
        <v>44130</v>
      </c>
      <c r="B168" s="134">
        <v>214</v>
      </c>
      <c r="C168" s="132">
        <f t="shared" si="15"/>
        <v>7594</v>
      </c>
      <c r="D168" s="134">
        <v>93</v>
      </c>
      <c r="E168" s="132">
        <f t="shared" si="16"/>
        <v>3833</v>
      </c>
      <c r="F168" s="134">
        <v>39</v>
      </c>
      <c r="G168" s="132">
        <f t="shared" si="17"/>
        <v>767</v>
      </c>
      <c r="H168" s="134">
        <v>15</v>
      </c>
      <c r="I168" s="132">
        <f t="shared" si="18"/>
        <v>165</v>
      </c>
      <c r="J168" s="134">
        <v>0</v>
      </c>
      <c r="K168" s="133">
        <f t="shared" si="19"/>
        <v>42</v>
      </c>
    </row>
    <row r="169" spans="1:11" x14ac:dyDescent="0.2">
      <c r="A169" s="131">
        <v>44131</v>
      </c>
      <c r="B169" s="134">
        <v>43</v>
      </c>
      <c r="C169" s="132">
        <f t="shared" si="15"/>
        <v>7637</v>
      </c>
      <c r="D169" s="134">
        <v>28</v>
      </c>
      <c r="E169" s="132">
        <f t="shared" si="16"/>
        <v>3861</v>
      </c>
      <c r="F169" s="134">
        <v>5</v>
      </c>
      <c r="G169" s="132">
        <f t="shared" si="17"/>
        <v>772</v>
      </c>
      <c r="H169" s="134">
        <v>5</v>
      </c>
      <c r="I169" s="132">
        <f t="shared" si="18"/>
        <v>170</v>
      </c>
      <c r="J169" s="134">
        <v>0</v>
      </c>
      <c r="K169" s="133">
        <f t="shared" si="19"/>
        <v>42</v>
      </c>
    </row>
    <row r="170" spans="1:11" x14ac:dyDescent="0.2">
      <c r="A170" s="131">
        <v>44132</v>
      </c>
      <c r="B170" s="134">
        <v>26</v>
      </c>
      <c r="C170" s="132">
        <f t="shared" si="15"/>
        <v>7663</v>
      </c>
      <c r="D170" s="134">
        <v>16</v>
      </c>
      <c r="E170" s="132">
        <f t="shared" si="16"/>
        <v>3877</v>
      </c>
      <c r="F170" s="134">
        <v>4</v>
      </c>
      <c r="G170" s="132">
        <f t="shared" si="17"/>
        <v>776</v>
      </c>
      <c r="H170" s="134">
        <v>0</v>
      </c>
      <c r="I170" s="132">
        <f t="shared" si="18"/>
        <v>170</v>
      </c>
      <c r="J170" s="134">
        <v>0</v>
      </c>
      <c r="K170" s="133">
        <f t="shared" si="19"/>
        <v>42</v>
      </c>
    </row>
    <row r="171" spans="1:11" x14ac:dyDescent="0.2">
      <c r="A171" s="131">
        <v>44133</v>
      </c>
      <c r="B171" s="134">
        <v>14</v>
      </c>
      <c r="C171" s="132">
        <f t="shared" si="15"/>
        <v>7677</v>
      </c>
      <c r="D171" s="134">
        <v>9</v>
      </c>
      <c r="E171" s="132">
        <f t="shared" si="16"/>
        <v>3886</v>
      </c>
      <c r="F171" s="134">
        <v>2</v>
      </c>
      <c r="G171" s="132">
        <f t="shared" si="17"/>
        <v>778</v>
      </c>
      <c r="H171" s="134">
        <v>3</v>
      </c>
      <c r="I171" s="132">
        <f t="shared" si="18"/>
        <v>173</v>
      </c>
      <c r="J171" s="134">
        <v>0</v>
      </c>
      <c r="K171" s="133">
        <f t="shared" si="19"/>
        <v>42</v>
      </c>
    </row>
    <row r="172" spans="1:11" x14ac:dyDescent="0.2">
      <c r="A172" s="131">
        <v>44134</v>
      </c>
      <c r="B172" s="134">
        <v>5</v>
      </c>
      <c r="C172" s="132">
        <f t="shared" si="15"/>
        <v>7682</v>
      </c>
      <c r="D172" s="134">
        <v>2</v>
      </c>
      <c r="E172" s="132">
        <f t="shared" si="16"/>
        <v>3888</v>
      </c>
      <c r="F172" s="134">
        <v>0</v>
      </c>
      <c r="G172" s="132">
        <f t="shared" si="17"/>
        <v>778</v>
      </c>
      <c r="H172" s="134">
        <v>1</v>
      </c>
      <c r="I172" s="132">
        <f t="shared" si="18"/>
        <v>174</v>
      </c>
      <c r="J172" s="134">
        <v>0</v>
      </c>
      <c r="K172" s="133">
        <f t="shared" si="19"/>
        <v>42</v>
      </c>
    </row>
    <row r="173" spans="1:11" x14ac:dyDescent="0.2">
      <c r="A173" s="131">
        <v>44135</v>
      </c>
      <c r="B173" s="134"/>
      <c r="C173" s="132">
        <f t="shared" si="15"/>
        <v>7682</v>
      </c>
      <c r="D173" s="134"/>
      <c r="E173" s="132">
        <f t="shared" si="16"/>
        <v>3888</v>
      </c>
      <c r="F173" s="134"/>
      <c r="G173" s="132">
        <f t="shared" si="17"/>
        <v>778</v>
      </c>
      <c r="H173" s="134"/>
      <c r="I173" s="132">
        <f t="shared" si="18"/>
        <v>174</v>
      </c>
      <c r="J173" s="134"/>
      <c r="K173" s="133">
        <f t="shared" si="19"/>
        <v>42</v>
      </c>
    </row>
    <row r="174" spans="1:11" x14ac:dyDescent="0.2">
      <c r="A174" s="131">
        <v>44136</v>
      </c>
      <c r="B174" s="134"/>
      <c r="C174" s="132">
        <f t="shared" si="15"/>
        <v>7682</v>
      </c>
      <c r="D174" s="134"/>
      <c r="E174" s="132">
        <f t="shared" si="16"/>
        <v>3888</v>
      </c>
      <c r="F174" s="134"/>
      <c r="G174" s="132">
        <f t="shared" si="17"/>
        <v>778</v>
      </c>
      <c r="H174" s="134"/>
      <c r="I174" s="132">
        <f t="shared" si="18"/>
        <v>174</v>
      </c>
      <c r="J174" s="134"/>
      <c r="K174" s="133">
        <f t="shared" si="19"/>
        <v>42</v>
      </c>
    </row>
    <row r="175" spans="1:11" x14ac:dyDescent="0.2">
      <c r="A175" s="131">
        <v>44137</v>
      </c>
      <c r="B175" s="134">
        <v>5</v>
      </c>
      <c r="C175" s="132">
        <f t="shared" si="15"/>
        <v>7687</v>
      </c>
      <c r="D175" s="134">
        <v>4</v>
      </c>
      <c r="E175" s="132">
        <f t="shared" si="16"/>
        <v>3892</v>
      </c>
      <c r="F175" s="134">
        <v>0</v>
      </c>
      <c r="G175" s="132">
        <f t="shared" si="17"/>
        <v>778</v>
      </c>
      <c r="H175" s="134">
        <v>6</v>
      </c>
      <c r="I175" s="132">
        <f t="shared" si="18"/>
        <v>180</v>
      </c>
      <c r="J175" s="134">
        <v>0</v>
      </c>
      <c r="K175" s="133">
        <f t="shared" si="19"/>
        <v>42</v>
      </c>
    </row>
    <row r="176" spans="1:11" x14ac:dyDescent="0.2">
      <c r="A176" s="131">
        <v>44138</v>
      </c>
      <c r="B176" s="134">
        <v>1</v>
      </c>
      <c r="C176" s="132">
        <f t="shared" si="15"/>
        <v>7688</v>
      </c>
      <c r="D176" s="134">
        <v>0</v>
      </c>
      <c r="E176" s="132">
        <f t="shared" si="16"/>
        <v>3892</v>
      </c>
      <c r="F176" s="134">
        <v>0</v>
      </c>
      <c r="G176" s="132">
        <f t="shared" si="17"/>
        <v>778</v>
      </c>
      <c r="H176" s="134">
        <v>2</v>
      </c>
      <c r="I176" s="132">
        <f t="shared" si="18"/>
        <v>182</v>
      </c>
      <c r="J176" s="134">
        <v>0</v>
      </c>
      <c r="K176" s="133">
        <f t="shared" si="19"/>
        <v>42</v>
      </c>
    </row>
    <row r="177" spans="1:12" x14ac:dyDescent="0.2">
      <c r="A177" s="131">
        <v>44139</v>
      </c>
      <c r="B177" s="134">
        <v>0</v>
      </c>
      <c r="C177" s="132">
        <f t="shared" si="15"/>
        <v>7688</v>
      </c>
      <c r="D177" s="134">
        <v>1</v>
      </c>
      <c r="E177" s="132">
        <f t="shared" si="16"/>
        <v>3893</v>
      </c>
      <c r="F177" s="134">
        <v>0</v>
      </c>
      <c r="G177" s="132">
        <f t="shared" si="17"/>
        <v>778</v>
      </c>
      <c r="H177" s="134">
        <v>0</v>
      </c>
      <c r="I177" s="132">
        <f t="shared" si="18"/>
        <v>182</v>
      </c>
      <c r="J177" s="134">
        <v>0</v>
      </c>
      <c r="K177" s="133">
        <f t="shared" si="19"/>
        <v>42</v>
      </c>
      <c r="L177" s="44"/>
    </row>
    <row r="178" spans="1:12" x14ac:dyDescent="0.2">
      <c r="A178" s="131">
        <v>44140</v>
      </c>
      <c r="B178" s="150">
        <v>0</v>
      </c>
      <c r="C178" s="132">
        <f t="shared" si="15"/>
        <v>7688</v>
      </c>
      <c r="D178" s="150">
        <v>0</v>
      </c>
      <c r="E178" s="132">
        <f t="shared" si="16"/>
        <v>3893</v>
      </c>
      <c r="F178" s="150">
        <v>0</v>
      </c>
      <c r="G178" s="132">
        <f t="shared" si="17"/>
        <v>778</v>
      </c>
      <c r="H178" s="150">
        <v>0</v>
      </c>
      <c r="I178" s="132">
        <f t="shared" si="18"/>
        <v>182</v>
      </c>
      <c r="J178" s="150">
        <v>0</v>
      </c>
      <c r="K178" s="133">
        <f t="shared" si="19"/>
        <v>42</v>
      </c>
      <c r="L178" s="44"/>
    </row>
    <row r="179" spans="1:12" x14ac:dyDescent="0.2">
      <c r="A179" s="131">
        <v>44141</v>
      </c>
      <c r="B179" s="150">
        <v>0</v>
      </c>
      <c r="C179" s="132">
        <f t="shared" si="15"/>
        <v>7688</v>
      </c>
      <c r="D179" s="150">
        <v>2</v>
      </c>
      <c r="E179" s="132">
        <f t="shared" si="16"/>
        <v>3895</v>
      </c>
      <c r="F179" s="150">
        <v>0</v>
      </c>
      <c r="G179" s="132">
        <f t="shared" si="17"/>
        <v>778</v>
      </c>
      <c r="H179" s="150">
        <v>0</v>
      </c>
      <c r="I179" s="132">
        <f t="shared" si="18"/>
        <v>182</v>
      </c>
      <c r="J179" s="150">
        <v>0</v>
      </c>
      <c r="K179" s="133">
        <f t="shared" si="19"/>
        <v>42</v>
      </c>
      <c r="L179" s="44"/>
    </row>
    <row r="180" spans="1:12" x14ac:dyDescent="0.2">
      <c r="A180" s="131">
        <v>44142</v>
      </c>
      <c r="B180" s="150"/>
      <c r="C180" s="132">
        <f t="shared" si="15"/>
        <v>7688</v>
      </c>
      <c r="D180" s="150"/>
      <c r="E180" s="132">
        <f t="shared" si="16"/>
        <v>3895</v>
      </c>
      <c r="F180" s="150"/>
      <c r="G180" s="132">
        <f t="shared" si="17"/>
        <v>778</v>
      </c>
      <c r="H180" s="150"/>
      <c r="I180" s="132">
        <f t="shared" si="18"/>
        <v>182</v>
      </c>
      <c r="J180" s="150"/>
      <c r="K180" s="133">
        <f t="shared" si="19"/>
        <v>42</v>
      </c>
      <c r="L180" s="44"/>
    </row>
    <row r="181" spans="1:12" x14ac:dyDescent="0.2">
      <c r="A181" s="131">
        <v>44143</v>
      </c>
      <c r="B181" s="150"/>
      <c r="C181" s="132">
        <f t="shared" si="15"/>
        <v>7688</v>
      </c>
      <c r="D181" s="150"/>
      <c r="E181" s="132">
        <f t="shared" si="16"/>
        <v>3895</v>
      </c>
      <c r="F181" s="150"/>
      <c r="G181" s="132">
        <f t="shared" si="17"/>
        <v>778</v>
      </c>
      <c r="H181" s="150"/>
      <c r="I181" s="132">
        <f t="shared" si="18"/>
        <v>182</v>
      </c>
      <c r="J181" s="150"/>
      <c r="K181" s="133">
        <f t="shared" si="19"/>
        <v>42</v>
      </c>
      <c r="L181" s="44"/>
    </row>
    <row r="182" spans="1:12" x14ac:dyDescent="0.2">
      <c r="A182" s="131">
        <v>44144</v>
      </c>
      <c r="B182" s="150">
        <v>2</v>
      </c>
      <c r="C182" s="132">
        <f t="shared" si="15"/>
        <v>7690</v>
      </c>
      <c r="D182" s="150">
        <v>2</v>
      </c>
      <c r="E182" s="132">
        <f t="shared" si="16"/>
        <v>3897</v>
      </c>
      <c r="F182" s="150">
        <v>2</v>
      </c>
      <c r="G182" s="132">
        <f t="shared" si="17"/>
        <v>780</v>
      </c>
      <c r="H182" s="150">
        <v>2</v>
      </c>
      <c r="I182" s="132">
        <f t="shared" si="18"/>
        <v>184</v>
      </c>
      <c r="J182" s="150">
        <v>0</v>
      </c>
      <c r="K182" s="133">
        <f t="shared" si="19"/>
        <v>42</v>
      </c>
      <c r="L182" s="44"/>
    </row>
    <row r="183" spans="1:12" x14ac:dyDescent="0.2">
      <c r="A183" s="131">
        <v>44145</v>
      </c>
      <c r="B183" s="150">
        <v>0</v>
      </c>
      <c r="C183" s="132">
        <f t="shared" si="15"/>
        <v>7690</v>
      </c>
      <c r="D183" s="150">
        <v>0</v>
      </c>
      <c r="E183" s="132">
        <f t="shared" si="16"/>
        <v>3897</v>
      </c>
      <c r="F183" s="150">
        <v>0</v>
      </c>
      <c r="G183" s="132">
        <f t="shared" si="17"/>
        <v>780</v>
      </c>
      <c r="H183" s="150">
        <v>0</v>
      </c>
      <c r="I183" s="132">
        <f t="shared" si="18"/>
        <v>184</v>
      </c>
      <c r="J183" s="150">
        <v>0</v>
      </c>
      <c r="K183" s="133">
        <f t="shared" si="19"/>
        <v>42</v>
      </c>
      <c r="L183" s="44"/>
    </row>
    <row r="184" spans="1:12" x14ac:dyDescent="0.2">
      <c r="A184" s="131">
        <v>44146</v>
      </c>
      <c r="B184" s="170">
        <v>1</v>
      </c>
      <c r="C184" s="132">
        <f t="shared" si="15"/>
        <v>7691</v>
      </c>
      <c r="D184" s="150">
        <v>0</v>
      </c>
      <c r="E184" s="132">
        <f t="shared" si="16"/>
        <v>3897</v>
      </c>
      <c r="F184" s="150">
        <v>0</v>
      </c>
      <c r="G184" s="132">
        <f t="shared" si="17"/>
        <v>780</v>
      </c>
      <c r="H184" s="150">
        <v>0</v>
      </c>
      <c r="I184" s="132">
        <f t="shared" si="18"/>
        <v>184</v>
      </c>
      <c r="J184" s="150">
        <v>0</v>
      </c>
      <c r="K184" s="133">
        <f t="shared" si="19"/>
        <v>42</v>
      </c>
      <c r="L184" s="44"/>
    </row>
    <row r="185" spans="1:12" x14ac:dyDescent="0.2">
      <c r="A185" s="131">
        <v>44147</v>
      </c>
      <c r="B185" s="150">
        <v>0</v>
      </c>
      <c r="C185" s="132">
        <f t="shared" si="15"/>
        <v>7691</v>
      </c>
      <c r="D185" s="150">
        <v>0</v>
      </c>
      <c r="E185" s="132">
        <f t="shared" si="16"/>
        <v>3897</v>
      </c>
      <c r="F185" s="150">
        <v>0</v>
      </c>
      <c r="G185" s="132">
        <f t="shared" si="17"/>
        <v>780</v>
      </c>
      <c r="H185" s="150">
        <v>0</v>
      </c>
      <c r="I185" s="132">
        <f t="shared" si="18"/>
        <v>184</v>
      </c>
      <c r="J185" s="150">
        <v>0</v>
      </c>
      <c r="K185" s="133">
        <f t="shared" si="19"/>
        <v>42</v>
      </c>
      <c r="L185" s="44"/>
    </row>
    <row r="186" spans="1:12" x14ac:dyDescent="0.2">
      <c r="A186" s="131">
        <v>44148</v>
      </c>
      <c r="B186" s="150">
        <v>0</v>
      </c>
      <c r="C186" s="132">
        <f t="shared" si="15"/>
        <v>7691</v>
      </c>
      <c r="D186" s="150">
        <v>0</v>
      </c>
      <c r="E186" s="132">
        <f t="shared" si="16"/>
        <v>3897</v>
      </c>
      <c r="F186" s="150">
        <v>0</v>
      </c>
      <c r="G186" s="132">
        <f t="shared" si="17"/>
        <v>780</v>
      </c>
      <c r="H186" s="150">
        <v>0</v>
      </c>
      <c r="I186" s="132">
        <f t="shared" si="18"/>
        <v>184</v>
      </c>
      <c r="J186" s="150">
        <v>0</v>
      </c>
      <c r="K186" s="133">
        <f t="shared" si="19"/>
        <v>42</v>
      </c>
      <c r="L186" s="44"/>
    </row>
    <row r="187" spans="1:12" x14ac:dyDescent="0.2">
      <c r="A187" s="131">
        <v>44149</v>
      </c>
      <c r="B187" s="150"/>
      <c r="C187" s="132">
        <f t="shared" si="15"/>
        <v>7691</v>
      </c>
      <c r="D187" s="150"/>
      <c r="E187" s="132">
        <f t="shared" si="16"/>
        <v>3897</v>
      </c>
      <c r="F187" s="150"/>
      <c r="G187" s="132">
        <f t="shared" si="17"/>
        <v>780</v>
      </c>
      <c r="H187" s="150"/>
      <c r="I187" s="132">
        <f t="shared" si="18"/>
        <v>184</v>
      </c>
      <c r="J187" s="150"/>
      <c r="K187" s="133">
        <f t="shared" si="19"/>
        <v>42</v>
      </c>
      <c r="L187" s="44"/>
    </row>
    <row r="188" spans="1:12" x14ac:dyDescent="0.2">
      <c r="A188" s="131">
        <v>44150</v>
      </c>
      <c r="B188" s="150"/>
      <c r="C188" s="132">
        <f t="shared" si="15"/>
        <v>7691</v>
      </c>
      <c r="D188" s="150"/>
      <c r="E188" s="132">
        <f t="shared" si="16"/>
        <v>3897</v>
      </c>
      <c r="F188" s="150"/>
      <c r="G188" s="132">
        <f t="shared" si="17"/>
        <v>780</v>
      </c>
      <c r="H188" s="150"/>
      <c r="I188" s="132">
        <f t="shared" si="18"/>
        <v>184</v>
      </c>
      <c r="J188" s="150"/>
      <c r="K188" s="133">
        <f t="shared" si="19"/>
        <v>42</v>
      </c>
      <c r="L188" s="44"/>
    </row>
    <row r="189" spans="1:12" x14ac:dyDescent="0.2">
      <c r="A189" s="131">
        <v>44151</v>
      </c>
      <c r="B189" s="150">
        <v>1</v>
      </c>
      <c r="C189" s="132">
        <f t="shared" si="15"/>
        <v>7692</v>
      </c>
      <c r="D189" s="150">
        <v>4</v>
      </c>
      <c r="E189" s="132">
        <f t="shared" si="16"/>
        <v>3901</v>
      </c>
      <c r="F189" s="150">
        <v>0</v>
      </c>
      <c r="G189" s="132">
        <f t="shared" si="17"/>
        <v>780</v>
      </c>
      <c r="H189" s="150">
        <v>1</v>
      </c>
      <c r="I189" s="132">
        <f t="shared" si="18"/>
        <v>185</v>
      </c>
      <c r="J189" s="150">
        <v>0</v>
      </c>
      <c r="K189" s="133">
        <f t="shared" si="19"/>
        <v>42</v>
      </c>
      <c r="L189" s="44"/>
    </row>
    <row r="190" spans="1:12" x14ac:dyDescent="0.2">
      <c r="A190" s="131">
        <v>44152</v>
      </c>
      <c r="B190" s="150">
        <v>0</v>
      </c>
      <c r="C190" s="132">
        <f t="shared" si="15"/>
        <v>7692</v>
      </c>
      <c r="D190" s="150">
        <v>0</v>
      </c>
      <c r="E190" s="132">
        <f t="shared" si="16"/>
        <v>3901</v>
      </c>
      <c r="F190" s="150">
        <v>0</v>
      </c>
      <c r="G190" s="132">
        <f t="shared" si="17"/>
        <v>780</v>
      </c>
      <c r="H190" s="150">
        <v>0</v>
      </c>
      <c r="I190" s="132">
        <f t="shared" si="18"/>
        <v>185</v>
      </c>
      <c r="J190" s="150">
        <v>0</v>
      </c>
      <c r="K190" s="133">
        <f t="shared" si="19"/>
        <v>42</v>
      </c>
      <c r="L190" s="44"/>
    </row>
    <row r="191" spans="1:12" x14ac:dyDescent="0.2">
      <c r="A191" s="131">
        <v>44153</v>
      </c>
      <c r="B191" s="150"/>
      <c r="C191" s="151"/>
      <c r="D191" s="150"/>
      <c r="E191" s="151"/>
      <c r="F191" s="150"/>
      <c r="G191" s="151"/>
      <c r="H191" s="150"/>
      <c r="I191" s="151"/>
      <c r="J191" s="150"/>
      <c r="K191" s="152"/>
      <c r="L191" s="44"/>
    </row>
    <row r="192" spans="1:12" x14ac:dyDescent="0.2">
      <c r="A192" s="131">
        <v>44154</v>
      </c>
      <c r="B192" s="150"/>
      <c r="C192" s="151"/>
      <c r="D192" s="150"/>
      <c r="E192" s="151"/>
      <c r="F192" s="150"/>
      <c r="G192" s="151"/>
      <c r="H192" s="150"/>
      <c r="I192" s="151"/>
      <c r="J192" s="150"/>
      <c r="K192" s="152"/>
      <c r="L192" s="44"/>
    </row>
    <row r="193" spans="1:12" x14ac:dyDescent="0.2">
      <c r="A193" s="131">
        <v>44155</v>
      </c>
      <c r="B193" s="150"/>
      <c r="C193" s="151"/>
      <c r="D193" s="150"/>
      <c r="E193" s="151"/>
      <c r="F193" s="150"/>
      <c r="G193" s="151"/>
      <c r="H193" s="150"/>
      <c r="I193" s="151"/>
      <c r="J193" s="150"/>
      <c r="K193" s="152"/>
      <c r="L193" s="44"/>
    </row>
    <row r="194" spans="1:12" x14ac:dyDescent="0.2">
      <c r="A194" s="131">
        <v>44156</v>
      </c>
      <c r="B194" s="150"/>
      <c r="C194" s="151"/>
      <c r="D194" s="150"/>
      <c r="E194" s="151"/>
      <c r="F194" s="150"/>
      <c r="G194" s="151"/>
      <c r="H194" s="150"/>
      <c r="I194" s="151"/>
      <c r="J194" s="150"/>
      <c r="K194" s="152"/>
      <c r="L194" s="44"/>
    </row>
    <row r="195" spans="1:12" x14ac:dyDescent="0.2">
      <c r="A195" s="131">
        <v>44157</v>
      </c>
      <c r="B195" s="150"/>
      <c r="C195" s="151"/>
      <c r="D195" s="150"/>
      <c r="E195" s="151"/>
      <c r="F195" s="150"/>
      <c r="G195" s="151"/>
      <c r="H195" s="150"/>
      <c r="I195" s="151"/>
      <c r="J195" s="150"/>
      <c r="K195" s="152"/>
      <c r="L195" s="44"/>
    </row>
    <row r="196" spans="1:12" x14ac:dyDescent="0.2">
      <c r="A196" s="149"/>
      <c r="B196" s="150"/>
      <c r="C196" s="151"/>
      <c r="D196" s="150"/>
      <c r="E196" s="151"/>
      <c r="F196" s="150"/>
      <c r="G196" s="151"/>
      <c r="H196" s="150"/>
      <c r="I196" s="151"/>
      <c r="J196" s="150"/>
      <c r="K196" s="152"/>
      <c r="L196" s="44"/>
    </row>
    <row r="197" spans="1:12" ht="15" thickBot="1" x14ac:dyDescent="0.25">
      <c r="A197" s="135" t="s">
        <v>87</v>
      </c>
      <c r="B197" s="136"/>
      <c r="C197" s="137">
        <f>MAX(C4:C196)</f>
        <v>7692</v>
      </c>
      <c r="D197" s="136"/>
      <c r="E197" s="137">
        <f>MAX(E4:E196)</f>
        <v>3901</v>
      </c>
      <c r="F197" s="136"/>
      <c r="G197" s="137">
        <f>MAX(G4:G196)</f>
        <v>780</v>
      </c>
      <c r="H197" s="136"/>
      <c r="I197" s="137">
        <f>MAX(I4:I196)</f>
        <v>185</v>
      </c>
      <c r="J197" s="136"/>
      <c r="K197" s="138">
        <f>MAX(K4:K196)</f>
        <v>42</v>
      </c>
    </row>
    <row r="198" spans="1:12" ht="15" thickTop="1" x14ac:dyDescent="0.2">
      <c r="B198" s="45"/>
      <c r="C198" s="45"/>
      <c r="D198" s="45"/>
      <c r="E198" s="45"/>
      <c r="F198" s="45"/>
      <c r="G198" s="45"/>
      <c r="H198" s="45"/>
      <c r="I198" s="45"/>
      <c r="J198" s="45"/>
      <c r="K198" s="45"/>
    </row>
    <row r="199" spans="1:12" x14ac:dyDescent="0.2">
      <c r="B199" s="45"/>
      <c r="C199" s="45"/>
      <c r="D199" s="45"/>
      <c r="E199" s="45"/>
      <c r="F199" s="45"/>
      <c r="G199" s="45"/>
      <c r="H199" s="45"/>
      <c r="I199" s="45"/>
      <c r="J199" s="44" t="s">
        <v>91</v>
      </c>
      <c r="K199" s="125">
        <f>SUM(B197:K197)</f>
        <v>12600</v>
      </c>
    </row>
    <row r="200" spans="1:12" x14ac:dyDescent="0.2">
      <c r="B200" s="45"/>
      <c r="C200" s="45"/>
      <c r="D200" s="45"/>
      <c r="E200" s="45"/>
      <c r="F200" s="45"/>
      <c r="G200" s="45"/>
      <c r="H200" s="45"/>
      <c r="I200" s="45"/>
      <c r="J200" s="45"/>
      <c r="K200" s="45"/>
    </row>
    <row r="201" spans="1:12" x14ac:dyDescent="0.2">
      <c r="B201" s="45"/>
      <c r="C201" s="45"/>
      <c r="D201" s="45"/>
      <c r="E201" s="45"/>
      <c r="F201" s="45"/>
      <c r="G201" s="45"/>
      <c r="H201" s="45"/>
      <c r="I201" s="45"/>
      <c r="J201" s="45"/>
      <c r="K201" s="45"/>
    </row>
    <row r="202" spans="1:12" x14ac:dyDescent="0.2">
      <c r="B202" s="45"/>
      <c r="C202" s="45"/>
      <c r="D202" s="45"/>
      <c r="E202" s="45"/>
      <c r="F202" s="45"/>
      <c r="G202" s="45"/>
      <c r="H202" s="45"/>
      <c r="I202" s="45"/>
      <c r="J202" s="45"/>
      <c r="K202" s="45"/>
    </row>
    <row r="203" spans="1:12" x14ac:dyDescent="0.2">
      <c r="B203" s="45"/>
      <c r="C203" s="45"/>
      <c r="D203" s="45"/>
      <c r="E203" s="45"/>
      <c r="F203" s="45"/>
      <c r="G203" s="45"/>
      <c r="H203" s="45"/>
      <c r="I203" s="45"/>
      <c r="J203" s="45"/>
      <c r="K203" s="45"/>
    </row>
    <row r="204" spans="1:12" x14ac:dyDescent="0.2">
      <c r="B204" s="45"/>
      <c r="C204" s="45"/>
      <c r="D204" s="45"/>
      <c r="E204" s="45"/>
      <c r="F204" s="45"/>
      <c r="G204" s="45"/>
      <c r="H204" s="45"/>
      <c r="I204" s="45"/>
      <c r="J204" s="45"/>
      <c r="K204" s="45"/>
    </row>
    <row r="205" spans="1:12" x14ac:dyDescent="0.2">
      <c r="B205" s="45"/>
      <c r="C205" s="45"/>
      <c r="D205" s="45"/>
      <c r="E205" s="45"/>
      <c r="F205" s="45"/>
      <c r="G205" s="45"/>
      <c r="H205" s="45"/>
      <c r="I205" s="45"/>
      <c r="J205" s="45"/>
      <c r="K205" s="45"/>
    </row>
    <row r="206" spans="1:12" x14ac:dyDescent="0.2">
      <c r="B206" s="45"/>
      <c r="C206" s="45"/>
      <c r="D206" s="45"/>
      <c r="E206" s="45"/>
      <c r="F206" s="45"/>
      <c r="G206" s="45"/>
      <c r="H206" s="45"/>
      <c r="I206" s="45"/>
      <c r="J206" s="45"/>
      <c r="K206" s="45"/>
    </row>
    <row r="207" spans="1:12" x14ac:dyDescent="0.2">
      <c r="B207" s="45"/>
      <c r="C207" s="45"/>
      <c r="D207" s="45"/>
      <c r="E207" s="45"/>
      <c r="F207" s="45"/>
      <c r="G207" s="45"/>
      <c r="H207" s="45"/>
      <c r="I207" s="45"/>
      <c r="J207" s="45"/>
      <c r="K207" s="45"/>
    </row>
    <row r="208" spans="1:12" x14ac:dyDescent="0.2">
      <c r="B208" s="45"/>
      <c r="C208" s="45"/>
      <c r="D208" s="45"/>
      <c r="E208" s="45"/>
      <c r="F208" s="45"/>
      <c r="G208" s="45"/>
      <c r="H208" s="45"/>
      <c r="I208" s="45"/>
      <c r="J208" s="45"/>
      <c r="K208" s="45"/>
    </row>
    <row r="209" spans="2:11" x14ac:dyDescent="0.2">
      <c r="B209" s="45"/>
      <c r="C209" s="45"/>
      <c r="D209" s="45"/>
      <c r="E209" s="45"/>
      <c r="F209" s="45"/>
      <c r="G209" s="45"/>
      <c r="H209" s="45"/>
      <c r="I209" s="45"/>
      <c r="J209" s="45"/>
      <c r="K209" s="45"/>
    </row>
    <row r="210" spans="2:11" x14ac:dyDescent="0.2">
      <c r="B210" s="45"/>
      <c r="C210" s="45"/>
      <c r="D210" s="45"/>
      <c r="E210" s="45"/>
      <c r="F210" s="45"/>
      <c r="G210" s="45"/>
      <c r="H210" s="45"/>
      <c r="I210" s="45"/>
      <c r="J210" s="45"/>
      <c r="K210" s="45"/>
    </row>
    <row r="211" spans="2:11" x14ac:dyDescent="0.2">
      <c r="B211" s="45"/>
      <c r="C211" s="45"/>
      <c r="D211" s="45"/>
      <c r="E211" s="45"/>
      <c r="F211" s="45"/>
      <c r="G211" s="45"/>
      <c r="H211" s="45"/>
      <c r="I211" s="45"/>
      <c r="J211" s="45"/>
      <c r="K211" s="45"/>
    </row>
    <row r="212" spans="2:11" x14ac:dyDescent="0.2">
      <c r="B212" s="45"/>
      <c r="C212" s="45"/>
      <c r="D212" s="45"/>
      <c r="E212" s="45"/>
      <c r="F212" s="45"/>
      <c r="G212" s="45"/>
      <c r="H212" s="45"/>
      <c r="I212" s="45"/>
      <c r="J212" s="45"/>
      <c r="K212" s="45"/>
    </row>
    <row r="213" spans="2:11" x14ac:dyDescent="0.2">
      <c r="B213" s="45"/>
      <c r="C213" s="45"/>
      <c r="D213" s="45"/>
      <c r="E213" s="45"/>
      <c r="F213" s="45"/>
      <c r="G213" s="45"/>
      <c r="H213" s="45"/>
      <c r="I213" s="45"/>
      <c r="J213" s="45"/>
      <c r="K213" s="45"/>
    </row>
    <row r="214" spans="2:11" x14ac:dyDescent="0.2">
      <c r="B214" s="45"/>
      <c r="C214" s="45"/>
      <c r="D214" s="45"/>
      <c r="E214" s="45"/>
      <c r="F214" s="45"/>
      <c r="G214" s="45"/>
      <c r="H214" s="45"/>
      <c r="I214" s="45"/>
      <c r="J214" s="45"/>
      <c r="K214" s="45"/>
    </row>
    <row r="215" spans="2:11" x14ac:dyDescent="0.2">
      <c r="B215" s="45"/>
      <c r="C215" s="45"/>
      <c r="D215" s="45"/>
      <c r="E215" s="45"/>
      <c r="F215" s="45"/>
      <c r="G215" s="45"/>
      <c r="H215" s="45"/>
      <c r="I215" s="45"/>
      <c r="J215" s="45"/>
      <c r="K215" s="45"/>
    </row>
    <row r="216" spans="2:11" x14ac:dyDescent="0.2">
      <c r="B216" s="45"/>
      <c r="C216" s="45"/>
      <c r="D216" s="45"/>
      <c r="E216" s="45"/>
      <c r="F216" s="45"/>
      <c r="G216" s="45"/>
      <c r="H216" s="45"/>
      <c r="I216" s="45"/>
      <c r="J216" s="45"/>
      <c r="K216" s="45"/>
    </row>
    <row r="217" spans="2:11" x14ac:dyDescent="0.2">
      <c r="B217" s="45"/>
      <c r="C217" s="45"/>
      <c r="D217" s="45"/>
      <c r="E217" s="45"/>
      <c r="F217" s="45"/>
      <c r="G217" s="45"/>
      <c r="H217" s="45"/>
      <c r="I217" s="45"/>
      <c r="J217" s="45"/>
      <c r="K217" s="45"/>
    </row>
    <row r="218" spans="2:11" x14ac:dyDescent="0.2">
      <c r="B218" s="45"/>
      <c r="C218" s="45"/>
      <c r="D218" s="45"/>
      <c r="E218" s="45"/>
      <c r="F218" s="45"/>
      <c r="G218" s="45"/>
      <c r="H218" s="45"/>
      <c r="I218" s="45"/>
      <c r="J218" s="45"/>
      <c r="K218" s="45"/>
    </row>
    <row r="219" spans="2:11" x14ac:dyDescent="0.2">
      <c r="B219" s="45"/>
      <c r="C219" s="45"/>
      <c r="D219" s="45"/>
      <c r="E219" s="45"/>
      <c r="F219" s="45"/>
      <c r="G219" s="45"/>
      <c r="H219" s="45"/>
      <c r="I219" s="45"/>
      <c r="J219" s="45"/>
      <c r="K219" s="45"/>
    </row>
    <row r="220" spans="2:11" x14ac:dyDescent="0.2">
      <c r="B220" s="45"/>
      <c r="C220" s="45"/>
      <c r="D220" s="45"/>
      <c r="E220" s="45"/>
      <c r="F220" s="45"/>
      <c r="G220" s="45"/>
      <c r="H220" s="45"/>
      <c r="I220" s="45"/>
      <c r="J220" s="45"/>
      <c r="K220" s="45"/>
    </row>
    <row r="221" spans="2:11" x14ac:dyDescent="0.2">
      <c r="B221" s="45"/>
      <c r="C221" s="45"/>
      <c r="D221" s="45"/>
      <c r="E221" s="45"/>
      <c r="F221" s="45"/>
      <c r="G221" s="45"/>
      <c r="H221" s="45"/>
      <c r="I221" s="45"/>
      <c r="J221" s="45"/>
      <c r="K221" s="45"/>
    </row>
    <row r="222" spans="2:11" x14ac:dyDescent="0.2">
      <c r="B222" s="45"/>
      <c r="C222" s="45"/>
      <c r="D222" s="45"/>
      <c r="E222" s="45"/>
      <c r="F222" s="45"/>
      <c r="G222" s="45"/>
      <c r="H222" s="45"/>
      <c r="I222" s="45"/>
      <c r="J222" s="45"/>
      <c r="K222" s="45"/>
    </row>
    <row r="223" spans="2:11" x14ac:dyDescent="0.2">
      <c r="B223" s="45"/>
      <c r="C223" s="45"/>
      <c r="D223" s="45"/>
      <c r="E223" s="45"/>
      <c r="F223" s="45"/>
      <c r="G223" s="45"/>
      <c r="H223" s="45"/>
      <c r="I223" s="45"/>
      <c r="J223" s="45"/>
      <c r="K223" s="45"/>
    </row>
    <row r="224" spans="2:11" x14ac:dyDescent="0.2">
      <c r="B224" s="45"/>
      <c r="C224" s="45"/>
      <c r="D224" s="45"/>
      <c r="E224" s="45"/>
      <c r="F224" s="45"/>
      <c r="G224" s="45"/>
      <c r="H224" s="45"/>
      <c r="I224" s="45"/>
      <c r="J224" s="45"/>
      <c r="K224" s="45"/>
    </row>
    <row r="225" spans="2:11" x14ac:dyDescent="0.2">
      <c r="B225" s="45"/>
      <c r="C225" s="45"/>
      <c r="D225" s="45"/>
      <c r="E225" s="45"/>
      <c r="F225" s="45"/>
      <c r="G225" s="45"/>
      <c r="H225" s="45"/>
      <c r="I225" s="45"/>
      <c r="J225" s="45"/>
      <c r="K225" s="45"/>
    </row>
    <row r="226" spans="2:11" x14ac:dyDescent="0.2">
      <c r="B226" s="45"/>
      <c r="C226" s="45"/>
      <c r="D226" s="45"/>
      <c r="E226" s="45"/>
      <c r="F226" s="45"/>
      <c r="G226" s="45"/>
      <c r="H226" s="45"/>
      <c r="I226" s="45"/>
      <c r="J226" s="45"/>
      <c r="K226" s="45"/>
    </row>
    <row r="227" spans="2:11" x14ac:dyDescent="0.2">
      <c r="B227" s="45"/>
      <c r="C227" s="45"/>
      <c r="D227" s="45"/>
      <c r="E227" s="45"/>
      <c r="F227" s="45"/>
      <c r="G227" s="45"/>
      <c r="H227" s="45"/>
      <c r="I227" s="45"/>
      <c r="J227" s="45"/>
      <c r="K227" s="45"/>
    </row>
    <row r="228" spans="2:11" x14ac:dyDescent="0.2">
      <c r="B228" s="45"/>
      <c r="C228" s="45"/>
      <c r="D228" s="45"/>
      <c r="E228" s="45"/>
      <c r="F228" s="45"/>
      <c r="G228" s="45"/>
      <c r="H228" s="45"/>
      <c r="I228" s="45"/>
      <c r="J228" s="45"/>
      <c r="K228" s="45"/>
    </row>
    <row r="229" spans="2:11" x14ac:dyDescent="0.2">
      <c r="B229" s="45"/>
      <c r="C229" s="45"/>
      <c r="D229" s="45"/>
      <c r="E229" s="45"/>
      <c r="F229" s="45"/>
      <c r="G229" s="45"/>
      <c r="H229" s="45"/>
      <c r="I229" s="45"/>
      <c r="J229" s="45"/>
      <c r="K229" s="45"/>
    </row>
    <row r="230" spans="2:11" x14ac:dyDescent="0.2">
      <c r="B230" s="45"/>
      <c r="C230" s="45"/>
      <c r="D230" s="45"/>
      <c r="E230" s="45"/>
      <c r="F230" s="45"/>
      <c r="G230" s="45"/>
      <c r="H230" s="45"/>
      <c r="I230" s="45"/>
      <c r="J230" s="45"/>
      <c r="K230" s="45"/>
    </row>
    <row r="231" spans="2:11" x14ac:dyDescent="0.2">
      <c r="B231" s="45"/>
      <c r="C231" s="45"/>
      <c r="D231" s="45"/>
      <c r="E231" s="45"/>
      <c r="F231" s="45"/>
      <c r="G231" s="45"/>
      <c r="H231" s="45"/>
      <c r="I231" s="45"/>
      <c r="J231" s="45"/>
      <c r="K231" s="45"/>
    </row>
    <row r="232" spans="2:11" x14ac:dyDescent="0.2">
      <c r="B232" s="45"/>
      <c r="C232" s="45"/>
      <c r="D232" s="45"/>
      <c r="E232" s="45"/>
      <c r="F232" s="45"/>
      <c r="G232" s="45"/>
      <c r="H232" s="45"/>
      <c r="I232" s="45"/>
      <c r="J232" s="45"/>
      <c r="K232" s="45"/>
    </row>
    <row r="233" spans="2:11" x14ac:dyDescent="0.2">
      <c r="B233" s="45"/>
      <c r="C233" s="45"/>
      <c r="D233" s="45"/>
      <c r="E233" s="45"/>
      <c r="F233" s="45"/>
      <c r="G233" s="45"/>
      <c r="H233" s="45"/>
      <c r="I233" s="45"/>
      <c r="J233" s="45"/>
      <c r="K233" s="45"/>
    </row>
    <row r="234" spans="2:11" x14ac:dyDescent="0.2">
      <c r="B234" s="45"/>
      <c r="C234" s="45"/>
      <c r="D234" s="45"/>
      <c r="E234" s="45"/>
      <c r="F234" s="45"/>
      <c r="G234" s="45"/>
      <c r="H234" s="45"/>
      <c r="I234" s="45"/>
      <c r="J234" s="45"/>
      <c r="K234" s="45"/>
    </row>
    <row r="235" spans="2:11" x14ac:dyDescent="0.2">
      <c r="B235" s="45"/>
      <c r="C235" s="45"/>
      <c r="D235" s="45"/>
      <c r="E235" s="45"/>
      <c r="F235" s="45"/>
      <c r="G235" s="45"/>
      <c r="H235" s="45"/>
      <c r="I235" s="45"/>
      <c r="J235" s="45"/>
      <c r="K235" s="45"/>
    </row>
    <row r="236" spans="2:11" x14ac:dyDescent="0.2">
      <c r="B236" s="45"/>
      <c r="C236" s="45"/>
      <c r="D236" s="45"/>
      <c r="E236" s="45"/>
      <c r="F236" s="45"/>
      <c r="G236" s="45"/>
      <c r="H236" s="45"/>
      <c r="I236" s="45"/>
      <c r="J236" s="45"/>
      <c r="K236" s="45"/>
    </row>
    <row r="237" spans="2:11" x14ac:dyDescent="0.2">
      <c r="B237" s="45"/>
      <c r="C237" s="45"/>
      <c r="D237" s="45"/>
      <c r="E237" s="45"/>
      <c r="F237" s="45"/>
      <c r="G237" s="45"/>
      <c r="H237" s="45"/>
      <c r="I237" s="45"/>
      <c r="J237" s="45"/>
      <c r="K237" s="45"/>
    </row>
    <row r="238" spans="2:11" x14ac:dyDescent="0.2">
      <c r="B238" s="45"/>
      <c r="C238" s="45"/>
      <c r="D238" s="45"/>
      <c r="E238" s="45"/>
      <c r="F238" s="45"/>
      <c r="G238" s="45"/>
      <c r="H238" s="45"/>
      <c r="I238" s="45"/>
      <c r="J238" s="45"/>
      <c r="K238" s="45"/>
    </row>
    <row r="239" spans="2:11" x14ac:dyDescent="0.2">
      <c r="B239" s="45"/>
      <c r="C239" s="45"/>
      <c r="D239" s="45"/>
      <c r="E239" s="45"/>
      <c r="F239" s="45"/>
      <c r="G239" s="45"/>
      <c r="H239" s="45"/>
      <c r="I239" s="45"/>
      <c r="J239" s="45"/>
      <c r="K239" s="45"/>
    </row>
    <row r="240" spans="2:11" x14ac:dyDescent="0.2">
      <c r="B240" s="45"/>
      <c r="C240" s="45"/>
      <c r="D240" s="45"/>
      <c r="E240" s="45"/>
      <c r="F240" s="45"/>
      <c r="G240" s="45"/>
      <c r="H240" s="45"/>
      <c r="I240" s="45"/>
      <c r="J240" s="45"/>
      <c r="K240" s="45"/>
    </row>
    <row r="241" spans="2:11" x14ac:dyDescent="0.2">
      <c r="B241" s="45"/>
      <c r="C241" s="45"/>
      <c r="D241" s="45"/>
      <c r="E241" s="45"/>
      <c r="F241" s="45"/>
      <c r="G241" s="45"/>
      <c r="H241" s="45"/>
      <c r="I241" s="45"/>
      <c r="J241" s="45"/>
      <c r="K241" s="45"/>
    </row>
    <row r="242" spans="2:11" x14ac:dyDescent="0.2">
      <c r="B242" s="45"/>
      <c r="C242" s="45"/>
      <c r="D242" s="45"/>
      <c r="E242" s="45"/>
      <c r="F242" s="45"/>
      <c r="G242" s="45"/>
      <c r="H242" s="45"/>
      <c r="I242" s="45"/>
      <c r="J242" s="45"/>
      <c r="K242" s="45"/>
    </row>
    <row r="243" spans="2:11" x14ac:dyDescent="0.2">
      <c r="B243" s="45"/>
      <c r="C243" s="45"/>
      <c r="D243" s="45"/>
      <c r="E243" s="45"/>
      <c r="F243" s="45"/>
      <c r="G243" s="45"/>
      <c r="H243" s="45"/>
      <c r="I243" s="45"/>
      <c r="J243" s="45"/>
      <c r="K243" s="45"/>
    </row>
    <row r="244" spans="2:11" x14ac:dyDescent="0.2">
      <c r="B244" s="45"/>
      <c r="C244" s="45"/>
      <c r="D244" s="45"/>
      <c r="E244" s="45"/>
      <c r="F244" s="45"/>
      <c r="G244" s="45"/>
      <c r="H244" s="45"/>
      <c r="I244" s="45"/>
      <c r="J244" s="45"/>
      <c r="K244" s="45"/>
    </row>
    <row r="245" spans="2:11" x14ac:dyDescent="0.2">
      <c r="B245" s="45"/>
      <c r="C245" s="45"/>
      <c r="D245" s="45"/>
      <c r="E245" s="45"/>
      <c r="F245" s="45"/>
      <c r="G245" s="45"/>
      <c r="H245" s="45"/>
      <c r="I245" s="45"/>
      <c r="J245" s="45"/>
      <c r="K245" s="45"/>
    </row>
    <row r="246" spans="2:11" x14ac:dyDescent="0.2">
      <c r="B246" s="45"/>
      <c r="C246" s="45"/>
      <c r="D246" s="45"/>
      <c r="E246" s="45"/>
      <c r="F246" s="45"/>
      <c r="G246" s="45"/>
      <c r="H246" s="45"/>
      <c r="I246" s="45"/>
      <c r="J246" s="45"/>
      <c r="K246" s="45"/>
    </row>
    <row r="247" spans="2:11" x14ac:dyDescent="0.2">
      <c r="B247" s="45"/>
      <c r="C247" s="45"/>
      <c r="D247" s="45"/>
      <c r="E247" s="45"/>
      <c r="F247" s="45"/>
      <c r="G247" s="45"/>
      <c r="H247" s="45"/>
      <c r="I247" s="45"/>
      <c r="J247" s="45"/>
      <c r="K247" s="45"/>
    </row>
    <row r="248" spans="2:11" x14ac:dyDescent="0.2">
      <c r="B248" s="45"/>
      <c r="C248" s="45"/>
      <c r="D248" s="45"/>
      <c r="E248" s="45"/>
      <c r="F248" s="45"/>
      <c r="G248" s="45"/>
      <c r="H248" s="45"/>
      <c r="I248" s="45"/>
      <c r="J248" s="45"/>
      <c r="K248" s="45"/>
    </row>
    <row r="249" spans="2:11" x14ac:dyDescent="0.2">
      <c r="B249" s="45"/>
      <c r="C249" s="45"/>
      <c r="D249" s="45"/>
      <c r="E249" s="45"/>
      <c r="F249" s="45"/>
      <c r="G249" s="45"/>
      <c r="H249" s="45"/>
      <c r="I249" s="45"/>
      <c r="J249" s="45"/>
      <c r="K249" s="45"/>
    </row>
    <row r="250" spans="2:11" x14ac:dyDescent="0.2">
      <c r="B250" s="45"/>
      <c r="C250" s="45"/>
      <c r="D250" s="45"/>
      <c r="E250" s="45"/>
      <c r="F250" s="45"/>
      <c r="G250" s="45"/>
      <c r="H250" s="45"/>
      <c r="I250" s="45"/>
      <c r="J250" s="45"/>
      <c r="K250" s="45"/>
    </row>
    <row r="251" spans="2:11" x14ac:dyDescent="0.2">
      <c r="B251" s="45"/>
      <c r="C251" s="45"/>
      <c r="D251" s="45"/>
      <c r="E251" s="45"/>
      <c r="F251" s="45"/>
      <c r="G251" s="45"/>
      <c r="H251" s="45"/>
      <c r="I251" s="45"/>
      <c r="J251" s="45"/>
      <c r="K251" s="45"/>
    </row>
    <row r="252" spans="2:11" x14ac:dyDescent="0.2">
      <c r="B252" s="45"/>
      <c r="C252" s="45"/>
      <c r="D252" s="45"/>
      <c r="E252" s="45"/>
      <c r="F252" s="45"/>
      <c r="G252" s="45"/>
      <c r="H252" s="45"/>
      <c r="I252" s="45"/>
      <c r="J252" s="45"/>
      <c r="K252" s="45"/>
    </row>
    <row r="253" spans="2:11" x14ac:dyDescent="0.2">
      <c r="B253" s="45"/>
      <c r="C253" s="45"/>
      <c r="D253" s="45"/>
      <c r="E253" s="45"/>
      <c r="F253" s="45"/>
      <c r="G253" s="45"/>
      <c r="H253" s="45"/>
      <c r="I253" s="45"/>
      <c r="J253" s="45"/>
      <c r="K253" s="45"/>
    </row>
    <row r="254" spans="2:11" x14ac:dyDescent="0.2">
      <c r="B254" s="45"/>
      <c r="C254" s="45"/>
      <c r="D254" s="45"/>
      <c r="E254" s="45"/>
      <c r="F254" s="45"/>
      <c r="G254" s="45"/>
      <c r="H254" s="45"/>
      <c r="I254" s="45"/>
      <c r="J254" s="45"/>
      <c r="K254" s="45"/>
    </row>
    <row r="255" spans="2:11" x14ac:dyDescent="0.2">
      <c r="B255" s="45"/>
      <c r="C255" s="45"/>
      <c r="D255" s="45"/>
      <c r="E255" s="45"/>
      <c r="F255" s="45"/>
      <c r="G255" s="45"/>
      <c r="H255" s="45"/>
      <c r="I255" s="45"/>
      <c r="J255" s="45"/>
      <c r="K255" s="45"/>
    </row>
    <row r="256" spans="2:11" x14ac:dyDescent="0.2">
      <c r="B256" s="45"/>
      <c r="C256" s="45"/>
      <c r="D256" s="45"/>
      <c r="E256" s="45"/>
      <c r="F256" s="45"/>
      <c r="G256" s="45"/>
      <c r="H256" s="45"/>
      <c r="I256" s="45"/>
      <c r="J256" s="45"/>
      <c r="K256" s="45"/>
    </row>
    <row r="257" spans="2:11" x14ac:dyDescent="0.2">
      <c r="B257" s="45"/>
      <c r="C257" s="45"/>
      <c r="D257" s="45"/>
      <c r="E257" s="45"/>
      <c r="F257" s="45"/>
      <c r="G257" s="45"/>
      <c r="H257" s="45"/>
      <c r="I257" s="45"/>
      <c r="J257" s="45"/>
      <c r="K257" s="45"/>
    </row>
    <row r="258" spans="2:11" x14ac:dyDescent="0.2">
      <c r="B258" s="45"/>
      <c r="C258" s="45"/>
      <c r="D258" s="45"/>
      <c r="E258" s="45"/>
      <c r="F258" s="45"/>
      <c r="G258" s="45"/>
      <c r="H258" s="45"/>
      <c r="I258" s="45"/>
      <c r="J258" s="45"/>
      <c r="K258" s="45"/>
    </row>
    <row r="259" spans="2:11" x14ac:dyDescent="0.2">
      <c r="B259" s="45"/>
      <c r="C259" s="45"/>
      <c r="D259" s="45"/>
      <c r="E259" s="45"/>
      <c r="F259" s="45"/>
      <c r="G259" s="45"/>
      <c r="H259" s="45"/>
      <c r="I259" s="45"/>
      <c r="J259" s="45"/>
      <c r="K259" s="45"/>
    </row>
    <row r="260" spans="2:11" x14ac:dyDescent="0.2">
      <c r="B260" s="45"/>
      <c r="C260" s="45"/>
      <c r="D260" s="45"/>
      <c r="E260" s="45"/>
      <c r="F260" s="45"/>
      <c r="G260" s="45"/>
      <c r="H260" s="45"/>
      <c r="I260" s="45"/>
      <c r="J260" s="45"/>
      <c r="K260" s="45"/>
    </row>
    <row r="261" spans="2:11" x14ac:dyDescent="0.2">
      <c r="B261" s="45"/>
      <c r="C261" s="45"/>
      <c r="D261" s="45"/>
      <c r="E261" s="45"/>
      <c r="F261" s="45"/>
      <c r="G261" s="45"/>
      <c r="H261" s="45"/>
      <c r="I261" s="45"/>
      <c r="J261" s="45"/>
      <c r="K261" s="45"/>
    </row>
    <row r="262" spans="2:11" x14ac:dyDescent="0.2">
      <c r="B262" s="45"/>
      <c r="C262" s="45"/>
      <c r="D262" s="45"/>
      <c r="E262" s="45"/>
      <c r="F262" s="45"/>
      <c r="G262" s="45"/>
      <c r="H262" s="45"/>
      <c r="I262" s="45"/>
      <c r="J262" s="45"/>
      <c r="K262" s="45"/>
    </row>
    <row r="263" spans="2:11" x14ac:dyDescent="0.2">
      <c r="B263" s="45"/>
      <c r="C263" s="45"/>
      <c r="D263" s="45"/>
      <c r="E263" s="45"/>
      <c r="F263" s="45"/>
      <c r="G263" s="45"/>
      <c r="H263" s="45"/>
      <c r="I263" s="45"/>
      <c r="J263" s="45"/>
      <c r="K263" s="45"/>
    </row>
    <row r="264" spans="2:11" x14ac:dyDescent="0.2">
      <c r="B264" s="45"/>
      <c r="C264" s="45"/>
      <c r="D264" s="45"/>
      <c r="E264" s="45"/>
      <c r="F264" s="45"/>
      <c r="G264" s="45"/>
      <c r="H264" s="45"/>
      <c r="I264" s="45"/>
      <c r="J264" s="45"/>
      <c r="K264" s="45"/>
    </row>
    <row r="265" spans="2:11" x14ac:dyDescent="0.2">
      <c r="B265" s="45"/>
      <c r="C265" s="45"/>
      <c r="D265" s="45"/>
      <c r="E265" s="45"/>
      <c r="F265" s="45"/>
      <c r="G265" s="45"/>
      <c r="H265" s="45"/>
      <c r="I265" s="45"/>
      <c r="J265" s="45"/>
      <c r="K265" s="45"/>
    </row>
    <row r="266" spans="2:11" x14ac:dyDescent="0.2">
      <c r="B266" s="45"/>
      <c r="C266" s="45"/>
      <c r="D266" s="45"/>
      <c r="E266" s="45"/>
      <c r="F266" s="45"/>
      <c r="G266" s="45"/>
      <c r="H266" s="45"/>
      <c r="I266" s="45"/>
      <c r="J266" s="45"/>
      <c r="K266" s="45"/>
    </row>
    <row r="267" spans="2:11" x14ac:dyDescent="0.2">
      <c r="B267" s="45"/>
      <c r="C267" s="45"/>
      <c r="D267" s="45"/>
      <c r="E267" s="45"/>
      <c r="F267" s="45"/>
      <c r="G267" s="45"/>
      <c r="H267" s="45"/>
      <c r="I267" s="45"/>
      <c r="J267" s="45"/>
      <c r="K267" s="45"/>
    </row>
    <row r="268" spans="2:11" x14ac:dyDescent="0.2">
      <c r="B268" s="45"/>
      <c r="C268" s="45"/>
      <c r="D268" s="45"/>
      <c r="E268" s="45"/>
      <c r="F268" s="45"/>
      <c r="G268" s="45"/>
      <c r="H268" s="45"/>
      <c r="I268" s="45"/>
      <c r="J268" s="45"/>
      <c r="K268" s="45"/>
    </row>
    <row r="269" spans="2:11" x14ac:dyDescent="0.2">
      <c r="B269" s="45"/>
      <c r="C269" s="45"/>
      <c r="D269" s="45"/>
      <c r="E269" s="45"/>
      <c r="F269" s="45"/>
      <c r="G269" s="45"/>
      <c r="H269" s="45"/>
      <c r="I269" s="45"/>
      <c r="J269" s="45"/>
      <c r="K269" s="45"/>
    </row>
    <row r="270" spans="2:11" x14ac:dyDescent="0.2">
      <c r="B270" s="45"/>
      <c r="C270" s="45"/>
      <c r="D270" s="45"/>
      <c r="E270" s="45"/>
      <c r="F270" s="45"/>
      <c r="G270" s="45"/>
      <c r="H270" s="45"/>
      <c r="I270" s="45"/>
      <c r="J270" s="45"/>
      <c r="K270" s="45"/>
    </row>
    <row r="271" spans="2:11" x14ac:dyDescent="0.2">
      <c r="B271" s="45"/>
      <c r="C271" s="45"/>
      <c r="D271" s="45"/>
      <c r="E271" s="45"/>
      <c r="F271" s="45"/>
      <c r="G271" s="45"/>
      <c r="H271" s="45"/>
      <c r="I271" s="45"/>
      <c r="J271" s="45"/>
      <c r="K271" s="45"/>
    </row>
    <row r="272" spans="2:11" x14ac:dyDescent="0.2">
      <c r="B272" s="45"/>
      <c r="C272" s="45"/>
      <c r="D272" s="45"/>
      <c r="E272" s="45"/>
      <c r="F272" s="45"/>
      <c r="G272" s="45"/>
      <c r="H272" s="45"/>
      <c r="I272" s="45"/>
      <c r="J272" s="45"/>
      <c r="K272" s="45"/>
    </row>
    <row r="273" spans="2:11" x14ac:dyDescent="0.2">
      <c r="B273" s="45"/>
      <c r="C273" s="45"/>
      <c r="D273" s="45"/>
      <c r="E273" s="45"/>
      <c r="F273" s="45"/>
      <c r="G273" s="45"/>
      <c r="H273" s="45"/>
      <c r="I273" s="45"/>
      <c r="J273" s="45"/>
      <c r="K273" s="45"/>
    </row>
    <row r="274" spans="2:11" x14ac:dyDescent="0.2">
      <c r="B274" s="45"/>
      <c r="C274" s="45"/>
      <c r="D274" s="45"/>
      <c r="E274" s="45"/>
      <c r="F274" s="45"/>
      <c r="G274" s="45"/>
      <c r="H274" s="45"/>
      <c r="I274" s="45"/>
      <c r="J274" s="45"/>
      <c r="K274" s="45"/>
    </row>
    <row r="275" spans="2:11" x14ac:dyDescent="0.2">
      <c r="B275" s="45"/>
      <c r="C275" s="45"/>
      <c r="D275" s="45"/>
      <c r="E275" s="45"/>
      <c r="F275" s="45"/>
      <c r="G275" s="45"/>
      <c r="H275" s="45"/>
      <c r="I275" s="45"/>
      <c r="J275" s="45"/>
      <c r="K275" s="45"/>
    </row>
    <row r="276" spans="2:11" x14ac:dyDescent="0.2">
      <c r="B276" s="45"/>
      <c r="C276" s="45"/>
      <c r="D276" s="45"/>
      <c r="E276" s="45"/>
      <c r="F276" s="45"/>
      <c r="G276" s="45"/>
      <c r="H276" s="45"/>
      <c r="I276" s="45"/>
      <c r="J276" s="45"/>
      <c r="K276" s="45"/>
    </row>
    <row r="277" spans="2:11" x14ac:dyDescent="0.2">
      <c r="B277" s="45"/>
      <c r="C277" s="45"/>
      <c r="D277" s="45"/>
      <c r="E277" s="45"/>
      <c r="F277" s="45"/>
      <c r="G277" s="45"/>
      <c r="H277" s="45"/>
      <c r="I277" s="45"/>
      <c r="J277" s="45"/>
      <c r="K277" s="45"/>
    </row>
    <row r="278" spans="2:11" x14ac:dyDescent="0.2">
      <c r="B278" s="45"/>
      <c r="C278" s="45"/>
      <c r="D278" s="45"/>
      <c r="E278" s="45"/>
      <c r="F278" s="45"/>
      <c r="G278" s="45"/>
      <c r="H278" s="45"/>
      <c r="I278" s="45"/>
      <c r="J278" s="45"/>
      <c r="K278" s="45"/>
    </row>
    <row r="279" spans="2:11" x14ac:dyDescent="0.2">
      <c r="B279" s="45"/>
      <c r="C279" s="45"/>
      <c r="D279" s="45"/>
      <c r="E279" s="45"/>
      <c r="F279" s="45"/>
      <c r="G279" s="45"/>
      <c r="H279" s="45"/>
      <c r="I279" s="45"/>
      <c r="J279" s="45"/>
      <c r="K279" s="45"/>
    </row>
    <row r="280" spans="2:11" x14ac:dyDescent="0.2">
      <c r="B280" s="45"/>
      <c r="C280" s="45"/>
      <c r="D280" s="45"/>
      <c r="E280" s="45"/>
      <c r="F280" s="45"/>
      <c r="G280" s="45"/>
      <c r="H280" s="45"/>
      <c r="I280" s="45"/>
      <c r="J280" s="45"/>
      <c r="K280" s="45"/>
    </row>
    <row r="281" spans="2:11" x14ac:dyDescent="0.2">
      <c r="B281" s="45"/>
      <c r="C281" s="45"/>
      <c r="D281" s="45"/>
      <c r="E281" s="45"/>
      <c r="F281" s="45"/>
      <c r="G281" s="45"/>
      <c r="H281" s="45"/>
      <c r="I281" s="45"/>
      <c r="J281" s="45"/>
      <c r="K281" s="45"/>
    </row>
    <row r="282" spans="2:11" x14ac:dyDescent="0.2">
      <c r="B282" s="45"/>
      <c r="C282" s="45"/>
      <c r="D282" s="45"/>
      <c r="E282" s="45"/>
      <c r="F282" s="45"/>
      <c r="G282" s="45"/>
      <c r="H282" s="45"/>
      <c r="I282" s="45"/>
      <c r="J282" s="45"/>
      <c r="K282" s="45"/>
    </row>
    <row r="283" spans="2:11" x14ac:dyDescent="0.2">
      <c r="B283" s="45"/>
      <c r="C283" s="45"/>
      <c r="D283" s="45"/>
      <c r="E283" s="45"/>
      <c r="F283" s="45"/>
      <c r="G283" s="45"/>
      <c r="H283" s="45"/>
      <c r="I283" s="45"/>
      <c r="J283" s="45"/>
      <c r="K283" s="45"/>
    </row>
    <row r="284" spans="2:11" x14ac:dyDescent="0.2">
      <c r="B284" s="45"/>
      <c r="C284" s="45"/>
      <c r="D284" s="45"/>
      <c r="E284" s="45"/>
      <c r="F284" s="45"/>
      <c r="G284" s="45"/>
      <c r="H284" s="45"/>
      <c r="I284" s="45"/>
      <c r="J284" s="45"/>
      <c r="K284" s="45"/>
    </row>
    <row r="285" spans="2:11" x14ac:dyDescent="0.2">
      <c r="B285" s="45"/>
      <c r="C285" s="45"/>
      <c r="D285" s="45"/>
      <c r="E285" s="45"/>
      <c r="F285" s="45"/>
      <c r="G285" s="45"/>
      <c r="H285" s="45"/>
      <c r="I285" s="45"/>
      <c r="J285" s="45"/>
      <c r="K285" s="45"/>
    </row>
    <row r="286" spans="2:11" x14ac:dyDescent="0.2">
      <c r="B286" s="45"/>
      <c r="C286" s="45"/>
      <c r="D286" s="45"/>
      <c r="E286" s="45"/>
      <c r="F286" s="45"/>
      <c r="G286" s="45"/>
      <c r="H286" s="45"/>
      <c r="I286" s="45"/>
      <c r="J286" s="45"/>
      <c r="K286" s="45"/>
    </row>
    <row r="287" spans="2:11" x14ac:dyDescent="0.2">
      <c r="B287" s="45"/>
      <c r="C287" s="45"/>
      <c r="D287" s="45"/>
      <c r="E287" s="45"/>
      <c r="F287" s="45"/>
      <c r="G287" s="45"/>
      <c r="H287" s="45"/>
      <c r="I287" s="45"/>
      <c r="J287" s="45"/>
      <c r="K287" s="45"/>
    </row>
    <row r="288" spans="2:11" x14ac:dyDescent="0.2">
      <c r="B288" s="45"/>
      <c r="C288" s="45"/>
      <c r="D288" s="45"/>
      <c r="E288" s="45"/>
      <c r="F288" s="45"/>
      <c r="G288" s="45"/>
      <c r="H288" s="45"/>
      <c r="I288" s="45"/>
      <c r="J288" s="45"/>
      <c r="K288" s="45"/>
    </row>
    <row r="289" spans="2:11" x14ac:dyDescent="0.2">
      <c r="B289" s="45"/>
      <c r="C289" s="45"/>
      <c r="D289" s="45"/>
      <c r="E289" s="45"/>
      <c r="F289" s="45"/>
      <c r="G289" s="45"/>
      <c r="H289" s="45"/>
      <c r="I289" s="45"/>
      <c r="J289" s="45"/>
      <c r="K289" s="45"/>
    </row>
    <row r="290" spans="2:11" x14ac:dyDescent="0.2">
      <c r="B290" s="45"/>
      <c r="C290" s="45"/>
      <c r="D290" s="45"/>
      <c r="E290" s="45"/>
      <c r="F290" s="45"/>
      <c r="G290" s="45"/>
      <c r="H290" s="45"/>
      <c r="I290" s="45"/>
      <c r="J290" s="45"/>
      <c r="K290" s="45"/>
    </row>
    <row r="291" spans="2:11" x14ac:dyDescent="0.2">
      <c r="B291" s="45"/>
      <c r="C291" s="45"/>
      <c r="D291" s="45"/>
      <c r="E291" s="45"/>
      <c r="F291" s="45"/>
      <c r="G291" s="45"/>
      <c r="H291" s="45"/>
      <c r="I291" s="45"/>
      <c r="J291" s="45"/>
      <c r="K291" s="45"/>
    </row>
    <row r="292" spans="2:11" x14ac:dyDescent="0.2">
      <c r="B292" s="45"/>
      <c r="C292" s="45"/>
      <c r="D292" s="45"/>
      <c r="E292" s="45"/>
      <c r="F292" s="45"/>
      <c r="G292" s="45"/>
      <c r="H292" s="45"/>
      <c r="I292" s="45"/>
      <c r="J292" s="45"/>
      <c r="K292" s="45"/>
    </row>
    <row r="293" spans="2:11" x14ac:dyDescent="0.2">
      <c r="B293" s="45"/>
      <c r="C293" s="45"/>
      <c r="D293" s="45"/>
      <c r="E293" s="45"/>
      <c r="F293" s="45"/>
      <c r="G293" s="45"/>
      <c r="H293" s="45"/>
      <c r="I293" s="45"/>
      <c r="J293" s="45"/>
      <c r="K293" s="45"/>
    </row>
    <row r="294" spans="2:11" x14ac:dyDescent="0.2">
      <c r="B294" s="45"/>
      <c r="C294" s="45"/>
      <c r="D294" s="45"/>
      <c r="E294" s="45"/>
      <c r="F294" s="45"/>
      <c r="G294" s="45"/>
      <c r="H294" s="45"/>
      <c r="I294" s="45"/>
      <c r="J294" s="45"/>
      <c r="K294" s="45"/>
    </row>
    <row r="295" spans="2:11" x14ac:dyDescent="0.2">
      <c r="B295" s="45"/>
      <c r="C295" s="45"/>
      <c r="D295" s="45"/>
      <c r="E295" s="45"/>
      <c r="F295" s="45"/>
      <c r="G295" s="45"/>
      <c r="H295" s="45"/>
      <c r="I295" s="45"/>
      <c r="J295" s="45"/>
      <c r="K295" s="45"/>
    </row>
    <row r="296" spans="2:11" x14ac:dyDescent="0.2">
      <c r="B296" s="45"/>
      <c r="C296" s="45"/>
      <c r="D296" s="45"/>
      <c r="E296" s="45"/>
      <c r="F296" s="45"/>
      <c r="G296" s="45"/>
      <c r="H296" s="45"/>
      <c r="I296" s="45"/>
      <c r="J296" s="45"/>
      <c r="K296" s="45"/>
    </row>
    <row r="297" spans="2:11" x14ac:dyDescent="0.2">
      <c r="B297" s="45"/>
      <c r="C297" s="45"/>
      <c r="D297" s="45"/>
      <c r="E297" s="45"/>
      <c r="F297" s="45"/>
      <c r="G297" s="45"/>
      <c r="H297" s="45"/>
      <c r="I297" s="45"/>
      <c r="J297" s="45"/>
      <c r="K297" s="45"/>
    </row>
    <row r="298" spans="2:11" x14ac:dyDescent="0.2">
      <c r="B298" s="45"/>
      <c r="C298" s="45"/>
      <c r="D298" s="45"/>
      <c r="E298" s="45"/>
      <c r="F298" s="45"/>
      <c r="G298" s="45"/>
      <c r="H298" s="45"/>
      <c r="I298" s="45"/>
      <c r="J298" s="45"/>
      <c r="K298" s="45"/>
    </row>
    <row r="299" spans="2:11" x14ac:dyDescent="0.2">
      <c r="B299" s="45"/>
      <c r="C299" s="45"/>
      <c r="D299" s="45"/>
      <c r="E299" s="45"/>
      <c r="F299" s="45"/>
      <c r="G299" s="45"/>
      <c r="H299" s="45"/>
      <c r="I299" s="45"/>
      <c r="J299" s="45"/>
      <c r="K299" s="45"/>
    </row>
    <row r="300" spans="2:11" x14ac:dyDescent="0.2">
      <c r="B300" s="45"/>
      <c r="C300" s="45"/>
      <c r="D300" s="45"/>
      <c r="E300" s="45"/>
      <c r="F300" s="45"/>
      <c r="G300" s="45"/>
      <c r="H300" s="45"/>
      <c r="I300" s="45"/>
      <c r="J300" s="45"/>
      <c r="K300" s="45"/>
    </row>
    <row r="301" spans="2:11" x14ac:dyDescent="0.2">
      <c r="B301" s="45"/>
      <c r="C301" s="45"/>
      <c r="D301" s="45"/>
      <c r="E301" s="45"/>
      <c r="F301" s="45"/>
      <c r="G301" s="45"/>
      <c r="H301" s="45"/>
      <c r="I301" s="45"/>
      <c r="J301" s="45"/>
      <c r="K301" s="45"/>
    </row>
    <row r="302" spans="2:11" x14ac:dyDescent="0.2">
      <c r="B302" s="45"/>
      <c r="C302" s="45"/>
      <c r="D302" s="45"/>
      <c r="E302" s="45"/>
      <c r="F302" s="45"/>
      <c r="G302" s="45"/>
      <c r="H302" s="45"/>
      <c r="I302" s="45"/>
      <c r="J302" s="45"/>
      <c r="K302" s="45"/>
    </row>
    <row r="303" spans="2:11" x14ac:dyDescent="0.2">
      <c r="B303" s="45"/>
      <c r="C303" s="45"/>
      <c r="D303" s="45"/>
      <c r="E303" s="45"/>
      <c r="F303" s="45"/>
      <c r="G303" s="45"/>
      <c r="H303" s="45"/>
      <c r="I303" s="45"/>
      <c r="J303" s="45"/>
      <c r="K303" s="45"/>
    </row>
    <row r="304" spans="2:11" x14ac:dyDescent="0.2">
      <c r="B304" s="45"/>
      <c r="C304" s="45"/>
      <c r="D304" s="45"/>
      <c r="E304" s="45"/>
      <c r="F304" s="45"/>
      <c r="G304" s="45"/>
      <c r="H304" s="45"/>
      <c r="I304" s="45"/>
      <c r="J304" s="45"/>
      <c r="K304" s="45"/>
    </row>
    <row r="305" spans="2:11" x14ac:dyDescent="0.2">
      <c r="B305" s="45"/>
      <c r="C305" s="45"/>
      <c r="D305" s="45"/>
      <c r="E305" s="45"/>
      <c r="F305" s="45"/>
      <c r="G305" s="45"/>
      <c r="H305" s="45"/>
      <c r="I305" s="45"/>
      <c r="J305" s="45"/>
      <c r="K305" s="45"/>
    </row>
    <row r="306" spans="2:11" x14ac:dyDescent="0.2">
      <c r="B306" s="45"/>
      <c r="C306" s="45"/>
      <c r="D306" s="45"/>
      <c r="E306" s="45"/>
      <c r="F306" s="45"/>
      <c r="G306" s="45"/>
      <c r="H306" s="45"/>
      <c r="I306" s="45"/>
      <c r="J306" s="45"/>
      <c r="K306" s="45"/>
    </row>
    <row r="307" spans="2:11" x14ac:dyDescent="0.2">
      <c r="B307" s="45"/>
      <c r="C307" s="45"/>
      <c r="D307" s="45"/>
      <c r="E307" s="45"/>
      <c r="F307" s="45"/>
      <c r="G307" s="45"/>
      <c r="H307" s="45"/>
      <c r="I307" s="45"/>
      <c r="J307" s="45"/>
      <c r="K307" s="45"/>
    </row>
    <row r="308" spans="2:11" x14ac:dyDescent="0.2">
      <c r="B308" s="45"/>
      <c r="C308" s="45"/>
      <c r="D308" s="45"/>
      <c r="E308" s="45"/>
      <c r="F308" s="45"/>
      <c r="G308" s="45"/>
      <c r="H308" s="45"/>
      <c r="I308" s="45"/>
      <c r="J308" s="45"/>
      <c r="K308" s="45"/>
    </row>
    <row r="309" spans="2:11" x14ac:dyDescent="0.2">
      <c r="B309" s="45"/>
      <c r="C309" s="45"/>
      <c r="D309" s="45"/>
      <c r="E309" s="45"/>
      <c r="F309" s="45"/>
      <c r="G309" s="45"/>
      <c r="H309" s="45"/>
      <c r="I309" s="45"/>
      <c r="J309" s="45"/>
      <c r="K309" s="45"/>
    </row>
    <row r="310" spans="2:11" x14ac:dyDescent="0.2">
      <c r="B310" s="45"/>
      <c r="C310" s="45"/>
      <c r="D310" s="45"/>
      <c r="E310" s="45"/>
      <c r="F310" s="45"/>
      <c r="G310" s="45"/>
      <c r="H310" s="45"/>
      <c r="I310" s="45"/>
      <c r="J310" s="45"/>
      <c r="K310" s="45"/>
    </row>
    <row r="311" spans="2:11" x14ac:dyDescent="0.2">
      <c r="B311" s="45"/>
      <c r="C311" s="45"/>
      <c r="D311" s="45"/>
      <c r="E311" s="45"/>
      <c r="F311" s="45"/>
      <c r="G311" s="45"/>
      <c r="H311" s="45"/>
      <c r="I311" s="45"/>
      <c r="J311" s="45"/>
      <c r="K311" s="45"/>
    </row>
    <row r="312" spans="2:11" x14ac:dyDescent="0.2">
      <c r="B312" s="45"/>
      <c r="C312" s="45"/>
      <c r="D312" s="45"/>
      <c r="E312" s="45"/>
      <c r="F312" s="45"/>
      <c r="G312" s="45"/>
      <c r="H312" s="45"/>
      <c r="I312" s="45"/>
      <c r="J312" s="45"/>
      <c r="K312" s="45"/>
    </row>
    <row r="313" spans="2:11" x14ac:dyDescent="0.2">
      <c r="B313" s="45"/>
      <c r="C313" s="45"/>
      <c r="D313" s="45"/>
      <c r="E313" s="45"/>
      <c r="F313" s="45"/>
      <c r="G313" s="45"/>
      <c r="H313" s="45"/>
      <c r="I313" s="45"/>
      <c r="J313" s="45"/>
      <c r="K313" s="45"/>
    </row>
    <row r="314" spans="2:11" x14ac:dyDescent="0.2">
      <c r="B314" s="45"/>
      <c r="C314" s="45"/>
      <c r="D314" s="45"/>
      <c r="E314" s="45"/>
      <c r="F314" s="45"/>
      <c r="G314" s="45"/>
      <c r="H314" s="45"/>
      <c r="I314" s="45"/>
      <c r="J314" s="45"/>
      <c r="K314" s="45"/>
    </row>
    <row r="315" spans="2:11" x14ac:dyDescent="0.2">
      <c r="B315" s="45"/>
      <c r="C315" s="45"/>
      <c r="D315" s="45"/>
      <c r="E315" s="45"/>
      <c r="F315" s="45"/>
      <c r="G315" s="45"/>
      <c r="H315" s="45"/>
      <c r="I315" s="45"/>
      <c r="J315" s="45"/>
      <c r="K315" s="45"/>
    </row>
    <row r="316" spans="2:11" x14ac:dyDescent="0.2">
      <c r="B316" s="45"/>
      <c r="C316" s="45"/>
      <c r="D316" s="45"/>
      <c r="E316" s="45"/>
      <c r="F316" s="45"/>
      <c r="G316" s="45"/>
      <c r="H316" s="45"/>
      <c r="I316" s="45"/>
      <c r="J316" s="45"/>
      <c r="K316"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5"/>
  <sheetViews>
    <sheetView zoomScaleNormal="100" workbookViewId="0">
      <pane ySplit="3" topLeftCell="A235" activePane="bottomLeft" state="frozen"/>
      <selection pane="bottomLeft" activeCell="N269" sqref="N242:N269"/>
    </sheetView>
  </sheetViews>
  <sheetFormatPr baseColWidth="10" defaultColWidth="11.625" defaultRowHeight="12" x14ac:dyDescent="0.2"/>
  <cols>
    <col min="1" max="1" width="30.125" style="37" customWidth="1"/>
    <col min="2" max="2" width="9.75" style="37" bestFit="1" customWidth="1"/>
    <col min="3" max="3" width="10.625" style="45" bestFit="1" customWidth="1"/>
    <col min="4" max="4" width="10.625" style="46" customWidth="1"/>
    <col min="5" max="5" width="14.125" style="46" customWidth="1"/>
    <col min="6" max="6" width="11.125" style="46" bestFit="1" customWidth="1"/>
    <col min="7" max="7" width="14.375" style="46" bestFit="1" customWidth="1"/>
    <col min="8" max="8" width="15.375" style="46" bestFit="1" customWidth="1"/>
    <col min="9" max="12" width="13.75" style="48" bestFit="1" customWidth="1"/>
    <col min="13" max="13" width="17.875" style="48" bestFit="1" customWidth="1"/>
    <col min="14" max="14" width="9.75" style="37" bestFit="1" customWidth="1"/>
    <col min="15" max="15" width="10.625" style="37" customWidth="1"/>
    <col min="16" max="16" width="5.75" style="37" hidden="1" customWidth="1"/>
    <col min="17" max="18" width="16" style="45" hidden="1" customWidth="1"/>
    <col min="19" max="19" width="16.125" style="47" customWidth="1"/>
    <col min="20" max="16384" width="11.625" style="37"/>
  </cols>
  <sheetData>
    <row r="1" spans="1:21" ht="15" customHeight="1" thickTop="1" x14ac:dyDescent="0.2">
      <c r="A1" s="185" t="s">
        <v>92</v>
      </c>
      <c r="B1" s="186"/>
      <c r="C1" s="186"/>
      <c r="D1" s="186"/>
      <c r="E1" s="186"/>
      <c r="F1" s="186"/>
      <c r="G1" s="186"/>
      <c r="H1" s="186"/>
      <c r="I1" s="186"/>
      <c r="J1" s="186"/>
      <c r="K1" s="186"/>
      <c r="L1" s="186"/>
      <c r="M1" s="186"/>
      <c r="N1" s="186"/>
      <c r="O1" s="186"/>
      <c r="P1" s="186"/>
      <c r="Q1" s="186"/>
      <c r="R1" s="186"/>
      <c r="S1" s="187"/>
    </row>
    <row r="2" spans="1:21" ht="41.1" customHeight="1" x14ac:dyDescent="0.2">
      <c r="A2" s="15"/>
      <c r="B2" s="181" t="s">
        <v>0</v>
      </c>
      <c r="C2" s="182"/>
      <c r="D2" s="182"/>
      <c r="E2" s="182"/>
      <c r="F2" s="182"/>
      <c r="G2" s="182"/>
      <c r="H2" s="183"/>
      <c r="I2" s="184" t="s">
        <v>84</v>
      </c>
      <c r="J2" s="184"/>
      <c r="K2" s="184"/>
      <c r="L2" s="184"/>
      <c r="M2" s="184"/>
      <c r="N2" s="180" t="s">
        <v>1</v>
      </c>
      <c r="O2" s="180"/>
      <c r="P2" s="173" t="s">
        <v>185</v>
      </c>
      <c r="Q2" s="172" t="s">
        <v>186</v>
      </c>
      <c r="R2" s="172" t="s">
        <v>187</v>
      </c>
      <c r="S2" s="16" t="s">
        <v>75</v>
      </c>
    </row>
    <row r="3" spans="1:21" ht="99.75" x14ac:dyDescent="0.2">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74" t="s">
        <v>2</v>
      </c>
      <c r="R3" s="18" t="s">
        <v>2</v>
      </c>
      <c r="S3" s="23" t="s">
        <v>2</v>
      </c>
    </row>
    <row r="4" spans="1:21" ht="14.25" x14ac:dyDescent="0.2">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25" x14ac:dyDescent="0.2">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25" x14ac:dyDescent="0.2">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25" x14ac:dyDescent="0.2">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25" x14ac:dyDescent="0.2">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25" x14ac:dyDescent="0.2">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25" x14ac:dyDescent="0.2">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25" x14ac:dyDescent="0.2">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25" x14ac:dyDescent="0.2">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25" x14ac:dyDescent="0.2">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25" x14ac:dyDescent="0.2">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25" x14ac:dyDescent="0.2">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25" x14ac:dyDescent="0.2">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25" x14ac:dyDescent="0.2">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25" x14ac:dyDescent="0.2">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25" x14ac:dyDescent="0.2">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25" x14ac:dyDescent="0.2">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25" x14ac:dyDescent="0.2">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25" x14ac:dyDescent="0.2">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25" x14ac:dyDescent="0.2">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25" x14ac:dyDescent="0.2">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25" x14ac:dyDescent="0.2">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25" x14ac:dyDescent="0.2">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25" x14ac:dyDescent="0.2">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25" x14ac:dyDescent="0.2">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25" x14ac:dyDescent="0.2">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25" x14ac:dyDescent="0.2">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25" x14ac:dyDescent="0.2">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25" x14ac:dyDescent="0.2">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25" x14ac:dyDescent="0.2">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25" x14ac:dyDescent="0.2">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25" x14ac:dyDescent="0.2">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25" x14ac:dyDescent="0.2">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25" x14ac:dyDescent="0.2">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25" x14ac:dyDescent="0.2">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25" x14ac:dyDescent="0.2">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25" x14ac:dyDescent="0.2">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25" x14ac:dyDescent="0.2">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25" x14ac:dyDescent="0.2">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25" x14ac:dyDescent="0.2">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25" x14ac:dyDescent="0.2">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25" x14ac:dyDescent="0.2">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25" x14ac:dyDescent="0.2">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25" x14ac:dyDescent="0.2">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25" x14ac:dyDescent="0.2">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25" x14ac:dyDescent="0.2">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25" x14ac:dyDescent="0.2">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25" x14ac:dyDescent="0.2">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25" x14ac:dyDescent="0.2">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25" x14ac:dyDescent="0.2">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25" x14ac:dyDescent="0.2">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25" x14ac:dyDescent="0.2">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25" x14ac:dyDescent="0.2">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25" x14ac:dyDescent="0.2">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25" x14ac:dyDescent="0.2">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25" x14ac:dyDescent="0.2">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25" x14ac:dyDescent="0.2">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25" x14ac:dyDescent="0.2">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25" x14ac:dyDescent="0.2">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25" x14ac:dyDescent="0.2">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25" x14ac:dyDescent="0.2">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25" x14ac:dyDescent="0.2">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25" x14ac:dyDescent="0.2">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25" x14ac:dyDescent="0.2">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25" x14ac:dyDescent="0.2">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25" x14ac:dyDescent="0.2">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25" x14ac:dyDescent="0.2">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25" x14ac:dyDescent="0.2">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25" x14ac:dyDescent="0.2">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25" x14ac:dyDescent="0.2">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25" x14ac:dyDescent="0.2">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25" x14ac:dyDescent="0.2">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25" x14ac:dyDescent="0.2">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25" x14ac:dyDescent="0.2">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25" x14ac:dyDescent="0.2">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25" x14ac:dyDescent="0.2">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25" x14ac:dyDescent="0.2">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25" x14ac:dyDescent="0.2">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25" x14ac:dyDescent="0.2">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25" x14ac:dyDescent="0.2">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SUM(C69,-P83,-$N$276)</f>
        <v>982</v>
      </c>
      <c r="R83" s="29">
        <f>MROUND(Q83,5)</f>
        <v>980</v>
      </c>
      <c r="S83" s="26">
        <f t="shared" ref="S83:S146" si="19">IF(R83&gt;R82,R83,R82)</f>
        <v>980</v>
      </c>
    </row>
    <row r="84" spans="1:19" ht="14.25" x14ac:dyDescent="0.2">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987</v>
      </c>
      <c r="R84" s="29">
        <f t="shared" ref="R84:R147" si="20">MROUND(Q84,5)</f>
        <v>985</v>
      </c>
      <c r="S84" s="26">
        <f t="shared" si="19"/>
        <v>985</v>
      </c>
    </row>
    <row r="85" spans="1:19" ht="14.25" x14ac:dyDescent="0.2">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991</v>
      </c>
      <c r="R85" s="29">
        <f t="shared" si="20"/>
        <v>990</v>
      </c>
      <c r="S85" s="26">
        <f t="shared" si="19"/>
        <v>990</v>
      </c>
    </row>
    <row r="86" spans="1:19" ht="14.25" x14ac:dyDescent="0.2">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998</v>
      </c>
      <c r="R86" s="29">
        <f t="shared" si="20"/>
        <v>1000</v>
      </c>
      <c r="S86" s="26">
        <f t="shared" si="19"/>
        <v>1000</v>
      </c>
    </row>
    <row r="87" spans="1:19" ht="14.25" x14ac:dyDescent="0.2">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1001</v>
      </c>
      <c r="R87" s="29">
        <f t="shared" si="20"/>
        <v>1000</v>
      </c>
      <c r="S87" s="26">
        <f t="shared" si="19"/>
        <v>1000</v>
      </c>
    </row>
    <row r="88" spans="1:19" ht="14.25" x14ac:dyDescent="0.2">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1004</v>
      </c>
      <c r="R88" s="29">
        <f t="shared" si="20"/>
        <v>1005</v>
      </c>
      <c r="S88" s="26">
        <f t="shared" si="19"/>
        <v>1005</v>
      </c>
    </row>
    <row r="89" spans="1:19" ht="14.25" x14ac:dyDescent="0.2">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1008</v>
      </c>
      <c r="R89" s="29">
        <f t="shared" si="20"/>
        <v>1010</v>
      </c>
      <c r="S89" s="26">
        <f t="shared" si="19"/>
        <v>1010</v>
      </c>
    </row>
    <row r="90" spans="1:19" ht="14.25" x14ac:dyDescent="0.2">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1014</v>
      </c>
      <c r="R90" s="29">
        <f t="shared" si="20"/>
        <v>1015</v>
      </c>
      <c r="S90" s="26">
        <f t="shared" si="19"/>
        <v>1015</v>
      </c>
    </row>
    <row r="91" spans="1:19" ht="14.25" x14ac:dyDescent="0.2">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1016</v>
      </c>
      <c r="R91" s="29">
        <f t="shared" si="20"/>
        <v>1015</v>
      </c>
      <c r="S91" s="26">
        <f t="shared" si="19"/>
        <v>1015</v>
      </c>
    </row>
    <row r="92" spans="1:19" ht="14.25" x14ac:dyDescent="0.2">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1023</v>
      </c>
      <c r="R92" s="29">
        <f t="shared" si="20"/>
        <v>1025</v>
      </c>
      <c r="S92" s="26">
        <f t="shared" si="19"/>
        <v>1025</v>
      </c>
    </row>
    <row r="93" spans="1:19" ht="14.25" x14ac:dyDescent="0.2">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1030</v>
      </c>
      <c r="R93" s="29">
        <f t="shared" si="20"/>
        <v>1030</v>
      </c>
      <c r="S93" s="26">
        <f t="shared" si="19"/>
        <v>1030</v>
      </c>
    </row>
    <row r="94" spans="1:19" ht="14.25" x14ac:dyDescent="0.2">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1033</v>
      </c>
      <c r="R94" s="29">
        <f t="shared" si="20"/>
        <v>1035</v>
      </c>
      <c r="S94" s="26">
        <f t="shared" si="19"/>
        <v>1035</v>
      </c>
    </row>
    <row r="95" spans="1:19" ht="14.25" x14ac:dyDescent="0.2">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1038</v>
      </c>
      <c r="R95" s="29">
        <f t="shared" si="20"/>
        <v>1040</v>
      </c>
      <c r="S95" s="26">
        <f t="shared" si="19"/>
        <v>1040</v>
      </c>
    </row>
    <row r="96" spans="1:19" ht="14.25" x14ac:dyDescent="0.2">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1041</v>
      </c>
      <c r="R96" s="29">
        <f t="shared" si="20"/>
        <v>1040</v>
      </c>
      <c r="S96" s="26">
        <f t="shared" si="19"/>
        <v>1040</v>
      </c>
    </row>
    <row r="97" spans="1:19" ht="14.25" x14ac:dyDescent="0.2">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1047</v>
      </c>
      <c r="R97" s="29">
        <f t="shared" si="20"/>
        <v>1045</v>
      </c>
      <c r="S97" s="26">
        <f t="shared" si="19"/>
        <v>1045</v>
      </c>
    </row>
    <row r="98" spans="1:19" ht="14.25" x14ac:dyDescent="0.2">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1049</v>
      </c>
      <c r="R98" s="29">
        <f t="shared" si="20"/>
        <v>1050</v>
      </c>
      <c r="S98" s="26">
        <f t="shared" si="19"/>
        <v>1050</v>
      </c>
    </row>
    <row r="99" spans="1:19" ht="14.25" x14ac:dyDescent="0.2">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1052</v>
      </c>
      <c r="R99" s="29">
        <f t="shared" si="20"/>
        <v>1050</v>
      </c>
      <c r="S99" s="26">
        <f t="shared" si="19"/>
        <v>1050</v>
      </c>
    </row>
    <row r="100" spans="1:19" ht="14.25" x14ac:dyDescent="0.2">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1054</v>
      </c>
      <c r="R100" s="29">
        <f t="shared" si="20"/>
        <v>1055</v>
      </c>
      <c r="S100" s="26">
        <f t="shared" si="19"/>
        <v>1055</v>
      </c>
    </row>
    <row r="101" spans="1:19" ht="14.25" x14ac:dyDescent="0.2">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1061</v>
      </c>
      <c r="R101" s="29">
        <f t="shared" si="20"/>
        <v>1060</v>
      </c>
      <c r="S101" s="26">
        <f t="shared" si="19"/>
        <v>1060</v>
      </c>
    </row>
    <row r="102" spans="1:19" ht="14.25" x14ac:dyDescent="0.2">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1064</v>
      </c>
      <c r="R102" s="29">
        <f t="shared" si="20"/>
        <v>1065</v>
      </c>
      <c r="S102" s="26">
        <f t="shared" si="19"/>
        <v>1065</v>
      </c>
    </row>
    <row r="103" spans="1:19" ht="14.25" x14ac:dyDescent="0.2">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1063</v>
      </c>
      <c r="R103" s="29">
        <f t="shared" si="20"/>
        <v>1065</v>
      </c>
      <c r="S103" s="26">
        <f>IF(R103&gt;R102,R103,R102)</f>
        <v>1065</v>
      </c>
    </row>
    <row r="104" spans="1:19" ht="14.25" x14ac:dyDescent="0.2">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1066</v>
      </c>
      <c r="R104" s="29">
        <f t="shared" si="20"/>
        <v>1065</v>
      </c>
      <c r="S104" s="26">
        <f t="shared" si="19"/>
        <v>1065</v>
      </c>
    </row>
    <row r="105" spans="1:19" ht="14.25" x14ac:dyDescent="0.2">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1067</v>
      </c>
      <c r="R105" s="29">
        <f t="shared" si="20"/>
        <v>1065</v>
      </c>
      <c r="S105" s="26">
        <f t="shared" si="19"/>
        <v>1065</v>
      </c>
    </row>
    <row r="106" spans="1:19" ht="14.25" x14ac:dyDescent="0.2">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1067</v>
      </c>
      <c r="R106" s="29">
        <f t="shared" si="20"/>
        <v>1065</v>
      </c>
      <c r="S106" s="26">
        <f t="shared" si="19"/>
        <v>1065</v>
      </c>
    </row>
    <row r="107" spans="1:19" ht="14.25" x14ac:dyDescent="0.2">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1065</v>
      </c>
      <c r="R107" s="29">
        <f t="shared" si="20"/>
        <v>1065</v>
      </c>
      <c r="S107" s="26">
        <f t="shared" si="19"/>
        <v>1065</v>
      </c>
    </row>
    <row r="108" spans="1:19" ht="14.25" x14ac:dyDescent="0.2">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1068</v>
      </c>
      <c r="R108" s="29">
        <f t="shared" si="20"/>
        <v>1070</v>
      </c>
      <c r="S108" s="26">
        <f t="shared" si="19"/>
        <v>1070</v>
      </c>
    </row>
    <row r="109" spans="1:19" ht="14.25" x14ac:dyDescent="0.2">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1070</v>
      </c>
      <c r="R109" s="29">
        <f t="shared" si="20"/>
        <v>1070</v>
      </c>
      <c r="S109" s="26">
        <f t="shared" si="19"/>
        <v>1070</v>
      </c>
    </row>
    <row r="110" spans="1:19" ht="14.25" x14ac:dyDescent="0.2">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1071</v>
      </c>
      <c r="R110" s="29">
        <f t="shared" si="20"/>
        <v>1070</v>
      </c>
      <c r="S110" s="26">
        <f t="shared" si="19"/>
        <v>1070</v>
      </c>
    </row>
    <row r="111" spans="1:19" ht="14.25" x14ac:dyDescent="0.2">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1079</v>
      </c>
      <c r="R111" s="29">
        <f t="shared" si="20"/>
        <v>1080</v>
      </c>
      <c r="S111" s="26">
        <f t="shared" si="19"/>
        <v>1080</v>
      </c>
    </row>
    <row r="112" spans="1:19" ht="14.25" x14ac:dyDescent="0.2">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1079</v>
      </c>
      <c r="R112" s="29">
        <f t="shared" si="20"/>
        <v>1080</v>
      </c>
      <c r="S112" s="26">
        <f t="shared" si="19"/>
        <v>1080</v>
      </c>
    </row>
    <row r="113" spans="1:19" ht="14.25" x14ac:dyDescent="0.2">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1082</v>
      </c>
      <c r="R113" s="29">
        <f t="shared" si="20"/>
        <v>1080</v>
      </c>
      <c r="S113" s="26">
        <f t="shared" si="19"/>
        <v>1080</v>
      </c>
    </row>
    <row r="114" spans="1:19" ht="14.25" x14ac:dyDescent="0.2">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1082</v>
      </c>
      <c r="R114" s="29">
        <f t="shared" si="20"/>
        <v>1080</v>
      </c>
      <c r="S114" s="26">
        <f t="shared" si="19"/>
        <v>1080</v>
      </c>
    </row>
    <row r="115" spans="1:19" ht="14.25" x14ac:dyDescent="0.2">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SUM(C101,-P115,-$N$276)</f>
        <v>1082</v>
      </c>
      <c r="R115" s="29">
        <f t="shared" si="20"/>
        <v>1080</v>
      </c>
      <c r="S115" s="26">
        <f t="shared" si="19"/>
        <v>1080</v>
      </c>
    </row>
    <row r="116" spans="1:19" ht="14.25" x14ac:dyDescent="0.2">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1083</v>
      </c>
      <c r="R116" s="29">
        <f t="shared" si="20"/>
        <v>1085</v>
      </c>
      <c r="S116" s="26">
        <f t="shared" si="19"/>
        <v>1085</v>
      </c>
    </row>
    <row r="117" spans="1:19" ht="14.25" x14ac:dyDescent="0.2">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1085</v>
      </c>
      <c r="R117" s="29">
        <f t="shared" si="20"/>
        <v>1085</v>
      </c>
      <c r="S117" s="26">
        <f t="shared" si="19"/>
        <v>1085</v>
      </c>
    </row>
    <row r="118" spans="1:19" ht="14.25" x14ac:dyDescent="0.2">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1084</v>
      </c>
      <c r="R118" s="29">
        <f t="shared" si="20"/>
        <v>1085</v>
      </c>
      <c r="S118" s="26">
        <f t="shared" si="19"/>
        <v>1085</v>
      </c>
    </row>
    <row r="119" spans="1:19" ht="14.25" x14ac:dyDescent="0.2">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1086</v>
      </c>
      <c r="R119" s="29">
        <f t="shared" si="20"/>
        <v>1085</v>
      </c>
      <c r="S119" s="26">
        <f t="shared" si="19"/>
        <v>1085</v>
      </c>
    </row>
    <row r="120" spans="1:19" ht="14.25" x14ac:dyDescent="0.2">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1086</v>
      </c>
      <c r="R120" s="29">
        <f t="shared" si="20"/>
        <v>1085</v>
      </c>
      <c r="S120" s="26">
        <f t="shared" si="19"/>
        <v>1085</v>
      </c>
    </row>
    <row r="121" spans="1:19" ht="14.25" x14ac:dyDescent="0.2">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1086</v>
      </c>
      <c r="R121" s="29">
        <f t="shared" si="20"/>
        <v>1085</v>
      </c>
      <c r="S121" s="26">
        <f t="shared" si="19"/>
        <v>1085</v>
      </c>
    </row>
    <row r="122" spans="1:19" ht="14.25" x14ac:dyDescent="0.2">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1089</v>
      </c>
      <c r="R122" s="29">
        <f t="shared" si="20"/>
        <v>1090</v>
      </c>
      <c r="S122" s="26">
        <f t="shared" si="19"/>
        <v>1090</v>
      </c>
    </row>
    <row r="123" spans="1:19" ht="14.25" x14ac:dyDescent="0.2">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1089</v>
      </c>
      <c r="R123" s="29">
        <f t="shared" si="20"/>
        <v>1090</v>
      </c>
      <c r="S123" s="26">
        <f t="shared" si="19"/>
        <v>1090</v>
      </c>
    </row>
    <row r="124" spans="1:19" ht="14.25" x14ac:dyDescent="0.2">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1092</v>
      </c>
      <c r="R124" s="29">
        <f t="shared" si="20"/>
        <v>1090</v>
      </c>
      <c r="S124" s="26">
        <f t="shared" si="19"/>
        <v>1090</v>
      </c>
    </row>
    <row r="125" spans="1:19" ht="14.25" x14ac:dyDescent="0.2">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1095</v>
      </c>
      <c r="R125" s="29">
        <f t="shared" si="20"/>
        <v>1095</v>
      </c>
      <c r="S125" s="26">
        <f t="shared" si="19"/>
        <v>1095</v>
      </c>
    </row>
    <row r="126" spans="1:19" ht="14.25" x14ac:dyDescent="0.2">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1096</v>
      </c>
      <c r="R126" s="29">
        <f t="shared" si="20"/>
        <v>1095</v>
      </c>
      <c r="S126" s="26">
        <f t="shared" si="19"/>
        <v>1095</v>
      </c>
    </row>
    <row r="127" spans="1:19" ht="14.25" x14ac:dyDescent="0.2">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1098</v>
      </c>
      <c r="R127" s="29">
        <f t="shared" si="20"/>
        <v>1100</v>
      </c>
      <c r="S127" s="26">
        <f t="shared" si="19"/>
        <v>1100</v>
      </c>
    </row>
    <row r="128" spans="1:19" ht="14.25" x14ac:dyDescent="0.2">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1098</v>
      </c>
      <c r="R128" s="29">
        <f t="shared" si="20"/>
        <v>1100</v>
      </c>
      <c r="S128" s="26">
        <f t="shared" si="19"/>
        <v>1100</v>
      </c>
    </row>
    <row r="129" spans="1:19" ht="14.25" x14ac:dyDescent="0.2">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1099</v>
      </c>
      <c r="R129" s="29">
        <f t="shared" si="20"/>
        <v>1100</v>
      </c>
      <c r="S129" s="26">
        <f t="shared" si="19"/>
        <v>1100</v>
      </c>
    </row>
    <row r="130" spans="1:19" ht="14.25" x14ac:dyDescent="0.2">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1099</v>
      </c>
      <c r="R130" s="29">
        <f t="shared" si="20"/>
        <v>1100</v>
      </c>
      <c r="S130" s="26">
        <f t="shared" si="19"/>
        <v>1100</v>
      </c>
    </row>
    <row r="131" spans="1:19" ht="14.25" x14ac:dyDescent="0.2">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1101</v>
      </c>
      <c r="R131" s="29">
        <f t="shared" si="20"/>
        <v>1100</v>
      </c>
      <c r="S131" s="26">
        <f t="shared" si="19"/>
        <v>1100</v>
      </c>
    </row>
    <row r="132" spans="1:19" ht="14.25" x14ac:dyDescent="0.2">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1104</v>
      </c>
      <c r="R132" s="29">
        <f t="shared" si="20"/>
        <v>1105</v>
      </c>
      <c r="S132" s="26">
        <f t="shared" si="19"/>
        <v>1105</v>
      </c>
    </row>
    <row r="133" spans="1:19" ht="14.25" x14ac:dyDescent="0.2">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1107</v>
      </c>
      <c r="R133" s="29">
        <f t="shared" si="20"/>
        <v>1105</v>
      </c>
      <c r="S133" s="26">
        <f t="shared" si="19"/>
        <v>1105</v>
      </c>
    </row>
    <row r="134" spans="1:19" ht="14.25" x14ac:dyDescent="0.2">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1107</v>
      </c>
      <c r="R134" s="29">
        <f t="shared" si="20"/>
        <v>1105</v>
      </c>
      <c r="S134" s="26">
        <f t="shared" si="19"/>
        <v>1105</v>
      </c>
    </row>
    <row r="135" spans="1:19" ht="14.25" x14ac:dyDescent="0.2">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1107</v>
      </c>
      <c r="R135" s="29">
        <f t="shared" si="20"/>
        <v>1105</v>
      </c>
      <c r="S135" s="26">
        <f t="shared" si="19"/>
        <v>1105</v>
      </c>
    </row>
    <row r="136" spans="1:19" ht="14.25" x14ac:dyDescent="0.2">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1106</v>
      </c>
      <c r="R136" s="29">
        <f t="shared" si="20"/>
        <v>1105</v>
      </c>
      <c r="S136" s="26">
        <f t="shared" si="19"/>
        <v>1105</v>
      </c>
    </row>
    <row r="137" spans="1:19" ht="14.25" x14ac:dyDescent="0.2">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1113</v>
      </c>
      <c r="R137" s="29">
        <f t="shared" si="20"/>
        <v>1115</v>
      </c>
      <c r="S137" s="26">
        <f t="shared" si="19"/>
        <v>1115</v>
      </c>
    </row>
    <row r="138" spans="1:19" ht="14.25" x14ac:dyDescent="0.2">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1120</v>
      </c>
      <c r="R138" s="29">
        <f t="shared" si="20"/>
        <v>1120</v>
      </c>
      <c r="S138" s="26">
        <f t="shared" si="19"/>
        <v>1120</v>
      </c>
    </row>
    <row r="139" spans="1:19" ht="14.25" x14ac:dyDescent="0.2">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1132</v>
      </c>
      <c r="R139" s="29">
        <f t="shared" si="20"/>
        <v>1130</v>
      </c>
      <c r="S139" s="26">
        <f t="shared" si="19"/>
        <v>1130</v>
      </c>
    </row>
    <row r="140" spans="1:19" ht="14.25" x14ac:dyDescent="0.2">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1137</v>
      </c>
      <c r="R140" s="29">
        <f t="shared" si="20"/>
        <v>1135</v>
      </c>
      <c r="S140" s="26">
        <f t="shared" si="19"/>
        <v>1135</v>
      </c>
    </row>
    <row r="141" spans="1:19" ht="14.25" x14ac:dyDescent="0.2">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1141</v>
      </c>
      <c r="R141" s="29">
        <f t="shared" si="20"/>
        <v>1140</v>
      </c>
      <c r="S141" s="26">
        <f t="shared" si="19"/>
        <v>1140</v>
      </c>
    </row>
    <row r="142" spans="1:19" ht="14.25" x14ac:dyDescent="0.2">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1145</v>
      </c>
      <c r="R142" s="29">
        <f t="shared" si="20"/>
        <v>1145</v>
      </c>
      <c r="S142" s="26">
        <f t="shared" si="19"/>
        <v>1145</v>
      </c>
    </row>
    <row r="143" spans="1:19" ht="14.25" x14ac:dyDescent="0.2">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1167</v>
      </c>
      <c r="R143" s="29">
        <f t="shared" si="20"/>
        <v>1165</v>
      </c>
      <c r="S143" s="26">
        <f t="shared" si="19"/>
        <v>1165</v>
      </c>
    </row>
    <row r="144" spans="1:19" ht="14.25" x14ac:dyDescent="0.2">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1179</v>
      </c>
      <c r="R144" s="29">
        <f t="shared" si="20"/>
        <v>1180</v>
      </c>
      <c r="S144" s="26">
        <f t="shared" si="19"/>
        <v>1180</v>
      </c>
    </row>
    <row r="145" spans="1:19" ht="14.25" x14ac:dyDescent="0.2">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1193</v>
      </c>
      <c r="R145" s="29">
        <f t="shared" si="20"/>
        <v>1195</v>
      </c>
      <c r="S145" s="26">
        <f t="shared" si="19"/>
        <v>1195</v>
      </c>
    </row>
    <row r="146" spans="1:19" ht="14.25" x14ac:dyDescent="0.2">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1199</v>
      </c>
      <c r="R146" s="29">
        <f t="shared" si="20"/>
        <v>1200</v>
      </c>
      <c r="S146" s="26">
        <f t="shared" si="19"/>
        <v>1200</v>
      </c>
    </row>
    <row r="147" spans="1:19" ht="14.25" x14ac:dyDescent="0.2">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SUM(C133,-P147,-$N$276)</f>
        <v>1202</v>
      </c>
      <c r="R147" s="29">
        <f t="shared" si="20"/>
        <v>1200</v>
      </c>
      <c r="S147" s="26">
        <f t="shared" ref="S147:S210" si="30">IF(R147&gt;R146,R147,R146)</f>
        <v>1200</v>
      </c>
    </row>
    <row r="148" spans="1:19" ht="14.25" x14ac:dyDescent="0.2">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1204</v>
      </c>
      <c r="R148" s="29">
        <f t="shared" ref="R148:R211" si="31">MROUND(Q148,5)</f>
        <v>1205</v>
      </c>
      <c r="S148" s="26">
        <f t="shared" si="30"/>
        <v>1205</v>
      </c>
    </row>
    <row r="149" spans="1:19" ht="14.25" x14ac:dyDescent="0.2">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1211</v>
      </c>
      <c r="R149" s="29">
        <f t="shared" si="31"/>
        <v>1210</v>
      </c>
      <c r="S149" s="26">
        <f t="shared" si="30"/>
        <v>1210</v>
      </c>
    </row>
    <row r="150" spans="1:19" ht="14.25" x14ac:dyDescent="0.2">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1218</v>
      </c>
      <c r="R150" s="29">
        <f t="shared" si="31"/>
        <v>1220</v>
      </c>
      <c r="S150" s="26">
        <f t="shared" si="30"/>
        <v>1220</v>
      </c>
    </row>
    <row r="151" spans="1:19" ht="14.25" x14ac:dyDescent="0.2">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1225</v>
      </c>
      <c r="R151" s="29">
        <f t="shared" si="31"/>
        <v>1225</v>
      </c>
      <c r="S151" s="26">
        <f t="shared" si="30"/>
        <v>1225</v>
      </c>
    </row>
    <row r="152" spans="1:19" ht="14.25" x14ac:dyDescent="0.2">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1227</v>
      </c>
      <c r="R152" s="29">
        <f t="shared" si="31"/>
        <v>1225</v>
      </c>
      <c r="S152" s="26">
        <f t="shared" si="30"/>
        <v>1225</v>
      </c>
    </row>
    <row r="153" spans="1:19" ht="14.25" x14ac:dyDescent="0.2">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1243</v>
      </c>
      <c r="R153" s="29">
        <f t="shared" si="31"/>
        <v>1245</v>
      </c>
      <c r="S153" s="26">
        <f t="shared" si="30"/>
        <v>1245</v>
      </c>
    </row>
    <row r="154" spans="1:19" ht="14.25" x14ac:dyDescent="0.2">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1257</v>
      </c>
      <c r="R154" s="29">
        <f t="shared" si="31"/>
        <v>1255</v>
      </c>
      <c r="S154" s="26">
        <f t="shared" si="30"/>
        <v>1255</v>
      </c>
    </row>
    <row r="155" spans="1:19" ht="14.25" x14ac:dyDescent="0.2">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1260</v>
      </c>
      <c r="R155" s="29">
        <f t="shared" si="31"/>
        <v>1260</v>
      </c>
      <c r="S155" s="26">
        <f t="shared" si="30"/>
        <v>1260</v>
      </c>
    </row>
    <row r="156" spans="1:19" ht="14.25" x14ac:dyDescent="0.2">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1260</v>
      </c>
      <c r="R156" s="29">
        <f t="shared" si="31"/>
        <v>1260</v>
      </c>
      <c r="S156" s="26">
        <f t="shared" si="30"/>
        <v>1260</v>
      </c>
    </row>
    <row r="157" spans="1:19" ht="14.25" x14ac:dyDescent="0.2">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1277</v>
      </c>
      <c r="R157" s="29">
        <f t="shared" si="31"/>
        <v>1275</v>
      </c>
      <c r="S157" s="26">
        <f t="shared" si="30"/>
        <v>1275</v>
      </c>
    </row>
    <row r="158" spans="1:19" ht="14.25" x14ac:dyDescent="0.2">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1291</v>
      </c>
      <c r="R158" s="29">
        <f t="shared" si="31"/>
        <v>1290</v>
      </c>
      <c r="S158" s="26">
        <f t="shared" si="30"/>
        <v>1290</v>
      </c>
    </row>
    <row r="159" spans="1:19" ht="14.25" x14ac:dyDescent="0.2">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1298</v>
      </c>
      <c r="R159" s="29">
        <f t="shared" si="31"/>
        <v>1300</v>
      </c>
      <c r="S159" s="26">
        <f t="shared" si="30"/>
        <v>1300</v>
      </c>
    </row>
    <row r="160" spans="1:19" ht="14.25" x14ac:dyDescent="0.2">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1311</v>
      </c>
      <c r="R160" s="29">
        <f t="shared" si="31"/>
        <v>1310</v>
      </c>
      <c r="S160" s="26">
        <f t="shared" si="30"/>
        <v>1310</v>
      </c>
    </row>
    <row r="161" spans="1:19" ht="14.25" x14ac:dyDescent="0.2">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1318</v>
      </c>
      <c r="R161" s="29">
        <f t="shared" si="31"/>
        <v>1320</v>
      </c>
      <c r="S161" s="26">
        <f t="shared" si="30"/>
        <v>1320</v>
      </c>
    </row>
    <row r="162" spans="1:19" ht="14.25" x14ac:dyDescent="0.2">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1320</v>
      </c>
      <c r="R162" s="29">
        <f t="shared" si="31"/>
        <v>1320</v>
      </c>
      <c r="S162" s="26">
        <f t="shared" si="30"/>
        <v>1320</v>
      </c>
    </row>
    <row r="163" spans="1:19" ht="14.25" x14ac:dyDescent="0.2">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1328</v>
      </c>
      <c r="R163" s="29">
        <f t="shared" si="31"/>
        <v>1330</v>
      </c>
      <c r="S163" s="26">
        <f t="shared" si="30"/>
        <v>1330</v>
      </c>
    </row>
    <row r="164" spans="1:19" ht="14.25" x14ac:dyDescent="0.2">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1343</v>
      </c>
      <c r="R164" s="29">
        <f t="shared" si="31"/>
        <v>1345</v>
      </c>
      <c r="S164" s="26">
        <f t="shared" si="30"/>
        <v>1345</v>
      </c>
    </row>
    <row r="165" spans="1:19" ht="14.25" x14ac:dyDescent="0.2">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1357</v>
      </c>
      <c r="R165" s="29">
        <f t="shared" si="31"/>
        <v>1355</v>
      </c>
      <c r="S165" s="26">
        <f t="shared" si="30"/>
        <v>1355</v>
      </c>
    </row>
    <row r="166" spans="1:19" ht="14.25" x14ac:dyDescent="0.2">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1372</v>
      </c>
      <c r="R166" s="29">
        <f t="shared" si="31"/>
        <v>1370</v>
      </c>
      <c r="S166" s="26">
        <f t="shared" si="30"/>
        <v>1370</v>
      </c>
    </row>
    <row r="167" spans="1:19" ht="14.25" x14ac:dyDescent="0.2">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1388</v>
      </c>
      <c r="R167" s="29">
        <f t="shared" si="31"/>
        <v>1390</v>
      </c>
      <c r="S167" s="26">
        <f t="shared" si="30"/>
        <v>1390</v>
      </c>
    </row>
    <row r="168" spans="1:19" ht="14.25" x14ac:dyDescent="0.2">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1394</v>
      </c>
      <c r="R168" s="29">
        <f t="shared" si="31"/>
        <v>1395</v>
      </c>
      <c r="S168" s="26">
        <f t="shared" si="30"/>
        <v>1395</v>
      </c>
    </row>
    <row r="169" spans="1:19" ht="14.25" x14ac:dyDescent="0.2">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1396</v>
      </c>
      <c r="R169" s="29">
        <f t="shared" si="31"/>
        <v>1395</v>
      </c>
      <c r="S169" s="26">
        <f t="shared" si="30"/>
        <v>1395</v>
      </c>
    </row>
    <row r="170" spans="1:19" ht="14.25" x14ac:dyDescent="0.2">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1401</v>
      </c>
      <c r="R170" s="29">
        <f t="shared" si="31"/>
        <v>1400</v>
      </c>
      <c r="S170" s="26">
        <f t="shared" si="30"/>
        <v>1400</v>
      </c>
    </row>
    <row r="171" spans="1:19" ht="14.25" x14ac:dyDescent="0.2">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1415</v>
      </c>
      <c r="R171" s="29">
        <f t="shared" si="31"/>
        <v>1415</v>
      </c>
      <c r="S171" s="26">
        <f t="shared" si="30"/>
        <v>1415</v>
      </c>
    </row>
    <row r="172" spans="1:19" ht="14.25" x14ac:dyDescent="0.2">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1423</v>
      </c>
      <c r="R172" s="29">
        <f t="shared" si="31"/>
        <v>1425</v>
      </c>
      <c r="S172" s="26">
        <f t="shared" si="30"/>
        <v>1425</v>
      </c>
    </row>
    <row r="173" spans="1:19" ht="14.25" x14ac:dyDescent="0.2">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1449</v>
      </c>
      <c r="R173" s="29">
        <f t="shared" si="31"/>
        <v>1450</v>
      </c>
      <c r="S173" s="26">
        <f t="shared" si="30"/>
        <v>1450</v>
      </c>
    </row>
    <row r="174" spans="1:19" ht="14.25" x14ac:dyDescent="0.2">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1458</v>
      </c>
      <c r="R174" s="29">
        <f t="shared" si="31"/>
        <v>1460</v>
      </c>
      <c r="S174" s="26">
        <f t="shared" si="30"/>
        <v>1460</v>
      </c>
    </row>
    <row r="175" spans="1:19" ht="14.25" x14ac:dyDescent="0.2">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1474</v>
      </c>
      <c r="R175" s="29">
        <f t="shared" si="31"/>
        <v>1475</v>
      </c>
      <c r="S175" s="26">
        <f t="shared" si="30"/>
        <v>1475</v>
      </c>
    </row>
    <row r="176" spans="1:19" ht="14.25" x14ac:dyDescent="0.2">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1476</v>
      </c>
      <c r="R176" s="29">
        <f t="shared" si="31"/>
        <v>1475</v>
      </c>
      <c r="S176" s="26">
        <f t="shared" si="30"/>
        <v>1475</v>
      </c>
    </row>
    <row r="177" spans="1:19" ht="14.25" x14ac:dyDescent="0.2">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1478</v>
      </c>
      <c r="R177" s="29">
        <f t="shared" si="31"/>
        <v>1480</v>
      </c>
      <c r="S177" s="26">
        <f t="shared" si="30"/>
        <v>1480</v>
      </c>
    </row>
    <row r="178" spans="1:19" ht="14.25" x14ac:dyDescent="0.2">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1494</v>
      </c>
      <c r="R178" s="29">
        <f t="shared" si="31"/>
        <v>1495</v>
      </c>
      <c r="S178" s="26">
        <f t="shared" si="30"/>
        <v>1495</v>
      </c>
    </row>
    <row r="179" spans="1:19" ht="14.25" x14ac:dyDescent="0.2">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SUM(C165,-P179,-$N$276)</f>
        <v>1511</v>
      </c>
      <c r="R179" s="29">
        <f t="shared" si="31"/>
        <v>1510</v>
      </c>
      <c r="S179" s="26">
        <f t="shared" si="30"/>
        <v>1510</v>
      </c>
    </row>
    <row r="180" spans="1:19" ht="14.25" x14ac:dyDescent="0.2">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1532</v>
      </c>
      <c r="R180" s="29">
        <f t="shared" si="31"/>
        <v>1530</v>
      </c>
      <c r="S180" s="26">
        <f t="shared" si="30"/>
        <v>1530</v>
      </c>
    </row>
    <row r="181" spans="1:19" ht="14.25" x14ac:dyDescent="0.2">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1542</v>
      </c>
      <c r="R181" s="29">
        <f t="shared" si="31"/>
        <v>1540</v>
      </c>
      <c r="S181" s="26">
        <f t="shared" si="30"/>
        <v>1540</v>
      </c>
    </row>
    <row r="182" spans="1:19" ht="14.25" x14ac:dyDescent="0.2">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1550</v>
      </c>
      <c r="R182" s="29">
        <f t="shared" si="31"/>
        <v>1550</v>
      </c>
      <c r="S182" s="26">
        <f t="shared" si="30"/>
        <v>1550</v>
      </c>
    </row>
    <row r="183" spans="1:19" ht="14.25" x14ac:dyDescent="0.2">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1553</v>
      </c>
      <c r="R183" s="29">
        <f t="shared" si="31"/>
        <v>1555</v>
      </c>
      <c r="S183" s="26">
        <f t="shared" si="30"/>
        <v>1555</v>
      </c>
    </row>
    <row r="184" spans="1:19" ht="14.25" x14ac:dyDescent="0.2">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1561</v>
      </c>
      <c r="R184" s="29">
        <f t="shared" si="31"/>
        <v>1560</v>
      </c>
      <c r="S184" s="26">
        <f t="shared" si="30"/>
        <v>1560</v>
      </c>
    </row>
    <row r="185" spans="1:19" ht="14.25" x14ac:dyDescent="0.2">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1590</v>
      </c>
      <c r="R185" s="29">
        <f t="shared" si="31"/>
        <v>1590</v>
      </c>
      <c r="S185" s="26">
        <f t="shared" si="30"/>
        <v>1590</v>
      </c>
    </row>
    <row r="186" spans="1:19" ht="14.25" x14ac:dyDescent="0.2">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1614</v>
      </c>
      <c r="R186" s="29">
        <f t="shared" si="31"/>
        <v>1615</v>
      </c>
      <c r="S186" s="26">
        <f t="shared" si="30"/>
        <v>1615</v>
      </c>
    </row>
    <row r="187" spans="1:19" ht="14.25" x14ac:dyDescent="0.2">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1636</v>
      </c>
      <c r="R187" s="29">
        <f t="shared" si="31"/>
        <v>1635</v>
      </c>
      <c r="S187" s="26">
        <f t="shared" si="30"/>
        <v>1635</v>
      </c>
    </row>
    <row r="188" spans="1:19" ht="14.25" x14ac:dyDescent="0.2">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1649</v>
      </c>
      <c r="R188" s="29">
        <f t="shared" si="31"/>
        <v>1650</v>
      </c>
      <c r="S188" s="26">
        <f t="shared" si="30"/>
        <v>1650</v>
      </c>
    </row>
    <row r="189" spans="1:19" ht="14.25" x14ac:dyDescent="0.2">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1668</v>
      </c>
      <c r="R189" s="29">
        <f t="shared" si="31"/>
        <v>1670</v>
      </c>
      <c r="S189" s="26">
        <f t="shared" si="30"/>
        <v>1670</v>
      </c>
    </row>
    <row r="190" spans="1:19" ht="14.25" x14ac:dyDescent="0.2">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1679</v>
      </c>
      <c r="R190" s="29">
        <f t="shared" si="31"/>
        <v>1680</v>
      </c>
      <c r="S190" s="26">
        <f t="shared" si="30"/>
        <v>1680</v>
      </c>
    </row>
    <row r="191" spans="1:19" ht="14.25" x14ac:dyDescent="0.2">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1689</v>
      </c>
      <c r="R191" s="29">
        <f t="shared" si="31"/>
        <v>1690</v>
      </c>
      <c r="S191" s="26">
        <f t="shared" si="30"/>
        <v>1690</v>
      </c>
    </row>
    <row r="192" spans="1:19" ht="14.25" x14ac:dyDescent="0.2">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1716</v>
      </c>
      <c r="R192" s="29">
        <f t="shared" si="31"/>
        <v>1715</v>
      </c>
      <c r="S192" s="26">
        <f t="shared" si="30"/>
        <v>1715</v>
      </c>
    </row>
    <row r="193" spans="1:19" ht="14.25" x14ac:dyDescent="0.2">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1745</v>
      </c>
      <c r="R193" s="29">
        <f t="shared" si="31"/>
        <v>1745</v>
      </c>
      <c r="S193" s="26">
        <f t="shared" si="30"/>
        <v>1745</v>
      </c>
    </row>
    <row r="194" spans="1:19" ht="14.25" x14ac:dyDescent="0.2">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1760</v>
      </c>
      <c r="R194" s="29">
        <f t="shared" si="31"/>
        <v>1760</v>
      </c>
      <c r="S194" s="26">
        <f t="shared" si="30"/>
        <v>1760</v>
      </c>
    </row>
    <row r="195" spans="1:19" ht="14.25" x14ac:dyDescent="0.2">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1777</v>
      </c>
      <c r="R195" s="29">
        <f t="shared" si="31"/>
        <v>1775</v>
      </c>
      <c r="S195" s="26">
        <f t="shared" si="30"/>
        <v>1775</v>
      </c>
    </row>
    <row r="196" spans="1:19" ht="14.25" x14ac:dyDescent="0.2">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1796</v>
      </c>
      <c r="R196" s="29">
        <f t="shared" si="31"/>
        <v>1795</v>
      </c>
      <c r="S196" s="26">
        <f t="shared" si="30"/>
        <v>1795</v>
      </c>
    </row>
    <row r="197" spans="1:19" ht="14.25" x14ac:dyDescent="0.2">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1811</v>
      </c>
      <c r="R197" s="29">
        <f>MROUND(Q197,5)</f>
        <v>1810</v>
      </c>
      <c r="S197" s="26">
        <f t="shared" si="30"/>
        <v>1810</v>
      </c>
    </row>
    <row r="198" spans="1:19" ht="14.25" x14ac:dyDescent="0.2">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1818</v>
      </c>
      <c r="R198" s="29">
        <f t="shared" si="31"/>
        <v>1820</v>
      </c>
      <c r="S198" s="26">
        <f t="shared" si="30"/>
        <v>1820</v>
      </c>
    </row>
    <row r="199" spans="1:19" ht="14.25" x14ac:dyDescent="0.2">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1848</v>
      </c>
      <c r="R199" s="29">
        <f t="shared" si="31"/>
        <v>1850</v>
      </c>
      <c r="S199" s="26">
        <f t="shared" si="30"/>
        <v>1850</v>
      </c>
    </row>
    <row r="200" spans="1:19" ht="14.25" x14ac:dyDescent="0.2">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1883</v>
      </c>
      <c r="R200" s="29">
        <f t="shared" si="31"/>
        <v>1885</v>
      </c>
      <c r="S200" s="26">
        <f t="shared" si="30"/>
        <v>1885</v>
      </c>
    </row>
    <row r="201" spans="1:19" ht="14.25" x14ac:dyDescent="0.2">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1908</v>
      </c>
      <c r="R201" s="29">
        <f t="shared" si="31"/>
        <v>1910</v>
      </c>
      <c r="S201" s="26">
        <f t="shared" si="30"/>
        <v>1910</v>
      </c>
    </row>
    <row r="202" spans="1:19" ht="14.25" x14ac:dyDescent="0.2">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1932</v>
      </c>
      <c r="R202" s="29">
        <f t="shared" si="31"/>
        <v>1930</v>
      </c>
      <c r="S202" s="26">
        <f t="shared" si="30"/>
        <v>1930</v>
      </c>
    </row>
    <row r="203" spans="1:19" ht="14.25" x14ac:dyDescent="0.2">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1955</v>
      </c>
      <c r="R203" s="29">
        <f t="shared" si="31"/>
        <v>1955</v>
      </c>
      <c r="S203" s="26">
        <f t="shared" si="30"/>
        <v>1955</v>
      </c>
    </row>
    <row r="204" spans="1:19" ht="14.25" x14ac:dyDescent="0.2">
      <c r="A204" s="24">
        <v>44087.333333333336</v>
      </c>
      <c r="B204" s="28">
        <v>13</v>
      </c>
      <c r="C204" s="18">
        <f t="shared" si="34"/>
        <v>2364</v>
      </c>
      <c r="D204" s="25">
        <f t="shared" si="36"/>
        <v>22.428571428571427</v>
      </c>
      <c r="E204" s="25">
        <f t="shared" si="35"/>
        <v>1.911764705882353</v>
      </c>
      <c r="F204" s="25">
        <f t="shared" ref="F204:F269"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1964</v>
      </c>
      <c r="R204" s="29">
        <f t="shared" si="31"/>
        <v>1965</v>
      </c>
      <c r="S204" s="26">
        <f t="shared" si="30"/>
        <v>1965</v>
      </c>
    </row>
    <row r="205" spans="1:19" ht="14.25" x14ac:dyDescent="0.2">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1967</v>
      </c>
      <c r="R205" s="29">
        <f t="shared" si="31"/>
        <v>1965</v>
      </c>
      <c r="S205" s="26">
        <f t="shared" si="30"/>
        <v>1965</v>
      </c>
    </row>
    <row r="206" spans="1:19" ht="14.25" x14ac:dyDescent="0.2">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1984</v>
      </c>
      <c r="R206" s="29">
        <f t="shared" si="31"/>
        <v>1985</v>
      </c>
      <c r="S206" s="26">
        <f t="shared" si="30"/>
        <v>1985</v>
      </c>
    </row>
    <row r="207" spans="1:19" ht="14.25" x14ac:dyDescent="0.2">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2011</v>
      </c>
      <c r="R207" s="29">
        <f t="shared" si="31"/>
        <v>2010</v>
      </c>
      <c r="S207" s="26">
        <f t="shared" si="30"/>
        <v>2010</v>
      </c>
    </row>
    <row r="208" spans="1:19" ht="14.25" x14ac:dyDescent="0.2">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2036</v>
      </c>
      <c r="R208" s="29">
        <f t="shared" si="31"/>
        <v>2035</v>
      </c>
      <c r="S208" s="26">
        <f t="shared" si="30"/>
        <v>2035</v>
      </c>
    </row>
    <row r="209" spans="1:19" ht="14.25" x14ac:dyDescent="0.2">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2063</v>
      </c>
      <c r="R209" s="29">
        <f t="shared" si="31"/>
        <v>2065</v>
      </c>
      <c r="S209" s="26">
        <f t="shared" si="30"/>
        <v>2065</v>
      </c>
    </row>
    <row r="210" spans="1:19" ht="14.25" x14ac:dyDescent="0.2">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69" si="39">SUM(E197:E210)</f>
        <v>40.882352941176471</v>
      </c>
      <c r="I210" s="27"/>
      <c r="J210" s="27"/>
      <c r="K210" s="27"/>
      <c r="L210" s="27"/>
      <c r="M210" s="27"/>
      <c r="N210" s="28">
        <v>0</v>
      </c>
      <c r="O210" s="17">
        <f t="shared" si="33"/>
        <v>54</v>
      </c>
      <c r="P210" s="30">
        <v>8</v>
      </c>
      <c r="Q210" s="29">
        <f t="shared" si="32"/>
        <v>2083</v>
      </c>
      <c r="R210" s="29">
        <f>MROUND(Q210,5)</f>
        <v>2085</v>
      </c>
      <c r="S210" s="26">
        <f t="shared" si="30"/>
        <v>2085</v>
      </c>
    </row>
    <row r="211" spans="1:19" ht="14.25" x14ac:dyDescent="0.2">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69" si="40">SUM(C197,-P211,-$N$276)</f>
        <v>2088</v>
      </c>
      <c r="R211" s="29">
        <f t="shared" si="31"/>
        <v>2090</v>
      </c>
      <c r="S211" s="26">
        <f t="shared" ref="S211:S269" si="41">IF(R211&gt;R210,R211,R210)</f>
        <v>2090</v>
      </c>
    </row>
    <row r="212" spans="1:19" ht="14.25" x14ac:dyDescent="0.2">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2102</v>
      </c>
      <c r="R212" s="29">
        <f t="shared" ref="R212:R269" si="42">MROUND(Q212,5)</f>
        <v>2100</v>
      </c>
      <c r="S212" s="26">
        <f t="shared" si="41"/>
        <v>2100</v>
      </c>
    </row>
    <row r="213" spans="1:19" ht="14.25" x14ac:dyDescent="0.2">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2120</v>
      </c>
      <c r="R213" s="29">
        <f t="shared" si="42"/>
        <v>2120</v>
      </c>
      <c r="S213" s="26">
        <f t="shared" si="41"/>
        <v>2120</v>
      </c>
    </row>
    <row r="214" spans="1:19" ht="14.25" x14ac:dyDescent="0.2">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2138</v>
      </c>
      <c r="R214" s="29">
        <f t="shared" si="42"/>
        <v>2140</v>
      </c>
      <c r="S214" s="26">
        <f t="shared" si="41"/>
        <v>2140</v>
      </c>
    </row>
    <row r="215" spans="1:19" ht="14.25" x14ac:dyDescent="0.2">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2170</v>
      </c>
      <c r="R215" s="29">
        <f t="shared" si="42"/>
        <v>2170</v>
      </c>
      <c r="S215" s="26">
        <f t="shared" si="41"/>
        <v>2170</v>
      </c>
    </row>
    <row r="216" spans="1:19" ht="14.25" x14ac:dyDescent="0.2">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2185</v>
      </c>
      <c r="R216" s="29">
        <f t="shared" si="42"/>
        <v>2185</v>
      </c>
      <c r="S216" s="26">
        <f t="shared" si="41"/>
        <v>2185</v>
      </c>
    </row>
    <row r="217" spans="1:19" ht="14.25" x14ac:dyDescent="0.2">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2208</v>
      </c>
      <c r="R217" s="29">
        <f t="shared" si="42"/>
        <v>2210</v>
      </c>
      <c r="S217" s="26">
        <f t="shared" si="41"/>
        <v>2210</v>
      </c>
    </row>
    <row r="218" spans="1:19" ht="14.25" x14ac:dyDescent="0.2">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2221</v>
      </c>
      <c r="R218" s="29">
        <f t="shared" si="42"/>
        <v>2220</v>
      </c>
      <c r="S218" s="26">
        <f t="shared" si="41"/>
        <v>2220</v>
      </c>
    </row>
    <row r="219" spans="1:19" ht="14.25" x14ac:dyDescent="0.2">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2227</v>
      </c>
      <c r="R219" s="29">
        <f t="shared" si="42"/>
        <v>2225</v>
      </c>
      <c r="S219" s="26">
        <f t="shared" si="41"/>
        <v>2225</v>
      </c>
    </row>
    <row r="220" spans="1:19" ht="14.25" x14ac:dyDescent="0.2">
      <c r="A220" s="24">
        <v>44103.333333333336</v>
      </c>
      <c r="B220" s="35">
        <v>10</v>
      </c>
      <c r="C220" s="18">
        <f t="shared" si="34"/>
        <v>2612</v>
      </c>
      <c r="D220" s="25">
        <f t="shared" si="36"/>
        <v>11</v>
      </c>
      <c r="E220" s="25">
        <f t="shared" ref="E220:E269"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2259</v>
      </c>
      <c r="R220" s="29">
        <f t="shared" si="42"/>
        <v>2260</v>
      </c>
      <c r="S220" s="26">
        <f t="shared" si="41"/>
        <v>2260</v>
      </c>
    </row>
    <row r="221" spans="1:19" ht="14.25" x14ac:dyDescent="0.2">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2298</v>
      </c>
      <c r="R221" s="29">
        <f t="shared" si="42"/>
        <v>2300</v>
      </c>
      <c r="S221" s="26">
        <f t="shared" si="41"/>
        <v>2300</v>
      </c>
    </row>
    <row r="222" spans="1:19" ht="14.25" x14ac:dyDescent="0.2">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2317</v>
      </c>
      <c r="R222" s="29">
        <f t="shared" si="42"/>
        <v>2315</v>
      </c>
      <c r="S222" s="26">
        <f t="shared" si="41"/>
        <v>2315</v>
      </c>
    </row>
    <row r="223" spans="1:19" ht="14.25" x14ac:dyDescent="0.2">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2345</v>
      </c>
      <c r="R223" s="29">
        <f t="shared" si="42"/>
        <v>2345</v>
      </c>
      <c r="S223" s="26">
        <f t="shared" si="41"/>
        <v>2345</v>
      </c>
    </row>
    <row r="224" spans="1:19" ht="14.25" x14ac:dyDescent="0.2">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2357</v>
      </c>
      <c r="R224" s="29">
        <f t="shared" si="42"/>
        <v>2355</v>
      </c>
      <c r="S224" s="26">
        <f t="shared" si="41"/>
        <v>2355</v>
      </c>
    </row>
    <row r="225" spans="1:19" ht="14.25" x14ac:dyDescent="0.2">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2371</v>
      </c>
      <c r="R225" s="29">
        <f t="shared" si="42"/>
        <v>2370</v>
      </c>
      <c r="S225" s="26">
        <f t="shared" si="41"/>
        <v>2370</v>
      </c>
    </row>
    <row r="226" spans="1:19" ht="14.25" x14ac:dyDescent="0.2">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2383</v>
      </c>
      <c r="R226" s="29">
        <f t="shared" si="42"/>
        <v>2385</v>
      </c>
      <c r="S226" s="26">
        <f t="shared" si="41"/>
        <v>2385</v>
      </c>
    </row>
    <row r="227" spans="1:19" ht="14.25" x14ac:dyDescent="0.2">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2406</v>
      </c>
      <c r="R227" s="29">
        <f t="shared" si="42"/>
        <v>2405</v>
      </c>
      <c r="S227" s="26">
        <f t="shared" si="41"/>
        <v>2405</v>
      </c>
    </row>
    <row r="228" spans="1:19" ht="14.25" x14ac:dyDescent="0.2">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2420</v>
      </c>
      <c r="R228" s="29">
        <f t="shared" si="42"/>
        <v>2420</v>
      </c>
      <c r="S228" s="26">
        <f t="shared" si="41"/>
        <v>2420</v>
      </c>
    </row>
    <row r="229" spans="1:19" ht="14.25" x14ac:dyDescent="0.2">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2431</v>
      </c>
      <c r="R229" s="29">
        <f t="shared" si="42"/>
        <v>2430</v>
      </c>
      <c r="S229" s="26">
        <f t="shared" si="41"/>
        <v>2430</v>
      </c>
    </row>
    <row r="230" spans="1:19" ht="14.25" x14ac:dyDescent="0.2">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2444</v>
      </c>
      <c r="R230" s="29">
        <f t="shared" si="42"/>
        <v>2445</v>
      </c>
      <c r="S230" s="26">
        <f t="shared" si="41"/>
        <v>2445</v>
      </c>
    </row>
    <row r="231" spans="1:19" ht="14.25" x14ac:dyDescent="0.2">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2450</v>
      </c>
      <c r="R231" s="29">
        <f t="shared" si="42"/>
        <v>2450</v>
      </c>
      <c r="S231" s="26">
        <f t="shared" si="41"/>
        <v>2450</v>
      </c>
    </row>
    <row r="232" spans="1:19" ht="14.25" x14ac:dyDescent="0.2">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2455</v>
      </c>
      <c r="R232" s="29">
        <f t="shared" si="42"/>
        <v>2455</v>
      </c>
      <c r="S232" s="26">
        <f t="shared" si="41"/>
        <v>2455</v>
      </c>
    </row>
    <row r="233" spans="1:19" ht="14.25" x14ac:dyDescent="0.2">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2455</v>
      </c>
      <c r="R233" s="29">
        <f t="shared" si="42"/>
        <v>2455</v>
      </c>
      <c r="S233" s="26">
        <f t="shared" si="41"/>
        <v>2455</v>
      </c>
    </row>
    <row r="234" spans="1:19" ht="14.25" x14ac:dyDescent="0.2">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2463</v>
      </c>
      <c r="R234" s="29">
        <f t="shared" si="42"/>
        <v>2465</v>
      </c>
      <c r="S234" s="171">
        <f t="shared" si="41"/>
        <v>2465</v>
      </c>
    </row>
    <row r="235" spans="1:19" ht="14.25" x14ac:dyDescent="0.2">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2476</v>
      </c>
      <c r="R235" s="29">
        <f t="shared" si="42"/>
        <v>2475</v>
      </c>
      <c r="S235" s="171">
        <f t="shared" si="41"/>
        <v>2475</v>
      </c>
    </row>
    <row r="236" spans="1:19" ht="14.25" x14ac:dyDescent="0.2">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2491</v>
      </c>
      <c r="R236" s="29">
        <f t="shared" si="42"/>
        <v>2490</v>
      </c>
      <c r="S236" s="171">
        <f t="shared" si="41"/>
        <v>2490</v>
      </c>
    </row>
    <row r="237" spans="1:19" ht="14.25" x14ac:dyDescent="0.2">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2507</v>
      </c>
      <c r="R237" s="29">
        <f t="shared" si="42"/>
        <v>2505</v>
      </c>
      <c r="S237" s="171">
        <f t="shared" si="41"/>
        <v>2505</v>
      </c>
    </row>
    <row r="238" spans="1:19" ht="14.25" x14ac:dyDescent="0.2">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2531</v>
      </c>
      <c r="R238" s="29">
        <f t="shared" si="42"/>
        <v>2530</v>
      </c>
      <c r="S238" s="171">
        <f t="shared" si="41"/>
        <v>2530</v>
      </c>
    </row>
    <row r="239" spans="1:19" ht="14.25" x14ac:dyDescent="0.2">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2541</v>
      </c>
      <c r="R239" s="29">
        <f t="shared" si="42"/>
        <v>2540</v>
      </c>
      <c r="S239" s="171">
        <f t="shared" si="41"/>
        <v>2540</v>
      </c>
    </row>
    <row r="240" spans="1:19" ht="14.25" x14ac:dyDescent="0.2">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2546</v>
      </c>
      <c r="R240" s="29">
        <f t="shared" si="42"/>
        <v>2545</v>
      </c>
      <c r="S240" s="171">
        <f t="shared" si="41"/>
        <v>2545</v>
      </c>
    </row>
    <row r="241" spans="1:19" ht="14.25" x14ac:dyDescent="0.2">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2580</v>
      </c>
      <c r="R241" s="29">
        <f t="shared" si="42"/>
        <v>2580</v>
      </c>
      <c r="S241" s="171">
        <f t="shared" si="41"/>
        <v>2580</v>
      </c>
    </row>
    <row r="242" spans="1:19" ht="14.25" x14ac:dyDescent="0.2">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2644</v>
      </c>
      <c r="R242" s="29">
        <f t="shared" si="42"/>
        <v>2645</v>
      </c>
      <c r="S242" s="171">
        <f t="shared" si="41"/>
        <v>2645</v>
      </c>
    </row>
    <row r="243" spans="1:19" ht="14.25" x14ac:dyDescent="0.2">
      <c r="A243" s="24">
        <v>44126.333333333336</v>
      </c>
      <c r="B243" s="35">
        <v>266</v>
      </c>
      <c r="C243" s="18">
        <f t="shared" si="34"/>
        <v>4736</v>
      </c>
      <c r="D243" s="25">
        <f t="shared" si="36"/>
        <v>232.71428571428572</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2699</v>
      </c>
      <c r="R243" s="29">
        <f t="shared" si="42"/>
        <v>2700</v>
      </c>
      <c r="S243" s="171">
        <f t="shared" si="41"/>
        <v>2700</v>
      </c>
    </row>
    <row r="244" spans="1:19" ht="14.25" x14ac:dyDescent="0.2">
      <c r="A244" s="24">
        <v>44127.333333333336</v>
      </c>
      <c r="B244" s="28">
        <v>264</v>
      </c>
      <c r="C244" s="18">
        <f t="shared" si="34"/>
        <v>5000</v>
      </c>
      <c r="D244" s="25">
        <f t="shared" si="36"/>
        <v>258.85714285714283</v>
      </c>
      <c r="E244" s="25">
        <f t="shared" si="46"/>
        <v>38.82352941176471</v>
      </c>
      <c r="F244" s="25">
        <f t="shared" si="38"/>
        <v>28.613445378151262</v>
      </c>
      <c r="G244" s="25">
        <f t="shared" ref="G244:G269"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2753</v>
      </c>
      <c r="R244" s="29">
        <f t="shared" si="42"/>
        <v>2755</v>
      </c>
      <c r="S244" s="171">
        <f t="shared" si="41"/>
        <v>2755</v>
      </c>
    </row>
    <row r="245" spans="1:19" ht="14.25" x14ac:dyDescent="0.2">
      <c r="A245" s="24">
        <v>44128.333333333336</v>
      </c>
      <c r="B245" s="35">
        <v>324</v>
      </c>
      <c r="C245" s="18">
        <f t="shared" si="34"/>
        <v>5324</v>
      </c>
      <c r="D245" s="25">
        <f t="shared" si="36"/>
        <v>285</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2816</v>
      </c>
      <c r="R245" s="29">
        <f t="shared" si="42"/>
        <v>2815</v>
      </c>
      <c r="S245" s="171">
        <f t="shared" si="41"/>
        <v>2815</v>
      </c>
    </row>
    <row r="246" spans="1:19" ht="14.25" x14ac:dyDescent="0.2">
      <c r="A246" s="24">
        <v>44129.333333333336</v>
      </c>
      <c r="B246" s="35">
        <v>157</v>
      </c>
      <c r="C246" s="18">
        <f t="shared" si="34"/>
        <v>5481</v>
      </c>
      <c r="D246" s="25">
        <f t="shared" si="36"/>
        <v>311.71428571428572</v>
      </c>
      <c r="E246" s="25">
        <f t="shared" si="46"/>
        <v>23.088235294117649</v>
      </c>
      <c r="F246" s="25">
        <f t="shared" si="38"/>
        <v>34.22268907563025</v>
      </c>
      <c r="G246" s="25">
        <f t="shared" si="49"/>
        <v>239.55882352941177</v>
      </c>
      <c r="H246" s="25">
        <f t="shared" si="39"/>
        <v>362.05882352941171</v>
      </c>
      <c r="I246" s="27"/>
      <c r="J246" s="27"/>
      <c r="K246" s="27"/>
      <c r="L246" s="27"/>
      <c r="M246" s="27"/>
      <c r="N246" s="28">
        <v>0</v>
      </c>
      <c r="O246" s="17">
        <f t="shared" si="33"/>
        <v>59</v>
      </c>
      <c r="P246" s="28">
        <v>50</v>
      </c>
      <c r="Q246" s="29">
        <f t="shared" si="40"/>
        <v>2840</v>
      </c>
      <c r="R246" s="29">
        <f t="shared" si="42"/>
        <v>2840</v>
      </c>
      <c r="S246" s="171">
        <f t="shared" si="41"/>
        <v>2840</v>
      </c>
    </row>
    <row r="247" spans="1:19" ht="14.25" x14ac:dyDescent="0.2">
      <c r="A247" s="24">
        <v>44130.333333333336</v>
      </c>
      <c r="B247" s="35">
        <v>270</v>
      </c>
      <c r="C247" s="18">
        <f t="shared" si="34"/>
        <v>5751</v>
      </c>
      <c r="D247" s="25">
        <f t="shared" si="36"/>
        <v>329.14285714285717</v>
      </c>
      <c r="E247" s="25">
        <f t="shared" si="46"/>
        <v>39.705882352941174</v>
      </c>
      <c r="F247" s="25">
        <f t="shared" si="38"/>
        <v>38.067226890756309</v>
      </c>
      <c r="G247" s="25">
        <f t="shared" si="49"/>
        <v>266.47058823529414</v>
      </c>
      <c r="H247" s="25">
        <f t="shared" si="39"/>
        <v>395.14705882352933</v>
      </c>
      <c r="I247" s="27">
        <v>58</v>
      </c>
      <c r="J247" s="27">
        <v>9</v>
      </c>
      <c r="K247" s="27">
        <v>4</v>
      </c>
      <c r="L247" s="27">
        <f t="shared" ref="L247:L269" si="50">SUM(K247+J247)</f>
        <v>13</v>
      </c>
      <c r="M247" s="27">
        <v>22</v>
      </c>
      <c r="N247" s="35">
        <v>1</v>
      </c>
      <c r="O247" s="17">
        <f t="shared" si="33"/>
        <v>60</v>
      </c>
      <c r="P247" s="28">
        <f>SUM(I247:K247)</f>
        <v>71</v>
      </c>
      <c r="Q247" s="29">
        <f t="shared" si="40"/>
        <v>2864</v>
      </c>
      <c r="R247" s="29">
        <f t="shared" si="42"/>
        <v>2865</v>
      </c>
      <c r="S247" s="171">
        <f t="shared" si="41"/>
        <v>2865</v>
      </c>
    </row>
    <row r="248" spans="1:19" ht="14.25" x14ac:dyDescent="0.2">
      <c r="A248" s="24">
        <v>44131.333333333336</v>
      </c>
      <c r="B248" s="35">
        <v>441</v>
      </c>
      <c r="C248" s="18">
        <f t="shared" si="34"/>
        <v>6192</v>
      </c>
      <c r="D248" s="25">
        <f t="shared" si="36"/>
        <v>347</v>
      </c>
      <c r="E248" s="25">
        <f t="shared" si="46"/>
        <v>64.852941176470594</v>
      </c>
      <c r="F248" s="25">
        <f t="shared" si="38"/>
        <v>41.911764705882362</v>
      </c>
      <c r="G248" s="25">
        <f t="shared" si="49"/>
        <v>293.38235294117652</v>
      </c>
      <c r="H248" s="25">
        <f t="shared" si="39"/>
        <v>440.88235294117646</v>
      </c>
      <c r="I248" s="27">
        <v>67</v>
      </c>
      <c r="J248" s="27">
        <v>11</v>
      </c>
      <c r="K248" s="27">
        <v>4</v>
      </c>
      <c r="L248" s="27">
        <f t="shared" si="50"/>
        <v>15</v>
      </c>
      <c r="M248" s="27">
        <v>20</v>
      </c>
      <c r="N248" s="28">
        <v>0</v>
      </c>
      <c r="O248" s="17">
        <f t="shared" si="33"/>
        <v>60</v>
      </c>
      <c r="P248" s="28">
        <f>SUM(I248:K248)</f>
        <v>82</v>
      </c>
      <c r="Q248" s="29">
        <f t="shared" si="40"/>
        <v>2983</v>
      </c>
      <c r="R248" s="29">
        <f t="shared" si="42"/>
        <v>2985</v>
      </c>
      <c r="S248" s="171">
        <f t="shared" si="41"/>
        <v>2985</v>
      </c>
    </row>
    <row r="249" spans="1:19" ht="14.25" x14ac:dyDescent="0.2">
      <c r="A249" s="24">
        <v>44132.333333333336</v>
      </c>
      <c r="B249" s="35">
        <v>460</v>
      </c>
      <c r="C249" s="18">
        <f t="shared" si="34"/>
        <v>6652</v>
      </c>
      <c r="D249" s="25">
        <f t="shared" si="36"/>
        <v>353.14285714285717</v>
      </c>
      <c r="E249" s="25">
        <f t="shared" si="46"/>
        <v>67.64705882352942</v>
      </c>
      <c r="F249" s="25">
        <f t="shared" si="38"/>
        <v>45.840336134453779</v>
      </c>
      <c r="G249" s="25">
        <f t="shared" si="49"/>
        <v>320.88235294117646</v>
      </c>
      <c r="H249" s="25">
        <f t="shared" si="39"/>
        <v>487.64705882352939</v>
      </c>
      <c r="I249" s="27">
        <v>65</v>
      </c>
      <c r="J249" s="27">
        <v>11</v>
      </c>
      <c r="K249" s="27">
        <v>4</v>
      </c>
      <c r="L249" s="27">
        <f t="shared" si="50"/>
        <v>15</v>
      </c>
      <c r="M249" s="27">
        <v>21</v>
      </c>
      <c r="N249" s="35">
        <v>6</v>
      </c>
      <c r="O249" s="17">
        <f t="shared" si="33"/>
        <v>66</v>
      </c>
      <c r="P249" s="28">
        <f>SUM(I249:K249)</f>
        <v>80</v>
      </c>
      <c r="Q249" s="29">
        <f t="shared" si="40"/>
        <v>3127</v>
      </c>
      <c r="R249" s="29">
        <f t="shared" si="42"/>
        <v>3125</v>
      </c>
      <c r="S249" s="171">
        <f t="shared" si="41"/>
        <v>3125</v>
      </c>
    </row>
    <row r="250" spans="1:19" ht="14.25" x14ac:dyDescent="0.2">
      <c r="A250" s="24">
        <v>44133.333333333336</v>
      </c>
      <c r="B250" s="28">
        <v>388</v>
      </c>
      <c r="C250" s="18">
        <f t="shared" si="34"/>
        <v>7040</v>
      </c>
      <c r="D250" s="25">
        <f t="shared" si="36"/>
        <v>371.42857142857144</v>
      </c>
      <c r="E250" s="25">
        <f t="shared" si="46"/>
        <v>57.058823529411768</v>
      </c>
      <c r="F250" s="25">
        <f t="shared" si="38"/>
        <v>48.403361344537814</v>
      </c>
      <c r="G250" s="25">
        <f t="shared" si="49"/>
        <v>338.8235294117647</v>
      </c>
      <c r="H250" s="25">
        <f t="shared" si="39"/>
        <v>523.08823529411757</v>
      </c>
      <c r="I250" s="27">
        <v>72</v>
      </c>
      <c r="J250" s="27">
        <v>12</v>
      </c>
      <c r="K250" s="27">
        <v>3</v>
      </c>
      <c r="L250" s="27">
        <f t="shared" si="50"/>
        <v>15</v>
      </c>
      <c r="M250" s="27">
        <v>19</v>
      </c>
      <c r="N250" s="35">
        <v>5</v>
      </c>
      <c r="O250" s="17">
        <f t="shared" si="33"/>
        <v>71</v>
      </c>
      <c r="P250" s="28">
        <f>SUM(I250:K250)</f>
        <v>87</v>
      </c>
      <c r="Q250" s="29">
        <f t="shared" si="40"/>
        <v>3267</v>
      </c>
      <c r="R250" s="29">
        <f t="shared" si="42"/>
        <v>3265</v>
      </c>
      <c r="S250" s="171">
        <f t="shared" si="41"/>
        <v>3265</v>
      </c>
    </row>
    <row r="251" spans="1:19" ht="14.25" x14ac:dyDescent="0.2">
      <c r="A251" s="24">
        <v>44134.333333333336</v>
      </c>
      <c r="B251" s="35">
        <v>389</v>
      </c>
      <c r="C251" s="18">
        <f t="shared" si="34"/>
        <v>7429</v>
      </c>
      <c r="D251" s="25">
        <f t="shared" si="36"/>
        <v>368.57142857142856</v>
      </c>
      <c r="E251" s="25">
        <f t="shared" si="46"/>
        <v>57.205882352941181</v>
      </c>
      <c r="F251" s="25">
        <f t="shared" si="38"/>
        <v>51.029411764705877</v>
      </c>
      <c r="G251" s="25">
        <f t="shared" si="49"/>
        <v>357.20588235294116</v>
      </c>
      <c r="H251" s="25">
        <f t="shared" si="39"/>
        <v>557.5</v>
      </c>
      <c r="I251" s="27">
        <v>67</v>
      </c>
      <c r="J251" s="27">
        <v>13</v>
      </c>
      <c r="K251" s="27">
        <v>3</v>
      </c>
      <c r="L251" s="27">
        <f t="shared" si="50"/>
        <v>16</v>
      </c>
      <c r="M251" s="27">
        <v>17</v>
      </c>
      <c r="N251" s="28">
        <v>1</v>
      </c>
      <c r="O251" s="17">
        <f t="shared" si="33"/>
        <v>72</v>
      </c>
      <c r="P251" s="28">
        <f>SUM(I251:K251)</f>
        <v>83</v>
      </c>
      <c r="Q251" s="29">
        <f t="shared" si="40"/>
        <v>3426</v>
      </c>
      <c r="R251" s="29">
        <f t="shared" si="42"/>
        <v>3425</v>
      </c>
      <c r="S251" s="171">
        <f t="shared" si="41"/>
        <v>3425</v>
      </c>
    </row>
    <row r="252" spans="1:19" ht="14.25" x14ac:dyDescent="0.2">
      <c r="A252" s="24">
        <v>44135.333333333336</v>
      </c>
      <c r="B252" s="28">
        <v>367</v>
      </c>
      <c r="C252" s="18">
        <f t="shared" si="34"/>
        <v>7796</v>
      </c>
      <c r="D252" s="25">
        <f t="shared" si="36"/>
        <v>373.42857142857144</v>
      </c>
      <c r="E252" s="25">
        <f t="shared" si="46"/>
        <v>53.970588235294116</v>
      </c>
      <c r="F252" s="25">
        <f t="shared" si="38"/>
        <v>51.932773109243691</v>
      </c>
      <c r="G252" s="25">
        <f t="shared" si="49"/>
        <v>363.52941176470586</v>
      </c>
      <c r="H252" s="25">
        <f t="shared" si="39"/>
        <v>593.38235294117658</v>
      </c>
      <c r="I252" s="27"/>
      <c r="J252" s="27"/>
      <c r="K252" s="27"/>
      <c r="L252" s="27"/>
      <c r="M252" s="27"/>
      <c r="N252" s="28">
        <v>5</v>
      </c>
      <c r="O252" s="17">
        <f t="shared" si="33"/>
        <v>77</v>
      </c>
      <c r="P252" s="28">
        <v>83</v>
      </c>
      <c r="Q252" s="29">
        <f t="shared" si="40"/>
        <v>3549</v>
      </c>
      <c r="R252" s="29">
        <f t="shared" si="42"/>
        <v>3550</v>
      </c>
      <c r="S252" s="171">
        <f t="shared" si="41"/>
        <v>3550</v>
      </c>
    </row>
    <row r="253" spans="1:19" ht="14.25" x14ac:dyDescent="0.2">
      <c r="A253" s="24">
        <v>44136.333333333336</v>
      </c>
      <c r="B253" s="35">
        <v>285</v>
      </c>
      <c r="C253" s="18">
        <f t="shared" si="34"/>
        <v>8081</v>
      </c>
      <c r="D253" s="25">
        <f t="shared" si="36"/>
        <v>378.42857142857144</v>
      </c>
      <c r="E253" s="25">
        <f t="shared" si="46"/>
        <v>41.911764705882355</v>
      </c>
      <c r="F253" s="25">
        <f t="shared" si="38"/>
        <v>54.62184873949581</v>
      </c>
      <c r="G253" s="25">
        <f t="shared" si="49"/>
        <v>382.35294117647067</v>
      </c>
      <c r="H253" s="25">
        <f t="shared" si="39"/>
        <v>621.91176470588232</v>
      </c>
      <c r="I253" s="27"/>
      <c r="J253" s="27"/>
      <c r="K253" s="27"/>
      <c r="L253" s="27"/>
      <c r="M253" s="27"/>
      <c r="N253" s="35">
        <v>3</v>
      </c>
      <c r="O253" s="17">
        <f t="shared" si="33"/>
        <v>80</v>
      </c>
      <c r="P253" s="28">
        <v>83</v>
      </c>
      <c r="Q253" s="29">
        <f t="shared" si="40"/>
        <v>3640</v>
      </c>
      <c r="R253" s="29">
        <f t="shared" si="42"/>
        <v>3640</v>
      </c>
      <c r="S253" s="171">
        <f t="shared" si="41"/>
        <v>3640</v>
      </c>
    </row>
    <row r="254" spans="1:19" ht="14.25" x14ac:dyDescent="0.2">
      <c r="A254" s="24">
        <v>44137.333333333336</v>
      </c>
      <c r="B254" s="28">
        <v>250</v>
      </c>
      <c r="C254" s="18">
        <f t="shared" si="34"/>
        <v>8331</v>
      </c>
      <c r="D254" s="25">
        <f t="shared" si="36"/>
        <v>388.28571428571428</v>
      </c>
      <c r="E254" s="25">
        <f t="shared" si="46"/>
        <v>36.764705882352942</v>
      </c>
      <c r="F254" s="25">
        <f t="shared" si="38"/>
        <v>54.201680672268914</v>
      </c>
      <c r="G254" s="25">
        <f t="shared" si="49"/>
        <v>379.41176470588238</v>
      </c>
      <c r="H254" s="25">
        <f t="shared" si="39"/>
        <v>645.88235294117646</v>
      </c>
      <c r="I254" s="27">
        <v>102</v>
      </c>
      <c r="J254" s="27">
        <v>13</v>
      </c>
      <c r="K254" s="27">
        <v>3</v>
      </c>
      <c r="L254" s="27">
        <f t="shared" si="50"/>
        <v>16</v>
      </c>
      <c r="M254" s="27">
        <v>22</v>
      </c>
      <c r="N254" s="35">
        <v>4</v>
      </c>
      <c r="O254" s="17">
        <f t="shared" si="33"/>
        <v>84</v>
      </c>
      <c r="P254" s="28">
        <f>SUM(I254:K254)</f>
        <v>118</v>
      </c>
      <c r="Q254" s="29">
        <f t="shared" si="40"/>
        <v>3692</v>
      </c>
      <c r="R254" s="29">
        <f t="shared" si="42"/>
        <v>3690</v>
      </c>
      <c r="S254" s="171">
        <f t="shared" si="41"/>
        <v>3690</v>
      </c>
    </row>
    <row r="255" spans="1:19" ht="14.25" x14ac:dyDescent="0.2">
      <c r="A255" s="24">
        <v>44138.333333333336</v>
      </c>
      <c r="B255" s="35">
        <v>475</v>
      </c>
      <c r="C255" s="18">
        <f t="shared" si="34"/>
        <v>8806</v>
      </c>
      <c r="D255" s="25">
        <f t="shared" si="36"/>
        <v>389.57142857142856</v>
      </c>
      <c r="E255" s="25">
        <f t="shared" si="46"/>
        <v>69.852941176470594</v>
      </c>
      <c r="F255" s="25">
        <f t="shared" si="38"/>
        <v>54.915966386554622</v>
      </c>
      <c r="G255" s="25">
        <f t="shared" si="49"/>
        <v>384.41176470588238</v>
      </c>
      <c r="H255" s="25">
        <f t="shared" si="39"/>
        <v>677.7941176470589</v>
      </c>
      <c r="I255" s="27">
        <v>114</v>
      </c>
      <c r="J255" s="27">
        <v>15</v>
      </c>
      <c r="K255" s="27">
        <v>4</v>
      </c>
      <c r="L255" s="27">
        <f t="shared" si="50"/>
        <v>19</v>
      </c>
      <c r="M255" s="27">
        <v>22</v>
      </c>
      <c r="N255" s="35">
        <v>3</v>
      </c>
      <c r="O255" s="17">
        <f t="shared" si="33"/>
        <v>87</v>
      </c>
      <c r="P255" s="28">
        <f>SUM(I255:K255)</f>
        <v>133</v>
      </c>
      <c r="Q255" s="29">
        <f t="shared" si="40"/>
        <v>3935</v>
      </c>
      <c r="R255" s="29">
        <f t="shared" si="42"/>
        <v>3935</v>
      </c>
      <c r="S255" s="171">
        <f t="shared" si="41"/>
        <v>3935</v>
      </c>
    </row>
    <row r="256" spans="1:19" ht="14.25" x14ac:dyDescent="0.2">
      <c r="A256" s="24">
        <v>44139.333333333336</v>
      </c>
      <c r="B256" s="28">
        <v>495</v>
      </c>
      <c r="C256" s="18">
        <f t="shared" si="34"/>
        <v>9301</v>
      </c>
      <c r="D256" s="25">
        <f t="shared" si="36"/>
        <v>389.14285714285717</v>
      </c>
      <c r="E256" s="25">
        <f t="shared" si="46"/>
        <v>72.794117647058826</v>
      </c>
      <c r="F256" s="25">
        <f t="shared" si="38"/>
        <v>55.651260504201687</v>
      </c>
      <c r="G256" s="25">
        <f t="shared" si="49"/>
        <v>389.55882352941182</v>
      </c>
      <c r="H256" s="25">
        <f t="shared" si="39"/>
        <v>710.44117647058818</v>
      </c>
      <c r="I256" s="27">
        <v>109</v>
      </c>
      <c r="J256" s="27">
        <v>19</v>
      </c>
      <c r="K256" s="27">
        <v>5</v>
      </c>
      <c r="L256" s="27">
        <f t="shared" si="50"/>
        <v>24</v>
      </c>
      <c r="M256" s="27">
        <v>23</v>
      </c>
      <c r="N256" s="35">
        <v>3</v>
      </c>
      <c r="O256" s="17">
        <f t="shared" si="33"/>
        <v>90</v>
      </c>
      <c r="P256" s="28">
        <f>SUM(I256:K256)</f>
        <v>133</v>
      </c>
      <c r="Q256" s="29">
        <f t="shared" si="40"/>
        <v>4208</v>
      </c>
      <c r="R256" s="29">
        <f t="shared" si="42"/>
        <v>4210</v>
      </c>
      <c r="S256" s="171">
        <f t="shared" si="41"/>
        <v>4210</v>
      </c>
    </row>
    <row r="257" spans="1:19" ht="14.25" x14ac:dyDescent="0.2">
      <c r="A257" s="24">
        <v>44140.333333333336</v>
      </c>
      <c r="B257" s="28">
        <v>457</v>
      </c>
      <c r="C257" s="18">
        <f t="shared" si="34"/>
        <v>9758</v>
      </c>
      <c r="D257" s="25">
        <f t="shared" si="36"/>
        <v>366.71428571428572</v>
      </c>
      <c r="E257" s="25">
        <f t="shared" si="46"/>
        <v>67.205882352941174</v>
      </c>
      <c r="F257" s="25">
        <f t="shared" si="38"/>
        <v>57.100840336134461</v>
      </c>
      <c r="G257" s="25">
        <f t="shared" si="49"/>
        <v>399.70588235294122</v>
      </c>
      <c r="H257" s="25">
        <f t="shared" si="39"/>
        <v>738.52941176470597</v>
      </c>
      <c r="I257" s="27">
        <v>106</v>
      </c>
      <c r="J257" s="27">
        <v>20</v>
      </c>
      <c r="K257" s="27">
        <v>6</v>
      </c>
      <c r="L257" s="27">
        <f t="shared" si="50"/>
        <v>26</v>
      </c>
      <c r="M257" s="27">
        <v>14</v>
      </c>
      <c r="N257" s="28">
        <v>2</v>
      </c>
      <c r="O257" s="17">
        <f t="shared" si="33"/>
        <v>92</v>
      </c>
      <c r="P257" s="28">
        <f>SUM(I257:K257)</f>
        <v>132</v>
      </c>
      <c r="Q257" s="29">
        <f t="shared" si="40"/>
        <v>4475</v>
      </c>
      <c r="R257" s="29">
        <f t="shared" si="42"/>
        <v>4475</v>
      </c>
      <c r="S257" s="171">
        <f t="shared" si="41"/>
        <v>4475</v>
      </c>
    </row>
    <row r="258" spans="1:19" ht="14.25" x14ac:dyDescent="0.2">
      <c r="A258" s="24">
        <v>44141.333333333336</v>
      </c>
      <c r="B258" s="28">
        <v>398</v>
      </c>
      <c r="C258" s="18">
        <f t="shared" si="34"/>
        <v>10156</v>
      </c>
      <c r="D258" s="25">
        <f t="shared" si="36"/>
        <v>358.42857142857144</v>
      </c>
      <c r="E258" s="25">
        <f t="shared" si="46"/>
        <v>58.529411764705884</v>
      </c>
      <c r="F258" s="25">
        <f t="shared" si="38"/>
        <v>57.289915966386552</v>
      </c>
      <c r="G258" s="25">
        <f t="shared" si="49"/>
        <v>401.02941176470586</v>
      </c>
      <c r="H258" s="25">
        <f t="shared" si="39"/>
        <v>758.23529411764696</v>
      </c>
      <c r="I258" s="27">
        <v>103</v>
      </c>
      <c r="J258" s="27">
        <v>22</v>
      </c>
      <c r="K258" s="27">
        <v>6</v>
      </c>
      <c r="L258" s="27">
        <f t="shared" si="50"/>
        <v>28</v>
      </c>
      <c r="M258" s="27">
        <v>13</v>
      </c>
      <c r="N258" s="35">
        <v>6</v>
      </c>
      <c r="O258" s="17">
        <f t="shared" si="33"/>
        <v>98</v>
      </c>
      <c r="P258" s="28">
        <f t="shared" ref="P258" si="51">SUM(I258:K258)</f>
        <v>131</v>
      </c>
      <c r="Q258" s="29">
        <f t="shared" si="40"/>
        <v>4740</v>
      </c>
      <c r="R258" s="29">
        <f t="shared" si="42"/>
        <v>4740</v>
      </c>
      <c r="S258" s="171">
        <f t="shared" si="41"/>
        <v>4740</v>
      </c>
    </row>
    <row r="259" spans="1:19" ht="14.25" x14ac:dyDescent="0.2">
      <c r="A259" s="24">
        <v>44142.333333333336</v>
      </c>
      <c r="B259" s="28">
        <v>364</v>
      </c>
      <c r="C259" s="18">
        <f t="shared" si="34"/>
        <v>10520</v>
      </c>
      <c r="D259" s="25">
        <f>AVERAGE(B256:B262)</f>
        <v>355.42857142857144</v>
      </c>
      <c r="E259" s="25">
        <f t="shared" si="46"/>
        <v>53.529411764705884</v>
      </c>
      <c r="F259" s="25">
        <f t="shared" si="38"/>
        <v>57.226890756302524</v>
      </c>
      <c r="G259" s="25">
        <f t="shared" si="49"/>
        <v>400.58823529411768</v>
      </c>
      <c r="H259" s="25">
        <f t="shared" si="39"/>
        <v>764.11764705882342</v>
      </c>
      <c r="I259" s="27"/>
      <c r="J259" s="27"/>
      <c r="K259" s="27"/>
      <c r="L259" s="27"/>
      <c r="M259" s="27"/>
      <c r="N259" s="35">
        <v>2</v>
      </c>
      <c r="O259" s="17">
        <f t="shared" si="33"/>
        <v>100</v>
      </c>
      <c r="P259" s="28">
        <v>131</v>
      </c>
      <c r="Q259" s="29">
        <f t="shared" si="40"/>
        <v>5064</v>
      </c>
      <c r="R259" s="29">
        <f t="shared" si="42"/>
        <v>5065</v>
      </c>
      <c r="S259" s="171">
        <f t="shared" si="41"/>
        <v>5065</v>
      </c>
    </row>
    <row r="260" spans="1:19" ht="14.25" x14ac:dyDescent="0.2">
      <c r="A260" s="24">
        <v>44143.333333333336</v>
      </c>
      <c r="B260" s="35">
        <v>128</v>
      </c>
      <c r="C260" s="18">
        <f t="shared" si="34"/>
        <v>10648</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102</v>
      </c>
      <c r="P260" s="28">
        <v>131</v>
      </c>
      <c r="Q260" s="29">
        <f t="shared" si="40"/>
        <v>5221</v>
      </c>
      <c r="R260" s="29">
        <f t="shared" si="42"/>
        <v>5220</v>
      </c>
      <c r="S260" s="171">
        <f t="shared" si="41"/>
        <v>5220</v>
      </c>
    </row>
    <row r="261" spans="1:19" ht="14.25" x14ac:dyDescent="0.2">
      <c r="A261" s="24">
        <v>44144.333333333336</v>
      </c>
      <c r="B261" s="35">
        <v>192</v>
      </c>
      <c r="C261" s="18">
        <f t="shared" si="34"/>
        <v>10840</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103</v>
      </c>
      <c r="P261" s="28">
        <f>SUM(I261:K261)</f>
        <v>140</v>
      </c>
      <c r="Q261" s="29">
        <f t="shared" si="40"/>
        <v>5482</v>
      </c>
      <c r="R261" s="29">
        <f t="shared" si="42"/>
        <v>5480</v>
      </c>
      <c r="S261" s="171">
        <f t="shared" si="41"/>
        <v>5480</v>
      </c>
    </row>
    <row r="262" spans="1:19" ht="14.25" x14ac:dyDescent="0.2">
      <c r="A262" s="24">
        <v>44145.333333333336</v>
      </c>
      <c r="B262" s="35">
        <v>454</v>
      </c>
      <c r="C262" s="18">
        <f t="shared" si="34"/>
        <v>11294</v>
      </c>
      <c r="D262" s="25">
        <f t="shared" ref="D262:D266"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108</v>
      </c>
      <c r="P262" s="28">
        <f>SUM(I262:K262)</f>
        <v>147</v>
      </c>
      <c r="Q262" s="29">
        <f t="shared" si="40"/>
        <v>5916</v>
      </c>
      <c r="R262" s="29">
        <f t="shared" si="42"/>
        <v>5915</v>
      </c>
      <c r="S262" s="171">
        <f t="shared" si="41"/>
        <v>5915</v>
      </c>
    </row>
    <row r="263" spans="1:19" ht="14.25" x14ac:dyDescent="0.2">
      <c r="A263" s="24">
        <v>44146.333333333336</v>
      </c>
      <c r="B263" s="35">
        <v>325</v>
      </c>
      <c r="C263" s="18">
        <f t="shared" si="34"/>
        <v>11619</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110</v>
      </c>
      <c r="P263" s="28">
        <f>SUM(I263:K263)</f>
        <v>139</v>
      </c>
      <c r="Q263" s="29">
        <f t="shared" si="40"/>
        <v>6384</v>
      </c>
      <c r="R263" s="29">
        <f t="shared" si="42"/>
        <v>6385</v>
      </c>
      <c r="S263" s="171">
        <f t="shared" si="41"/>
        <v>6385</v>
      </c>
    </row>
    <row r="264" spans="1:19" ht="14.25" x14ac:dyDescent="0.2">
      <c r="A264" s="24">
        <v>44147.333333333336</v>
      </c>
      <c r="B264" s="35">
        <v>330</v>
      </c>
      <c r="C264" s="18">
        <f t="shared" si="34"/>
        <v>11949</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5</v>
      </c>
      <c r="O264" s="17">
        <f t="shared" si="33"/>
        <v>115</v>
      </c>
      <c r="P264" s="28">
        <f>SUM(I264:K264)</f>
        <v>132</v>
      </c>
      <c r="Q264" s="29">
        <f t="shared" si="40"/>
        <v>6779</v>
      </c>
      <c r="R264" s="29">
        <f t="shared" si="42"/>
        <v>6780</v>
      </c>
      <c r="S264" s="171">
        <f t="shared" si="41"/>
        <v>6780</v>
      </c>
    </row>
    <row r="265" spans="1:19" ht="14.25" x14ac:dyDescent="0.2">
      <c r="A265" s="24">
        <v>44148.333333333336</v>
      </c>
      <c r="B265" s="28">
        <v>335</v>
      </c>
      <c r="C265" s="18">
        <f t="shared" si="34"/>
        <v>12284</v>
      </c>
      <c r="D265" s="25">
        <f t="shared" si="52"/>
        <v>291</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120</v>
      </c>
      <c r="P265" s="28">
        <f>SUM(I265:K265)</f>
        <v>140</v>
      </c>
      <c r="Q265" s="29">
        <f t="shared" si="40"/>
        <v>7160</v>
      </c>
      <c r="R265" s="29">
        <f t="shared" si="42"/>
        <v>7160</v>
      </c>
      <c r="S265" s="171">
        <f t="shared" si="41"/>
        <v>7160</v>
      </c>
    </row>
    <row r="266" spans="1:19" ht="14.25" x14ac:dyDescent="0.2">
      <c r="A266" s="24">
        <v>44149.333333333336</v>
      </c>
      <c r="B266" s="28">
        <v>264</v>
      </c>
      <c r="C266" s="18">
        <f t="shared" ref="C266:C269" si="53">SUM(C265,B266)</f>
        <v>12548</v>
      </c>
      <c r="D266" s="25">
        <f t="shared" si="52"/>
        <v>284</v>
      </c>
      <c r="E266" s="25">
        <f t="shared" si="46"/>
        <v>38.82352941176471</v>
      </c>
      <c r="F266" s="25">
        <f t="shared" si="38"/>
        <v>42.605042016806728</v>
      </c>
      <c r="G266" s="25">
        <f t="shared" si="49"/>
        <v>298.23529411764707</v>
      </c>
      <c r="H266" s="25">
        <f t="shared" si="39"/>
        <v>698.82352941176475</v>
      </c>
      <c r="I266" s="27"/>
      <c r="J266" s="27"/>
      <c r="K266" s="27"/>
      <c r="L266" s="27"/>
      <c r="M266" s="27"/>
      <c r="N266" s="28">
        <v>2</v>
      </c>
      <c r="O266" s="17">
        <f t="shared" ref="O266:O269" si="54">SUM(O265,N266)</f>
        <v>122</v>
      </c>
      <c r="P266" s="28">
        <v>140</v>
      </c>
      <c r="Q266" s="29">
        <f t="shared" si="40"/>
        <v>7527</v>
      </c>
      <c r="R266" s="29">
        <f t="shared" si="42"/>
        <v>7525</v>
      </c>
      <c r="S266" s="171">
        <f t="shared" si="41"/>
        <v>7525</v>
      </c>
    </row>
    <row r="267" spans="1:19" ht="14.25" x14ac:dyDescent="0.2">
      <c r="A267" s="24">
        <v>44150.333333333336</v>
      </c>
      <c r="B267" s="28">
        <v>103</v>
      </c>
      <c r="C267" s="18">
        <f t="shared" si="53"/>
        <v>12651</v>
      </c>
      <c r="D267" s="25"/>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124</v>
      </c>
      <c r="P267" s="28">
        <v>140</v>
      </c>
      <c r="Q267" s="29">
        <f t="shared" si="40"/>
        <v>7812</v>
      </c>
      <c r="R267" s="29">
        <f t="shared" si="42"/>
        <v>7810</v>
      </c>
      <c r="S267" s="171">
        <f t="shared" si="41"/>
        <v>7810</v>
      </c>
    </row>
    <row r="268" spans="1:19" ht="14.25" x14ac:dyDescent="0.2">
      <c r="A268" s="24">
        <v>44151.333333333336</v>
      </c>
      <c r="B268" s="35">
        <v>226</v>
      </c>
      <c r="C268" s="18">
        <f t="shared" si="53"/>
        <v>12877</v>
      </c>
      <c r="D268" s="25"/>
      <c r="E268" s="25">
        <f t="shared" si="46"/>
        <v>33.235294117647058</v>
      </c>
      <c r="F268" s="25">
        <f t="shared" si="38"/>
        <v>42.794117647058826</v>
      </c>
      <c r="G268" s="25">
        <f t="shared" si="49"/>
        <v>299.55882352941177</v>
      </c>
      <c r="H268" s="25">
        <f t="shared" si="39"/>
        <v>668.52941176470586</v>
      </c>
      <c r="I268" s="27">
        <v>126</v>
      </c>
      <c r="J268" s="27">
        <v>27</v>
      </c>
      <c r="K268" s="27">
        <v>6</v>
      </c>
      <c r="L268" s="27">
        <f t="shared" si="50"/>
        <v>33</v>
      </c>
      <c r="M268" s="27">
        <v>14</v>
      </c>
      <c r="N268" s="35">
        <v>4</v>
      </c>
      <c r="O268" s="17">
        <f t="shared" si="54"/>
        <v>128</v>
      </c>
      <c r="P268" s="28">
        <f>SUM(I268:K268)</f>
        <v>159</v>
      </c>
      <c r="Q268" s="29">
        <f t="shared" si="40"/>
        <v>8043</v>
      </c>
      <c r="R268" s="29">
        <f t="shared" si="42"/>
        <v>8045</v>
      </c>
      <c r="S268" s="176">
        <f t="shared" si="41"/>
        <v>8045</v>
      </c>
    </row>
    <row r="269" spans="1:19" ht="14.25" x14ac:dyDescent="0.2">
      <c r="A269" s="24">
        <v>44152.333333333336</v>
      </c>
      <c r="B269" s="28">
        <v>405</v>
      </c>
      <c r="C269" s="18">
        <f t="shared" si="53"/>
        <v>13282</v>
      </c>
      <c r="D269" s="25"/>
      <c r="E269" s="25">
        <f t="shared" si="46"/>
        <v>59.558823529411768</v>
      </c>
      <c r="F269" s="25">
        <f t="shared" si="38"/>
        <v>41.764705882352942</v>
      </c>
      <c r="G269" s="25">
        <f t="shared" si="49"/>
        <v>292.35294117647061</v>
      </c>
      <c r="H269" s="25">
        <f t="shared" si="39"/>
        <v>658.23529411764707</v>
      </c>
      <c r="I269" s="27">
        <v>138</v>
      </c>
      <c r="J269" s="27">
        <v>28</v>
      </c>
      <c r="K269" s="27">
        <v>9</v>
      </c>
      <c r="L269" s="27">
        <f t="shared" si="50"/>
        <v>37</v>
      </c>
      <c r="M269" s="27">
        <v>14</v>
      </c>
      <c r="N269" s="28">
        <v>1</v>
      </c>
      <c r="O269" s="17">
        <f t="shared" si="54"/>
        <v>129</v>
      </c>
      <c r="P269" s="28">
        <f>SUM(I269:K269)</f>
        <v>175</v>
      </c>
      <c r="Q269" s="29">
        <f t="shared" si="40"/>
        <v>8502</v>
      </c>
      <c r="R269" s="29">
        <f t="shared" si="42"/>
        <v>8500</v>
      </c>
      <c r="S269" s="176">
        <f t="shared" si="41"/>
        <v>8500</v>
      </c>
    </row>
    <row r="270" spans="1:19" ht="14.25" x14ac:dyDescent="0.2">
      <c r="A270" s="24">
        <v>44153.333333333336</v>
      </c>
      <c r="B270" s="28"/>
      <c r="C270" s="18"/>
      <c r="D270" s="25"/>
      <c r="E270" s="25"/>
      <c r="F270" s="25"/>
      <c r="G270" s="25"/>
      <c r="H270" s="25"/>
      <c r="I270" s="27"/>
      <c r="J270" s="27"/>
      <c r="K270" s="27"/>
      <c r="L270" s="27"/>
      <c r="M270" s="27"/>
      <c r="N270" s="28"/>
      <c r="O270" s="17"/>
      <c r="P270" s="28"/>
      <c r="Q270" s="17"/>
      <c r="R270" s="29"/>
      <c r="S270" s="26"/>
    </row>
    <row r="271" spans="1:19" ht="14.25" x14ac:dyDescent="0.2">
      <c r="A271" s="24">
        <v>44154.333333333336</v>
      </c>
      <c r="B271" s="28"/>
      <c r="C271" s="18"/>
      <c r="D271" s="25"/>
      <c r="E271" s="25"/>
      <c r="F271" s="25"/>
      <c r="G271" s="25"/>
      <c r="H271" s="25"/>
      <c r="I271" s="27"/>
      <c r="J271" s="27"/>
      <c r="K271" s="27"/>
      <c r="L271" s="27"/>
      <c r="M271" s="27"/>
      <c r="N271" s="28"/>
      <c r="O271" s="17"/>
      <c r="P271" s="28"/>
      <c r="Q271" s="17"/>
      <c r="R271" s="29"/>
      <c r="S271" s="26"/>
    </row>
    <row r="272" spans="1:19" ht="14.25" x14ac:dyDescent="0.2">
      <c r="A272" s="24">
        <v>44155.333333333336</v>
      </c>
      <c r="B272" s="28"/>
      <c r="C272" s="18"/>
      <c r="D272" s="25"/>
      <c r="E272" s="25"/>
      <c r="F272" s="25"/>
      <c r="G272" s="25"/>
      <c r="H272" s="25"/>
      <c r="I272" s="27"/>
      <c r="J272" s="27"/>
      <c r="K272" s="27"/>
      <c r="L272" s="27"/>
      <c r="M272" s="27"/>
      <c r="N272" s="28"/>
      <c r="O272" s="17"/>
      <c r="P272" s="28"/>
      <c r="Q272" s="17"/>
      <c r="R272" s="29"/>
      <c r="S272" s="26"/>
    </row>
    <row r="273" spans="1:19" ht="14.25" x14ac:dyDescent="0.2">
      <c r="A273" s="24">
        <v>44156.333333333336</v>
      </c>
      <c r="B273" s="28"/>
      <c r="C273" s="18"/>
      <c r="D273" s="25"/>
      <c r="E273" s="25"/>
      <c r="F273" s="25"/>
      <c r="G273" s="25"/>
      <c r="H273" s="25"/>
      <c r="I273" s="27"/>
      <c r="J273" s="27"/>
      <c r="K273" s="27"/>
      <c r="L273" s="27"/>
      <c r="M273" s="27"/>
      <c r="N273" s="28"/>
      <c r="O273" s="17"/>
      <c r="P273" s="28"/>
      <c r="Q273" s="17"/>
      <c r="R273" s="29"/>
      <c r="S273" s="26"/>
    </row>
    <row r="274" spans="1:19" ht="14.25" x14ac:dyDescent="0.2">
      <c r="A274" s="24">
        <v>44157.333333333336</v>
      </c>
      <c r="B274" s="28"/>
      <c r="C274" s="18"/>
      <c r="D274" s="25"/>
      <c r="E274" s="25"/>
      <c r="F274" s="25"/>
      <c r="G274" s="25"/>
      <c r="H274" s="25"/>
      <c r="I274" s="27"/>
      <c r="J274" s="27"/>
      <c r="K274" s="27"/>
      <c r="L274" s="27"/>
      <c r="M274" s="27"/>
      <c r="N274" s="28"/>
      <c r="O274" s="17"/>
      <c r="P274" s="28"/>
      <c r="Q274" s="17"/>
      <c r="R274" s="29"/>
      <c r="S274" s="26"/>
    </row>
    <row r="275" spans="1:19" ht="14.25" x14ac:dyDescent="0.2">
      <c r="A275" s="39"/>
      <c r="B275" s="28"/>
      <c r="C275" s="28"/>
      <c r="D275" s="25"/>
      <c r="E275" s="25"/>
      <c r="F275" s="25"/>
      <c r="G275" s="25"/>
      <c r="H275" s="25"/>
      <c r="I275" s="27"/>
      <c r="J275" s="27"/>
      <c r="K275" s="27"/>
      <c r="L275" s="27"/>
      <c r="M275" s="27"/>
      <c r="N275" s="29"/>
      <c r="O275" s="29"/>
      <c r="P275" s="28"/>
      <c r="Q275" s="17"/>
      <c r="R275" s="29"/>
      <c r="S275" s="26"/>
    </row>
    <row r="276" spans="1:19" s="44" customFormat="1" ht="15" thickBot="1" x14ac:dyDescent="0.25">
      <c r="A276" s="40" t="s">
        <v>87</v>
      </c>
      <c r="B276" s="41">
        <f>SUM(C112,B113:B275)</f>
        <v>13282</v>
      </c>
      <c r="C276" s="41"/>
      <c r="D276" s="42"/>
      <c r="E276" s="42"/>
      <c r="F276" s="42"/>
      <c r="G276" s="42"/>
      <c r="H276" s="42"/>
      <c r="I276" s="42"/>
      <c r="J276" s="42"/>
      <c r="K276" s="42"/>
      <c r="L276" s="42"/>
      <c r="M276" s="42"/>
      <c r="N276" s="41">
        <f>SUM(O112,N113:N275)</f>
        <v>129</v>
      </c>
      <c r="O276" s="41"/>
      <c r="P276" s="41"/>
      <c r="Q276" s="41"/>
      <c r="R276" s="41"/>
      <c r="S276" s="43"/>
    </row>
    <row r="277" spans="1:19" ht="12.75" thickTop="1" x14ac:dyDescent="0.2">
      <c r="B277" s="45"/>
      <c r="I277" s="37"/>
      <c r="J277" s="37"/>
      <c r="K277" s="37"/>
      <c r="L277" s="37"/>
      <c r="M277" s="37"/>
      <c r="N277" s="45"/>
      <c r="O277" s="45"/>
      <c r="P277" s="45"/>
    </row>
    <row r="278" spans="1:19" x14ac:dyDescent="0.2">
      <c r="B278" s="45"/>
      <c r="I278" s="37"/>
      <c r="J278" s="37"/>
      <c r="K278" s="37"/>
      <c r="L278" s="37"/>
      <c r="M278" s="37"/>
      <c r="N278" s="45"/>
      <c r="O278" s="45"/>
      <c r="P278" s="45"/>
    </row>
    <row r="279" spans="1:19" x14ac:dyDescent="0.2">
      <c r="B279" s="45"/>
      <c r="I279" s="37"/>
      <c r="J279" s="37"/>
      <c r="K279" s="37"/>
      <c r="L279" s="37"/>
      <c r="M279" s="37"/>
      <c r="N279" s="45"/>
      <c r="O279" s="45"/>
      <c r="P279" s="45"/>
    </row>
    <row r="280" spans="1:19" x14ac:dyDescent="0.2">
      <c r="B280" s="45"/>
      <c r="I280" s="37"/>
      <c r="J280" s="37"/>
      <c r="K280" s="37"/>
      <c r="L280" s="37"/>
      <c r="M280" s="37"/>
      <c r="N280" s="45"/>
      <c r="O280" s="45"/>
      <c r="P280" s="45"/>
    </row>
    <row r="281" spans="1:19" x14ac:dyDescent="0.2">
      <c r="B281" s="45"/>
      <c r="I281" s="37"/>
      <c r="J281" s="37"/>
      <c r="K281" s="37"/>
      <c r="L281" s="37"/>
      <c r="M281" s="37"/>
      <c r="N281" s="45"/>
      <c r="O281" s="45"/>
      <c r="P281" s="45"/>
    </row>
    <row r="282" spans="1:19" x14ac:dyDescent="0.2">
      <c r="B282" s="45"/>
      <c r="I282" s="37"/>
      <c r="J282" s="37"/>
      <c r="K282" s="37"/>
      <c r="L282" s="37"/>
      <c r="M282" s="37"/>
      <c r="N282" s="45"/>
      <c r="O282" s="45"/>
      <c r="P282" s="45"/>
    </row>
    <row r="283" spans="1:19" x14ac:dyDescent="0.2">
      <c r="B283" s="45"/>
      <c r="I283" s="37"/>
      <c r="J283" s="37"/>
      <c r="K283" s="37"/>
      <c r="L283" s="37"/>
      <c r="M283" s="37"/>
      <c r="N283" s="45"/>
      <c r="O283" s="45"/>
      <c r="P283" s="45"/>
    </row>
    <row r="284" spans="1:19" x14ac:dyDescent="0.2">
      <c r="B284" s="45"/>
      <c r="I284" s="37"/>
      <c r="J284" s="37"/>
      <c r="K284" s="37"/>
      <c r="L284" s="37"/>
      <c r="M284" s="37"/>
      <c r="N284" s="45"/>
      <c r="O284" s="45"/>
      <c r="P284" s="45"/>
    </row>
    <row r="285" spans="1:19" x14ac:dyDescent="0.2">
      <c r="B285" s="45"/>
      <c r="I285" s="37"/>
      <c r="J285" s="37"/>
      <c r="K285" s="37"/>
      <c r="L285" s="37"/>
      <c r="M285" s="37"/>
      <c r="N285" s="45"/>
      <c r="O285" s="45"/>
      <c r="P285" s="45"/>
    </row>
    <row r="286" spans="1:19" x14ac:dyDescent="0.2">
      <c r="B286" s="45"/>
      <c r="I286" s="37"/>
      <c r="J286" s="37"/>
      <c r="K286" s="37"/>
      <c r="L286" s="37"/>
      <c r="M286" s="37"/>
      <c r="N286" s="45"/>
      <c r="O286" s="45"/>
      <c r="P286" s="45"/>
    </row>
    <row r="287" spans="1:19" x14ac:dyDescent="0.2">
      <c r="B287" s="45"/>
      <c r="I287" s="37"/>
      <c r="J287" s="37"/>
      <c r="K287" s="37"/>
      <c r="L287" s="37"/>
      <c r="M287" s="37"/>
      <c r="N287" s="45"/>
      <c r="O287" s="45"/>
      <c r="P287" s="45"/>
    </row>
    <row r="288" spans="1:19" x14ac:dyDescent="0.2">
      <c r="B288" s="45"/>
      <c r="I288" s="37"/>
      <c r="J288" s="37"/>
      <c r="K288" s="37"/>
      <c r="L288" s="37"/>
      <c r="M288" s="37"/>
      <c r="N288" s="45"/>
      <c r="O288" s="45"/>
      <c r="P288" s="45"/>
    </row>
    <row r="289" spans="2:16" x14ac:dyDescent="0.2">
      <c r="B289" s="45"/>
      <c r="I289" s="37"/>
      <c r="J289" s="37"/>
      <c r="K289" s="37"/>
      <c r="L289" s="37"/>
      <c r="M289" s="37"/>
      <c r="N289" s="45"/>
      <c r="O289" s="45"/>
      <c r="P289" s="45"/>
    </row>
    <row r="290" spans="2:16" x14ac:dyDescent="0.2">
      <c r="B290" s="45"/>
      <c r="I290" s="37"/>
      <c r="J290" s="37"/>
      <c r="K290" s="37"/>
      <c r="L290" s="37"/>
      <c r="M290" s="37"/>
      <c r="N290" s="45"/>
      <c r="O290" s="45"/>
      <c r="P290" s="45"/>
    </row>
    <row r="291" spans="2:16" x14ac:dyDescent="0.2">
      <c r="B291" s="45"/>
      <c r="I291" s="37"/>
      <c r="J291" s="37"/>
      <c r="K291" s="37"/>
      <c r="L291" s="37"/>
      <c r="M291" s="37"/>
      <c r="N291" s="45"/>
      <c r="O291" s="45"/>
      <c r="P291" s="45"/>
    </row>
    <row r="292" spans="2:16" x14ac:dyDescent="0.2">
      <c r="B292" s="45"/>
      <c r="I292" s="37"/>
      <c r="J292" s="37"/>
      <c r="K292" s="37"/>
      <c r="L292" s="37"/>
      <c r="M292" s="37"/>
      <c r="N292" s="45"/>
      <c r="O292" s="45"/>
      <c r="P292" s="45"/>
    </row>
    <row r="293" spans="2:16" x14ac:dyDescent="0.2">
      <c r="B293" s="45"/>
      <c r="I293" s="37"/>
      <c r="J293" s="37"/>
      <c r="K293" s="37"/>
      <c r="L293" s="37"/>
      <c r="M293" s="37"/>
      <c r="N293" s="45"/>
      <c r="O293" s="45"/>
      <c r="P293" s="45"/>
    </row>
    <row r="294" spans="2:16" x14ac:dyDescent="0.2">
      <c r="B294" s="45"/>
      <c r="I294" s="37"/>
      <c r="J294" s="37"/>
      <c r="K294" s="37"/>
      <c r="L294" s="37"/>
      <c r="M294" s="37"/>
      <c r="N294" s="45"/>
      <c r="O294" s="45"/>
      <c r="P294" s="45"/>
    </row>
    <row r="295" spans="2:16" x14ac:dyDescent="0.2">
      <c r="B295" s="45"/>
      <c r="I295" s="37"/>
      <c r="J295" s="37"/>
      <c r="K295" s="37"/>
      <c r="L295" s="37"/>
      <c r="M295" s="37"/>
      <c r="N295" s="45"/>
      <c r="O295" s="45"/>
      <c r="P295" s="45"/>
    </row>
    <row r="296" spans="2:16" x14ac:dyDescent="0.2">
      <c r="B296" s="45"/>
      <c r="I296" s="37"/>
      <c r="J296" s="37"/>
      <c r="K296" s="37"/>
      <c r="L296" s="37"/>
      <c r="M296" s="37"/>
      <c r="N296" s="45"/>
      <c r="O296" s="45"/>
      <c r="P296" s="45"/>
    </row>
    <row r="297" spans="2:16" x14ac:dyDescent="0.2">
      <c r="B297" s="45"/>
      <c r="I297" s="37"/>
      <c r="J297" s="37"/>
      <c r="K297" s="37"/>
      <c r="L297" s="37"/>
      <c r="M297" s="37"/>
      <c r="N297" s="45"/>
      <c r="O297" s="45"/>
      <c r="P297" s="45"/>
    </row>
    <row r="298" spans="2:16" x14ac:dyDescent="0.2">
      <c r="B298" s="45"/>
      <c r="I298" s="37"/>
      <c r="J298" s="37"/>
      <c r="K298" s="37"/>
      <c r="L298" s="37"/>
      <c r="M298" s="37"/>
      <c r="N298" s="45"/>
      <c r="O298" s="45"/>
      <c r="P298" s="45"/>
    </row>
    <row r="299" spans="2:16" x14ac:dyDescent="0.2">
      <c r="B299" s="45"/>
      <c r="I299" s="37"/>
      <c r="J299" s="37"/>
      <c r="K299" s="37"/>
      <c r="L299" s="37"/>
      <c r="M299" s="37"/>
      <c r="N299" s="45"/>
      <c r="O299" s="45"/>
      <c r="P299" s="45"/>
    </row>
    <row r="300" spans="2:16" x14ac:dyDescent="0.2">
      <c r="B300" s="45"/>
      <c r="I300" s="37"/>
      <c r="J300" s="37"/>
      <c r="K300" s="37"/>
      <c r="L300" s="37"/>
      <c r="M300" s="37"/>
      <c r="N300" s="45"/>
      <c r="O300" s="45"/>
      <c r="P300" s="45"/>
    </row>
    <row r="301" spans="2:16" x14ac:dyDescent="0.2">
      <c r="B301" s="45"/>
      <c r="I301" s="37"/>
      <c r="J301" s="37"/>
      <c r="K301" s="37"/>
      <c r="L301" s="37"/>
      <c r="M301" s="37"/>
      <c r="N301" s="45"/>
      <c r="O301" s="45"/>
      <c r="P301" s="45"/>
    </row>
    <row r="302" spans="2:16" x14ac:dyDescent="0.2">
      <c r="B302" s="45"/>
      <c r="I302" s="37"/>
      <c r="J302" s="37"/>
      <c r="K302" s="37"/>
      <c r="L302" s="37"/>
      <c r="M302" s="37"/>
      <c r="N302" s="45"/>
      <c r="O302" s="45"/>
      <c r="P302" s="45"/>
    </row>
    <row r="303" spans="2:16" x14ac:dyDescent="0.2">
      <c r="B303" s="45"/>
      <c r="I303" s="37"/>
      <c r="J303" s="37"/>
      <c r="K303" s="37"/>
      <c r="L303" s="37"/>
      <c r="M303" s="37"/>
      <c r="N303" s="45"/>
      <c r="O303" s="45"/>
      <c r="P303" s="45"/>
    </row>
    <row r="304" spans="2:16" x14ac:dyDescent="0.2">
      <c r="B304" s="45"/>
      <c r="I304" s="37"/>
      <c r="J304" s="37"/>
      <c r="K304" s="37"/>
      <c r="L304" s="37"/>
      <c r="M304" s="37"/>
      <c r="N304" s="45"/>
      <c r="O304" s="45"/>
      <c r="P304" s="45"/>
    </row>
    <row r="305" spans="2:16" x14ac:dyDescent="0.2">
      <c r="B305" s="45"/>
      <c r="I305" s="37"/>
      <c r="J305" s="37"/>
      <c r="K305" s="37"/>
      <c r="L305" s="37"/>
      <c r="M305" s="37"/>
      <c r="N305" s="45"/>
      <c r="O305" s="45"/>
      <c r="P305" s="45"/>
    </row>
    <row r="306" spans="2:16" x14ac:dyDescent="0.2">
      <c r="B306" s="45"/>
      <c r="I306" s="37"/>
      <c r="J306" s="37"/>
      <c r="K306" s="37"/>
      <c r="L306" s="37"/>
      <c r="M306" s="37"/>
      <c r="N306" s="45"/>
      <c r="O306" s="45"/>
      <c r="P306" s="45"/>
    </row>
    <row r="307" spans="2:16" x14ac:dyDescent="0.2">
      <c r="B307" s="45"/>
      <c r="I307" s="37"/>
      <c r="J307" s="37"/>
      <c r="K307" s="37"/>
      <c r="L307" s="37"/>
      <c r="M307" s="37"/>
      <c r="N307" s="45"/>
      <c r="O307" s="45"/>
      <c r="P307" s="45"/>
    </row>
    <row r="308" spans="2:16" x14ac:dyDescent="0.2">
      <c r="B308" s="45"/>
      <c r="I308" s="37"/>
      <c r="J308" s="37"/>
      <c r="K308" s="37"/>
      <c r="L308" s="37"/>
      <c r="M308" s="37"/>
      <c r="N308" s="45"/>
      <c r="O308" s="45"/>
      <c r="P308" s="45"/>
    </row>
    <row r="309" spans="2:16" x14ac:dyDescent="0.2">
      <c r="B309" s="45"/>
      <c r="I309" s="37"/>
      <c r="J309" s="37"/>
      <c r="K309" s="37"/>
      <c r="L309" s="37"/>
      <c r="M309" s="37"/>
      <c r="N309" s="45"/>
      <c r="O309" s="45"/>
      <c r="P309" s="45"/>
    </row>
    <row r="310" spans="2:16" x14ac:dyDescent="0.2">
      <c r="B310" s="45"/>
      <c r="I310" s="37"/>
      <c r="J310" s="37"/>
      <c r="K310" s="37"/>
      <c r="L310" s="37"/>
      <c r="M310" s="37"/>
      <c r="N310" s="45"/>
      <c r="O310" s="45"/>
      <c r="P310" s="45"/>
    </row>
    <row r="311" spans="2:16" x14ac:dyDescent="0.2">
      <c r="B311" s="45"/>
      <c r="I311" s="37"/>
      <c r="J311" s="37"/>
      <c r="K311" s="37"/>
      <c r="L311" s="37"/>
      <c r="M311" s="37"/>
      <c r="N311" s="45"/>
      <c r="O311" s="45"/>
      <c r="P311" s="45"/>
    </row>
    <row r="312" spans="2:16" x14ac:dyDescent="0.2">
      <c r="B312" s="45"/>
      <c r="I312" s="37"/>
      <c r="J312" s="37"/>
      <c r="K312" s="37"/>
      <c r="L312" s="37"/>
      <c r="M312" s="37"/>
      <c r="N312" s="45"/>
      <c r="O312" s="45"/>
      <c r="P312" s="45"/>
    </row>
    <row r="313" spans="2:16" x14ac:dyDescent="0.2">
      <c r="B313" s="45"/>
      <c r="I313" s="37"/>
      <c r="J313" s="37"/>
      <c r="K313" s="37"/>
      <c r="L313" s="37"/>
      <c r="M313" s="37"/>
      <c r="N313" s="45"/>
      <c r="O313" s="45"/>
      <c r="P313" s="45"/>
    </row>
    <row r="314" spans="2:16" x14ac:dyDescent="0.2">
      <c r="B314" s="45"/>
      <c r="I314" s="37"/>
      <c r="J314" s="37"/>
      <c r="K314" s="37"/>
      <c r="L314" s="37"/>
      <c r="M314" s="37"/>
      <c r="N314" s="45"/>
      <c r="O314" s="45"/>
      <c r="P314" s="45"/>
    </row>
    <row r="315" spans="2:16" x14ac:dyDescent="0.2">
      <c r="B315" s="45"/>
      <c r="I315" s="37"/>
      <c r="J315" s="37"/>
      <c r="K315" s="37"/>
      <c r="L315" s="37"/>
      <c r="M315" s="37"/>
      <c r="N315" s="45"/>
      <c r="O315" s="45"/>
      <c r="P315" s="45"/>
    </row>
    <row r="316" spans="2:16" x14ac:dyDescent="0.2">
      <c r="B316" s="45"/>
      <c r="I316" s="37"/>
      <c r="J316" s="37"/>
      <c r="K316" s="37"/>
      <c r="L316" s="37"/>
      <c r="M316" s="37"/>
      <c r="N316" s="45"/>
      <c r="O316" s="45"/>
      <c r="P316" s="45"/>
    </row>
    <row r="317" spans="2:16" x14ac:dyDescent="0.2">
      <c r="B317" s="45"/>
      <c r="I317" s="37"/>
      <c r="J317" s="37"/>
      <c r="K317" s="37"/>
      <c r="L317" s="37"/>
      <c r="M317" s="37"/>
      <c r="N317" s="45"/>
      <c r="O317" s="45"/>
      <c r="P317" s="45"/>
    </row>
    <row r="318" spans="2:16" x14ac:dyDescent="0.2">
      <c r="B318" s="45"/>
      <c r="I318" s="37"/>
      <c r="J318" s="37"/>
      <c r="K318" s="37"/>
      <c r="L318" s="37"/>
      <c r="M318" s="37"/>
      <c r="N318" s="45"/>
      <c r="O318" s="45"/>
      <c r="P318" s="45"/>
    </row>
    <row r="319" spans="2:16" x14ac:dyDescent="0.2">
      <c r="B319" s="45"/>
      <c r="I319" s="37"/>
      <c r="J319" s="37"/>
      <c r="K319" s="37"/>
      <c r="L319" s="37"/>
      <c r="M319" s="37"/>
      <c r="N319" s="45"/>
      <c r="O319" s="45"/>
      <c r="P319" s="45"/>
    </row>
    <row r="320" spans="2:16" x14ac:dyDescent="0.2">
      <c r="B320" s="45"/>
      <c r="I320" s="37"/>
      <c r="J320" s="37"/>
      <c r="K320" s="37"/>
      <c r="L320" s="37"/>
      <c r="M320" s="37"/>
      <c r="N320" s="45"/>
      <c r="O320" s="45"/>
      <c r="P320" s="45"/>
    </row>
    <row r="321" spans="2:16" x14ac:dyDescent="0.2">
      <c r="B321" s="45"/>
      <c r="I321" s="37"/>
      <c r="J321" s="37"/>
      <c r="K321" s="37"/>
      <c r="L321" s="37"/>
      <c r="M321" s="37"/>
      <c r="N321" s="45"/>
      <c r="O321" s="45"/>
      <c r="P321" s="45"/>
    </row>
    <row r="322" spans="2:16" x14ac:dyDescent="0.2">
      <c r="B322" s="45"/>
      <c r="N322" s="45"/>
      <c r="O322" s="45"/>
      <c r="P322" s="45"/>
    </row>
    <row r="323" spans="2:16" x14ac:dyDescent="0.2">
      <c r="B323" s="45"/>
      <c r="N323" s="45"/>
      <c r="O323" s="45"/>
      <c r="P323" s="45"/>
    </row>
    <row r="324" spans="2:16" x14ac:dyDescent="0.2">
      <c r="B324" s="45"/>
      <c r="N324" s="45"/>
      <c r="O324" s="45"/>
      <c r="P324" s="45"/>
    </row>
    <row r="325" spans="2:16" x14ac:dyDescent="0.2">
      <c r="B325" s="45"/>
      <c r="N325" s="45"/>
      <c r="O325" s="45"/>
      <c r="P325" s="45"/>
    </row>
    <row r="326" spans="2:16" x14ac:dyDescent="0.2">
      <c r="B326" s="45"/>
      <c r="N326" s="45"/>
      <c r="O326" s="45"/>
      <c r="P326" s="45"/>
    </row>
    <row r="327" spans="2:16" x14ac:dyDescent="0.2">
      <c r="B327" s="45"/>
      <c r="N327" s="45"/>
      <c r="O327" s="45"/>
      <c r="P327" s="45"/>
    </row>
    <row r="328" spans="2:16" x14ac:dyDescent="0.2">
      <c r="B328" s="45"/>
      <c r="N328" s="45"/>
      <c r="O328" s="45"/>
      <c r="P328" s="45"/>
    </row>
    <row r="329" spans="2:16" x14ac:dyDescent="0.2">
      <c r="B329" s="45"/>
      <c r="N329" s="45"/>
      <c r="O329" s="45"/>
      <c r="P329" s="45"/>
    </row>
    <row r="330" spans="2:16" x14ac:dyDescent="0.2">
      <c r="B330" s="45"/>
      <c r="N330" s="45"/>
      <c r="O330" s="45"/>
      <c r="P330" s="45"/>
    </row>
    <row r="331" spans="2:16" x14ac:dyDescent="0.2">
      <c r="B331" s="45"/>
      <c r="N331" s="45"/>
      <c r="O331" s="45"/>
      <c r="P331" s="45"/>
    </row>
    <row r="332" spans="2:16" x14ac:dyDescent="0.2">
      <c r="B332" s="45"/>
      <c r="N332" s="45"/>
      <c r="O332" s="45"/>
      <c r="P332" s="45"/>
    </row>
    <row r="333" spans="2:16" x14ac:dyDescent="0.2">
      <c r="B333" s="45"/>
      <c r="N333" s="45"/>
      <c r="O333" s="45"/>
      <c r="P333" s="45"/>
    </row>
    <row r="334" spans="2:16" x14ac:dyDescent="0.2">
      <c r="B334" s="45"/>
      <c r="N334" s="45"/>
      <c r="O334" s="45"/>
      <c r="P334" s="45"/>
    </row>
    <row r="335" spans="2:16" x14ac:dyDescent="0.2">
      <c r="B335" s="45"/>
      <c r="N335" s="45"/>
      <c r="O335" s="45"/>
      <c r="P335" s="45"/>
    </row>
    <row r="336" spans="2:16" x14ac:dyDescent="0.2">
      <c r="B336" s="45"/>
      <c r="N336" s="45"/>
      <c r="O336" s="45"/>
      <c r="P336" s="45"/>
    </row>
    <row r="337" spans="2:16" x14ac:dyDescent="0.2">
      <c r="B337" s="45"/>
      <c r="N337" s="45"/>
      <c r="O337" s="45"/>
      <c r="P337" s="45"/>
    </row>
    <row r="338" spans="2:16" x14ac:dyDescent="0.2">
      <c r="B338" s="45"/>
      <c r="N338" s="45"/>
      <c r="O338" s="45"/>
      <c r="P338" s="45"/>
    </row>
    <row r="339" spans="2:16" x14ac:dyDescent="0.2">
      <c r="B339" s="45"/>
      <c r="N339" s="45"/>
      <c r="O339" s="45"/>
      <c r="P339" s="45"/>
    </row>
    <row r="340" spans="2:16" x14ac:dyDescent="0.2">
      <c r="B340" s="45"/>
      <c r="N340" s="45"/>
      <c r="O340" s="45"/>
      <c r="P340" s="45"/>
    </row>
    <row r="341" spans="2:16" x14ac:dyDescent="0.2">
      <c r="B341" s="45"/>
      <c r="N341" s="45"/>
      <c r="O341" s="45"/>
      <c r="P341" s="45"/>
    </row>
    <row r="342" spans="2:16" x14ac:dyDescent="0.2">
      <c r="B342" s="45"/>
      <c r="N342" s="45"/>
      <c r="O342" s="45"/>
      <c r="P342" s="45"/>
    </row>
    <row r="343" spans="2:16" x14ac:dyDescent="0.2">
      <c r="B343" s="45"/>
      <c r="N343" s="45"/>
      <c r="O343" s="45"/>
      <c r="P343" s="45"/>
    </row>
    <row r="344" spans="2:16" x14ac:dyDescent="0.2">
      <c r="B344" s="45"/>
      <c r="N344" s="45"/>
      <c r="O344" s="45"/>
      <c r="P344" s="45"/>
    </row>
    <row r="345" spans="2:16" x14ac:dyDescent="0.2">
      <c r="B345" s="45"/>
      <c r="N345" s="45"/>
      <c r="O345" s="45"/>
      <c r="P345" s="45"/>
    </row>
    <row r="346" spans="2:16" x14ac:dyDescent="0.2">
      <c r="B346" s="45"/>
      <c r="N346" s="45"/>
      <c r="O346" s="45"/>
      <c r="P346" s="45"/>
    </row>
    <row r="347" spans="2:16" x14ac:dyDescent="0.2">
      <c r="B347" s="45"/>
      <c r="N347" s="45"/>
      <c r="O347" s="45"/>
      <c r="P347" s="45"/>
    </row>
    <row r="348" spans="2:16" x14ac:dyDescent="0.2">
      <c r="B348" s="45"/>
      <c r="N348" s="45"/>
      <c r="O348" s="45"/>
      <c r="P348" s="45"/>
    </row>
    <row r="349" spans="2:16" x14ac:dyDescent="0.2">
      <c r="B349" s="45"/>
      <c r="N349" s="45"/>
      <c r="O349" s="45"/>
      <c r="P349" s="45"/>
    </row>
    <row r="350" spans="2:16" x14ac:dyDescent="0.2">
      <c r="B350" s="45"/>
      <c r="N350" s="45"/>
      <c r="O350" s="45"/>
      <c r="P350" s="45"/>
    </row>
    <row r="351" spans="2:16" x14ac:dyDescent="0.2">
      <c r="B351" s="45"/>
      <c r="N351" s="45"/>
      <c r="O351" s="45"/>
      <c r="P351" s="45"/>
    </row>
    <row r="352" spans="2:16" x14ac:dyDescent="0.2">
      <c r="B352" s="45"/>
      <c r="N352" s="45"/>
      <c r="O352" s="45"/>
      <c r="P352" s="45"/>
    </row>
    <row r="353" spans="2:16" x14ac:dyDescent="0.2">
      <c r="B353" s="45"/>
      <c r="N353" s="45"/>
      <c r="O353" s="45"/>
      <c r="P353" s="45"/>
    </row>
    <row r="354" spans="2:16" x14ac:dyDescent="0.2">
      <c r="B354" s="45"/>
      <c r="N354" s="45"/>
      <c r="O354" s="45"/>
      <c r="P354" s="45"/>
    </row>
    <row r="355" spans="2:16" x14ac:dyDescent="0.2">
      <c r="B355" s="45"/>
      <c r="N355" s="45"/>
      <c r="O355" s="45"/>
      <c r="P355" s="45"/>
    </row>
    <row r="356" spans="2:16" x14ac:dyDescent="0.2">
      <c r="B356" s="45"/>
      <c r="N356" s="45"/>
      <c r="O356" s="45"/>
      <c r="P356" s="45"/>
    </row>
    <row r="357" spans="2:16" x14ac:dyDescent="0.2">
      <c r="B357" s="45"/>
      <c r="N357" s="45"/>
      <c r="O357" s="45"/>
      <c r="P357" s="45"/>
    </row>
    <row r="358" spans="2:16" x14ac:dyDescent="0.2">
      <c r="B358" s="45"/>
      <c r="N358" s="45"/>
      <c r="O358" s="45"/>
      <c r="P358" s="45"/>
    </row>
    <row r="359" spans="2:16" x14ac:dyDescent="0.2">
      <c r="B359" s="45"/>
      <c r="N359" s="45"/>
      <c r="O359" s="45"/>
      <c r="P359" s="45"/>
    </row>
    <row r="360" spans="2:16" x14ac:dyDescent="0.2">
      <c r="B360" s="45"/>
      <c r="N360" s="45"/>
      <c r="O360" s="45"/>
      <c r="P360" s="45"/>
    </row>
    <row r="361" spans="2:16" x14ac:dyDescent="0.2">
      <c r="B361" s="45"/>
      <c r="N361" s="45"/>
      <c r="O361" s="45"/>
      <c r="P361" s="45"/>
    </row>
    <row r="362" spans="2:16" x14ac:dyDescent="0.2">
      <c r="B362" s="45"/>
      <c r="N362" s="45"/>
      <c r="O362" s="45"/>
      <c r="P362" s="45"/>
    </row>
    <row r="363" spans="2:16" x14ac:dyDescent="0.2">
      <c r="B363" s="45"/>
      <c r="N363" s="45"/>
      <c r="O363" s="45"/>
      <c r="P363" s="45"/>
    </row>
    <row r="364" spans="2:16" x14ac:dyDescent="0.2">
      <c r="B364" s="45"/>
      <c r="N364" s="45"/>
      <c r="O364" s="45"/>
      <c r="P364" s="45"/>
    </row>
    <row r="365" spans="2:16" x14ac:dyDescent="0.2">
      <c r="B365" s="45"/>
      <c r="N365" s="45"/>
      <c r="O365" s="45"/>
      <c r="P365" s="45"/>
    </row>
    <row r="366" spans="2:16" x14ac:dyDescent="0.2">
      <c r="B366" s="45"/>
      <c r="N366" s="45"/>
      <c r="O366" s="45"/>
      <c r="P366" s="45"/>
    </row>
    <row r="367" spans="2:16" x14ac:dyDescent="0.2">
      <c r="B367" s="45"/>
      <c r="N367" s="45"/>
      <c r="O367" s="45"/>
      <c r="P367" s="45"/>
    </row>
    <row r="368" spans="2:16" x14ac:dyDescent="0.2">
      <c r="B368" s="45"/>
      <c r="N368" s="45"/>
      <c r="O368" s="45"/>
      <c r="P368" s="45"/>
    </row>
    <row r="369" spans="2:16" x14ac:dyDescent="0.2">
      <c r="B369" s="45"/>
      <c r="N369" s="45"/>
      <c r="O369" s="45"/>
      <c r="P369" s="45"/>
    </row>
    <row r="370" spans="2:16" x14ac:dyDescent="0.2">
      <c r="B370" s="45"/>
      <c r="N370" s="45"/>
      <c r="O370" s="45"/>
      <c r="P370" s="45"/>
    </row>
    <row r="371" spans="2:16" x14ac:dyDescent="0.2">
      <c r="B371" s="45"/>
      <c r="N371" s="45"/>
      <c r="O371" s="45"/>
      <c r="P371" s="45"/>
    </row>
    <row r="372" spans="2:16" x14ac:dyDescent="0.2">
      <c r="B372" s="45"/>
      <c r="N372" s="45"/>
      <c r="O372" s="45"/>
      <c r="P372" s="45"/>
    </row>
    <row r="373" spans="2:16" x14ac:dyDescent="0.2">
      <c r="B373" s="45"/>
      <c r="N373" s="45"/>
      <c r="O373" s="45"/>
      <c r="P373" s="45"/>
    </row>
    <row r="374" spans="2:16" x14ac:dyDescent="0.2">
      <c r="B374" s="45"/>
      <c r="N374" s="45"/>
      <c r="O374" s="45"/>
      <c r="P374" s="45"/>
    </row>
    <row r="375" spans="2:16" x14ac:dyDescent="0.2">
      <c r="B375" s="45"/>
      <c r="N375" s="45"/>
      <c r="O375" s="45"/>
      <c r="P375" s="45"/>
    </row>
    <row r="376" spans="2:16" x14ac:dyDescent="0.2">
      <c r="B376" s="45"/>
      <c r="N376" s="45"/>
      <c r="O376" s="45"/>
      <c r="P376" s="45"/>
    </row>
    <row r="377" spans="2:16" x14ac:dyDescent="0.2">
      <c r="B377" s="45"/>
      <c r="N377" s="45"/>
      <c r="O377" s="45"/>
      <c r="P377" s="45"/>
    </row>
    <row r="378" spans="2:16" x14ac:dyDescent="0.2">
      <c r="B378" s="45"/>
      <c r="N378" s="45"/>
      <c r="O378" s="45"/>
      <c r="P378" s="45"/>
    </row>
    <row r="379" spans="2:16" x14ac:dyDescent="0.2">
      <c r="B379" s="45"/>
      <c r="N379" s="45"/>
      <c r="O379" s="45"/>
      <c r="P379" s="45"/>
    </row>
    <row r="380" spans="2:16" x14ac:dyDescent="0.2">
      <c r="B380" s="45"/>
      <c r="N380" s="45"/>
      <c r="O380" s="45"/>
      <c r="P380" s="45"/>
    </row>
    <row r="381" spans="2:16" x14ac:dyDescent="0.2">
      <c r="B381" s="45"/>
      <c r="N381" s="45"/>
      <c r="O381" s="45"/>
      <c r="P381" s="45"/>
    </row>
    <row r="382" spans="2:16" x14ac:dyDescent="0.2">
      <c r="B382" s="45"/>
      <c r="N382" s="45"/>
      <c r="O382" s="45"/>
      <c r="P382" s="45"/>
    </row>
    <row r="383" spans="2:16" x14ac:dyDescent="0.2">
      <c r="B383" s="45"/>
      <c r="N383" s="45"/>
      <c r="O383" s="45"/>
      <c r="P383" s="45"/>
    </row>
    <row r="384" spans="2:16" x14ac:dyDescent="0.2">
      <c r="B384" s="45"/>
      <c r="N384" s="45"/>
      <c r="O384" s="45"/>
      <c r="P384" s="45"/>
    </row>
    <row r="385" spans="2:16" x14ac:dyDescent="0.2">
      <c r="B385" s="45"/>
      <c r="N385" s="45"/>
      <c r="O385" s="45"/>
      <c r="P385" s="45"/>
    </row>
    <row r="386" spans="2:16" x14ac:dyDescent="0.2">
      <c r="B386" s="45"/>
      <c r="N386" s="45"/>
      <c r="O386" s="45"/>
      <c r="P386" s="45"/>
    </row>
    <row r="387" spans="2:16" x14ac:dyDescent="0.2">
      <c r="B387" s="45"/>
      <c r="N387" s="45"/>
      <c r="O387" s="45"/>
      <c r="P387" s="45"/>
    </row>
    <row r="388" spans="2:16" x14ac:dyDescent="0.2">
      <c r="B388" s="45"/>
      <c r="N388" s="45"/>
      <c r="O388" s="45"/>
      <c r="P388" s="45"/>
    </row>
    <row r="389" spans="2:16" x14ac:dyDescent="0.2">
      <c r="B389" s="45"/>
      <c r="N389" s="45"/>
      <c r="O389" s="45"/>
      <c r="P389" s="45"/>
    </row>
    <row r="390" spans="2:16" x14ac:dyDescent="0.2">
      <c r="B390" s="45"/>
      <c r="N390" s="45"/>
      <c r="O390" s="45"/>
      <c r="P390" s="45"/>
    </row>
    <row r="391" spans="2:16" x14ac:dyDescent="0.2">
      <c r="B391" s="45"/>
      <c r="N391" s="45"/>
      <c r="O391" s="45"/>
      <c r="P391" s="45"/>
    </row>
    <row r="392" spans="2:16" x14ac:dyDescent="0.2">
      <c r="B392" s="45"/>
      <c r="N392" s="45"/>
      <c r="O392" s="45"/>
      <c r="P392" s="45"/>
    </row>
    <row r="393" spans="2:16" x14ac:dyDescent="0.2">
      <c r="B393" s="45"/>
      <c r="N393" s="45"/>
      <c r="O393" s="45"/>
      <c r="P393" s="45"/>
    </row>
    <row r="394" spans="2:16" x14ac:dyDescent="0.2">
      <c r="B394" s="45"/>
      <c r="N394" s="45"/>
      <c r="O394" s="45"/>
      <c r="P394" s="45"/>
    </row>
    <row r="395" spans="2:16" x14ac:dyDescent="0.2">
      <c r="B395" s="45"/>
      <c r="N395" s="45"/>
      <c r="O395" s="45"/>
      <c r="P395"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AE145"/>
  <sheetViews>
    <sheetView tabSelected="1" topLeftCell="A97" zoomScale="80" zoomScaleNormal="80" workbookViewId="0">
      <selection activeCell="L156" sqref="L156"/>
    </sheetView>
  </sheetViews>
  <sheetFormatPr baseColWidth="10" defaultRowHeight="14.25" x14ac:dyDescent="0.2"/>
  <cols>
    <col min="25" max="25" width="38.875" customWidth="1"/>
  </cols>
  <sheetData>
    <row r="124" spans="25:31" x14ac:dyDescent="0.2">
      <c r="Y124" s="194" t="s">
        <v>164</v>
      </c>
      <c r="Z124" s="194"/>
      <c r="AB124" s="195" t="s">
        <v>178</v>
      </c>
      <c r="AC124" s="195"/>
      <c r="AD124" s="195"/>
      <c r="AE124" s="195"/>
    </row>
    <row r="125" spans="25:31" x14ac:dyDescent="0.2">
      <c r="Y125" s="194"/>
      <c r="Z125" s="194"/>
      <c r="AB125" s="195"/>
      <c r="AC125" s="195"/>
      <c r="AD125" s="195"/>
      <c r="AE125" s="195"/>
    </row>
    <row r="127" spans="25:31" ht="15" x14ac:dyDescent="0.25">
      <c r="Y127" s="153"/>
      <c r="Z127" s="153"/>
      <c r="AB127" s="161" t="s">
        <v>174</v>
      </c>
    </row>
    <row r="128" spans="25:31" ht="15" x14ac:dyDescent="0.25">
      <c r="Y128" s="157" t="s">
        <v>165</v>
      </c>
      <c r="Z128" s="157" t="s">
        <v>166</v>
      </c>
      <c r="AB128" s="196" t="s">
        <v>179</v>
      </c>
      <c r="AC128" s="197"/>
      <c r="AD128" s="196" t="s">
        <v>180</v>
      </c>
      <c r="AE128" s="197"/>
    </row>
    <row r="129" spans="24:31" x14ac:dyDescent="0.2">
      <c r="Y129" s="158" t="s">
        <v>167</v>
      </c>
      <c r="Z129" s="158">
        <v>1</v>
      </c>
      <c r="AB129" s="188">
        <v>0</v>
      </c>
      <c r="AC129" s="189"/>
      <c r="AD129" s="188">
        <v>0</v>
      </c>
      <c r="AE129" s="189"/>
    </row>
    <row r="130" spans="24:31" x14ac:dyDescent="0.2">
      <c r="Y130" s="158" t="s">
        <v>168</v>
      </c>
      <c r="Z130" s="158">
        <v>5</v>
      </c>
      <c r="AB130" s="188">
        <v>1</v>
      </c>
      <c r="AC130" s="189"/>
      <c r="AD130" s="188">
        <v>11</v>
      </c>
      <c r="AE130" s="189"/>
    </row>
    <row r="131" spans="24:31" x14ac:dyDescent="0.2">
      <c r="Y131" s="158" t="s">
        <v>169</v>
      </c>
      <c r="Z131" s="158">
        <v>16</v>
      </c>
      <c r="AB131" s="188">
        <v>2</v>
      </c>
      <c r="AC131" s="189"/>
      <c r="AD131" s="188">
        <v>7</v>
      </c>
      <c r="AE131" s="189"/>
    </row>
    <row r="132" spans="24:31" x14ac:dyDescent="0.2">
      <c r="Y132" s="158" t="s">
        <v>170</v>
      </c>
      <c r="Z132" s="158">
        <v>32</v>
      </c>
      <c r="AB132" s="188">
        <v>3</v>
      </c>
      <c r="AC132" s="189"/>
      <c r="AD132" s="188">
        <v>14</v>
      </c>
      <c r="AE132" s="189"/>
    </row>
    <row r="133" spans="24:31" x14ac:dyDescent="0.2">
      <c r="Y133" s="158" t="s">
        <v>171</v>
      </c>
      <c r="Z133" s="158">
        <v>20</v>
      </c>
      <c r="AB133" s="188">
        <v>4</v>
      </c>
      <c r="AC133" s="189"/>
      <c r="AD133" s="188">
        <v>4</v>
      </c>
      <c r="AE133" s="189"/>
    </row>
    <row r="134" spans="24:31" ht="15" thickBot="1" x14ac:dyDescent="0.25">
      <c r="Y134" s="159"/>
      <c r="Z134" s="159"/>
      <c r="AB134" s="190" t="s">
        <v>181</v>
      </c>
      <c r="AC134" s="191"/>
      <c r="AD134" s="190">
        <v>4</v>
      </c>
      <c r="AE134" s="191"/>
    </row>
    <row r="135" spans="24:31" x14ac:dyDescent="0.2">
      <c r="Y135" s="158" t="s">
        <v>172</v>
      </c>
      <c r="Z135" s="160">
        <v>84</v>
      </c>
      <c r="AB135" s="192" t="s">
        <v>182</v>
      </c>
      <c r="AC135" s="193"/>
      <c r="AD135" s="192">
        <f>SUM(AD129:AE134)</f>
        <v>40</v>
      </c>
      <c r="AE135" s="193"/>
    </row>
    <row r="136" spans="24:31" x14ac:dyDescent="0.2">
      <c r="X136" s="162"/>
      <c r="Y136" s="163"/>
      <c r="Z136" s="159"/>
    </row>
    <row r="137" spans="24:31" ht="15" x14ac:dyDescent="0.25">
      <c r="Y137" s="157" t="s">
        <v>173</v>
      </c>
      <c r="Z137" s="157" t="s">
        <v>166</v>
      </c>
      <c r="AB137" s="161" t="s">
        <v>175</v>
      </c>
      <c r="AC137" s="161"/>
    </row>
    <row r="138" spans="24:31" ht="15" x14ac:dyDescent="0.25">
      <c r="Y138" s="158" t="s">
        <v>174</v>
      </c>
      <c r="Z138" s="158">
        <v>40</v>
      </c>
      <c r="AB138" s="196" t="s">
        <v>179</v>
      </c>
      <c r="AC138" s="197"/>
      <c r="AD138" s="196" t="s">
        <v>180</v>
      </c>
      <c r="AE138" s="197"/>
    </row>
    <row r="139" spans="24:31" x14ac:dyDescent="0.2">
      <c r="Y139" s="158" t="s">
        <v>175</v>
      </c>
      <c r="Z139" s="158">
        <v>29</v>
      </c>
      <c r="AB139" s="188">
        <v>0</v>
      </c>
      <c r="AC139" s="189"/>
      <c r="AD139" s="188">
        <v>1</v>
      </c>
      <c r="AE139" s="189"/>
    </row>
    <row r="140" spans="24:31" x14ac:dyDescent="0.2">
      <c r="Y140" s="158" t="s">
        <v>176</v>
      </c>
      <c r="Z140" s="158">
        <v>1</v>
      </c>
      <c r="AB140" s="188">
        <v>1</v>
      </c>
      <c r="AC140" s="189"/>
      <c r="AD140" s="188">
        <v>7</v>
      </c>
      <c r="AE140" s="189"/>
    </row>
    <row r="141" spans="24:31" ht="13.5" customHeight="1" thickBot="1" x14ac:dyDescent="0.25">
      <c r="Y141" s="167" t="s">
        <v>188</v>
      </c>
      <c r="Z141" s="168">
        <v>4</v>
      </c>
      <c r="AB141" s="188">
        <v>2</v>
      </c>
      <c r="AC141" s="189"/>
      <c r="AD141" s="188">
        <v>11</v>
      </c>
      <c r="AE141" s="189"/>
    </row>
    <row r="142" spans="24:31" x14ac:dyDescent="0.2">
      <c r="Y142" s="165" t="s">
        <v>177</v>
      </c>
      <c r="Z142" s="166">
        <f>SUM(Z138:Z141)</f>
        <v>74</v>
      </c>
      <c r="AB142" s="188">
        <v>3</v>
      </c>
      <c r="AC142" s="189"/>
      <c r="AD142" s="188">
        <v>7</v>
      </c>
      <c r="AE142" s="189"/>
    </row>
    <row r="143" spans="24:31" x14ac:dyDescent="0.2">
      <c r="Y143" s="158" t="s">
        <v>156</v>
      </c>
      <c r="Z143" s="164">
        <f>SUM('1. Covid-19-Daten'!N222:N275)</f>
        <v>74</v>
      </c>
      <c r="AB143" s="188">
        <v>4</v>
      </c>
      <c r="AC143" s="189"/>
      <c r="AD143" s="188">
        <v>3</v>
      </c>
      <c r="AE143" s="189"/>
    </row>
    <row r="144" spans="24:31" ht="15" thickBot="1" x14ac:dyDescent="0.25">
      <c r="AB144" s="190" t="s">
        <v>181</v>
      </c>
      <c r="AC144" s="191"/>
      <c r="AD144" s="190">
        <v>0</v>
      </c>
      <c r="AE144" s="191"/>
    </row>
    <row r="145" spans="28:31" x14ac:dyDescent="0.2">
      <c r="AB145" s="192" t="s">
        <v>182</v>
      </c>
      <c r="AC145" s="193"/>
      <c r="AD145" s="192">
        <f>SUM(AD139:AE144)</f>
        <v>29</v>
      </c>
      <c r="AE145" s="193"/>
    </row>
  </sheetData>
  <mergeCells count="34">
    <mergeCell ref="AB145:AC145"/>
    <mergeCell ref="AD145:AE145"/>
    <mergeCell ref="AB128:AC128"/>
    <mergeCell ref="AD128:AE128"/>
    <mergeCell ref="AB129:AC129"/>
    <mergeCell ref="AB130:AC130"/>
    <mergeCell ref="AB131:AC131"/>
    <mergeCell ref="AD129:AE129"/>
    <mergeCell ref="AD130:AE130"/>
    <mergeCell ref="AD131:AE131"/>
    <mergeCell ref="AD132:AE132"/>
    <mergeCell ref="AD133:AE133"/>
    <mergeCell ref="AD134:AE134"/>
    <mergeCell ref="AD135:AE135"/>
    <mergeCell ref="AB143:AC143"/>
    <mergeCell ref="AB144:AC144"/>
    <mergeCell ref="AD143:AE143"/>
    <mergeCell ref="AD144:AE144"/>
    <mergeCell ref="AB138:AC138"/>
    <mergeCell ref="AB139:AC139"/>
    <mergeCell ref="AB140:AC140"/>
    <mergeCell ref="AB141:AC141"/>
    <mergeCell ref="AB142:AC142"/>
    <mergeCell ref="AD138:AE138"/>
    <mergeCell ref="AD139:AE139"/>
    <mergeCell ref="AD140:AE140"/>
    <mergeCell ref="AD141:AE141"/>
    <mergeCell ref="AD142:AE142"/>
    <mergeCell ref="AB132:AC132"/>
    <mergeCell ref="AB133:AC133"/>
    <mergeCell ref="AB134:AC134"/>
    <mergeCell ref="AB135:AC135"/>
    <mergeCell ref="Y124:Z125"/>
    <mergeCell ref="AB124:AE125"/>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63" sqref="S63"/>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82" sqref="S8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J51" sqref="J51"/>
    </sheetView>
  </sheetViews>
  <sheetFormatPr baseColWidth="10" defaultColWidth="11" defaultRowHeight="14.25" x14ac:dyDescent="0.2"/>
  <cols>
    <col min="1" max="1" width="14.25" style="49" customWidth="1"/>
    <col min="2" max="5" width="15.625" style="49" customWidth="1"/>
    <col min="6" max="16384" width="11" style="49"/>
  </cols>
  <sheetData>
    <row r="1" spans="1:5" ht="15" thickTop="1" x14ac:dyDescent="0.2">
      <c r="A1" s="198" t="s">
        <v>184</v>
      </c>
      <c r="B1" s="199"/>
      <c r="C1" s="199"/>
      <c r="D1" s="199"/>
      <c r="E1" s="200"/>
    </row>
    <row r="2" spans="1:5" x14ac:dyDescent="0.2">
      <c r="A2" s="50" t="s">
        <v>157</v>
      </c>
      <c r="B2" s="51" t="s">
        <v>159</v>
      </c>
      <c r="C2" s="51" t="s">
        <v>158</v>
      </c>
      <c r="D2" s="51" t="s">
        <v>160</v>
      </c>
      <c r="E2" s="52" t="s">
        <v>161</v>
      </c>
    </row>
    <row r="3" spans="1:5" x14ac:dyDescent="0.2">
      <c r="A3" s="53">
        <v>25</v>
      </c>
      <c r="B3" s="54">
        <v>3203</v>
      </c>
      <c r="C3" s="54">
        <f>B3*E3/100</f>
        <v>12.812000000000001</v>
      </c>
      <c r="D3" s="54">
        <f>SUM(B3,-C3)</f>
        <v>3190.1880000000001</v>
      </c>
      <c r="E3" s="55">
        <v>0.4</v>
      </c>
    </row>
    <row r="4" spans="1:5" x14ac:dyDescent="0.2">
      <c r="A4" s="53">
        <v>26</v>
      </c>
      <c r="B4" s="54">
        <v>3909</v>
      </c>
      <c r="C4" s="54">
        <f t="shared" ref="C4:C20" si="0">B4*E4/100</f>
        <v>39.090000000000003</v>
      </c>
      <c r="D4" s="54">
        <f t="shared" ref="D4:D20" si="1">SUM(B4,-C4)</f>
        <v>3869.91</v>
      </c>
      <c r="E4" s="55">
        <v>1</v>
      </c>
    </row>
    <row r="5" spans="1:5" x14ac:dyDescent="0.2">
      <c r="A5" s="53">
        <v>27</v>
      </c>
      <c r="B5" s="54">
        <v>5470</v>
      </c>
      <c r="C5" s="54">
        <f t="shared" si="0"/>
        <v>71.11</v>
      </c>
      <c r="D5" s="54">
        <f t="shared" si="1"/>
        <v>5398.89</v>
      </c>
      <c r="E5" s="55">
        <v>1.3</v>
      </c>
    </row>
    <row r="6" spans="1:5" x14ac:dyDescent="0.2">
      <c r="A6" s="53">
        <v>28</v>
      </c>
      <c r="B6" s="54">
        <v>3588</v>
      </c>
      <c r="C6" s="54">
        <f t="shared" si="0"/>
        <v>64.584000000000003</v>
      </c>
      <c r="D6" s="54">
        <f t="shared" si="1"/>
        <v>3523.4160000000002</v>
      </c>
      <c r="E6" s="55">
        <v>1.8</v>
      </c>
    </row>
    <row r="7" spans="1:5" x14ac:dyDescent="0.2">
      <c r="A7" s="53">
        <v>29</v>
      </c>
      <c r="B7" s="54">
        <v>2870</v>
      </c>
      <c r="C7" s="54">
        <f t="shared" si="0"/>
        <v>83.23</v>
      </c>
      <c r="D7" s="54">
        <f t="shared" si="1"/>
        <v>2786.77</v>
      </c>
      <c r="E7" s="55">
        <v>2.9</v>
      </c>
    </row>
    <row r="8" spans="1:5" x14ac:dyDescent="0.2">
      <c r="A8" s="53">
        <v>30</v>
      </c>
      <c r="B8" s="54">
        <v>2383</v>
      </c>
      <c r="C8" s="54">
        <f t="shared" si="0"/>
        <v>88.171000000000006</v>
      </c>
      <c r="D8" s="54">
        <f t="shared" si="1"/>
        <v>2294.8290000000002</v>
      </c>
      <c r="E8" s="55">
        <v>3.7</v>
      </c>
    </row>
    <row r="9" spans="1:5" x14ac:dyDescent="0.2">
      <c r="A9" s="53">
        <v>31</v>
      </c>
      <c r="B9" s="54">
        <v>2173</v>
      </c>
      <c r="C9" s="54">
        <f t="shared" si="0"/>
        <v>99.957999999999998</v>
      </c>
      <c r="D9" s="54">
        <f t="shared" si="1"/>
        <v>2073.0419999999999</v>
      </c>
      <c r="E9" s="55">
        <v>4.5999999999999996</v>
      </c>
    </row>
    <row r="10" spans="1:5" x14ac:dyDescent="0.2">
      <c r="A10" s="53">
        <v>32</v>
      </c>
      <c r="B10" s="54">
        <v>2503</v>
      </c>
      <c r="C10" s="54">
        <f t="shared" si="0"/>
        <v>90.108000000000004</v>
      </c>
      <c r="D10" s="54">
        <f t="shared" si="1"/>
        <v>2412.8919999999998</v>
      </c>
      <c r="E10" s="55">
        <v>3.6</v>
      </c>
    </row>
    <row r="11" spans="1:5" x14ac:dyDescent="0.2">
      <c r="A11" s="53">
        <v>33</v>
      </c>
      <c r="B11" s="54">
        <v>2958</v>
      </c>
      <c r="C11" s="54">
        <f t="shared" si="0"/>
        <v>141.98400000000001</v>
      </c>
      <c r="D11" s="54">
        <f t="shared" si="1"/>
        <v>2816.0160000000001</v>
      </c>
      <c r="E11" s="55">
        <v>4.8</v>
      </c>
    </row>
    <row r="12" spans="1:5" x14ac:dyDescent="0.2">
      <c r="A12" s="53">
        <v>34</v>
      </c>
      <c r="B12" s="54">
        <v>4139</v>
      </c>
      <c r="C12" s="54">
        <f t="shared" si="0"/>
        <v>161.42099999999999</v>
      </c>
      <c r="D12" s="54">
        <f t="shared" si="1"/>
        <v>3977.5790000000002</v>
      </c>
      <c r="E12" s="55">
        <v>3.9</v>
      </c>
    </row>
    <row r="13" spans="1:5" x14ac:dyDescent="0.2">
      <c r="A13" s="53">
        <v>35</v>
      </c>
      <c r="B13" s="54">
        <v>5603</v>
      </c>
      <c r="C13" s="54">
        <f t="shared" si="0"/>
        <v>162.48699999999999</v>
      </c>
      <c r="D13" s="54">
        <f t="shared" si="1"/>
        <v>5440.5129999999999</v>
      </c>
      <c r="E13" s="55">
        <v>2.9</v>
      </c>
    </row>
    <row r="14" spans="1:5" x14ac:dyDescent="0.2">
      <c r="A14" s="53">
        <v>36</v>
      </c>
      <c r="B14" s="54">
        <v>6481</v>
      </c>
      <c r="C14" s="54">
        <f t="shared" si="0"/>
        <v>142.58199999999999</v>
      </c>
      <c r="D14" s="54">
        <f t="shared" si="1"/>
        <v>6338.4179999999997</v>
      </c>
      <c r="E14" s="55">
        <v>2.2000000000000002</v>
      </c>
    </row>
    <row r="15" spans="1:5" x14ac:dyDescent="0.2">
      <c r="A15" s="53">
        <v>37</v>
      </c>
      <c r="B15" s="54">
        <v>5975</v>
      </c>
      <c r="C15" s="54">
        <f t="shared" si="0"/>
        <v>149.375</v>
      </c>
      <c r="D15" s="54">
        <f t="shared" si="1"/>
        <v>5825.625</v>
      </c>
      <c r="E15" s="55">
        <v>2.5</v>
      </c>
    </row>
    <row r="16" spans="1:5" x14ac:dyDescent="0.2">
      <c r="A16" s="53">
        <v>38</v>
      </c>
      <c r="B16" s="54">
        <v>5482</v>
      </c>
      <c r="C16" s="54">
        <f t="shared" si="0"/>
        <v>164.46</v>
      </c>
      <c r="D16" s="54">
        <f t="shared" si="1"/>
        <v>5317.54</v>
      </c>
      <c r="E16" s="55">
        <v>3</v>
      </c>
    </row>
    <row r="17" spans="1:5" x14ac:dyDescent="0.2">
      <c r="A17" s="53">
        <v>39</v>
      </c>
      <c r="B17" s="54">
        <v>4478</v>
      </c>
      <c r="C17" s="54">
        <f t="shared" si="0"/>
        <v>89.56</v>
      </c>
      <c r="D17" s="54">
        <f t="shared" si="1"/>
        <v>4388.4399999999996</v>
      </c>
      <c r="E17" s="55">
        <v>2</v>
      </c>
    </row>
    <row r="18" spans="1:5" x14ac:dyDescent="0.2">
      <c r="A18" s="53">
        <v>40</v>
      </c>
      <c r="B18" s="54">
        <v>3788</v>
      </c>
      <c r="C18" s="54">
        <f t="shared" si="0"/>
        <v>109.85199999999999</v>
      </c>
      <c r="D18" s="54">
        <f t="shared" si="1"/>
        <v>3678.1480000000001</v>
      </c>
      <c r="E18" s="55">
        <v>2.9</v>
      </c>
    </row>
    <row r="19" spans="1:5" x14ac:dyDescent="0.2">
      <c r="A19" s="53">
        <v>41</v>
      </c>
      <c r="B19" s="54">
        <v>4961</v>
      </c>
      <c r="C19" s="54">
        <f t="shared" si="0"/>
        <v>357.19200000000006</v>
      </c>
      <c r="D19" s="54">
        <f t="shared" si="1"/>
        <v>4603.808</v>
      </c>
      <c r="E19" s="55">
        <v>7.2</v>
      </c>
    </row>
    <row r="20" spans="1:5" x14ac:dyDescent="0.2">
      <c r="A20" s="141">
        <v>42</v>
      </c>
      <c r="B20" s="142">
        <v>7199</v>
      </c>
      <c r="C20" s="142">
        <f t="shared" si="0"/>
        <v>842.2829999999999</v>
      </c>
      <c r="D20" s="142">
        <f t="shared" si="1"/>
        <v>6356.7170000000006</v>
      </c>
      <c r="E20" s="143">
        <v>11.7</v>
      </c>
    </row>
    <row r="21" spans="1:5" x14ac:dyDescent="0.2">
      <c r="A21" s="141">
        <v>43</v>
      </c>
      <c r="B21" s="142">
        <v>10539</v>
      </c>
      <c r="C21" s="142">
        <f>B21*E21/100</f>
        <v>1717.8570000000002</v>
      </c>
      <c r="D21" s="142">
        <f>SUM(B21,-C21)</f>
        <v>8821.143</v>
      </c>
      <c r="E21" s="143">
        <v>16.3</v>
      </c>
    </row>
    <row r="22" spans="1:5" x14ac:dyDescent="0.2">
      <c r="A22" s="141">
        <v>44</v>
      </c>
      <c r="B22" s="142">
        <v>13709</v>
      </c>
      <c r="C22" s="142">
        <f>B22*E22/100</f>
        <v>2700.6729999999998</v>
      </c>
      <c r="D22" s="142">
        <f>SUM(B22,-C22)</f>
        <v>11008.327000000001</v>
      </c>
      <c r="E22" s="143">
        <v>19.7</v>
      </c>
    </row>
    <row r="23" spans="1:5" ht="15" thickBot="1" x14ac:dyDescent="0.25">
      <c r="A23" s="145">
        <v>45</v>
      </c>
      <c r="B23" s="144">
        <v>13326</v>
      </c>
      <c r="C23" s="144">
        <f>B23*E23/100</f>
        <v>2638.5479999999998</v>
      </c>
      <c r="D23" s="144">
        <f>SUM(B23,-C23)</f>
        <v>10687.452000000001</v>
      </c>
      <c r="E23" s="146">
        <v>19.8</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zoomScale="110" zoomScaleNormal="110" workbookViewId="0">
      <pane ySplit="3" topLeftCell="A169" activePane="bottomLeft" state="frozen"/>
      <selection pane="bottomLeft" activeCell="D196" sqref="D196"/>
    </sheetView>
  </sheetViews>
  <sheetFormatPr baseColWidth="10" defaultColWidth="11" defaultRowHeight="14.25" x14ac:dyDescent="0.2"/>
  <cols>
    <col min="1" max="1" width="26" style="37" customWidth="1"/>
    <col min="2" max="7" width="11" style="37"/>
    <col min="8" max="16384" width="11" style="49"/>
  </cols>
  <sheetData>
    <row r="1" spans="1:7" ht="15" thickTop="1" x14ac:dyDescent="0.2">
      <c r="A1" s="56"/>
      <c r="B1" s="201" t="s">
        <v>5</v>
      </c>
      <c r="C1" s="201"/>
      <c r="D1" s="201"/>
      <c r="E1" s="201"/>
      <c r="F1" s="201"/>
      <c r="G1" s="202"/>
    </row>
    <row r="2" spans="1:7" x14ac:dyDescent="0.2">
      <c r="A2" s="57"/>
      <c r="B2" s="203" t="s">
        <v>8</v>
      </c>
      <c r="C2" s="203"/>
      <c r="D2" s="203"/>
      <c r="E2" s="203" t="s">
        <v>9</v>
      </c>
      <c r="F2" s="203"/>
      <c r="G2" s="204"/>
    </row>
    <row r="3" spans="1:7" ht="60" x14ac:dyDescent="0.2">
      <c r="A3" s="57"/>
      <c r="B3" s="58" t="s">
        <v>3</v>
      </c>
      <c r="C3" s="58" t="s">
        <v>6</v>
      </c>
      <c r="D3" s="58" t="s">
        <v>7</v>
      </c>
      <c r="E3" s="58" t="s">
        <v>3</v>
      </c>
      <c r="F3" s="58" t="s">
        <v>6</v>
      </c>
      <c r="G3" s="59" t="s">
        <v>7</v>
      </c>
    </row>
    <row r="4" spans="1:7" x14ac:dyDescent="0.2">
      <c r="A4" s="60">
        <v>43952.333333333336</v>
      </c>
      <c r="B4" s="58"/>
      <c r="C4" s="58"/>
      <c r="D4" s="58"/>
      <c r="E4" s="58"/>
      <c r="F4" s="58"/>
      <c r="G4" s="59"/>
    </row>
    <row r="5" spans="1:7" x14ac:dyDescent="0.2">
      <c r="A5" s="60">
        <v>43953.333333333336</v>
      </c>
      <c r="B5" s="58"/>
      <c r="C5" s="58"/>
      <c r="D5" s="58"/>
      <c r="E5" s="58"/>
      <c r="F5" s="58"/>
      <c r="G5" s="59"/>
    </row>
    <row r="6" spans="1:7" x14ac:dyDescent="0.2">
      <c r="A6" s="60">
        <v>43954.333333333336</v>
      </c>
      <c r="B6" s="58"/>
      <c r="C6" s="58"/>
      <c r="D6" s="58"/>
      <c r="E6" s="58"/>
      <c r="F6" s="58"/>
      <c r="G6" s="59"/>
    </row>
    <row r="7" spans="1:7" x14ac:dyDescent="0.2">
      <c r="A7" s="60">
        <v>43955.333333333336</v>
      </c>
      <c r="B7" s="58"/>
      <c r="C7" s="58"/>
      <c r="D7" s="58"/>
      <c r="E7" s="58"/>
      <c r="F7" s="58"/>
      <c r="G7" s="59"/>
    </row>
    <row r="8" spans="1:7" x14ac:dyDescent="0.2">
      <c r="A8" s="60">
        <v>43956.333333333336</v>
      </c>
      <c r="B8" s="58"/>
      <c r="C8" s="58"/>
      <c r="D8" s="58"/>
      <c r="E8" s="58"/>
      <c r="F8" s="58"/>
      <c r="G8" s="59"/>
    </row>
    <row r="9" spans="1:7" x14ac:dyDescent="0.2">
      <c r="A9" s="60">
        <v>43957.333333333336</v>
      </c>
      <c r="B9" s="58"/>
      <c r="C9" s="58"/>
      <c r="D9" s="58"/>
      <c r="E9" s="58"/>
      <c r="F9" s="58"/>
      <c r="G9" s="59"/>
    </row>
    <row r="10" spans="1:7" x14ac:dyDescent="0.2">
      <c r="A10" s="60">
        <v>43958.333333333336</v>
      </c>
      <c r="B10" s="58"/>
      <c r="C10" s="58"/>
      <c r="D10" s="58"/>
      <c r="E10" s="58"/>
      <c r="F10" s="58"/>
      <c r="G10" s="59"/>
    </row>
    <row r="11" spans="1:7" x14ac:dyDescent="0.2">
      <c r="A11" s="60">
        <v>43959.333333333336</v>
      </c>
      <c r="B11" s="58"/>
      <c r="C11" s="58"/>
      <c r="D11" s="58"/>
      <c r="E11" s="58"/>
      <c r="F11" s="58"/>
      <c r="G11" s="59"/>
    </row>
    <row r="12" spans="1:7" x14ac:dyDescent="0.2">
      <c r="A12" s="60">
        <v>43960.333333333336</v>
      </c>
      <c r="B12" s="58"/>
      <c r="C12" s="58"/>
      <c r="D12" s="58"/>
      <c r="E12" s="58"/>
      <c r="F12" s="58"/>
      <c r="G12" s="59"/>
    </row>
    <row r="13" spans="1:7" x14ac:dyDescent="0.2">
      <c r="A13" s="60">
        <v>43961.333333333336</v>
      </c>
      <c r="B13" s="58"/>
      <c r="C13" s="58"/>
      <c r="D13" s="58"/>
      <c r="E13" s="58"/>
      <c r="F13" s="58"/>
      <c r="G13" s="59"/>
    </row>
    <row r="14" spans="1:7" x14ac:dyDescent="0.2">
      <c r="A14" s="60">
        <v>43962.333333333336</v>
      </c>
      <c r="B14" s="58"/>
      <c r="C14" s="58"/>
      <c r="D14" s="58"/>
      <c r="E14" s="58"/>
      <c r="F14" s="58"/>
      <c r="G14" s="59"/>
    </row>
    <row r="15" spans="1:7" x14ac:dyDescent="0.2">
      <c r="A15" s="60">
        <v>43963.333333333336</v>
      </c>
      <c r="B15" s="58"/>
      <c r="C15" s="58"/>
      <c r="D15" s="58"/>
      <c r="E15" s="58"/>
      <c r="F15" s="58"/>
      <c r="G15" s="59"/>
    </row>
    <row r="16" spans="1:7" x14ac:dyDescent="0.2">
      <c r="A16" s="60">
        <v>43964.333333333336</v>
      </c>
      <c r="B16" s="58"/>
      <c r="C16" s="58"/>
      <c r="D16" s="58"/>
      <c r="E16" s="58"/>
      <c r="F16" s="58"/>
      <c r="G16" s="59"/>
    </row>
    <row r="17" spans="1:7" x14ac:dyDescent="0.2">
      <c r="A17" s="60">
        <v>43965.333333333336</v>
      </c>
      <c r="B17" s="58"/>
      <c r="C17" s="58"/>
      <c r="D17" s="58"/>
      <c r="E17" s="58"/>
      <c r="F17" s="58"/>
      <c r="G17" s="59"/>
    </row>
    <row r="18" spans="1:7" x14ac:dyDescent="0.2">
      <c r="A18" s="60">
        <v>43966.333333333336</v>
      </c>
      <c r="B18" s="58"/>
      <c r="C18" s="58"/>
      <c r="D18" s="58"/>
      <c r="E18" s="58"/>
      <c r="F18" s="58"/>
      <c r="G18" s="59"/>
    </row>
    <row r="19" spans="1:7" x14ac:dyDescent="0.2">
      <c r="A19" s="60">
        <v>43967.333333333336</v>
      </c>
      <c r="B19" s="58"/>
      <c r="C19" s="58"/>
      <c r="D19" s="58"/>
      <c r="E19" s="58"/>
      <c r="F19" s="58"/>
      <c r="G19" s="59"/>
    </row>
    <row r="20" spans="1:7" x14ac:dyDescent="0.2">
      <c r="A20" s="60">
        <v>43968.333333333336</v>
      </c>
      <c r="B20" s="58"/>
      <c r="C20" s="58"/>
      <c r="D20" s="58"/>
      <c r="E20" s="58"/>
      <c r="F20" s="58"/>
      <c r="G20" s="59"/>
    </row>
    <row r="21" spans="1:7" x14ac:dyDescent="0.2">
      <c r="A21" s="60">
        <v>43969.333333333336</v>
      </c>
      <c r="B21" s="58"/>
      <c r="C21" s="58"/>
      <c r="D21" s="58"/>
      <c r="E21" s="58"/>
      <c r="F21" s="58"/>
      <c r="G21" s="59"/>
    </row>
    <row r="22" spans="1:7" x14ac:dyDescent="0.2">
      <c r="A22" s="60">
        <v>43970.333333333336</v>
      </c>
      <c r="B22" s="58"/>
      <c r="C22" s="58"/>
      <c r="D22" s="58"/>
      <c r="E22" s="58"/>
      <c r="F22" s="58"/>
      <c r="G22" s="59"/>
    </row>
    <row r="23" spans="1:7" x14ac:dyDescent="0.2">
      <c r="A23" s="60">
        <v>43971.333333333336</v>
      </c>
      <c r="B23" s="58"/>
      <c r="C23" s="58"/>
      <c r="D23" s="58"/>
      <c r="E23" s="58"/>
      <c r="F23" s="58"/>
      <c r="G23" s="59"/>
    </row>
    <row r="24" spans="1:7" x14ac:dyDescent="0.2">
      <c r="A24" s="60">
        <v>43972.333333333336</v>
      </c>
      <c r="B24" s="58"/>
      <c r="C24" s="58"/>
      <c r="D24" s="58"/>
      <c r="E24" s="58"/>
      <c r="F24" s="58"/>
      <c r="G24" s="59"/>
    </row>
    <row r="25" spans="1:7" x14ac:dyDescent="0.2">
      <c r="A25" s="60">
        <v>43973.333333333336</v>
      </c>
      <c r="B25" s="58"/>
      <c r="C25" s="58"/>
      <c r="D25" s="58"/>
      <c r="E25" s="58"/>
      <c r="F25" s="58"/>
      <c r="G25" s="59"/>
    </row>
    <row r="26" spans="1:7" x14ac:dyDescent="0.2">
      <c r="A26" s="60">
        <v>43974.333333333336</v>
      </c>
      <c r="B26" s="58"/>
      <c r="C26" s="58"/>
      <c r="D26" s="58"/>
      <c r="E26" s="58"/>
      <c r="F26" s="58"/>
      <c r="G26" s="59"/>
    </row>
    <row r="27" spans="1:7" x14ac:dyDescent="0.2">
      <c r="A27" s="60">
        <v>43975.333333333336</v>
      </c>
      <c r="B27" s="58"/>
      <c r="C27" s="58"/>
      <c r="D27" s="58"/>
      <c r="E27" s="58"/>
      <c r="F27" s="58"/>
      <c r="G27" s="59"/>
    </row>
    <row r="28" spans="1:7" x14ac:dyDescent="0.2">
      <c r="A28" s="60">
        <v>43976.333333333336</v>
      </c>
      <c r="B28" s="58"/>
      <c r="C28" s="58"/>
      <c r="D28" s="58"/>
      <c r="E28" s="58"/>
      <c r="F28" s="58"/>
      <c r="G28" s="59"/>
    </row>
    <row r="29" spans="1:7" x14ac:dyDescent="0.2">
      <c r="A29" s="60">
        <v>43977.333333333336</v>
      </c>
      <c r="B29" s="58"/>
      <c r="C29" s="58"/>
      <c r="D29" s="58"/>
      <c r="E29" s="58"/>
      <c r="F29" s="58"/>
      <c r="G29" s="59"/>
    </row>
    <row r="30" spans="1:7" x14ac:dyDescent="0.2">
      <c r="A30" s="60">
        <v>43978.333333333336</v>
      </c>
      <c r="B30" s="58"/>
      <c r="C30" s="58"/>
      <c r="D30" s="58"/>
      <c r="E30" s="58"/>
      <c r="F30" s="58"/>
      <c r="G30" s="59"/>
    </row>
    <row r="31" spans="1:7" x14ac:dyDescent="0.2">
      <c r="A31" s="60">
        <v>43979.333333333336</v>
      </c>
      <c r="B31" s="58"/>
      <c r="C31" s="58"/>
      <c r="D31" s="58"/>
      <c r="E31" s="58"/>
      <c r="F31" s="58"/>
      <c r="G31" s="59"/>
    </row>
    <row r="32" spans="1:7" x14ac:dyDescent="0.2">
      <c r="A32" s="60">
        <v>43980.333333333336</v>
      </c>
      <c r="B32" s="58"/>
      <c r="C32" s="58"/>
      <c r="D32" s="58"/>
      <c r="E32" s="58"/>
      <c r="F32" s="58"/>
      <c r="G32" s="59"/>
    </row>
    <row r="33" spans="1:7" x14ac:dyDescent="0.2">
      <c r="A33" s="60">
        <v>43981.333333333336</v>
      </c>
      <c r="B33" s="58"/>
      <c r="C33" s="58"/>
      <c r="D33" s="58"/>
      <c r="E33" s="58"/>
      <c r="F33" s="58"/>
      <c r="G33" s="59"/>
    </row>
    <row r="34" spans="1:7" x14ac:dyDescent="0.2">
      <c r="A34" s="60">
        <v>43982.333333333336</v>
      </c>
      <c r="B34" s="58"/>
      <c r="C34" s="58"/>
      <c r="D34" s="58"/>
      <c r="E34" s="58"/>
      <c r="F34" s="58"/>
      <c r="G34" s="59"/>
    </row>
    <row r="35" spans="1:7" x14ac:dyDescent="0.2">
      <c r="A35" s="60">
        <v>43983.333333333336</v>
      </c>
      <c r="B35" s="58"/>
      <c r="C35" s="58"/>
      <c r="D35" s="58"/>
      <c r="E35" s="58"/>
      <c r="F35" s="58"/>
      <c r="G35" s="59"/>
    </row>
    <row r="36" spans="1:7" x14ac:dyDescent="0.2">
      <c r="A36" s="60">
        <v>43984.333333333336</v>
      </c>
      <c r="B36" s="58"/>
      <c r="C36" s="58"/>
      <c r="D36" s="58"/>
      <c r="E36" s="58"/>
      <c r="F36" s="58"/>
      <c r="G36" s="59"/>
    </row>
    <row r="37" spans="1:7" x14ac:dyDescent="0.2">
      <c r="A37" s="60">
        <v>43985.333333333336</v>
      </c>
      <c r="B37" s="58"/>
      <c r="C37" s="58"/>
      <c r="D37" s="58"/>
      <c r="E37" s="58"/>
      <c r="F37" s="58"/>
      <c r="G37" s="59"/>
    </row>
    <row r="38" spans="1:7" x14ac:dyDescent="0.2">
      <c r="A38" s="60">
        <v>43986.333333333336</v>
      </c>
      <c r="B38" s="58"/>
      <c r="C38" s="58"/>
      <c r="D38" s="58"/>
      <c r="E38" s="58"/>
      <c r="F38" s="58"/>
      <c r="G38" s="59"/>
    </row>
    <row r="39" spans="1:7" x14ac:dyDescent="0.2">
      <c r="A39" s="60">
        <v>43987.333333333336</v>
      </c>
      <c r="B39" s="58"/>
      <c r="C39" s="58"/>
      <c r="D39" s="58"/>
      <c r="E39" s="58"/>
      <c r="F39" s="58"/>
      <c r="G39" s="59"/>
    </row>
    <row r="40" spans="1:7" x14ac:dyDescent="0.2">
      <c r="A40" s="60">
        <v>43988.333333333336</v>
      </c>
      <c r="B40" s="58"/>
      <c r="C40" s="58"/>
      <c r="D40" s="58"/>
      <c r="E40" s="58"/>
      <c r="F40" s="58"/>
      <c r="G40" s="59"/>
    </row>
    <row r="41" spans="1:7" x14ac:dyDescent="0.2">
      <c r="A41" s="60">
        <v>43989.333333333336</v>
      </c>
      <c r="B41" s="58"/>
      <c r="C41" s="58"/>
      <c r="D41" s="58"/>
      <c r="E41" s="58"/>
      <c r="F41" s="58"/>
      <c r="G41" s="59"/>
    </row>
    <row r="42" spans="1:7" x14ac:dyDescent="0.2">
      <c r="A42" s="60">
        <v>43990.333333333336</v>
      </c>
      <c r="B42" s="58"/>
      <c r="C42" s="58"/>
      <c r="D42" s="58"/>
      <c r="E42" s="58"/>
      <c r="F42" s="58"/>
      <c r="G42" s="59"/>
    </row>
    <row r="43" spans="1:7" x14ac:dyDescent="0.2">
      <c r="A43" s="60">
        <v>43991.333333333336</v>
      </c>
      <c r="B43" s="58"/>
      <c r="C43" s="58"/>
      <c r="D43" s="58"/>
      <c r="E43" s="58"/>
      <c r="F43" s="58"/>
      <c r="G43" s="59"/>
    </row>
    <row r="44" spans="1:7" x14ac:dyDescent="0.2">
      <c r="A44" s="60">
        <v>43992.333333333336</v>
      </c>
      <c r="B44" s="58"/>
      <c r="C44" s="58"/>
      <c r="D44" s="58"/>
      <c r="E44" s="58"/>
      <c r="F44" s="58"/>
      <c r="G44" s="59"/>
    </row>
    <row r="45" spans="1:7" x14ac:dyDescent="0.2">
      <c r="A45" s="60">
        <v>43993.333333333336</v>
      </c>
      <c r="B45" s="58"/>
      <c r="C45" s="58"/>
      <c r="D45" s="58"/>
      <c r="E45" s="58"/>
      <c r="F45" s="58"/>
      <c r="G45" s="59"/>
    </row>
    <row r="46" spans="1:7" x14ac:dyDescent="0.2">
      <c r="A46" s="60">
        <v>43994.333333333336</v>
      </c>
      <c r="B46" s="61">
        <v>3</v>
      </c>
      <c r="C46" s="61">
        <v>13</v>
      </c>
      <c r="D46" s="61">
        <v>67</v>
      </c>
      <c r="E46" s="61">
        <v>10</v>
      </c>
      <c r="F46" s="61">
        <v>38</v>
      </c>
      <c r="G46" s="62">
        <v>166</v>
      </c>
    </row>
    <row r="47" spans="1:7" x14ac:dyDescent="0.2">
      <c r="A47" s="63">
        <v>43997.333333333336</v>
      </c>
      <c r="B47" s="61">
        <v>4</v>
      </c>
      <c r="C47" s="61">
        <v>16</v>
      </c>
      <c r="D47" s="61">
        <f t="shared" ref="D47:D78" si="0">SUM(D46,B47)</f>
        <v>71</v>
      </c>
      <c r="E47" s="61">
        <v>5</v>
      </c>
      <c r="F47" s="61">
        <v>29</v>
      </c>
      <c r="G47" s="62">
        <f t="shared" ref="G47:G78" si="1">SUM(G46,E47)</f>
        <v>171</v>
      </c>
    </row>
    <row r="48" spans="1:7" x14ac:dyDescent="0.2">
      <c r="A48" s="63">
        <v>43998.333333333336</v>
      </c>
      <c r="B48" s="61">
        <v>2</v>
      </c>
      <c r="C48" s="61">
        <v>17</v>
      </c>
      <c r="D48" s="61">
        <f t="shared" si="0"/>
        <v>73</v>
      </c>
      <c r="E48" s="61">
        <v>2</v>
      </c>
      <c r="F48" s="61">
        <v>16</v>
      </c>
      <c r="G48" s="62">
        <f t="shared" si="1"/>
        <v>173</v>
      </c>
    </row>
    <row r="49" spans="1:7" x14ac:dyDescent="0.2">
      <c r="A49" s="63">
        <v>43999.333333333336</v>
      </c>
      <c r="B49" s="61">
        <v>0</v>
      </c>
      <c r="C49" s="61">
        <v>17</v>
      </c>
      <c r="D49" s="61">
        <f t="shared" si="0"/>
        <v>73</v>
      </c>
      <c r="E49" s="61">
        <v>2</v>
      </c>
      <c r="F49" s="61">
        <v>19</v>
      </c>
      <c r="G49" s="62">
        <f t="shared" si="1"/>
        <v>175</v>
      </c>
    </row>
    <row r="50" spans="1:7" x14ac:dyDescent="0.2">
      <c r="A50" s="63">
        <v>44000</v>
      </c>
      <c r="B50" s="61">
        <v>3</v>
      </c>
      <c r="C50" s="61">
        <v>20</v>
      </c>
      <c r="D50" s="61">
        <f t="shared" si="0"/>
        <v>76</v>
      </c>
      <c r="E50" s="61">
        <v>4</v>
      </c>
      <c r="F50" s="61">
        <v>23</v>
      </c>
      <c r="G50" s="62">
        <f t="shared" si="1"/>
        <v>179</v>
      </c>
    </row>
    <row r="51" spans="1:7" x14ac:dyDescent="0.2">
      <c r="A51" s="63">
        <v>44001</v>
      </c>
      <c r="B51" s="61">
        <v>2</v>
      </c>
      <c r="C51" s="61">
        <v>18</v>
      </c>
      <c r="D51" s="61">
        <f t="shared" si="0"/>
        <v>78</v>
      </c>
      <c r="E51" s="61">
        <v>8</v>
      </c>
      <c r="F51" s="61">
        <v>29</v>
      </c>
      <c r="G51" s="62">
        <f t="shared" si="1"/>
        <v>187</v>
      </c>
    </row>
    <row r="52" spans="1:7" x14ac:dyDescent="0.2">
      <c r="A52" s="63">
        <v>44004</v>
      </c>
      <c r="B52" s="61">
        <v>4</v>
      </c>
      <c r="C52" s="61">
        <v>21</v>
      </c>
      <c r="D52" s="61">
        <f t="shared" si="0"/>
        <v>82</v>
      </c>
      <c r="E52" s="61">
        <v>34</v>
      </c>
      <c r="F52" s="61">
        <v>67</v>
      </c>
      <c r="G52" s="62">
        <f t="shared" si="1"/>
        <v>221</v>
      </c>
    </row>
    <row r="53" spans="1:7" x14ac:dyDescent="0.2">
      <c r="A53" s="63">
        <v>44005</v>
      </c>
      <c r="B53" s="61">
        <v>0</v>
      </c>
      <c r="C53" s="61">
        <v>20</v>
      </c>
      <c r="D53" s="61">
        <f t="shared" si="0"/>
        <v>82</v>
      </c>
      <c r="E53" s="61">
        <v>5</v>
      </c>
      <c r="F53" s="61">
        <v>49</v>
      </c>
      <c r="G53" s="62">
        <f t="shared" si="1"/>
        <v>226</v>
      </c>
    </row>
    <row r="54" spans="1:7" x14ac:dyDescent="0.2">
      <c r="A54" s="63">
        <v>44006</v>
      </c>
      <c r="B54" s="61">
        <v>5</v>
      </c>
      <c r="C54" s="61">
        <v>18</v>
      </c>
      <c r="D54" s="61">
        <f t="shared" si="0"/>
        <v>87</v>
      </c>
      <c r="E54" s="61">
        <v>20</v>
      </c>
      <c r="F54" s="61">
        <v>64</v>
      </c>
      <c r="G54" s="62">
        <f t="shared" si="1"/>
        <v>246</v>
      </c>
    </row>
    <row r="55" spans="1:7" x14ac:dyDescent="0.2">
      <c r="A55" s="63">
        <v>44007</v>
      </c>
      <c r="B55" s="61">
        <v>5</v>
      </c>
      <c r="C55" s="61">
        <v>21</v>
      </c>
      <c r="D55" s="61">
        <f t="shared" si="0"/>
        <v>92</v>
      </c>
      <c r="E55" s="61">
        <v>40</v>
      </c>
      <c r="F55" s="61">
        <v>79</v>
      </c>
      <c r="G55" s="62">
        <f t="shared" si="1"/>
        <v>286</v>
      </c>
    </row>
    <row r="56" spans="1:7" x14ac:dyDescent="0.2">
      <c r="A56" s="63">
        <v>44008</v>
      </c>
      <c r="B56" s="61">
        <v>6</v>
      </c>
      <c r="C56" s="61">
        <v>25</v>
      </c>
      <c r="D56" s="61">
        <f t="shared" si="0"/>
        <v>98</v>
      </c>
      <c r="E56" s="61">
        <v>24</v>
      </c>
      <c r="F56" s="61">
        <v>108</v>
      </c>
      <c r="G56" s="62">
        <f t="shared" si="1"/>
        <v>310</v>
      </c>
    </row>
    <row r="57" spans="1:7" x14ac:dyDescent="0.2">
      <c r="A57" s="63">
        <v>44011</v>
      </c>
      <c r="B57" s="61">
        <v>19</v>
      </c>
      <c r="C57" s="61">
        <v>39</v>
      </c>
      <c r="D57" s="61">
        <f t="shared" si="0"/>
        <v>117</v>
      </c>
      <c r="E57" s="61">
        <v>62</v>
      </c>
      <c r="F57" s="61">
        <v>152</v>
      </c>
      <c r="G57" s="62">
        <f t="shared" si="1"/>
        <v>372</v>
      </c>
    </row>
    <row r="58" spans="1:7" x14ac:dyDescent="0.2">
      <c r="A58" s="63">
        <v>44012</v>
      </c>
      <c r="B58" s="61">
        <v>20</v>
      </c>
      <c r="C58" s="61">
        <v>55</v>
      </c>
      <c r="D58" s="61">
        <f t="shared" si="0"/>
        <v>137</v>
      </c>
      <c r="E58" s="61">
        <v>42</v>
      </c>
      <c r="F58" s="61">
        <v>192</v>
      </c>
      <c r="G58" s="62">
        <f t="shared" si="1"/>
        <v>414</v>
      </c>
    </row>
    <row r="59" spans="1:7" x14ac:dyDescent="0.2">
      <c r="A59" s="63">
        <v>44013</v>
      </c>
      <c r="B59" s="61">
        <v>19</v>
      </c>
      <c r="C59" s="61">
        <v>65</v>
      </c>
      <c r="D59" s="61">
        <f t="shared" si="0"/>
        <v>156</v>
      </c>
      <c r="E59" s="61">
        <v>32</v>
      </c>
      <c r="F59" s="61">
        <v>227</v>
      </c>
      <c r="G59" s="62">
        <f t="shared" si="1"/>
        <v>446</v>
      </c>
    </row>
    <row r="60" spans="1:7" x14ac:dyDescent="0.2">
      <c r="A60" s="63">
        <v>44014</v>
      </c>
      <c r="B60" s="61">
        <v>11</v>
      </c>
      <c r="C60" s="61">
        <v>74</v>
      </c>
      <c r="D60" s="61">
        <f t="shared" si="0"/>
        <v>167</v>
      </c>
      <c r="E60" s="61">
        <v>53</v>
      </c>
      <c r="F60" s="61">
        <v>252</v>
      </c>
      <c r="G60" s="62">
        <f t="shared" si="1"/>
        <v>499</v>
      </c>
    </row>
    <row r="61" spans="1:7" x14ac:dyDescent="0.2">
      <c r="A61" s="63">
        <v>44015</v>
      </c>
      <c r="B61" s="61">
        <v>6</v>
      </c>
      <c r="C61" s="61">
        <v>73</v>
      </c>
      <c r="D61" s="61">
        <f t="shared" si="0"/>
        <v>173</v>
      </c>
      <c r="E61" s="61">
        <v>13</v>
      </c>
      <c r="F61" s="61">
        <v>220</v>
      </c>
      <c r="G61" s="62">
        <f t="shared" si="1"/>
        <v>512</v>
      </c>
    </row>
    <row r="62" spans="1:7" x14ac:dyDescent="0.2">
      <c r="A62" s="63">
        <v>44018</v>
      </c>
      <c r="B62" s="61">
        <v>10</v>
      </c>
      <c r="C62" s="61">
        <v>83</v>
      </c>
      <c r="D62" s="61">
        <f t="shared" si="0"/>
        <v>183</v>
      </c>
      <c r="E62" s="61">
        <v>30</v>
      </c>
      <c r="F62" s="61">
        <v>250</v>
      </c>
      <c r="G62" s="62">
        <f t="shared" si="1"/>
        <v>542</v>
      </c>
    </row>
    <row r="63" spans="1:7" x14ac:dyDescent="0.2">
      <c r="A63" s="63">
        <v>44019</v>
      </c>
      <c r="B63" s="61">
        <v>9</v>
      </c>
      <c r="C63" s="61">
        <v>76</v>
      </c>
      <c r="D63" s="61">
        <f t="shared" si="0"/>
        <v>192</v>
      </c>
      <c r="E63" s="61">
        <v>19</v>
      </c>
      <c r="F63" s="61">
        <v>249</v>
      </c>
      <c r="G63" s="62">
        <f t="shared" si="1"/>
        <v>561</v>
      </c>
    </row>
    <row r="64" spans="1:7" x14ac:dyDescent="0.2">
      <c r="A64" s="63">
        <v>44020</v>
      </c>
      <c r="B64" s="61">
        <v>8</v>
      </c>
      <c r="C64" s="61">
        <v>70</v>
      </c>
      <c r="D64" s="61">
        <f t="shared" si="0"/>
        <v>200</v>
      </c>
      <c r="E64" s="61">
        <v>40</v>
      </c>
      <c r="F64" s="61">
        <v>238</v>
      </c>
      <c r="G64" s="62">
        <f t="shared" si="1"/>
        <v>601</v>
      </c>
    </row>
    <row r="65" spans="1:7" x14ac:dyDescent="0.2">
      <c r="A65" s="63">
        <v>44021</v>
      </c>
      <c r="B65" s="61">
        <v>5</v>
      </c>
      <c r="C65" s="61">
        <v>57</v>
      </c>
      <c r="D65" s="61">
        <f t="shared" si="0"/>
        <v>205</v>
      </c>
      <c r="E65" s="61">
        <v>48</v>
      </c>
      <c r="F65" s="61">
        <v>228</v>
      </c>
      <c r="G65" s="62">
        <f t="shared" si="1"/>
        <v>649</v>
      </c>
    </row>
    <row r="66" spans="1:7" x14ac:dyDescent="0.2">
      <c r="A66" s="63">
        <v>44022</v>
      </c>
      <c r="B66" s="61">
        <v>11</v>
      </c>
      <c r="C66" s="61">
        <v>55</v>
      </c>
      <c r="D66" s="61">
        <f t="shared" si="0"/>
        <v>216</v>
      </c>
      <c r="E66" s="61">
        <v>62</v>
      </c>
      <c r="F66" s="61">
        <v>245</v>
      </c>
      <c r="G66" s="62">
        <f t="shared" si="1"/>
        <v>711</v>
      </c>
    </row>
    <row r="67" spans="1:7" x14ac:dyDescent="0.2">
      <c r="A67" s="63">
        <v>44025</v>
      </c>
      <c r="B67" s="61">
        <v>13</v>
      </c>
      <c r="C67" s="61">
        <v>63</v>
      </c>
      <c r="D67" s="61">
        <f t="shared" si="0"/>
        <v>229</v>
      </c>
      <c r="E67" s="61">
        <v>26</v>
      </c>
      <c r="F67" s="61">
        <v>203</v>
      </c>
      <c r="G67" s="62">
        <f t="shared" si="1"/>
        <v>737</v>
      </c>
    </row>
    <row r="68" spans="1:7" x14ac:dyDescent="0.2">
      <c r="A68" s="63">
        <v>44026</v>
      </c>
      <c r="B68" s="61">
        <v>18</v>
      </c>
      <c r="C68" s="61">
        <v>73</v>
      </c>
      <c r="D68" s="61">
        <f t="shared" si="0"/>
        <v>247</v>
      </c>
      <c r="E68" s="61">
        <v>39</v>
      </c>
      <c r="F68" s="61">
        <v>149</v>
      </c>
      <c r="G68" s="62">
        <f t="shared" si="1"/>
        <v>776</v>
      </c>
    </row>
    <row r="69" spans="1:7" x14ac:dyDescent="0.2">
      <c r="A69" s="63">
        <v>44027</v>
      </c>
      <c r="B69" s="61">
        <v>12</v>
      </c>
      <c r="C69" s="61">
        <v>64</v>
      </c>
      <c r="D69" s="61">
        <f t="shared" si="0"/>
        <v>259</v>
      </c>
      <c r="E69" s="61">
        <v>27</v>
      </c>
      <c r="F69" s="61">
        <v>187</v>
      </c>
      <c r="G69" s="62">
        <f t="shared" si="1"/>
        <v>803</v>
      </c>
    </row>
    <row r="70" spans="1:7" x14ac:dyDescent="0.2">
      <c r="A70" s="63">
        <v>44028</v>
      </c>
      <c r="B70" s="61">
        <v>13</v>
      </c>
      <c r="C70" s="61">
        <v>71</v>
      </c>
      <c r="D70" s="61">
        <f t="shared" si="0"/>
        <v>272</v>
      </c>
      <c r="E70" s="61">
        <v>42</v>
      </c>
      <c r="F70" s="61">
        <v>213</v>
      </c>
      <c r="G70" s="62">
        <f t="shared" si="1"/>
        <v>845</v>
      </c>
    </row>
    <row r="71" spans="1:7" x14ac:dyDescent="0.2">
      <c r="A71" s="63">
        <v>44029</v>
      </c>
      <c r="B71" s="61">
        <v>12</v>
      </c>
      <c r="C71" s="61">
        <v>68</v>
      </c>
      <c r="D71" s="61">
        <f t="shared" si="0"/>
        <v>284</v>
      </c>
      <c r="E71" s="61">
        <v>22</v>
      </c>
      <c r="F71" s="61">
        <v>205</v>
      </c>
      <c r="G71" s="62">
        <f t="shared" si="1"/>
        <v>867</v>
      </c>
    </row>
    <row r="72" spans="1:7" x14ac:dyDescent="0.2">
      <c r="A72" s="63">
        <v>44032</v>
      </c>
      <c r="B72" s="61">
        <v>18</v>
      </c>
      <c r="C72" s="61">
        <v>54</v>
      </c>
      <c r="D72" s="61">
        <f t="shared" si="0"/>
        <v>302</v>
      </c>
      <c r="E72" s="61">
        <v>72</v>
      </c>
      <c r="F72" s="61">
        <v>158</v>
      </c>
      <c r="G72" s="62">
        <f t="shared" si="1"/>
        <v>939</v>
      </c>
    </row>
    <row r="73" spans="1:7" x14ac:dyDescent="0.2">
      <c r="A73" s="63">
        <v>44033</v>
      </c>
      <c r="B73" s="61">
        <v>19</v>
      </c>
      <c r="C73" s="61">
        <v>93</v>
      </c>
      <c r="D73" s="61">
        <f t="shared" si="0"/>
        <v>321</v>
      </c>
      <c r="E73" s="61">
        <v>35</v>
      </c>
      <c r="F73" s="61">
        <v>208</v>
      </c>
      <c r="G73" s="62">
        <f t="shared" si="1"/>
        <v>974</v>
      </c>
    </row>
    <row r="74" spans="1:7" x14ac:dyDescent="0.2">
      <c r="A74" s="63">
        <v>44034</v>
      </c>
      <c r="B74" s="61">
        <v>9</v>
      </c>
      <c r="C74" s="61">
        <v>89</v>
      </c>
      <c r="D74" s="61">
        <f t="shared" si="0"/>
        <v>330</v>
      </c>
      <c r="E74" s="61">
        <v>39</v>
      </c>
      <c r="F74" s="61">
        <v>202</v>
      </c>
      <c r="G74" s="62">
        <f t="shared" si="1"/>
        <v>1013</v>
      </c>
    </row>
    <row r="75" spans="1:7" x14ac:dyDescent="0.2">
      <c r="A75" s="63">
        <v>44035</v>
      </c>
      <c r="B75" s="61">
        <v>15</v>
      </c>
      <c r="C75" s="61">
        <v>92</v>
      </c>
      <c r="D75" s="61">
        <f t="shared" si="0"/>
        <v>345</v>
      </c>
      <c r="E75" s="61">
        <v>32</v>
      </c>
      <c r="F75" s="61">
        <v>232</v>
      </c>
      <c r="G75" s="62">
        <f t="shared" si="1"/>
        <v>1045</v>
      </c>
    </row>
    <row r="76" spans="1:7" x14ac:dyDescent="0.2">
      <c r="A76" s="63">
        <v>44036</v>
      </c>
      <c r="B76" s="61">
        <v>8</v>
      </c>
      <c r="C76" s="61">
        <v>97</v>
      </c>
      <c r="D76" s="61">
        <f t="shared" si="0"/>
        <v>353</v>
      </c>
      <c r="E76" s="61">
        <v>32</v>
      </c>
      <c r="F76" s="61">
        <v>269</v>
      </c>
      <c r="G76" s="62">
        <f t="shared" si="1"/>
        <v>1077</v>
      </c>
    </row>
    <row r="77" spans="1:7" x14ac:dyDescent="0.2">
      <c r="A77" s="63">
        <v>44039</v>
      </c>
      <c r="B77" s="61">
        <v>18</v>
      </c>
      <c r="C77" s="61">
        <v>88</v>
      </c>
      <c r="D77" s="61">
        <f t="shared" si="0"/>
        <v>371</v>
      </c>
      <c r="E77" s="61">
        <v>75</v>
      </c>
      <c r="F77" s="61">
        <v>232</v>
      </c>
      <c r="G77" s="62">
        <f t="shared" si="1"/>
        <v>1152</v>
      </c>
    </row>
    <row r="78" spans="1:7" x14ac:dyDescent="0.2">
      <c r="A78" s="63">
        <v>44040</v>
      </c>
      <c r="B78" s="61">
        <v>12</v>
      </c>
      <c r="C78" s="61">
        <v>81</v>
      </c>
      <c r="D78" s="61">
        <f t="shared" si="0"/>
        <v>383</v>
      </c>
      <c r="E78" s="61">
        <v>53</v>
      </c>
      <c r="F78" s="61">
        <v>289</v>
      </c>
      <c r="G78" s="62">
        <f t="shared" si="1"/>
        <v>1205</v>
      </c>
    </row>
    <row r="79" spans="1:7" x14ac:dyDescent="0.2">
      <c r="A79" s="63">
        <v>44041</v>
      </c>
      <c r="B79" s="61">
        <v>10</v>
      </c>
      <c r="C79" s="61">
        <v>78</v>
      </c>
      <c r="D79" s="61">
        <f t="shared" ref="D79:D110" si="2">SUM(D78,B79)</f>
        <v>393</v>
      </c>
      <c r="E79" s="61">
        <v>29</v>
      </c>
      <c r="F79" s="61">
        <v>210</v>
      </c>
      <c r="G79" s="62">
        <f t="shared" ref="G79:G110" si="3">SUM(G78,E79)</f>
        <v>1234</v>
      </c>
    </row>
    <row r="80" spans="1:7" x14ac:dyDescent="0.2">
      <c r="A80" s="63">
        <v>44042</v>
      </c>
      <c r="B80" s="61">
        <v>21</v>
      </c>
      <c r="C80" s="61">
        <v>96</v>
      </c>
      <c r="D80" s="61">
        <f t="shared" si="2"/>
        <v>414</v>
      </c>
      <c r="E80" s="61">
        <v>50</v>
      </c>
      <c r="F80" s="61">
        <v>299</v>
      </c>
      <c r="G80" s="62">
        <f t="shared" si="3"/>
        <v>1284</v>
      </c>
    </row>
    <row r="81" spans="1:7" x14ac:dyDescent="0.2">
      <c r="A81" s="63">
        <v>44043</v>
      </c>
      <c r="B81" s="61">
        <v>14</v>
      </c>
      <c r="C81" s="61">
        <v>94</v>
      </c>
      <c r="D81" s="61">
        <f t="shared" si="2"/>
        <v>428</v>
      </c>
      <c r="E81" s="61">
        <v>28</v>
      </c>
      <c r="F81" s="61">
        <v>295</v>
      </c>
      <c r="G81" s="62">
        <f t="shared" si="3"/>
        <v>1312</v>
      </c>
    </row>
    <row r="82" spans="1:7" x14ac:dyDescent="0.2">
      <c r="A82" s="63">
        <v>44044</v>
      </c>
      <c r="B82" s="61"/>
      <c r="C82" s="61"/>
      <c r="D82" s="61">
        <f t="shared" si="2"/>
        <v>428</v>
      </c>
      <c r="E82" s="61"/>
      <c r="F82" s="61"/>
      <c r="G82" s="62">
        <f t="shared" si="3"/>
        <v>1312</v>
      </c>
    </row>
    <row r="83" spans="1:7" x14ac:dyDescent="0.2">
      <c r="A83" s="63">
        <v>44045</v>
      </c>
      <c r="B83" s="61"/>
      <c r="C83" s="61"/>
      <c r="D83" s="61">
        <f t="shared" si="2"/>
        <v>428</v>
      </c>
      <c r="E83" s="61"/>
      <c r="F83" s="61"/>
      <c r="G83" s="62">
        <f t="shared" si="3"/>
        <v>1312</v>
      </c>
    </row>
    <row r="84" spans="1:7" x14ac:dyDescent="0.2">
      <c r="A84" s="63">
        <v>44046</v>
      </c>
      <c r="B84" s="61">
        <v>22</v>
      </c>
      <c r="C84" s="61">
        <v>73</v>
      </c>
      <c r="D84" s="61">
        <f t="shared" si="2"/>
        <v>450</v>
      </c>
      <c r="E84" s="61">
        <v>50</v>
      </c>
      <c r="F84" s="61">
        <v>192</v>
      </c>
      <c r="G84" s="62">
        <f t="shared" si="3"/>
        <v>1362</v>
      </c>
    </row>
    <row r="85" spans="1:7" x14ac:dyDescent="0.2">
      <c r="A85" s="63">
        <v>44047</v>
      </c>
      <c r="B85" s="61">
        <v>12</v>
      </c>
      <c r="C85" s="61">
        <v>92</v>
      </c>
      <c r="D85" s="61">
        <f t="shared" si="2"/>
        <v>462</v>
      </c>
      <c r="E85" s="61">
        <v>35</v>
      </c>
      <c r="F85" s="61">
        <v>212</v>
      </c>
      <c r="G85" s="62">
        <f t="shared" si="3"/>
        <v>1397</v>
      </c>
    </row>
    <row r="86" spans="1:7" x14ac:dyDescent="0.2">
      <c r="A86" s="63">
        <v>44048</v>
      </c>
      <c r="B86" s="61">
        <v>19</v>
      </c>
      <c r="C86" s="61">
        <v>92</v>
      </c>
      <c r="D86" s="61">
        <f t="shared" si="2"/>
        <v>481</v>
      </c>
      <c r="E86" s="61">
        <v>34</v>
      </c>
      <c r="F86" s="61">
        <v>204</v>
      </c>
      <c r="G86" s="62">
        <f t="shared" si="3"/>
        <v>1431</v>
      </c>
    </row>
    <row r="87" spans="1:7" x14ac:dyDescent="0.2">
      <c r="A87" s="63">
        <v>44049</v>
      </c>
      <c r="B87" s="61">
        <v>15</v>
      </c>
      <c r="C87" s="61">
        <v>102</v>
      </c>
      <c r="D87" s="61">
        <f t="shared" si="2"/>
        <v>496</v>
      </c>
      <c r="E87" s="61">
        <v>70</v>
      </c>
      <c r="F87" s="61">
        <v>251</v>
      </c>
      <c r="G87" s="62">
        <f t="shared" si="3"/>
        <v>1501</v>
      </c>
    </row>
    <row r="88" spans="1:7" x14ac:dyDescent="0.2">
      <c r="A88" s="63">
        <v>44050</v>
      </c>
      <c r="B88" s="61">
        <v>9</v>
      </c>
      <c r="C88" s="61">
        <v>68</v>
      </c>
      <c r="D88" s="61">
        <f t="shared" si="2"/>
        <v>505</v>
      </c>
      <c r="E88" s="61">
        <v>14</v>
      </c>
      <c r="F88" s="61">
        <v>140</v>
      </c>
      <c r="G88" s="62">
        <f t="shared" si="3"/>
        <v>1515</v>
      </c>
    </row>
    <row r="89" spans="1:7" x14ac:dyDescent="0.2">
      <c r="A89" s="63">
        <v>44051</v>
      </c>
      <c r="B89" s="61"/>
      <c r="C89" s="61"/>
      <c r="D89" s="61">
        <f t="shared" si="2"/>
        <v>505</v>
      </c>
      <c r="E89" s="61"/>
      <c r="F89" s="61"/>
      <c r="G89" s="62">
        <f t="shared" si="3"/>
        <v>1515</v>
      </c>
    </row>
    <row r="90" spans="1:7" x14ac:dyDescent="0.2">
      <c r="A90" s="63">
        <v>44052</v>
      </c>
      <c r="B90" s="61"/>
      <c r="C90" s="61"/>
      <c r="D90" s="61">
        <f t="shared" si="2"/>
        <v>505</v>
      </c>
      <c r="E90" s="61"/>
      <c r="F90" s="61"/>
      <c r="G90" s="62">
        <f t="shared" si="3"/>
        <v>1515</v>
      </c>
    </row>
    <row r="91" spans="1:7" x14ac:dyDescent="0.2">
      <c r="A91" s="63">
        <v>44053</v>
      </c>
      <c r="B91" s="61">
        <v>21</v>
      </c>
      <c r="C91" s="61">
        <v>103</v>
      </c>
      <c r="D91" s="61">
        <f t="shared" si="2"/>
        <v>526</v>
      </c>
      <c r="E91" s="61">
        <v>40</v>
      </c>
      <c r="F91" s="61">
        <v>327</v>
      </c>
      <c r="G91" s="62">
        <f t="shared" si="3"/>
        <v>1555</v>
      </c>
    </row>
    <row r="92" spans="1:7" x14ac:dyDescent="0.2">
      <c r="A92" s="63">
        <v>44054</v>
      </c>
      <c r="B92" s="61">
        <v>27</v>
      </c>
      <c r="C92" s="61">
        <v>116</v>
      </c>
      <c r="D92" s="61">
        <f t="shared" si="2"/>
        <v>553</v>
      </c>
      <c r="E92" s="61">
        <v>58</v>
      </c>
      <c r="F92" s="61">
        <v>443</v>
      </c>
      <c r="G92" s="62">
        <f t="shared" si="3"/>
        <v>1613</v>
      </c>
    </row>
    <row r="93" spans="1:7" x14ac:dyDescent="0.2">
      <c r="A93" s="63">
        <v>44055</v>
      </c>
      <c r="B93" s="61">
        <v>20</v>
      </c>
      <c r="C93" s="61">
        <v>138</v>
      </c>
      <c r="D93" s="61">
        <f t="shared" si="2"/>
        <v>573</v>
      </c>
      <c r="E93" s="61">
        <v>44</v>
      </c>
      <c r="F93" s="61">
        <v>417</v>
      </c>
      <c r="G93" s="62">
        <f t="shared" si="3"/>
        <v>1657</v>
      </c>
    </row>
    <row r="94" spans="1:7" x14ac:dyDescent="0.2">
      <c r="A94" s="63">
        <v>44056</v>
      </c>
      <c r="B94" s="61">
        <v>20</v>
      </c>
      <c r="C94" s="61">
        <v>145</v>
      </c>
      <c r="D94" s="61">
        <f t="shared" si="2"/>
        <v>593</v>
      </c>
      <c r="E94" s="61">
        <v>75</v>
      </c>
      <c r="F94" s="61">
        <v>436</v>
      </c>
      <c r="G94" s="62">
        <f t="shared" si="3"/>
        <v>1732</v>
      </c>
    </row>
    <row r="95" spans="1:7" x14ac:dyDescent="0.2">
      <c r="A95" s="63">
        <v>44057</v>
      </c>
      <c r="B95" s="61">
        <v>13</v>
      </c>
      <c r="C95" s="61">
        <v>138</v>
      </c>
      <c r="D95" s="61">
        <f t="shared" si="2"/>
        <v>606</v>
      </c>
      <c r="E95" s="61">
        <v>76</v>
      </c>
      <c r="F95" s="61">
        <v>652</v>
      </c>
      <c r="G95" s="62">
        <f t="shared" si="3"/>
        <v>1808</v>
      </c>
    </row>
    <row r="96" spans="1:7" x14ac:dyDescent="0.2">
      <c r="A96" s="63">
        <v>44058</v>
      </c>
      <c r="B96" s="61"/>
      <c r="C96" s="61"/>
      <c r="D96" s="61">
        <f t="shared" si="2"/>
        <v>606</v>
      </c>
      <c r="E96" s="61"/>
      <c r="F96" s="61"/>
      <c r="G96" s="62">
        <f t="shared" si="3"/>
        <v>1808</v>
      </c>
    </row>
    <row r="97" spans="1:7" x14ac:dyDescent="0.2">
      <c r="A97" s="63">
        <v>44059</v>
      </c>
      <c r="B97" s="61"/>
      <c r="C97" s="61"/>
      <c r="D97" s="61">
        <f t="shared" si="2"/>
        <v>606</v>
      </c>
      <c r="E97" s="61"/>
      <c r="F97" s="61"/>
      <c r="G97" s="62">
        <f t="shared" si="3"/>
        <v>1808</v>
      </c>
    </row>
    <row r="98" spans="1:7" x14ac:dyDescent="0.2">
      <c r="A98" s="63">
        <v>44060</v>
      </c>
      <c r="B98" s="61">
        <v>36</v>
      </c>
      <c r="C98" s="61">
        <v>124</v>
      </c>
      <c r="D98" s="61">
        <f t="shared" si="2"/>
        <v>642</v>
      </c>
      <c r="E98" s="61">
        <v>101</v>
      </c>
      <c r="F98" s="61">
        <v>473</v>
      </c>
      <c r="G98" s="62">
        <f t="shared" si="3"/>
        <v>1909</v>
      </c>
    </row>
    <row r="99" spans="1:7" x14ac:dyDescent="0.2">
      <c r="A99" s="63">
        <v>44061</v>
      </c>
      <c r="B99" s="61">
        <v>22</v>
      </c>
      <c r="C99" s="61">
        <v>137</v>
      </c>
      <c r="D99" s="61">
        <f t="shared" si="2"/>
        <v>664</v>
      </c>
      <c r="E99" s="61">
        <v>70</v>
      </c>
      <c r="F99" s="61">
        <v>560</v>
      </c>
      <c r="G99" s="62">
        <f t="shared" si="3"/>
        <v>1979</v>
      </c>
    </row>
    <row r="100" spans="1:7" x14ac:dyDescent="0.2">
      <c r="A100" s="63">
        <v>44062</v>
      </c>
      <c r="B100" s="61">
        <v>23</v>
      </c>
      <c r="C100" s="61">
        <v>148</v>
      </c>
      <c r="D100" s="61">
        <f t="shared" si="2"/>
        <v>687</v>
      </c>
      <c r="E100" s="61">
        <v>50</v>
      </c>
      <c r="F100" s="61">
        <v>609</v>
      </c>
      <c r="G100" s="62">
        <f t="shared" si="3"/>
        <v>2029</v>
      </c>
    </row>
    <row r="101" spans="1:7" x14ac:dyDescent="0.2">
      <c r="A101" s="63">
        <v>44063</v>
      </c>
      <c r="B101" s="61">
        <v>23</v>
      </c>
      <c r="C101" s="61">
        <v>136</v>
      </c>
      <c r="D101" s="61">
        <f t="shared" si="2"/>
        <v>710</v>
      </c>
      <c r="E101" s="61">
        <v>73</v>
      </c>
      <c r="F101" s="61">
        <v>624</v>
      </c>
      <c r="G101" s="62">
        <f t="shared" si="3"/>
        <v>2102</v>
      </c>
    </row>
    <row r="102" spans="1:7" x14ac:dyDescent="0.2">
      <c r="A102" s="63">
        <v>44064</v>
      </c>
      <c r="B102" s="61">
        <v>12</v>
      </c>
      <c r="C102" s="61">
        <v>142</v>
      </c>
      <c r="D102" s="61">
        <f t="shared" si="2"/>
        <v>722</v>
      </c>
      <c r="E102" s="61">
        <v>52</v>
      </c>
      <c r="F102" s="61">
        <v>548</v>
      </c>
      <c r="G102" s="62">
        <f t="shared" si="3"/>
        <v>2154</v>
      </c>
    </row>
    <row r="103" spans="1:7" x14ac:dyDescent="0.2">
      <c r="A103" s="63">
        <v>44065</v>
      </c>
      <c r="B103" s="61"/>
      <c r="C103" s="61"/>
      <c r="D103" s="61">
        <f t="shared" si="2"/>
        <v>722</v>
      </c>
      <c r="E103" s="61"/>
      <c r="F103" s="61"/>
      <c r="G103" s="62">
        <f t="shared" si="3"/>
        <v>2154</v>
      </c>
    </row>
    <row r="104" spans="1:7" x14ac:dyDescent="0.2">
      <c r="A104" s="63">
        <v>44066</v>
      </c>
      <c r="B104" s="61"/>
      <c r="C104" s="61"/>
      <c r="D104" s="61">
        <f t="shared" si="2"/>
        <v>722</v>
      </c>
      <c r="E104" s="61"/>
      <c r="F104" s="61"/>
      <c r="G104" s="62">
        <f t="shared" si="3"/>
        <v>2154</v>
      </c>
    </row>
    <row r="105" spans="1:7" x14ac:dyDescent="0.2">
      <c r="A105" s="63">
        <v>44067</v>
      </c>
      <c r="B105" s="61">
        <v>49</v>
      </c>
      <c r="C105" s="61">
        <v>128</v>
      </c>
      <c r="D105" s="61">
        <f t="shared" si="2"/>
        <v>771</v>
      </c>
      <c r="E105" s="61">
        <v>94</v>
      </c>
      <c r="F105" s="61">
        <v>507</v>
      </c>
      <c r="G105" s="62">
        <f t="shared" si="3"/>
        <v>2248</v>
      </c>
    </row>
    <row r="106" spans="1:7" x14ac:dyDescent="0.2">
      <c r="A106" s="63">
        <v>44068</v>
      </c>
      <c r="B106" s="61">
        <v>23</v>
      </c>
      <c r="C106" s="61">
        <v>143</v>
      </c>
      <c r="D106" s="61">
        <f t="shared" si="2"/>
        <v>794</v>
      </c>
      <c r="E106" s="61">
        <v>46</v>
      </c>
      <c r="F106" s="61">
        <v>466</v>
      </c>
      <c r="G106" s="62">
        <f t="shared" si="3"/>
        <v>2294</v>
      </c>
    </row>
    <row r="107" spans="1:7" x14ac:dyDescent="0.2">
      <c r="A107" s="63">
        <v>44069</v>
      </c>
      <c r="B107" s="61">
        <v>21</v>
      </c>
      <c r="C107" s="61">
        <v>173</v>
      </c>
      <c r="D107" s="61">
        <f t="shared" si="2"/>
        <v>815</v>
      </c>
      <c r="E107" s="61">
        <v>28</v>
      </c>
      <c r="F107" s="61">
        <v>511</v>
      </c>
      <c r="G107" s="62">
        <f t="shared" si="3"/>
        <v>2322</v>
      </c>
    </row>
    <row r="108" spans="1:7" x14ac:dyDescent="0.2">
      <c r="A108" s="63">
        <v>44070</v>
      </c>
      <c r="B108" s="61">
        <v>33</v>
      </c>
      <c r="C108" s="61">
        <v>151</v>
      </c>
      <c r="D108" s="61">
        <f t="shared" si="2"/>
        <v>848</v>
      </c>
      <c r="E108" s="61">
        <v>77</v>
      </c>
      <c r="F108" s="61">
        <v>473</v>
      </c>
      <c r="G108" s="62">
        <f t="shared" si="3"/>
        <v>2399</v>
      </c>
    </row>
    <row r="109" spans="1:7" x14ac:dyDescent="0.2">
      <c r="A109" s="63">
        <v>44071</v>
      </c>
      <c r="B109" s="61">
        <v>16</v>
      </c>
      <c r="C109" s="61">
        <v>125</v>
      </c>
      <c r="D109" s="61">
        <f t="shared" si="2"/>
        <v>864</v>
      </c>
      <c r="E109" s="61">
        <v>39</v>
      </c>
      <c r="F109" s="61">
        <v>514</v>
      </c>
      <c r="G109" s="62">
        <f t="shared" si="3"/>
        <v>2438</v>
      </c>
    </row>
    <row r="110" spans="1:7" x14ac:dyDescent="0.2">
      <c r="A110" s="63">
        <v>44072</v>
      </c>
      <c r="B110" s="61"/>
      <c r="C110" s="61"/>
      <c r="D110" s="61">
        <f t="shared" si="2"/>
        <v>864</v>
      </c>
      <c r="E110" s="61"/>
      <c r="F110" s="61"/>
      <c r="G110" s="62">
        <f t="shared" si="3"/>
        <v>2438</v>
      </c>
    </row>
    <row r="111" spans="1:7" x14ac:dyDescent="0.2">
      <c r="A111" s="63">
        <v>44073</v>
      </c>
      <c r="B111" s="61"/>
      <c r="C111" s="61"/>
      <c r="D111" s="61">
        <f t="shared" ref="D111:D137" si="4">SUM(D110,B111)</f>
        <v>864</v>
      </c>
      <c r="E111" s="61"/>
      <c r="F111" s="61"/>
      <c r="G111" s="62">
        <f t="shared" ref="G111:G139" si="5">SUM(G110,E111)</f>
        <v>2438</v>
      </c>
    </row>
    <row r="112" spans="1:7" x14ac:dyDescent="0.2">
      <c r="A112" s="63">
        <v>44074</v>
      </c>
      <c r="B112" s="61">
        <v>29</v>
      </c>
      <c r="C112" s="61">
        <v>124</v>
      </c>
      <c r="D112" s="61">
        <f t="shared" si="4"/>
        <v>893</v>
      </c>
      <c r="E112" s="61">
        <v>51</v>
      </c>
      <c r="F112" s="61">
        <v>367</v>
      </c>
      <c r="G112" s="62">
        <f t="shared" si="5"/>
        <v>2489</v>
      </c>
    </row>
    <row r="113" spans="1:7" x14ac:dyDescent="0.2">
      <c r="A113" s="63">
        <v>44075</v>
      </c>
      <c r="B113" s="61">
        <v>15</v>
      </c>
      <c r="C113" s="61">
        <v>116</v>
      </c>
      <c r="D113" s="61">
        <f t="shared" si="4"/>
        <v>908</v>
      </c>
      <c r="E113" s="61">
        <v>61</v>
      </c>
      <c r="F113" s="61">
        <v>303</v>
      </c>
      <c r="G113" s="62">
        <f t="shared" si="5"/>
        <v>2550</v>
      </c>
    </row>
    <row r="114" spans="1:7" x14ac:dyDescent="0.2">
      <c r="A114" s="63">
        <v>44076</v>
      </c>
      <c r="B114" s="61">
        <v>35</v>
      </c>
      <c r="C114" s="61">
        <v>131</v>
      </c>
      <c r="D114" s="61">
        <f t="shared" si="4"/>
        <v>943</v>
      </c>
      <c r="E114" s="61">
        <v>40</v>
      </c>
      <c r="F114" s="61">
        <v>382</v>
      </c>
      <c r="G114" s="62">
        <f t="shared" si="5"/>
        <v>2590</v>
      </c>
    </row>
    <row r="115" spans="1:7" x14ac:dyDescent="0.2">
      <c r="A115" s="63">
        <v>44077</v>
      </c>
      <c r="B115" s="61">
        <v>24</v>
      </c>
      <c r="C115" s="61">
        <v>116</v>
      </c>
      <c r="D115" s="61">
        <f t="shared" si="4"/>
        <v>967</v>
      </c>
      <c r="E115" s="61">
        <v>25</v>
      </c>
      <c r="F115" s="61">
        <v>409</v>
      </c>
      <c r="G115" s="62">
        <f t="shared" si="5"/>
        <v>2615</v>
      </c>
    </row>
    <row r="116" spans="1:7" x14ac:dyDescent="0.2">
      <c r="A116" s="63">
        <v>44078</v>
      </c>
      <c r="B116" s="64">
        <v>18</v>
      </c>
      <c r="C116" s="64">
        <v>128</v>
      </c>
      <c r="D116" s="61">
        <f t="shared" si="4"/>
        <v>985</v>
      </c>
      <c r="E116" s="64">
        <v>26</v>
      </c>
      <c r="F116" s="64">
        <v>383</v>
      </c>
      <c r="G116" s="62">
        <f t="shared" si="5"/>
        <v>2641</v>
      </c>
    </row>
    <row r="117" spans="1:7" x14ac:dyDescent="0.2">
      <c r="A117" s="63">
        <v>44079</v>
      </c>
      <c r="B117" s="64"/>
      <c r="C117" s="64"/>
      <c r="D117" s="61">
        <f t="shared" si="4"/>
        <v>985</v>
      </c>
      <c r="E117" s="64"/>
      <c r="F117" s="64"/>
      <c r="G117" s="62">
        <f t="shared" si="5"/>
        <v>2641</v>
      </c>
    </row>
    <row r="118" spans="1:7" x14ac:dyDescent="0.2">
      <c r="A118" s="63">
        <v>44080</v>
      </c>
      <c r="B118" s="64"/>
      <c r="C118" s="64"/>
      <c r="D118" s="61">
        <f t="shared" si="4"/>
        <v>985</v>
      </c>
      <c r="E118" s="64"/>
      <c r="F118" s="64"/>
      <c r="G118" s="62">
        <f t="shared" si="5"/>
        <v>2641</v>
      </c>
    </row>
    <row r="119" spans="1:7" x14ac:dyDescent="0.2">
      <c r="A119" s="63">
        <v>44081</v>
      </c>
      <c r="B119" s="64">
        <v>39</v>
      </c>
      <c r="C119" s="64">
        <v>145</v>
      </c>
      <c r="D119" s="61">
        <f t="shared" si="4"/>
        <v>1024</v>
      </c>
      <c r="E119" s="64">
        <v>51</v>
      </c>
      <c r="F119" s="64">
        <v>332</v>
      </c>
      <c r="G119" s="62">
        <f t="shared" si="5"/>
        <v>2692</v>
      </c>
    </row>
    <row r="120" spans="1:7" x14ac:dyDescent="0.2">
      <c r="A120" s="63">
        <v>44082</v>
      </c>
      <c r="B120" s="64">
        <v>37</v>
      </c>
      <c r="C120" s="64">
        <v>136</v>
      </c>
      <c r="D120" s="61">
        <f t="shared" si="4"/>
        <v>1061</v>
      </c>
      <c r="E120" s="64">
        <v>63</v>
      </c>
      <c r="F120" s="64">
        <v>292</v>
      </c>
      <c r="G120" s="62">
        <f t="shared" si="5"/>
        <v>2755</v>
      </c>
    </row>
    <row r="121" spans="1:7" x14ac:dyDescent="0.2">
      <c r="A121" s="63">
        <v>44083</v>
      </c>
      <c r="B121" s="64">
        <v>15</v>
      </c>
      <c r="C121" s="64">
        <v>155</v>
      </c>
      <c r="D121" s="61">
        <f t="shared" si="4"/>
        <v>1076</v>
      </c>
      <c r="E121" s="64">
        <v>43</v>
      </c>
      <c r="F121" s="64">
        <v>430</v>
      </c>
      <c r="G121" s="62">
        <f t="shared" si="5"/>
        <v>2798</v>
      </c>
    </row>
    <row r="122" spans="1:7" x14ac:dyDescent="0.2">
      <c r="A122" s="63">
        <v>44084</v>
      </c>
      <c r="B122" s="64">
        <v>22</v>
      </c>
      <c r="C122" s="64">
        <v>180</v>
      </c>
      <c r="D122" s="61">
        <f t="shared" si="4"/>
        <v>1098</v>
      </c>
      <c r="E122" s="64">
        <v>48</v>
      </c>
      <c r="F122" s="64">
        <v>514</v>
      </c>
      <c r="G122" s="62">
        <f t="shared" si="5"/>
        <v>2846</v>
      </c>
    </row>
    <row r="123" spans="1:7" x14ac:dyDescent="0.2">
      <c r="A123" s="63">
        <v>44085</v>
      </c>
      <c r="B123" s="64">
        <v>24</v>
      </c>
      <c r="C123" s="64">
        <v>189</v>
      </c>
      <c r="D123" s="61">
        <f t="shared" si="4"/>
        <v>1122</v>
      </c>
      <c r="E123" s="64">
        <v>42</v>
      </c>
      <c r="F123" s="64">
        <v>511</v>
      </c>
      <c r="G123" s="62">
        <f t="shared" si="5"/>
        <v>2888</v>
      </c>
    </row>
    <row r="124" spans="1:7" x14ac:dyDescent="0.2">
      <c r="A124" s="63">
        <v>44086</v>
      </c>
      <c r="B124" s="64"/>
      <c r="C124" s="64"/>
      <c r="D124" s="61">
        <f t="shared" si="4"/>
        <v>1122</v>
      </c>
      <c r="E124" s="64"/>
      <c r="F124" s="64"/>
      <c r="G124" s="62">
        <f t="shared" si="5"/>
        <v>2888</v>
      </c>
    </row>
    <row r="125" spans="1:7" x14ac:dyDescent="0.2">
      <c r="A125" s="63">
        <v>44087</v>
      </c>
      <c r="B125" s="64"/>
      <c r="C125" s="64"/>
      <c r="D125" s="61">
        <f t="shared" si="4"/>
        <v>1122</v>
      </c>
      <c r="E125" s="64"/>
      <c r="F125" s="64"/>
      <c r="G125" s="62">
        <f t="shared" si="5"/>
        <v>2888</v>
      </c>
    </row>
    <row r="126" spans="1:7" x14ac:dyDescent="0.2">
      <c r="A126" s="63">
        <v>44088</v>
      </c>
      <c r="B126" s="64">
        <v>20</v>
      </c>
      <c r="C126" s="64">
        <v>193</v>
      </c>
      <c r="D126" s="61">
        <f t="shared" si="4"/>
        <v>1142</v>
      </c>
      <c r="E126" s="64">
        <v>47</v>
      </c>
      <c r="F126" s="64">
        <v>528</v>
      </c>
      <c r="G126" s="62">
        <f t="shared" si="5"/>
        <v>2935</v>
      </c>
    </row>
    <row r="127" spans="1:7" x14ac:dyDescent="0.2">
      <c r="A127" s="63">
        <v>44089</v>
      </c>
      <c r="B127" s="64">
        <v>31</v>
      </c>
      <c r="C127" s="64">
        <v>167</v>
      </c>
      <c r="D127" s="61">
        <f t="shared" si="4"/>
        <v>1173</v>
      </c>
      <c r="E127" s="64">
        <v>114</v>
      </c>
      <c r="F127" s="64">
        <v>566</v>
      </c>
      <c r="G127" s="62">
        <f t="shared" si="5"/>
        <v>3049</v>
      </c>
    </row>
    <row r="128" spans="1:7" x14ac:dyDescent="0.2">
      <c r="A128" s="63">
        <v>44090</v>
      </c>
      <c r="B128" s="64">
        <v>23</v>
      </c>
      <c r="C128" s="64">
        <v>174</v>
      </c>
      <c r="D128" s="61">
        <f t="shared" si="4"/>
        <v>1196</v>
      </c>
      <c r="E128" s="64">
        <v>46</v>
      </c>
      <c r="F128" s="64">
        <v>560</v>
      </c>
      <c r="G128" s="62">
        <f t="shared" si="5"/>
        <v>3095</v>
      </c>
    </row>
    <row r="129" spans="1:7" x14ac:dyDescent="0.2">
      <c r="A129" s="63">
        <v>44091</v>
      </c>
      <c r="B129" s="64">
        <v>25</v>
      </c>
      <c r="C129" s="64">
        <v>167</v>
      </c>
      <c r="D129" s="61">
        <f t="shared" si="4"/>
        <v>1221</v>
      </c>
      <c r="E129" s="64">
        <v>67</v>
      </c>
      <c r="F129" s="64">
        <v>554</v>
      </c>
      <c r="G129" s="62">
        <f t="shared" si="5"/>
        <v>3162</v>
      </c>
    </row>
    <row r="130" spans="1:7" x14ac:dyDescent="0.2">
      <c r="A130" s="63">
        <v>44092</v>
      </c>
      <c r="B130" s="64">
        <v>24</v>
      </c>
      <c r="C130" s="64">
        <v>151</v>
      </c>
      <c r="D130" s="61">
        <f t="shared" si="4"/>
        <v>1245</v>
      </c>
      <c r="E130" s="64">
        <v>57</v>
      </c>
      <c r="F130" s="64">
        <v>506</v>
      </c>
      <c r="G130" s="62">
        <f t="shared" si="5"/>
        <v>3219</v>
      </c>
    </row>
    <row r="131" spans="1:7" x14ac:dyDescent="0.2">
      <c r="A131" s="63">
        <v>44093</v>
      </c>
      <c r="B131" s="64"/>
      <c r="C131" s="64"/>
      <c r="D131" s="61">
        <f t="shared" si="4"/>
        <v>1245</v>
      </c>
      <c r="E131" s="64"/>
      <c r="F131" s="64"/>
      <c r="G131" s="62">
        <f t="shared" si="5"/>
        <v>3219</v>
      </c>
    </row>
    <row r="132" spans="1:7" x14ac:dyDescent="0.2">
      <c r="A132" s="63">
        <v>44094</v>
      </c>
      <c r="B132" s="64"/>
      <c r="C132" s="64"/>
      <c r="D132" s="61">
        <f t="shared" si="4"/>
        <v>1245</v>
      </c>
      <c r="E132" s="64"/>
      <c r="F132" s="64"/>
      <c r="G132" s="62">
        <f t="shared" si="5"/>
        <v>3219</v>
      </c>
    </row>
    <row r="133" spans="1:7" x14ac:dyDescent="0.2">
      <c r="A133" s="63">
        <v>44095</v>
      </c>
      <c r="B133" s="64">
        <v>55</v>
      </c>
      <c r="C133" s="64">
        <v>137</v>
      </c>
      <c r="D133" s="61">
        <f t="shared" si="4"/>
        <v>1300</v>
      </c>
      <c r="E133" s="64">
        <v>119</v>
      </c>
      <c r="F133" s="64">
        <v>351</v>
      </c>
      <c r="G133" s="62">
        <f t="shared" si="5"/>
        <v>3338</v>
      </c>
    </row>
    <row r="134" spans="1:7" x14ac:dyDescent="0.2">
      <c r="A134" s="63">
        <v>44096</v>
      </c>
      <c r="B134" s="64">
        <v>37</v>
      </c>
      <c r="C134" s="64">
        <v>144</v>
      </c>
      <c r="D134" s="61">
        <f t="shared" si="4"/>
        <v>1337</v>
      </c>
      <c r="E134" s="64">
        <v>54</v>
      </c>
      <c r="F134" s="64">
        <v>431</v>
      </c>
      <c r="G134" s="62">
        <f t="shared" si="5"/>
        <v>3392</v>
      </c>
    </row>
    <row r="135" spans="1:7" x14ac:dyDescent="0.2">
      <c r="A135" s="63">
        <v>44097</v>
      </c>
      <c r="B135" s="64">
        <v>20</v>
      </c>
      <c r="C135" s="64">
        <v>156</v>
      </c>
      <c r="D135" s="61">
        <f t="shared" si="4"/>
        <v>1357</v>
      </c>
      <c r="E135" s="64">
        <v>44</v>
      </c>
      <c r="F135" s="64">
        <v>383</v>
      </c>
      <c r="G135" s="62">
        <f t="shared" si="5"/>
        <v>3436</v>
      </c>
    </row>
    <row r="136" spans="1:7" x14ac:dyDescent="0.2">
      <c r="A136" s="63">
        <v>44098</v>
      </c>
      <c r="B136" s="65">
        <v>12</v>
      </c>
      <c r="C136" s="65">
        <v>157</v>
      </c>
      <c r="D136" s="61">
        <f t="shared" si="4"/>
        <v>1369</v>
      </c>
      <c r="E136" s="65">
        <v>22</v>
      </c>
      <c r="F136" s="65">
        <v>386</v>
      </c>
      <c r="G136" s="62">
        <f t="shared" si="5"/>
        <v>3458</v>
      </c>
    </row>
    <row r="137" spans="1:7" x14ac:dyDescent="0.2">
      <c r="A137" s="63">
        <v>44099</v>
      </c>
      <c r="B137" s="65">
        <v>10</v>
      </c>
      <c r="C137" s="65">
        <v>153</v>
      </c>
      <c r="D137" s="61">
        <f t="shared" si="4"/>
        <v>1379</v>
      </c>
      <c r="E137" s="65">
        <v>28</v>
      </c>
      <c r="F137" s="65">
        <v>381</v>
      </c>
      <c r="G137" s="62">
        <f t="shared" si="5"/>
        <v>3486</v>
      </c>
    </row>
    <row r="138" spans="1:7" x14ac:dyDescent="0.2">
      <c r="A138" s="63">
        <v>44100</v>
      </c>
      <c r="B138" s="66"/>
      <c r="C138" s="66"/>
      <c r="D138" s="66"/>
      <c r="E138" s="66"/>
      <c r="F138" s="66"/>
      <c r="G138" s="62">
        <f t="shared" si="5"/>
        <v>3486</v>
      </c>
    </row>
    <row r="139" spans="1:7" x14ac:dyDescent="0.2">
      <c r="A139" s="63">
        <v>44101</v>
      </c>
      <c r="B139" s="66"/>
      <c r="C139" s="66"/>
      <c r="D139" s="66"/>
      <c r="E139" s="66"/>
      <c r="F139" s="66"/>
      <c r="G139" s="62">
        <f t="shared" si="5"/>
        <v>3486</v>
      </c>
    </row>
    <row r="140" spans="1:7" x14ac:dyDescent="0.2">
      <c r="A140" s="63">
        <v>44102</v>
      </c>
      <c r="B140" s="65">
        <v>20</v>
      </c>
      <c r="C140" s="65">
        <v>105</v>
      </c>
      <c r="D140" s="61">
        <f>SUM(D137,B140)</f>
        <v>1399</v>
      </c>
      <c r="E140" s="65">
        <v>53</v>
      </c>
      <c r="F140" s="65">
        <v>244</v>
      </c>
      <c r="G140" s="62">
        <f>SUM(G137,E140)</f>
        <v>3539</v>
      </c>
    </row>
    <row r="141" spans="1:7" x14ac:dyDescent="0.2">
      <c r="A141" s="63">
        <v>44103</v>
      </c>
      <c r="B141" s="65">
        <v>7</v>
      </c>
      <c r="C141" s="65">
        <v>98</v>
      </c>
      <c r="D141" s="61">
        <f>SUM(D140,B141)</f>
        <v>1406</v>
      </c>
      <c r="E141" s="65">
        <v>10</v>
      </c>
      <c r="F141" s="65">
        <v>227</v>
      </c>
      <c r="G141" s="62">
        <f>SUM(G140,E141)</f>
        <v>3549</v>
      </c>
    </row>
    <row r="142" spans="1:7" x14ac:dyDescent="0.2">
      <c r="A142" s="63">
        <v>44104</v>
      </c>
      <c r="B142" s="65">
        <v>18</v>
      </c>
      <c r="C142" s="65">
        <v>84</v>
      </c>
      <c r="D142" s="61">
        <f t="shared" ref="D142:D158" si="6">SUM(D141,B142)</f>
        <v>1424</v>
      </c>
      <c r="E142" s="65">
        <v>31</v>
      </c>
      <c r="F142" s="65">
        <v>234</v>
      </c>
      <c r="G142" s="62">
        <f t="shared" ref="G142:G158" si="7">SUM(G141,E142)</f>
        <v>3580</v>
      </c>
    </row>
    <row r="143" spans="1:7" x14ac:dyDescent="0.2">
      <c r="A143" s="63">
        <v>44105</v>
      </c>
      <c r="B143" s="65">
        <v>12</v>
      </c>
      <c r="C143" s="65">
        <v>98</v>
      </c>
      <c r="D143" s="61">
        <f t="shared" si="6"/>
        <v>1436</v>
      </c>
      <c r="E143" s="65">
        <v>25</v>
      </c>
      <c r="F143" s="65">
        <v>257</v>
      </c>
      <c r="G143" s="62">
        <f t="shared" si="7"/>
        <v>3605</v>
      </c>
    </row>
    <row r="144" spans="1:7" x14ac:dyDescent="0.2">
      <c r="A144" s="63">
        <v>44106</v>
      </c>
      <c r="B144" s="66">
        <v>18</v>
      </c>
      <c r="C144" s="66">
        <v>96</v>
      </c>
      <c r="D144" s="61">
        <f t="shared" si="6"/>
        <v>1454</v>
      </c>
      <c r="E144" s="66">
        <v>33</v>
      </c>
      <c r="F144" s="66">
        <v>238</v>
      </c>
      <c r="G144" s="62">
        <f t="shared" si="7"/>
        <v>3638</v>
      </c>
    </row>
    <row r="145" spans="1:7" x14ac:dyDescent="0.2">
      <c r="A145" s="63">
        <v>44107</v>
      </c>
      <c r="B145" s="66"/>
      <c r="C145" s="66"/>
      <c r="D145" s="61">
        <f t="shared" si="6"/>
        <v>1454</v>
      </c>
      <c r="E145" s="66"/>
      <c r="F145" s="66"/>
      <c r="G145" s="62">
        <f t="shared" si="7"/>
        <v>3638</v>
      </c>
    </row>
    <row r="146" spans="1:7" x14ac:dyDescent="0.2">
      <c r="A146" s="63">
        <v>44108</v>
      </c>
      <c r="B146" s="66"/>
      <c r="C146" s="66"/>
      <c r="D146" s="61">
        <f t="shared" si="6"/>
        <v>1454</v>
      </c>
      <c r="E146" s="66"/>
      <c r="F146" s="66"/>
      <c r="G146" s="62">
        <f t="shared" si="7"/>
        <v>3638</v>
      </c>
    </row>
    <row r="147" spans="1:7" x14ac:dyDescent="0.2">
      <c r="A147" s="63">
        <v>44109</v>
      </c>
      <c r="B147" s="66">
        <v>37</v>
      </c>
      <c r="C147" s="66">
        <v>108</v>
      </c>
      <c r="D147" s="61">
        <f t="shared" si="6"/>
        <v>1491</v>
      </c>
      <c r="E147" s="66">
        <v>126</v>
      </c>
      <c r="F147" s="66">
        <v>264</v>
      </c>
      <c r="G147" s="62">
        <f t="shared" si="7"/>
        <v>3764</v>
      </c>
    </row>
    <row r="148" spans="1:7" x14ac:dyDescent="0.2">
      <c r="A148" s="63">
        <v>44110</v>
      </c>
      <c r="B148" s="66">
        <v>28</v>
      </c>
      <c r="C148" s="66">
        <v>123</v>
      </c>
      <c r="D148" s="61">
        <f t="shared" si="6"/>
        <v>1519</v>
      </c>
      <c r="E148" s="66">
        <v>54</v>
      </c>
      <c r="F148" s="66">
        <v>298</v>
      </c>
      <c r="G148" s="62">
        <f t="shared" si="7"/>
        <v>3818</v>
      </c>
    </row>
    <row r="149" spans="1:7" x14ac:dyDescent="0.2">
      <c r="A149" s="63">
        <v>44111</v>
      </c>
      <c r="B149" s="66">
        <v>32</v>
      </c>
      <c r="C149" s="66">
        <v>150</v>
      </c>
      <c r="D149" s="61">
        <f t="shared" si="6"/>
        <v>1551</v>
      </c>
      <c r="E149" s="66">
        <v>64</v>
      </c>
      <c r="F149" s="66">
        <v>454</v>
      </c>
      <c r="G149" s="62">
        <f t="shared" si="7"/>
        <v>3882</v>
      </c>
    </row>
    <row r="150" spans="1:7" x14ac:dyDescent="0.2">
      <c r="A150" s="63">
        <v>44112</v>
      </c>
      <c r="B150" s="66">
        <v>37</v>
      </c>
      <c r="C150" s="66">
        <v>167</v>
      </c>
      <c r="D150" s="61">
        <f t="shared" si="6"/>
        <v>1588</v>
      </c>
      <c r="E150" s="66">
        <v>59</v>
      </c>
      <c r="F150" s="66">
        <v>477</v>
      </c>
      <c r="G150" s="62">
        <f t="shared" si="7"/>
        <v>3941</v>
      </c>
    </row>
    <row r="151" spans="1:7" x14ac:dyDescent="0.2">
      <c r="A151" s="63">
        <v>44113</v>
      </c>
      <c r="B151" s="66">
        <v>35</v>
      </c>
      <c r="C151" s="66">
        <v>191</v>
      </c>
      <c r="D151" s="61">
        <f t="shared" si="6"/>
        <v>1623</v>
      </c>
      <c r="E151" s="66">
        <v>84</v>
      </c>
      <c r="F151" s="66">
        <v>521</v>
      </c>
      <c r="G151" s="62">
        <f t="shared" si="7"/>
        <v>4025</v>
      </c>
    </row>
    <row r="152" spans="1:7" x14ac:dyDescent="0.2">
      <c r="A152" s="63">
        <v>44114</v>
      </c>
      <c r="B152" s="66"/>
      <c r="C152" s="66"/>
      <c r="D152" s="61">
        <f t="shared" si="6"/>
        <v>1623</v>
      </c>
      <c r="E152" s="66"/>
      <c r="F152" s="66"/>
      <c r="G152" s="62">
        <f t="shared" si="7"/>
        <v>4025</v>
      </c>
    </row>
    <row r="153" spans="1:7" x14ac:dyDescent="0.2">
      <c r="A153" s="63">
        <v>44115</v>
      </c>
      <c r="B153" s="66"/>
      <c r="C153" s="66"/>
      <c r="D153" s="61">
        <f t="shared" si="6"/>
        <v>1623</v>
      </c>
      <c r="E153" s="66"/>
      <c r="F153" s="66"/>
      <c r="G153" s="62">
        <f t="shared" si="7"/>
        <v>4025</v>
      </c>
    </row>
    <row r="154" spans="1:7" x14ac:dyDescent="0.2">
      <c r="A154" s="63">
        <v>44116</v>
      </c>
      <c r="B154" s="66">
        <v>133</v>
      </c>
      <c r="C154" s="66">
        <v>180</v>
      </c>
      <c r="D154" s="61">
        <f t="shared" si="6"/>
        <v>1756</v>
      </c>
      <c r="E154" s="66">
        <v>97</v>
      </c>
      <c r="F154" s="66">
        <v>582</v>
      </c>
      <c r="G154" s="62">
        <f t="shared" si="7"/>
        <v>4122</v>
      </c>
    </row>
    <row r="155" spans="1:7" x14ac:dyDescent="0.2">
      <c r="A155" s="63">
        <v>44117</v>
      </c>
      <c r="B155" s="66">
        <v>32</v>
      </c>
      <c r="C155" s="66">
        <v>200</v>
      </c>
      <c r="D155" s="61">
        <f t="shared" si="6"/>
        <v>1788</v>
      </c>
      <c r="E155" s="66">
        <v>66</v>
      </c>
      <c r="F155" s="66">
        <v>479</v>
      </c>
      <c r="G155" s="62">
        <f t="shared" si="7"/>
        <v>4188</v>
      </c>
    </row>
    <row r="156" spans="1:7" x14ac:dyDescent="0.2">
      <c r="A156" s="63">
        <v>44118</v>
      </c>
      <c r="B156" s="66">
        <v>53</v>
      </c>
      <c r="C156" s="66">
        <v>223</v>
      </c>
      <c r="D156" s="61">
        <f t="shared" si="6"/>
        <v>1841</v>
      </c>
      <c r="E156" s="66">
        <v>22</v>
      </c>
      <c r="F156" s="66">
        <v>423</v>
      </c>
      <c r="G156" s="62">
        <f t="shared" si="7"/>
        <v>4210</v>
      </c>
    </row>
    <row r="157" spans="1:7" x14ac:dyDescent="0.2">
      <c r="A157" s="63">
        <v>44119</v>
      </c>
      <c r="B157" s="66">
        <v>51</v>
      </c>
      <c r="C157" s="66">
        <v>254</v>
      </c>
      <c r="D157" s="61">
        <f t="shared" si="6"/>
        <v>1892</v>
      </c>
      <c r="E157" s="66">
        <v>68</v>
      </c>
      <c r="F157" s="66">
        <v>475</v>
      </c>
      <c r="G157" s="62">
        <f t="shared" si="7"/>
        <v>4278</v>
      </c>
    </row>
    <row r="158" spans="1:7" x14ac:dyDescent="0.2">
      <c r="A158" s="63">
        <v>44120</v>
      </c>
      <c r="B158" s="66">
        <v>24</v>
      </c>
      <c r="C158" s="66">
        <v>231</v>
      </c>
      <c r="D158" s="61">
        <f t="shared" si="6"/>
        <v>1916</v>
      </c>
      <c r="E158" s="66">
        <v>8</v>
      </c>
      <c r="F158" s="66">
        <v>377</v>
      </c>
      <c r="G158" s="62">
        <f t="shared" si="7"/>
        <v>4286</v>
      </c>
    </row>
    <row r="159" spans="1:7" x14ac:dyDescent="0.2">
      <c r="A159" s="63">
        <v>44121</v>
      </c>
      <c r="B159" s="66"/>
      <c r="C159" s="66"/>
      <c r="D159" s="61">
        <f t="shared" ref="D159:D160" si="8">SUM(D158,B159)</f>
        <v>1916</v>
      </c>
      <c r="E159" s="66"/>
      <c r="F159" s="66"/>
      <c r="G159" s="62">
        <f t="shared" ref="G159:G160" si="9">SUM(G158,E159)</f>
        <v>4286</v>
      </c>
    </row>
    <row r="160" spans="1:7" x14ac:dyDescent="0.2">
      <c r="A160" s="63">
        <v>44122</v>
      </c>
      <c r="B160" s="66"/>
      <c r="C160" s="66"/>
      <c r="D160" s="61">
        <f t="shared" si="8"/>
        <v>1916</v>
      </c>
      <c r="E160" s="66"/>
      <c r="F160" s="66"/>
      <c r="G160" s="62">
        <f t="shared" si="9"/>
        <v>4286</v>
      </c>
    </row>
    <row r="161" spans="1:7" x14ac:dyDescent="0.2">
      <c r="A161" s="63">
        <v>44123</v>
      </c>
      <c r="B161" s="66">
        <v>120</v>
      </c>
      <c r="C161" s="66">
        <v>293</v>
      </c>
      <c r="D161" s="61">
        <f t="shared" ref="D161:D168" si="10">SUM(D160,B161)</f>
        <v>2036</v>
      </c>
      <c r="E161" s="66">
        <v>50</v>
      </c>
      <c r="F161" s="66">
        <v>368</v>
      </c>
      <c r="G161" s="62">
        <f t="shared" ref="G161:G168" si="11">SUM(G160,E161)</f>
        <v>4336</v>
      </c>
    </row>
    <row r="162" spans="1:7" x14ac:dyDescent="0.2">
      <c r="A162" s="63">
        <v>44124</v>
      </c>
      <c r="B162" s="66">
        <v>119</v>
      </c>
      <c r="C162" s="66">
        <v>312</v>
      </c>
      <c r="D162" s="61">
        <f t="shared" si="10"/>
        <v>2155</v>
      </c>
      <c r="E162" s="66">
        <v>28</v>
      </c>
      <c r="F162" s="66">
        <v>304</v>
      </c>
      <c r="G162" s="62">
        <f t="shared" si="11"/>
        <v>4364</v>
      </c>
    </row>
    <row r="163" spans="1:7" x14ac:dyDescent="0.2">
      <c r="A163" s="63">
        <v>44125</v>
      </c>
      <c r="B163" s="66">
        <v>132</v>
      </c>
      <c r="C163" s="66">
        <v>343</v>
      </c>
      <c r="D163" s="61">
        <f t="shared" si="10"/>
        <v>2287</v>
      </c>
      <c r="E163" s="66">
        <v>27</v>
      </c>
      <c r="F163" s="66">
        <v>313</v>
      </c>
      <c r="G163" s="62">
        <f t="shared" si="11"/>
        <v>4391</v>
      </c>
    </row>
    <row r="164" spans="1:7" x14ac:dyDescent="0.2">
      <c r="A164" s="63">
        <v>44126</v>
      </c>
      <c r="B164" s="66">
        <v>96</v>
      </c>
      <c r="C164" s="66">
        <v>386</v>
      </c>
      <c r="D164" s="61">
        <f t="shared" si="10"/>
        <v>2383</v>
      </c>
      <c r="E164" s="66">
        <v>34</v>
      </c>
      <c r="F164" s="66">
        <v>340</v>
      </c>
      <c r="G164" s="62">
        <f t="shared" si="11"/>
        <v>4425</v>
      </c>
    </row>
    <row r="165" spans="1:7" x14ac:dyDescent="0.2">
      <c r="A165" s="63">
        <v>44127</v>
      </c>
      <c r="B165" s="66">
        <v>77</v>
      </c>
      <c r="C165" s="66">
        <v>453</v>
      </c>
      <c r="D165" s="61">
        <f t="shared" si="10"/>
        <v>2460</v>
      </c>
      <c r="E165" s="66">
        <v>9</v>
      </c>
      <c r="F165" s="66">
        <v>352</v>
      </c>
      <c r="G165" s="62">
        <f t="shared" si="11"/>
        <v>4434</v>
      </c>
    </row>
    <row r="166" spans="1:7" x14ac:dyDescent="0.2">
      <c r="A166" s="63">
        <v>44128</v>
      </c>
      <c r="B166" s="66"/>
      <c r="C166" s="66"/>
      <c r="D166" s="61">
        <f t="shared" si="10"/>
        <v>2460</v>
      </c>
      <c r="E166" s="66"/>
      <c r="F166" s="66"/>
      <c r="G166" s="62">
        <f t="shared" si="11"/>
        <v>4434</v>
      </c>
    </row>
    <row r="167" spans="1:7" x14ac:dyDescent="0.2">
      <c r="A167" s="63">
        <v>44129</v>
      </c>
      <c r="B167" s="66"/>
      <c r="C167" s="66"/>
      <c r="D167" s="61">
        <f t="shared" si="10"/>
        <v>2460</v>
      </c>
      <c r="E167" s="66"/>
      <c r="F167" s="66"/>
      <c r="G167" s="62">
        <f t="shared" si="11"/>
        <v>4434</v>
      </c>
    </row>
    <row r="168" spans="1:7" x14ac:dyDescent="0.2">
      <c r="A168" s="63">
        <v>44130</v>
      </c>
      <c r="B168" s="66">
        <v>338</v>
      </c>
      <c r="C168" s="66">
        <v>680</v>
      </c>
      <c r="D168" s="61">
        <f t="shared" si="10"/>
        <v>2798</v>
      </c>
      <c r="E168" s="66">
        <v>36</v>
      </c>
      <c r="F168" s="66">
        <v>412</v>
      </c>
      <c r="G168" s="62">
        <f t="shared" si="11"/>
        <v>4470</v>
      </c>
    </row>
    <row r="169" spans="1:7" x14ac:dyDescent="0.2">
      <c r="A169" s="63">
        <v>44131</v>
      </c>
      <c r="B169" s="66">
        <v>583</v>
      </c>
      <c r="C169" s="66">
        <v>794</v>
      </c>
      <c r="D169" s="61">
        <f>SUM(D168,B169)</f>
        <v>3381</v>
      </c>
      <c r="E169" s="66" t="s">
        <v>162</v>
      </c>
      <c r="F169" s="66" t="s">
        <v>162</v>
      </c>
      <c r="G169" s="139" t="s">
        <v>162</v>
      </c>
    </row>
    <row r="170" spans="1:7" x14ac:dyDescent="0.2">
      <c r="A170" s="63">
        <v>44132</v>
      </c>
      <c r="B170" s="66">
        <v>359</v>
      </c>
      <c r="C170" s="66">
        <v>796</v>
      </c>
      <c r="D170" s="61">
        <f t="shared" ref="D170:D181" si="12">SUM(D169,B170)</f>
        <v>3740</v>
      </c>
      <c r="E170" s="66" t="s">
        <v>162</v>
      </c>
      <c r="F170" s="66" t="s">
        <v>162</v>
      </c>
      <c r="G170" s="139" t="s">
        <v>162</v>
      </c>
    </row>
    <row r="171" spans="1:7" x14ac:dyDescent="0.2">
      <c r="A171" s="63">
        <v>44133</v>
      </c>
      <c r="B171" s="66">
        <v>296</v>
      </c>
      <c r="C171" s="66">
        <v>757</v>
      </c>
      <c r="D171" s="61">
        <f t="shared" si="12"/>
        <v>4036</v>
      </c>
      <c r="E171" s="66" t="s">
        <v>162</v>
      </c>
      <c r="F171" s="66" t="s">
        <v>162</v>
      </c>
      <c r="G171" s="67" t="s">
        <v>162</v>
      </c>
    </row>
    <row r="172" spans="1:7" x14ac:dyDescent="0.2">
      <c r="A172" s="63">
        <v>44134</v>
      </c>
      <c r="B172" s="66">
        <v>233</v>
      </c>
      <c r="C172" s="66">
        <v>990</v>
      </c>
      <c r="D172" s="61">
        <f t="shared" si="12"/>
        <v>4269</v>
      </c>
      <c r="E172" s="66" t="s">
        <v>162</v>
      </c>
      <c r="F172" s="66" t="s">
        <v>162</v>
      </c>
      <c r="G172" s="67" t="s">
        <v>162</v>
      </c>
    </row>
    <row r="173" spans="1:7" x14ac:dyDescent="0.2">
      <c r="A173" s="63">
        <v>44135</v>
      </c>
      <c r="B173" s="66"/>
      <c r="C173" s="66"/>
      <c r="D173" s="61">
        <f t="shared" si="12"/>
        <v>4269</v>
      </c>
      <c r="E173" s="66"/>
      <c r="F173" s="66"/>
      <c r="G173" s="67" t="s">
        <v>162</v>
      </c>
    </row>
    <row r="174" spans="1:7" x14ac:dyDescent="0.2">
      <c r="A174" s="63">
        <v>44136</v>
      </c>
      <c r="B174" s="66"/>
      <c r="C174" s="66"/>
      <c r="D174" s="61">
        <f t="shared" si="12"/>
        <v>4269</v>
      </c>
      <c r="E174" s="66"/>
      <c r="F174" s="66"/>
      <c r="G174" s="67" t="s">
        <v>162</v>
      </c>
    </row>
    <row r="175" spans="1:7" x14ac:dyDescent="0.2">
      <c r="A175" s="63">
        <v>44137</v>
      </c>
      <c r="B175" s="66">
        <v>759</v>
      </c>
      <c r="C175" s="66">
        <v>1685</v>
      </c>
      <c r="D175" s="61">
        <f t="shared" si="12"/>
        <v>5028</v>
      </c>
      <c r="E175" s="66" t="s">
        <v>162</v>
      </c>
      <c r="F175" s="66" t="s">
        <v>162</v>
      </c>
      <c r="G175" s="67" t="s">
        <v>162</v>
      </c>
    </row>
    <row r="176" spans="1:7" x14ac:dyDescent="0.2">
      <c r="A176" s="63">
        <v>44138</v>
      </c>
      <c r="B176" s="66">
        <v>216</v>
      </c>
      <c r="C176" s="66">
        <v>1608</v>
      </c>
      <c r="D176" s="61">
        <f t="shared" si="12"/>
        <v>5244</v>
      </c>
      <c r="E176" s="66" t="s">
        <v>162</v>
      </c>
      <c r="F176" s="66" t="s">
        <v>162</v>
      </c>
      <c r="G176" s="67" t="s">
        <v>162</v>
      </c>
    </row>
    <row r="177" spans="1:7" x14ac:dyDescent="0.2">
      <c r="A177" s="63">
        <v>44139</v>
      </c>
      <c r="B177" s="66">
        <v>589</v>
      </c>
      <c r="C177" s="66">
        <v>1809</v>
      </c>
      <c r="D177" s="61">
        <f t="shared" si="12"/>
        <v>5833</v>
      </c>
      <c r="E177" s="66" t="s">
        <v>162</v>
      </c>
      <c r="F177" s="66" t="s">
        <v>162</v>
      </c>
      <c r="G177" s="67" t="s">
        <v>162</v>
      </c>
    </row>
    <row r="178" spans="1:7" x14ac:dyDescent="0.2">
      <c r="A178" s="63">
        <v>44140</v>
      </c>
      <c r="B178" s="66">
        <v>357</v>
      </c>
      <c r="C178" s="66">
        <v>1850</v>
      </c>
      <c r="D178" s="61">
        <f t="shared" si="12"/>
        <v>6190</v>
      </c>
      <c r="E178" s="66" t="s">
        <v>162</v>
      </c>
      <c r="F178" s="66" t="s">
        <v>162</v>
      </c>
      <c r="G178" s="67" t="s">
        <v>162</v>
      </c>
    </row>
    <row r="179" spans="1:7" x14ac:dyDescent="0.2">
      <c r="A179" s="63">
        <v>44141</v>
      </c>
      <c r="B179" s="66">
        <v>406</v>
      </c>
      <c r="C179" s="66">
        <v>1900</v>
      </c>
      <c r="D179" s="148">
        <f t="shared" si="12"/>
        <v>6596</v>
      </c>
      <c r="E179" s="66" t="s">
        <v>162</v>
      </c>
      <c r="F179" s="66" t="s">
        <v>162</v>
      </c>
      <c r="G179" s="67" t="s">
        <v>162</v>
      </c>
    </row>
    <row r="180" spans="1:7" x14ac:dyDescent="0.2">
      <c r="A180" s="63">
        <v>44142</v>
      </c>
      <c r="B180" s="154"/>
      <c r="C180" s="154"/>
      <c r="D180" s="148">
        <f t="shared" si="12"/>
        <v>6596</v>
      </c>
      <c r="E180" s="154"/>
      <c r="F180" s="154"/>
      <c r="G180" s="67" t="s">
        <v>162</v>
      </c>
    </row>
    <row r="181" spans="1:7" x14ac:dyDescent="0.2">
      <c r="A181" s="63">
        <v>44143</v>
      </c>
      <c r="B181" s="66"/>
      <c r="C181" s="66"/>
      <c r="D181" s="148">
        <f t="shared" si="12"/>
        <v>6596</v>
      </c>
      <c r="E181" s="66"/>
      <c r="F181" s="66"/>
      <c r="G181" s="67" t="s">
        <v>162</v>
      </c>
    </row>
    <row r="182" spans="1:7" x14ac:dyDescent="0.2">
      <c r="A182" s="63">
        <v>44144</v>
      </c>
      <c r="B182" s="66">
        <v>406</v>
      </c>
      <c r="C182" s="66">
        <v>2100</v>
      </c>
      <c r="D182" s="61">
        <f t="shared" ref="D182:D190" si="13">SUM(D181,B182)</f>
        <v>7002</v>
      </c>
      <c r="E182" s="66" t="s">
        <v>162</v>
      </c>
      <c r="F182" s="66" t="s">
        <v>162</v>
      </c>
      <c r="G182" s="67" t="s">
        <v>162</v>
      </c>
    </row>
    <row r="183" spans="1:7" x14ac:dyDescent="0.2">
      <c r="A183" s="63">
        <v>44145</v>
      </c>
      <c r="B183" s="66">
        <v>789</v>
      </c>
      <c r="C183" s="66">
        <v>2250</v>
      </c>
      <c r="D183" s="61">
        <f t="shared" si="13"/>
        <v>7791</v>
      </c>
      <c r="E183" s="66" t="s">
        <v>162</v>
      </c>
      <c r="F183" s="66" t="s">
        <v>162</v>
      </c>
      <c r="G183" s="67" t="s">
        <v>162</v>
      </c>
    </row>
    <row r="184" spans="1:7" x14ac:dyDescent="0.2">
      <c r="A184" s="63">
        <v>44146</v>
      </c>
      <c r="B184" s="66">
        <v>653</v>
      </c>
      <c r="C184" s="66">
        <v>1660</v>
      </c>
      <c r="D184" s="61">
        <f t="shared" si="13"/>
        <v>8444</v>
      </c>
      <c r="E184" s="66" t="s">
        <v>162</v>
      </c>
      <c r="F184" s="66" t="s">
        <v>162</v>
      </c>
      <c r="G184" s="67" t="s">
        <v>162</v>
      </c>
    </row>
    <row r="185" spans="1:7" x14ac:dyDescent="0.2">
      <c r="A185" s="63">
        <v>44147</v>
      </c>
      <c r="B185" s="66">
        <v>690</v>
      </c>
      <c r="C185" s="66">
        <v>2122</v>
      </c>
      <c r="D185" s="61">
        <f t="shared" si="13"/>
        <v>9134</v>
      </c>
      <c r="E185" s="66" t="s">
        <v>162</v>
      </c>
      <c r="F185" s="66" t="s">
        <v>162</v>
      </c>
      <c r="G185" s="67" t="s">
        <v>162</v>
      </c>
    </row>
    <row r="186" spans="1:7" x14ac:dyDescent="0.2">
      <c r="A186" s="63">
        <v>44148</v>
      </c>
      <c r="B186" s="66">
        <v>301</v>
      </c>
      <c r="C186" s="66">
        <v>2343</v>
      </c>
      <c r="D186" s="61">
        <f t="shared" si="13"/>
        <v>9435</v>
      </c>
      <c r="E186" s="66" t="s">
        <v>162</v>
      </c>
      <c r="F186" s="66" t="s">
        <v>162</v>
      </c>
      <c r="G186" s="67" t="s">
        <v>162</v>
      </c>
    </row>
    <row r="187" spans="1:7" x14ac:dyDescent="0.2">
      <c r="A187" s="63">
        <v>44149</v>
      </c>
      <c r="B187" s="66"/>
      <c r="C187" s="66"/>
      <c r="D187" s="61">
        <f t="shared" si="13"/>
        <v>9435</v>
      </c>
      <c r="E187" s="66"/>
      <c r="F187" s="66"/>
      <c r="G187" s="67"/>
    </row>
    <row r="188" spans="1:7" x14ac:dyDescent="0.2">
      <c r="A188" s="63">
        <v>44150</v>
      </c>
      <c r="B188" s="66"/>
      <c r="C188" s="66"/>
      <c r="D188" s="61">
        <f t="shared" si="13"/>
        <v>9435</v>
      </c>
      <c r="E188" s="66"/>
      <c r="F188" s="66"/>
      <c r="G188" s="67"/>
    </row>
    <row r="189" spans="1:7" x14ac:dyDescent="0.2">
      <c r="A189" s="63">
        <v>44151</v>
      </c>
      <c r="B189" s="66">
        <v>502</v>
      </c>
      <c r="C189" s="66">
        <v>2458</v>
      </c>
      <c r="D189" s="61">
        <f t="shared" si="13"/>
        <v>9937</v>
      </c>
      <c r="E189" s="66" t="s">
        <v>162</v>
      </c>
      <c r="F189" s="66" t="s">
        <v>162</v>
      </c>
      <c r="G189" s="67" t="s">
        <v>162</v>
      </c>
    </row>
    <row r="190" spans="1:7" x14ac:dyDescent="0.2">
      <c r="A190" s="63">
        <v>44152</v>
      </c>
      <c r="B190" s="66">
        <v>322</v>
      </c>
      <c r="C190" s="66">
        <v>2484</v>
      </c>
      <c r="D190" s="61">
        <f t="shared" si="13"/>
        <v>10259</v>
      </c>
      <c r="E190" s="66" t="s">
        <v>162</v>
      </c>
      <c r="F190" s="66" t="s">
        <v>162</v>
      </c>
      <c r="G190" s="67" t="s">
        <v>162</v>
      </c>
    </row>
    <row r="191" spans="1:7" x14ac:dyDescent="0.2">
      <c r="A191" s="63">
        <v>44153</v>
      </c>
      <c r="B191" s="66"/>
      <c r="C191" s="66"/>
      <c r="D191" s="148"/>
      <c r="E191" s="66"/>
      <c r="F191" s="66"/>
      <c r="G191" s="67"/>
    </row>
    <row r="192" spans="1:7" x14ac:dyDescent="0.2">
      <c r="A192" s="63">
        <v>44154</v>
      </c>
      <c r="B192" s="66"/>
      <c r="C192" s="66"/>
      <c r="D192" s="148"/>
      <c r="E192" s="66"/>
      <c r="F192" s="66"/>
      <c r="G192" s="67"/>
    </row>
    <row r="193" spans="1:7" x14ac:dyDescent="0.2">
      <c r="A193" s="63">
        <v>44155</v>
      </c>
      <c r="B193" s="66"/>
      <c r="C193" s="66"/>
      <c r="D193" s="148"/>
      <c r="E193" s="66"/>
      <c r="F193" s="66"/>
      <c r="G193" s="67"/>
    </row>
    <row r="194" spans="1:7" x14ac:dyDescent="0.2">
      <c r="A194" s="63">
        <v>44156</v>
      </c>
      <c r="B194" s="66"/>
      <c r="C194" s="66"/>
      <c r="D194" s="148"/>
      <c r="E194" s="66"/>
      <c r="F194" s="66"/>
      <c r="G194" s="67"/>
    </row>
    <row r="195" spans="1:7" x14ac:dyDescent="0.2">
      <c r="A195" s="63">
        <v>44157</v>
      </c>
      <c r="B195" s="66"/>
      <c r="C195" s="66"/>
      <c r="D195" s="148"/>
      <c r="E195" s="66"/>
      <c r="F195" s="66"/>
      <c r="G195" s="67"/>
    </row>
    <row r="196" spans="1:7" x14ac:dyDescent="0.2">
      <c r="A196" s="177"/>
      <c r="B196" s="66"/>
      <c r="C196" s="66"/>
      <c r="D196" s="148"/>
      <c r="E196" s="66"/>
      <c r="F196" s="66"/>
      <c r="G196" s="67"/>
    </row>
    <row r="197" spans="1:7" ht="15" thickBot="1" x14ac:dyDescent="0.25">
      <c r="A197" s="68" t="s">
        <v>87</v>
      </c>
      <c r="B197" s="69">
        <f>MAX(D4:D189)</f>
        <v>9937</v>
      </c>
      <c r="C197" s="69"/>
      <c r="D197" s="69"/>
      <c r="E197" s="69">
        <f>MAX(G4:G189)</f>
        <v>4470</v>
      </c>
      <c r="F197" s="69"/>
      <c r="G197" s="70"/>
    </row>
    <row r="198" spans="1:7" ht="15" thickTop="1" x14ac:dyDescent="0.2">
      <c r="B198" s="45"/>
      <c r="C198" s="45"/>
      <c r="D198" s="45"/>
      <c r="E198" s="45"/>
      <c r="F198" s="45"/>
      <c r="G198" s="45"/>
    </row>
    <row r="199" spans="1:7" x14ac:dyDescent="0.2">
      <c r="B199" s="45"/>
      <c r="C199" s="45"/>
      <c r="D199" s="45"/>
      <c r="E199" s="45"/>
      <c r="F199" s="45"/>
      <c r="G199" s="45"/>
    </row>
    <row r="200" spans="1:7" x14ac:dyDescent="0.2">
      <c r="B200" s="45"/>
      <c r="C200" s="45"/>
      <c r="D200" s="45"/>
      <c r="E200" s="45"/>
      <c r="F200" s="45"/>
      <c r="G200" s="45"/>
    </row>
    <row r="201" spans="1:7" x14ac:dyDescent="0.2">
      <c r="B201" s="45"/>
      <c r="C201" s="45"/>
      <c r="D201" s="45"/>
      <c r="E201" s="45"/>
      <c r="F201" s="45"/>
      <c r="G201" s="45"/>
    </row>
    <row r="202" spans="1:7" x14ac:dyDescent="0.2">
      <c r="B202" s="45"/>
      <c r="C202" s="45"/>
      <c r="D202" s="45"/>
      <c r="E202" s="45"/>
      <c r="F202" s="45"/>
      <c r="G202" s="45"/>
    </row>
    <row r="203" spans="1:7" x14ac:dyDescent="0.2">
      <c r="B203" s="45"/>
      <c r="C203" s="45"/>
      <c r="D203" s="45"/>
      <c r="E203" s="45"/>
      <c r="F203" s="45"/>
      <c r="G203" s="45"/>
    </row>
    <row r="204" spans="1:7" x14ac:dyDescent="0.2">
      <c r="B204" s="45"/>
      <c r="C204" s="45"/>
      <c r="D204" s="45"/>
      <c r="E204" s="45"/>
      <c r="F204" s="45"/>
      <c r="G204" s="45"/>
    </row>
    <row r="205" spans="1:7" x14ac:dyDescent="0.2">
      <c r="B205" s="45"/>
      <c r="C205" s="45"/>
      <c r="D205" s="45"/>
      <c r="E205" s="45"/>
      <c r="F205" s="45"/>
      <c r="G205" s="45"/>
    </row>
    <row r="206" spans="1:7" x14ac:dyDescent="0.2">
      <c r="B206" s="45"/>
      <c r="C206" s="45"/>
      <c r="D206" s="45"/>
      <c r="E206" s="45"/>
      <c r="F206" s="45"/>
      <c r="G206" s="45"/>
    </row>
    <row r="207" spans="1:7" x14ac:dyDescent="0.2">
      <c r="B207" s="45"/>
      <c r="C207" s="45"/>
      <c r="D207" s="45"/>
      <c r="E207" s="45"/>
      <c r="F207" s="45"/>
      <c r="G207" s="45"/>
    </row>
    <row r="208" spans="1:7" x14ac:dyDescent="0.2">
      <c r="B208" s="45"/>
      <c r="C208" s="45"/>
      <c r="D208" s="45"/>
      <c r="E208" s="45"/>
      <c r="F208" s="45"/>
      <c r="G208" s="45"/>
    </row>
    <row r="209" spans="2:7" x14ac:dyDescent="0.2">
      <c r="B209" s="45"/>
      <c r="C209" s="45"/>
      <c r="D209" s="45"/>
      <c r="E209" s="45"/>
      <c r="F209" s="45"/>
      <c r="G209" s="45"/>
    </row>
    <row r="210" spans="2:7" x14ac:dyDescent="0.2">
      <c r="B210" s="45"/>
      <c r="C210" s="45"/>
      <c r="D210" s="45"/>
      <c r="E210" s="45"/>
      <c r="F210" s="45"/>
      <c r="G210" s="45"/>
    </row>
    <row r="211" spans="2:7" x14ac:dyDescent="0.2">
      <c r="B211" s="45"/>
      <c r="C211" s="45"/>
      <c r="D211" s="45"/>
      <c r="E211" s="45"/>
      <c r="F211" s="45"/>
      <c r="G211" s="45"/>
    </row>
    <row r="212" spans="2:7" x14ac:dyDescent="0.2">
      <c r="B212" s="45"/>
      <c r="C212" s="45"/>
      <c r="D212" s="45"/>
      <c r="E212" s="45"/>
      <c r="F212" s="45"/>
      <c r="G212" s="45"/>
    </row>
    <row r="213" spans="2:7" x14ac:dyDescent="0.2">
      <c r="B213" s="45"/>
      <c r="C213" s="45"/>
      <c r="D213" s="45"/>
      <c r="E213" s="45"/>
      <c r="F213" s="45"/>
      <c r="G213" s="45"/>
    </row>
    <row r="214" spans="2:7" x14ac:dyDescent="0.2">
      <c r="B214" s="45"/>
      <c r="C214" s="45"/>
      <c r="D214" s="45"/>
      <c r="E214" s="45"/>
      <c r="F214" s="45"/>
      <c r="G214" s="45"/>
    </row>
    <row r="215" spans="2:7" x14ac:dyDescent="0.2">
      <c r="B215" s="45"/>
      <c r="C215" s="45"/>
      <c r="D215" s="45"/>
      <c r="E215" s="45"/>
      <c r="F215" s="45"/>
      <c r="G215" s="45"/>
    </row>
    <row r="216" spans="2:7" x14ac:dyDescent="0.2">
      <c r="B216" s="45"/>
      <c r="C216" s="45"/>
      <c r="D216" s="45"/>
      <c r="E216" s="45"/>
      <c r="F216" s="45"/>
      <c r="G216" s="45"/>
    </row>
    <row r="217" spans="2:7" x14ac:dyDescent="0.2">
      <c r="B217" s="45"/>
      <c r="C217" s="45"/>
      <c r="D217" s="45"/>
      <c r="E217" s="45"/>
      <c r="F217" s="45"/>
      <c r="G217" s="45"/>
    </row>
    <row r="218" spans="2:7" x14ac:dyDescent="0.2">
      <c r="B218" s="45"/>
      <c r="C218" s="45"/>
      <c r="D218" s="45"/>
      <c r="E218" s="45"/>
      <c r="F218" s="45"/>
      <c r="G218" s="45"/>
    </row>
    <row r="219" spans="2:7" x14ac:dyDescent="0.2">
      <c r="B219" s="45"/>
      <c r="C219" s="45"/>
      <c r="D219" s="45"/>
      <c r="E219" s="45"/>
      <c r="F219" s="45"/>
      <c r="G219" s="45"/>
    </row>
    <row r="220" spans="2:7" x14ac:dyDescent="0.2">
      <c r="B220" s="45"/>
      <c r="C220" s="45"/>
      <c r="D220" s="45"/>
      <c r="E220" s="45"/>
      <c r="F220" s="45"/>
      <c r="G220" s="45"/>
    </row>
    <row r="221" spans="2:7" x14ac:dyDescent="0.2">
      <c r="B221" s="45"/>
      <c r="C221" s="45"/>
      <c r="D221" s="45"/>
      <c r="E221" s="45"/>
      <c r="F221" s="45"/>
      <c r="G221" s="45"/>
    </row>
    <row r="222" spans="2:7" x14ac:dyDescent="0.2">
      <c r="B222" s="45"/>
      <c r="C222" s="45"/>
      <c r="D222" s="45"/>
      <c r="E222" s="45"/>
      <c r="F222" s="45"/>
      <c r="G222" s="45"/>
    </row>
    <row r="223" spans="2:7" x14ac:dyDescent="0.2">
      <c r="B223" s="45"/>
      <c r="C223" s="45"/>
      <c r="D223" s="45"/>
      <c r="E223" s="45"/>
      <c r="F223" s="45"/>
      <c r="G223" s="45"/>
    </row>
    <row r="224" spans="2:7" x14ac:dyDescent="0.2">
      <c r="B224" s="45"/>
      <c r="C224" s="45"/>
      <c r="D224" s="45"/>
      <c r="E224" s="45"/>
      <c r="F224" s="45"/>
      <c r="G224" s="45"/>
    </row>
    <row r="225" spans="2:7" x14ac:dyDescent="0.2">
      <c r="B225" s="45"/>
      <c r="C225" s="45"/>
      <c r="D225" s="45"/>
      <c r="E225" s="45"/>
      <c r="F225" s="45"/>
      <c r="G225" s="45"/>
    </row>
    <row r="226" spans="2:7" x14ac:dyDescent="0.2">
      <c r="B226" s="45"/>
      <c r="C226" s="45"/>
      <c r="D226" s="45"/>
      <c r="E226" s="45"/>
      <c r="F226" s="45"/>
      <c r="G226" s="45"/>
    </row>
    <row r="227" spans="2:7" x14ac:dyDescent="0.2">
      <c r="B227" s="45"/>
      <c r="C227" s="45"/>
      <c r="D227" s="45"/>
      <c r="E227" s="45"/>
      <c r="F227" s="45"/>
      <c r="G227" s="45"/>
    </row>
    <row r="228" spans="2:7" x14ac:dyDescent="0.2">
      <c r="B228" s="45"/>
      <c r="C228" s="45"/>
      <c r="D228" s="45"/>
      <c r="E228" s="45"/>
      <c r="F228" s="45"/>
      <c r="G228" s="45"/>
    </row>
    <row r="229" spans="2:7" x14ac:dyDescent="0.2">
      <c r="B229" s="45"/>
      <c r="C229" s="45"/>
      <c r="D229" s="45"/>
      <c r="E229" s="45"/>
      <c r="F229" s="45"/>
      <c r="G229" s="45"/>
    </row>
    <row r="230" spans="2:7" x14ac:dyDescent="0.2">
      <c r="B230" s="45"/>
      <c r="C230" s="45"/>
      <c r="D230" s="45"/>
      <c r="E230" s="45"/>
      <c r="F230" s="45"/>
      <c r="G230" s="45"/>
    </row>
    <row r="231" spans="2:7" x14ac:dyDescent="0.2">
      <c r="B231" s="45"/>
      <c r="C231" s="45"/>
      <c r="D231" s="45"/>
      <c r="E231" s="45"/>
      <c r="F231" s="45"/>
      <c r="G231" s="45"/>
    </row>
    <row r="232" spans="2:7" x14ac:dyDescent="0.2">
      <c r="B232" s="45"/>
      <c r="C232" s="45"/>
      <c r="D232" s="45"/>
      <c r="E232" s="45"/>
      <c r="F232" s="45"/>
      <c r="G232" s="45"/>
    </row>
    <row r="233" spans="2:7" x14ac:dyDescent="0.2">
      <c r="B233" s="45"/>
      <c r="C233" s="45"/>
      <c r="D233" s="45"/>
      <c r="E233" s="45"/>
      <c r="F233" s="45"/>
      <c r="G233" s="45"/>
    </row>
    <row r="234" spans="2:7" x14ac:dyDescent="0.2">
      <c r="B234" s="45"/>
      <c r="C234" s="45"/>
      <c r="D234" s="45"/>
      <c r="E234" s="45"/>
      <c r="F234" s="45"/>
      <c r="G234" s="45"/>
    </row>
    <row r="235" spans="2:7" x14ac:dyDescent="0.2">
      <c r="B235" s="45"/>
      <c r="C235" s="45"/>
      <c r="D235" s="45"/>
      <c r="E235" s="45"/>
      <c r="F235" s="45"/>
      <c r="G235" s="45"/>
    </row>
    <row r="236" spans="2:7" x14ac:dyDescent="0.2">
      <c r="B236" s="45"/>
      <c r="C236" s="45"/>
      <c r="D236" s="45"/>
      <c r="E236" s="45"/>
      <c r="F236" s="45"/>
      <c r="G236" s="45"/>
    </row>
    <row r="237" spans="2:7" x14ac:dyDescent="0.2">
      <c r="B237" s="45"/>
      <c r="C237" s="45"/>
      <c r="D237" s="45"/>
      <c r="E237" s="45"/>
      <c r="F237" s="45"/>
      <c r="G237" s="45"/>
    </row>
    <row r="238" spans="2:7" x14ac:dyDescent="0.2">
      <c r="B238" s="45"/>
      <c r="C238" s="45"/>
      <c r="D238" s="45"/>
      <c r="E238" s="45"/>
      <c r="F238" s="45"/>
      <c r="G238" s="45"/>
    </row>
    <row r="239" spans="2:7" x14ac:dyDescent="0.2">
      <c r="B239" s="45"/>
      <c r="C239" s="45"/>
      <c r="D239" s="45"/>
      <c r="E239" s="45"/>
      <c r="F239" s="45"/>
      <c r="G239" s="45"/>
    </row>
    <row r="240" spans="2:7" x14ac:dyDescent="0.2">
      <c r="B240" s="45"/>
      <c r="C240" s="45"/>
      <c r="D240" s="45"/>
      <c r="E240" s="45"/>
      <c r="F240" s="45"/>
      <c r="G240" s="45"/>
    </row>
    <row r="241" spans="2:7" x14ac:dyDescent="0.2">
      <c r="B241" s="45"/>
      <c r="C241" s="45"/>
      <c r="D241" s="45"/>
      <c r="E241" s="45"/>
      <c r="F241" s="45"/>
      <c r="G241" s="45"/>
    </row>
    <row r="242" spans="2:7" x14ac:dyDescent="0.2">
      <c r="B242" s="45"/>
      <c r="C242" s="45"/>
      <c r="D242" s="45"/>
      <c r="E242" s="45"/>
      <c r="F242" s="45"/>
      <c r="G242" s="45"/>
    </row>
    <row r="243" spans="2:7" x14ac:dyDescent="0.2">
      <c r="B243" s="45"/>
      <c r="C243" s="45"/>
      <c r="D243" s="45"/>
      <c r="E243" s="45"/>
      <c r="F243" s="45"/>
      <c r="G243" s="45"/>
    </row>
    <row r="244" spans="2:7" x14ac:dyDescent="0.2">
      <c r="B244" s="45"/>
      <c r="C244" s="45"/>
      <c r="D244" s="45"/>
      <c r="E244" s="45"/>
      <c r="F244" s="45"/>
      <c r="G244" s="45"/>
    </row>
    <row r="245" spans="2:7" x14ac:dyDescent="0.2">
      <c r="B245" s="45"/>
      <c r="C245" s="45"/>
      <c r="D245" s="45"/>
      <c r="E245" s="45"/>
      <c r="F245" s="45"/>
      <c r="G245" s="45"/>
    </row>
    <row r="246" spans="2:7" x14ac:dyDescent="0.2">
      <c r="B246" s="45"/>
      <c r="C246" s="45"/>
      <c r="D246" s="45"/>
      <c r="E246" s="45"/>
      <c r="F246" s="45"/>
      <c r="G246" s="45"/>
    </row>
    <row r="247" spans="2:7" x14ac:dyDescent="0.2">
      <c r="B247" s="45"/>
      <c r="C247" s="45"/>
      <c r="D247" s="45"/>
      <c r="E247" s="45"/>
      <c r="F247" s="45"/>
      <c r="G247" s="45"/>
    </row>
    <row r="248" spans="2:7" x14ac:dyDescent="0.2">
      <c r="B248" s="45"/>
      <c r="C248" s="45"/>
      <c r="D248" s="45"/>
      <c r="E248" s="45"/>
      <c r="F248" s="45"/>
      <c r="G248" s="45"/>
    </row>
    <row r="249" spans="2:7" x14ac:dyDescent="0.2">
      <c r="B249" s="45"/>
      <c r="C249" s="45"/>
      <c r="D249" s="45"/>
      <c r="E249" s="45"/>
      <c r="F249" s="45"/>
      <c r="G249" s="45"/>
    </row>
    <row r="250" spans="2:7" x14ac:dyDescent="0.2">
      <c r="B250" s="45"/>
      <c r="C250" s="45"/>
      <c r="D250" s="45"/>
      <c r="E250" s="45"/>
      <c r="F250" s="45"/>
      <c r="G250" s="45"/>
    </row>
    <row r="251" spans="2:7" x14ac:dyDescent="0.2">
      <c r="B251" s="45"/>
      <c r="C251" s="45"/>
      <c r="D251" s="45"/>
      <c r="E251" s="45"/>
      <c r="F251" s="45"/>
      <c r="G251" s="45"/>
    </row>
    <row r="252" spans="2:7" x14ac:dyDescent="0.2">
      <c r="B252" s="45"/>
      <c r="C252" s="45"/>
      <c r="D252" s="45"/>
      <c r="E252" s="45"/>
      <c r="F252" s="45"/>
      <c r="G252" s="45"/>
    </row>
    <row r="253" spans="2:7" x14ac:dyDescent="0.2">
      <c r="B253" s="45"/>
      <c r="C253" s="45"/>
      <c r="D253" s="45"/>
      <c r="E253" s="45"/>
      <c r="F253" s="45"/>
      <c r="G253" s="45"/>
    </row>
    <row r="254" spans="2:7" x14ac:dyDescent="0.2">
      <c r="B254" s="45"/>
      <c r="C254" s="45"/>
      <c r="D254" s="45"/>
      <c r="E254" s="45"/>
      <c r="F254" s="45"/>
      <c r="G254" s="45"/>
    </row>
    <row r="255" spans="2:7" x14ac:dyDescent="0.2">
      <c r="B255" s="45"/>
      <c r="C255" s="45"/>
      <c r="D255" s="45"/>
      <c r="E255" s="45"/>
      <c r="F255" s="45"/>
      <c r="G255" s="45"/>
    </row>
    <row r="256" spans="2:7" x14ac:dyDescent="0.2">
      <c r="B256" s="45"/>
      <c r="C256" s="45"/>
      <c r="D256" s="45"/>
      <c r="E256" s="45"/>
      <c r="F256" s="45"/>
      <c r="G256" s="45"/>
    </row>
    <row r="257" spans="2:7" x14ac:dyDescent="0.2">
      <c r="B257" s="45"/>
      <c r="C257" s="45"/>
      <c r="D257" s="45"/>
      <c r="E257" s="45"/>
      <c r="F257" s="45"/>
      <c r="G257" s="45"/>
    </row>
    <row r="258" spans="2:7" x14ac:dyDescent="0.2">
      <c r="B258" s="45"/>
      <c r="C258" s="45"/>
      <c r="D258" s="45"/>
      <c r="E258" s="45"/>
      <c r="F258" s="45"/>
      <c r="G258" s="45"/>
    </row>
    <row r="259" spans="2:7" x14ac:dyDescent="0.2">
      <c r="B259" s="45"/>
      <c r="C259" s="45"/>
      <c r="D259" s="45"/>
      <c r="E259" s="45"/>
      <c r="F259" s="45"/>
      <c r="G259" s="45"/>
    </row>
    <row r="260" spans="2:7" x14ac:dyDescent="0.2">
      <c r="B260" s="45"/>
      <c r="C260" s="45"/>
      <c r="D260" s="45"/>
      <c r="E260" s="45"/>
      <c r="F260" s="45"/>
      <c r="G260" s="45"/>
    </row>
    <row r="261" spans="2:7" x14ac:dyDescent="0.2">
      <c r="B261" s="45"/>
      <c r="C261" s="45"/>
      <c r="D261" s="45"/>
      <c r="E261" s="45"/>
      <c r="F261" s="45"/>
      <c r="G261" s="45"/>
    </row>
    <row r="262" spans="2:7" x14ac:dyDescent="0.2">
      <c r="B262" s="45"/>
      <c r="C262" s="45"/>
      <c r="D262" s="45"/>
      <c r="E262" s="45"/>
      <c r="F262" s="45"/>
      <c r="G262" s="45"/>
    </row>
    <row r="263" spans="2:7" x14ac:dyDescent="0.2">
      <c r="B263" s="45"/>
      <c r="C263" s="45"/>
      <c r="D263" s="45"/>
      <c r="E263" s="45"/>
      <c r="F263" s="45"/>
      <c r="G263" s="45"/>
    </row>
    <row r="264" spans="2:7" x14ac:dyDescent="0.2">
      <c r="B264" s="45"/>
      <c r="C264" s="45"/>
      <c r="D264" s="45"/>
      <c r="E264" s="45"/>
      <c r="F264" s="45"/>
      <c r="G264" s="45"/>
    </row>
    <row r="265" spans="2:7" x14ac:dyDescent="0.2">
      <c r="B265" s="45"/>
      <c r="C265" s="45"/>
      <c r="D265" s="45"/>
      <c r="E265" s="45"/>
      <c r="F265" s="45"/>
      <c r="G265" s="45"/>
    </row>
    <row r="266" spans="2:7" x14ac:dyDescent="0.2">
      <c r="B266" s="45"/>
      <c r="C266" s="45"/>
      <c r="D266" s="45"/>
      <c r="E266" s="45"/>
      <c r="F266" s="45"/>
      <c r="G266" s="45"/>
    </row>
    <row r="267" spans="2:7" x14ac:dyDescent="0.2">
      <c r="B267" s="45"/>
      <c r="C267" s="45"/>
      <c r="D267" s="45"/>
      <c r="E267" s="45"/>
      <c r="F267" s="45"/>
      <c r="G267" s="45"/>
    </row>
    <row r="268" spans="2:7" x14ac:dyDescent="0.2">
      <c r="B268" s="45"/>
      <c r="C268" s="45"/>
      <c r="D268" s="45"/>
      <c r="E268" s="45"/>
      <c r="F268" s="45"/>
      <c r="G268" s="45"/>
    </row>
    <row r="269" spans="2:7" x14ac:dyDescent="0.2">
      <c r="B269" s="45"/>
      <c r="C269" s="45"/>
      <c r="D269" s="45"/>
      <c r="E269" s="45"/>
      <c r="F269" s="45"/>
      <c r="G269" s="45"/>
    </row>
    <row r="270" spans="2:7" x14ac:dyDescent="0.2">
      <c r="B270" s="45"/>
      <c r="C270" s="45"/>
      <c r="D270" s="45"/>
      <c r="E270" s="45"/>
      <c r="F270" s="45"/>
      <c r="G270" s="45"/>
    </row>
    <row r="271" spans="2:7" x14ac:dyDescent="0.2">
      <c r="B271" s="45"/>
      <c r="C271" s="45"/>
      <c r="D271" s="45"/>
      <c r="E271" s="45"/>
      <c r="F271" s="45"/>
      <c r="G271" s="45"/>
    </row>
    <row r="272" spans="2:7" x14ac:dyDescent="0.2">
      <c r="B272" s="45"/>
      <c r="C272" s="45"/>
      <c r="D272" s="45"/>
      <c r="E272" s="45"/>
      <c r="F272" s="45"/>
      <c r="G272" s="45"/>
    </row>
    <row r="273" spans="2:7" x14ac:dyDescent="0.2">
      <c r="B273" s="45"/>
      <c r="C273" s="45"/>
      <c r="D273" s="45"/>
      <c r="E273" s="45"/>
      <c r="F273" s="45"/>
      <c r="G273" s="45"/>
    </row>
    <row r="274" spans="2:7" x14ac:dyDescent="0.2">
      <c r="B274" s="45"/>
      <c r="C274" s="45"/>
      <c r="D274" s="45"/>
      <c r="E274" s="45"/>
      <c r="F274" s="45"/>
      <c r="G274" s="45"/>
    </row>
    <row r="275" spans="2:7" x14ac:dyDescent="0.2">
      <c r="B275" s="45"/>
      <c r="C275" s="45"/>
      <c r="D275" s="45"/>
      <c r="E275" s="45"/>
      <c r="F275" s="45"/>
      <c r="G275" s="45"/>
    </row>
    <row r="276" spans="2:7" x14ac:dyDescent="0.2">
      <c r="B276" s="45"/>
      <c r="C276" s="45"/>
      <c r="D276" s="45"/>
      <c r="E276" s="45"/>
      <c r="F276" s="45"/>
      <c r="G276" s="45"/>
    </row>
    <row r="277" spans="2:7" x14ac:dyDescent="0.2">
      <c r="B277" s="45"/>
      <c r="C277" s="45"/>
      <c r="D277" s="45"/>
      <c r="E277" s="45"/>
      <c r="F277" s="45"/>
      <c r="G277" s="45"/>
    </row>
    <row r="278" spans="2:7" x14ac:dyDescent="0.2">
      <c r="B278" s="45"/>
      <c r="C278" s="45"/>
      <c r="D278" s="45"/>
      <c r="E278" s="45"/>
      <c r="F278" s="45"/>
      <c r="G278" s="45"/>
    </row>
    <row r="279" spans="2:7" x14ac:dyDescent="0.2">
      <c r="B279" s="45"/>
      <c r="C279" s="45"/>
      <c r="D279" s="45"/>
      <c r="E279" s="45"/>
      <c r="F279" s="45"/>
      <c r="G279" s="45"/>
    </row>
    <row r="280" spans="2:7" x14ac:dyDescent="0.2">
      <c r="B280" s="45"/>
      <c r="C280" s="45"/>
      <c r="D280" s="45"/>
      <c r="E280" s="45"/>
      <c r="F280" s="45"/>
      <c r="G280" s="45"/>
    </row>
    <row r="281" spans="2:7" x14ac:dyDescent="0.2">
      <c r="B281" s="45"/>
      <c r="C281" s="45"/>
      <c r="D281" s="45"/>
      <c r="E281" s="45"/>
      <c r="F281" s="45"/>
      <c r="G281" s="45"/>
    </row>
    <row r="282" spans="2:7" x14ac:dyDescent="0.2">
      <c r="B282" s="45"/>
      <c r="C282" s="45"/>
      <c r="D282" s="45"/>
      <c r="E282" s="45"/>
      <c r="F282" s="45"/>
      <c r="G282" s="45"/>
    </row>
    <row r="283" spans="2:7" x14ac:dyDescent="0.2">
      <c r="B283" s="45"/>
      <c r="C283" s="45"/>
      <c r="D283" s="45"/>
      <c r="E283" s="45"/>
      <c r="F283" s="45"/>
      <c r="G283" s="45"/>
    </row>
    <row r="284" spans="2:7" x14ac:dyDescent="0.2">
      <c r="B284" s="45"/>
      <c r="C284" s="45"/>
      <c r="D284" s="45"/>
      <c r="E284" s="45"/>
      <c r="F284" s="45"/>
      <c r="G284" s="45"/>
    </row>
    <row r="285" spans="2:7" x14ac:dyDescent="0.2">
      <c r="B285" s="45"/>
      <c r="C285" s="45"/>
      <c r="D285" s="45"/>
      <c r="E285" s="45"/>
      <c r="F285" s="45"/>
      <c r="G285" s="45"/>
    </row>
    <row r="286" spans="2:7" x14ac:dyDescent="0.2">
      <c r="B286" s="45"/>
      <c r="C286" s="45"/>
      <c r="D286" s="45"/>
      <c r="E286" s="45"/>
      <c r="F286" s="45"/>
      <c r="G286" s="45"/>
    </row>
    <row r="287" spans="2:7" x14ac:dyDescent="0.2">
      <c r="B287" s="45"/>
      <c r="C287" s="45"/>
      <c r="D287" s="45"/>
      <c r="E287" s="45"/>
      <c r="F287" s="45"/>
      <c r="G287" s="45"/>
    </row>
    <row r="288" spans="2:7" x14ac:dyDescent="0.2">
      <c r="B288" s="45"/>
      <c r="C288" s="45"/>
      <c r="D288" s="45"/>
      <c r="E288" s="45"/>
      <c r="F288" s="45"/>
      <c r="G288" s="45"/>
    </row>
    <row r="289" spans="2:7" x14ac:dyDescent="0.2">
      <c r="B289" s="45"/>
      <c r="C289" s="45"/>
      <c r="D289" s="45"/>
      <c r="E289" s="45"/>
      <c r="F289" s="45"/>
      <c r="G289" s="45"/>
    </row>
    <row r="290" spans="2:7" x14ac:dyDescent="0.2">
      <c r="B290" s="45"/>
      <c r="C290" s="45"/>
      <c r="D290" s="45"/>
      <c r="E290" s="45"/>
      <c r="F290" s="45"/>
      <c r="G290" s="45"/>
    </row>
    <row r="291" spans="2:7" x14ac:dyDescent="0.2">
      <c r="B291" s="45"/>
      <c r="C291" s="45"/>
      <c r="D291" s="45"/>
      <c r="E291" s="45"/>
      <c r="F291" s="45"/>
      <c r="G291" s="45"/>
    </row>
    <row r="292" spans="2:7" x14ac:dyDescent="0.2">
      <c r="B292" s="45"/>
      <c r="C292" s="45"/>
      <c r="D292" s="45"/>
      <c r="E292" s="45"/>
      <c r="F292" s="45"/>
      <c r="G292" s="45"/>
    </row>
    <row r="293" spans="2:7" x14ac:dyDescent="0.2">
      <c r="B293" s="45"/>
      <c r="C293" s="45"/>
      <c r="D293" s="45"/>
      <c r="E293" s="45"/>
      <c r="F293" s="45"/>
      <c r="G293" s="45"/>
    </row>
    <row r="294" spans="2:7" x14ac:dyDescent="0.2">
      <c r="B294" s="45"/>
      <c r="C294" s="45"/>
      <c r="D294" s="45"/>
      <c r="E294" s="45"/>
      <c r="F294" s="45"/>
      <c r="G294" s="45"/>
    </row>
    <row r="295" spans="2:7" x14ac:dyDescent="0.2">
      <c r="B295" s="45"/>
      <c r="C295" s="45"/>
      <c r="D295" s="45"/>
      <c r="E295" s="45"/>
      <c r="F295" s="45"/>
      <c r="G295" s="45"/>
    </row>
    <row r="296" spans="2:7" x14ac:dyDescent="0.2">
      <c r="B296" s="45"/>
      <c r="C296" s="45"/>
      <c r="D296" s="45"/>
      <c r="E296" s="45"/>
      <c r="F296" s="45"/>
      <c r="G296" s="45"/>
    </row>
    <row r="297" spans="2:7" x14ac:dyDescent="0.2">
      <c r="B297" s="45"/>
      <c r="C297" s="45"/>
      <c r="D297" s="45"/>
      <c r="E297" s="45"/>
      <c r="F297" s="45"/>
      <c r="G297" s="45"/>
    </row>
    <row r="298" spans="2:7" x14ac:dyDescent="0.2">
      <c r="B298" s="45"/>
      <c r="C298" s="45"/>
      <c r="D298" s="45"/>
      <c r="E298" s="45"/>
      <c r="F298" s="45"/>
      <c r="G298" s="45"/>
    </row>
    <row r="299" spans="2:7" x14ac:dyDescent="0.2">
      <c r="B299" s="45"/>
      <c r="C299" s="45"/>
      <c r="D299" s="45"/>
      <c r="E299" s="45"/>
      <c r="F299" s="45"/>
      <c r="G299" s="45"/>
    </row>
    <row r="300" spans="2:7" x14ac:dyDescent="0.2">
      <c r="B300" s="45"/>
      <c r="C300" s="45"/>
      <c r="D300" s="45"/>
      <c r="E300" s="45"/>
      <c r="F300" s="45"/>
      <c r="G300" s="45"/>
    </row>
    <row r="301" spans="2:7" x14ac:dyDescent="0.2">
      <c r="B301" s="45"/>
      <c r="C301" s="45"/>
      <c r="D301" s="45"/>
      <c r="E301" s="45"/>
      <c r="F301" s="45"/>
      <c r="G301" s="45"/>
    </row>
    <row r="302" spans="2:7" x14ac:dyDescent="0.2">
      <c r="B302" s="45"/>
      <c r="C302" s="45"/>
      <c r="D302" s="45"/>
      <c r="E302" s="45"/>
      <c r="F302" s="45"/>
      <c r="G302" s="45"/>
    </row>
    <row r="303" spans="2:7" x14ac:dyDescent="0.2">
      <c r="B303" s="45"/>
      <c r="C303" s="45"/>
      <c r="D303" s="45"/>
      <c r="E303" s="45"/>
      <c r="F303" s="45"/>
      <c r="G303" s="45"/>
    </row>
    <row r="304" spans="2:7" x14ac:dyDescent="0.2">
      <c r="B304" s="45"/>
      <c r="C304" s="45"/>
      <c r="D304" s="45"/>
      <c r="E304" s="45"/>
      <c r="F304" s="45"/>
      <c r="G304" s="45"/>
    </row>
    <row r="305" spans="2:7" x14ac:dyDescent="0.2">
      <c r="B305" s="45"/>
      <c r="C305" s="45"/>
      <c r="D305" s="45"/>
      <c r="E305" s="45"/>
      <c r="F305" s="45"/>
      <c r="G305" s="45"/>
    </row>
    <row r="306" spans="2:7" x14ac:dyDescent="0.2">
      <c r="B306" s="45"/>
      <c r="C306" s="45"/>
      <c r="D306" s="45"/>
      <c r="E306" s="45"/>
      <c r="F306" s="45"/>
      <c r="G306" s="45"/>
    </row>
    <row r="307" spans="2:7" x14ac:dyDescent="0.2">
      <c r="B307" s="45"/>
      <c r="C307" s="45"/>
      <c r="D307" s="45"/>
      <c r="E307" s="45"/>
      <c r="F307" s="45"/>
      <c r="G307" s="45"/>
    </row>
    <row r="308" spans="2:7" x14ac:dyDescent="0.2">
      <c r="B308" s="45"/>
      <c r="C308" s="45"/>
      <c r="D308" s="45"/>
      <c r="E308" s="45"/>
      <c r="F308" s="45"/>
      <c r="G308" s="45"/>
    </row>
    <row r="309" spans="2:7" x14ac:dyDescent="0.2">
      <c r="B309" s="45"/>
      <c r="C309" s="45"/>
      <c r="D309" s="45"/>
      <c r="E309" s="45"/>
      <c r="F309" s="45"/>
      <c r="G309" s="45"/>
    </row>
    <row r="310" spans="2:7" x14ac:dyDescent="0.2">
      <c r="B310" s="45"/>
      <c r="C310" s="45"/>
      <c r="D310" s="45"/>
      <c r="E310" s="45"/>
      <c r="F310" s="45"/>
      <c r="G310" s="45"/>
    </row>
    <row r="311" spans="2:7" x14ac:dyDescent="0.2">
      <c r="B311" s="45"/>
      <c r="C311" s="45"/>
      <c r="D311" s="45"/>
      <c r="E311" s="45"/>
      <c r="F311" s="45"/>
      <c r="G311" s="45"/>
    </row>
    <row r="312" spans="2:7" x14ac:dyDescent="0.2">
      <c r="B312" s="45"/>
      <c r="C312" s="45"/>
      <c r="D312" s="45"/>
      <c r="E312" s="45"/>
      <c r="F312" s="45"/>
      <c r="G312" s="45"/>
    </row>
    <row r="313" spans="2:7" x14ac:dyDescent="0.2">
      <c r="B313" s="45"/>
      <c r="C313" s="45"/>
      <c r="D313" s="45"/>
      <c r="E313" s="45"/>
      <c r="F313" s="45"/>
      <c r="G313" s="45"/>
    </row>
    <row r="314" spans="2:7" x14ac:dyDescent="0.2">
      <c r="B314" s="45"/>
      <c r="C314" s="45"/>
      <c r="D314" s="45"/>
      <c r="E314" s="45"/>
      <c r="F314" s="45"/>
      <c r="G314" s="45"/>
    </row>
    <row r="315" spans="2:7" x14ac:dyDescent="0.2">
      <c r="B315" s="45"/>
      <c r="C315" s="45"/>
      <c r="D315" s="45"/>
      <c r="E315" s="45"/>
      <c r="F315" s="45"/>
      <c r="G315" s="45"/>
    </row>
    <row r="316" spans="2:7" x14ac:dyDescent="0.2">
      <c r="B316" s="45"/>
      <c r="C316" s="45"/>
      <c r="D316" s="45"/>
      <c r="E316" s="45"/>
      <c r="F316" s="45"/>
      <c r="G316"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7"/>
  <sheetViews>
    <sheetView zoomScaleNormal="100" workbookViewId="0">
      <pane xSplit="1" ySplit="2" topLeftCell="F171" activePane="bottomRight" state="frozen"/>
      <selection pane="topRight" activeCell="B1" sqref="B1"/>
      <selection pane="bottomLeft" activeCell="A3" sqref="A3"/>
      <selection pane="bottomRight" activeCell="AB202" sqref="AB202"/>
    </sheetView>
  </sheetViews>
  <sheetFormatPr baseColWidth="10" defaultColWidth="11" defaultRowHeight="14.25" x14ac:dyDescent="0.2"/>
  <cols>
    <col min="1" max="1" width="26" style="37" customWidth="1"/>
    <col min="2" max="27" width="11" style="37"/>
    <col min="28" max="29" width="10.625" style="37"/>
    <col min="30" max="16384" width="11" style="49"/>
  </cols>
  <sheetData>
    <row r="1" spans="1:29" ht="15" thickTop="1" x14ac:dyDescent="0.2">
      <c r="A1" s="71"/>
      <c r="B1" s="211" t="s">
        <v>10</v>
      </c>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row>
    <row r="2" spans="1:29" x14ac:dyDescent="0.2">
      <c r="A2" s="72"/>
      <c r="B2" s="205" t="s">
        <v>11</v>
      </c>
      <c r="C2" s="205"/>
      <c r="D2" s="205" t="s">
        <v>12</v>
      </c>
      <c r="E2" s="205"/>
      <c r="F2" s="205" t="s">
        <v>16</v>
      </c>
      <c r="G2" s="205"/>
      <c r="H2" s="205" t="s">
        <v>52</v>
      </c>
      <c r="I2" s="205"/>
      <c r="J2" s="205" t="s">
        <v>53</v>
      </c>
      <c r="K2" s="205"/>
      <c r="L2" s="205" t="s">
        <v>13</v>
      </c>
      <c r="M2" s="205"/>
      <c r="N2" s="205" t="s">
        <v>15</v>
      </c>
      <c r="O2" s="205"/>
      <c r="P2" s="205" t="s">
        <v>17</v>
      </c>
      <c r="Q2" s="205"/>
      <c r="R2" s="205" t="s">
        <v>20</v>
      </c>
      <c r="S2" s="205"/>
      <c r="T2" s="205" t="s">
        <v>14</v>
      </c>
      <c r="U2" s="205"/>
      <c r="V2" s="205" t="s">
        <v>18</v>
      </c>
      <c r="W2" s="205"/>
      <c r="X2" s="205" t="s">
        <v>19</v>
      </c>
      <c r="Y2" s="205"/>
      <c r="Z2" s="205" t="s">
        <v>74</v>
      </c>
      <c r="AA2" s="205"/>
      <c r="AB2" s="205" t="s">
        <v>131</v>
      </c>
      <c r="AC2" s="206"/>
    </row>
    <row r="3" spans="1:29" x14ac:dyDescent="0.2">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2">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2">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2">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2">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2">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2">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2">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2">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2">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2">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2">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2">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2">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2">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2">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2">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2">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2">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2">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2">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2">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2">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2">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2">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2">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2">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2">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2">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2">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2">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2">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2">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2">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2">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2">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2">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2">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2">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2">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2">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2">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2">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2">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2">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2">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2">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2">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2">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2">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2">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2">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2">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2">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2">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2">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2">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2">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2">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2">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2">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2">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2">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2">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2">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2">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2">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2">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2">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2">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2">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2">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2">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2">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2">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2">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2">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2">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2">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2">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2">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2">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2">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2">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2">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2">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2">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2">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2">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2">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2">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2">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2">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2">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2">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2">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2">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2">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2">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2">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2">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2">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2">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2">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2">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2">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2">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2">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2">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2">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2">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2">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2">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2">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2">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2">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2">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2">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2">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2">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2">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2">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2">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2">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2">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2">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2">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2">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2">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2">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2">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2">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2">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2">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2">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2">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2">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2">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2">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2">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2">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2">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2">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2">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2">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2">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2">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2">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2">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2">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2">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2">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2">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f>SUM(AC154,AB155)</f>
        <v>1</v>
      </c>
    </row>
    <row r="156" spans="1:29" x14ac:dyDescent="0.2">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f t="shared" ref="AC156:AC185" si="39">SUM(AC155,AB156)</f>
        <v>1</v>
      </c>
    </row>
    <row r="157" spans="1:29" x14ac:dyDescent="0.2">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f t="shared" si="39"/>
        <v>1</v>
      </c>
    </row>
    <row r="158" spans="1:29" x14ac:dyDescent="0.2">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f t="shared" si="39"/>
        <v>1</v>
      </c>
    </row>
    <row r="159" spans="1:29" x14ac:dyDescent="0.2">
      <c r="A159" s="77">
        <v>44121</v>
      </c>
      <c r="B159" s="76"/>
      <c r="C159" s="78">
        <f t="shared" ref="C159:C160" si="40">SUM(C158,B159)</f>
        <v>962</v>
      </c>
      <c r="D159" s="76"/>
      <c r="E159" s="78">
        <f t="shared" ref="E159:E160" si="41">SUM(E158,D159)</f>
        <v>405</v>
      </c>
      <c r="F159" s="76"/>
      <c r="G159" s="78">
        <f t="shared" ref="G159:G160" si="42">SUM(G158,F159)</f>
        <v>220</v>
      </c>
      <c r="H159" s="76"/>
      <c r="I159" s="78">
        <f t="shared" ref="I159:I160" si="43">SUM(I158,H159)</f>
        <v>123</v>
      </c>
      <c r="J159" s="76"/>
      <c r="K159" s="78">
        <f t="shared" ref="K159:K160" si="44">K158+J159</f>
        <v>38</v>
      </c>
      <c r="L159" s="76"/>
      <c r="M159" s="78">
        <f t="shared" ref="M159:M160" si="45">SUM(M158,L159)</f>
        <v>61</v>
      </c>
      <c r="N159" s="76"/>
      <c r="O159" s="78">
        <f t="shared" ref="O159:O160" si="46">SUM(O158,N159)</f>
        <v>27</v>
      </c>
      <c r="P159" s="76"/>
      <c r="Q159" s="78">
        <f t="shared" ref="Q159:Q160" si="47">SUM(Q158,P159)</f>
        <v>49</v>
      </c>
      <c r="R159" s="76"/>
      <c r="S159" s="78">
        <f t="shared" ref="S159:S160" si="48">SUM(S158,R159)</f>
        <v>15</v>
      </c>
      <c r="T159" s="76"/>
      <c r="U159" s="78">
        <f t="shared" ref="U159:U160" si="49">SUM(U158,T159)</f>
        <v>9</v>
      </c>
      <c r="V159" s="76"/>
      <c r="W159" s="78">
        <f t="shared" ref="W159:W160" si="50">SUM(W158,V159)</f>
        <v>2</v>
      </c>
      <c r="X159" s="76"/>
      <c r="Y159" s="78">
        <f t="shared" ref="Y159:Y160" si="51">SUM(Y158,X159)</f>
        <v>2</v>
      </c>
      <c r="Z159" s="76"/>
      <c r="AA159" s="76">
        <f t="shared" ref="AA159:AA160" si="52">SUM(AA158+Z159)</f>
        <v>2</v>
      </c>
      <c r="AB159" s="76"/>
      <c r="AC159" s="79">
        <f t="shared" si="39"/>
        <v>1</v>
      </c>
    </row>
    <row r="160" spans="1:29" x14ac:dyDescent="0.2">
      <c r="A160" s="77">
        <v>44122</v>
      </c>
      <c r="B160" s="76"/>
      <c r="C160" s="78">
        <f t="shared" si="40"/>
        <v>962</v>
      </c>
      <c r="D160" s="76"/>
      <c r="E160" s="78">
        <f t="shared" si="41"/>
        <v>405</v>
      </c>
      <c r="F160" s="76"/>
      <c r="G160" s="78">
        <f t="shared" si="42"/>
        <v>220</v>
      </c>
      <c r="H160" s="76"/>
      <c r="I160" s="78">
        <f t="shared" si="43"/>
        <v>123</v>
      </c>
      <c r="J160" s="76"/>
      <c r="K160" s="78">
        <f t="shared" si="44"/>
        <v>38</v>
      </c>
      <c r="L160" s="76"/>
      <c r="M160" s="78">
        <f t="shared" si="45"/>
        <v>61</v>
      </c>
      <c r="N160" s="76"/>
      <c r="O160" s="78">
        <f t="shared" si="46"/>
        <v>27</v>
      </c>
      <c r="P160" s="76"/>
      <c r="Q160" s="78">
        <f t="shared" si="47"/>
        <v>49</v>
      </c>
      <c r="R160" s="76"/>
      <c r="S160" s="78">
        <f t="shared" si="48"/>
        <v>15</v>
      </c>
      <c r="T160" s="76"/>
      <c r="U160" s="78">
        <f t="shared" si="49"/>
        <v>9</v>
      </c>
      <c r="V160" s="76"/>
      <c r="W160" s="78">
        <f t="shared" si="50"/>
        <v>2</v>
      </c>
      <c r="X160" s="76"/>
      <c r="Y160" s="78">
        <f t="shared" si="51"/>
        <v>2</v>
      </c>
      <c r="Z160" s="76"/>
      <c r="AA160" s="76">
        <f t="shared" si="52"/>
        <v>2</v>
      </c>
      <c r="AB160" s="76"/>
      <c r="AC160" s="79">
        <f t="shared" si="39"/>
        <v>1</v>
      </c>
    </row>
    <row r="161" spans="1:29" x14ac:dyDescent="0.2">
      <c r="A161" s="77">
        <v>44123</v>
      </c>
      <c r="B161" s="76">
        <v>61</v>
      </c>
      <c r="C161" s="78">
        <f t="shared" ref="C161:C183" si="53">SUM(C160,B161)</f>
        <v>1023</v>
      </c>
      <c r="D161" s="76">
        <v>30</v>
      </c>
      <c r="E161" s="78">
        <f t="shared" ref="E161:E181" si="54">SUM(E160,D161)</f>
        <v>435</v>
      </c>
      <c r="F161" s="76">
        <v>6</v>
      </c>
      <c r="G161" s="78">
        <f t="shared" ref="G161:G185" si="55">SUM(G160,F161)</f>
        <v>226</v>
      </c>
      <c r="H161" s="76">
        <v>16</v>
      </c>
      <c r="I161" s="78">
        <f t="shared" ref="I161:I185" si="56">SUM(I160,H161)</f>
        <v>139</v>
      </c>
      <c r="J161" s="76">
        <v>0</v>
      </c>
      <c r="K161" s="78">
        <f t="shared" ref="K161:K185" si="57">K160+J161</f>
        <v>38</v>
      </c>
      <c r="L161" s="76">
        <v>1</v>
      </c>
      <c r="M161" s="78">
        <f t="shared" ref="M161:M185" si="58">SUM(M160,L161)</f>
        <v>62</v>
      </c>
      <c r="N161" s="76">
        <v>1</v>
      </c>
      <c r="O161" s="78">
        <f t="shared" ref="O161:O185" si="59">SUM(O160,N161)</f>
        <v>28</v>
      </c>
      <c r="P161" s="76">
        <v>1</v>
      </c>
      <c r="Q161" s="78">
        <f t="shared" ref="Q161:Q185" si="60">SUM(Q160,P161)</f>
        <v>50</v>
      </c>
      <c r="R161" s="76">
        <v>3</v>
      </c>
      <c r="S161" s="78">
        <f t="shared" ref="S161:S185" si="61">SUM(S160,R161)</f>
        <v>18</v>
      </c>
      <c r="T161" s="76">
        <v>1</v>
      </c>
      <c r="U161" s="78">
        <f t="shared" ref="U161:U185" si="62">SUM(U160,T161)</f>
        <v>10</v>
      </c>
      <c r="V161" s="76">
        <v>0</v>
      </c>
      <c r="W161" s="78">
        <f t="shared" ref="W161:W185" si="63">SUM(W160,V161)</f>
        <v>2</v>
      </c>
      <c r="X161" s="76">
        <v>0</v>
      </c>
      <c r="Y161" s="78">
        <f t="shared" ref="Y161:Y185" si="64">SUM(Y160,X161)</f>
        <v>2</v>
      </c>
      <c r="Z161" s="76">
        <v>0</v>
      </c>
      <c r="AA161" s="76">
        <f t="shared" ref="AA161:AA185" si="65">SUM(AA160+Z161)</f>
        <v>2</v>
      </c>
      <c r="AB161" s="76">
        <v>0</v>
      </c>
      <c r="AC161" s="79">
        <f t="shared" si="39"/>
        <v>1</v>
      </c>
    </row>
    <row r="162" spans="1:29" x14ac:dyDescent="0.2">
      <c r="A162" s="77">
        <v>44124</v>
      </c>
      <c r="B162" s="76">
        <v>43</v>
      </c>
      <c r="C162" s="78">
        <f t="shared" si="53"/>
        <v>1066</v>
      </c>
      <c r="D162" s="76">
        <v>47</v>
      </c>
      <c r="E162" s="78">
        <f t="shared" si="54"/>
        <v>482</v>
      </c>
      <c r="F162" s="76">
        <v>10</v>
      </c>
      <c r="G162" s="78">
        <f t="shared" si="55"/>
        <v>236</v>
      </c>
      <c r="H162" s="76">
        <v>14</v>
      </c>
      <c r="I162" s="78">
        <f t="shared" si="56"/>
        <v>153</v>
      </c>
      <c r="J162" s="76">
        <v>0</v>
      </c>
      <c r="K162" s="78">
        <f t="shared" si="57"/>
        <v>38</v>
      </c>
      <c r="L162" s="76">
        <v>0</v>
      </c>
      <c r="M162" s="78">
        <f t="shared" si="58"/>
        <v>62</v>
      </c>
      <c r="N162" s="76">
        <v>0</v>
      </c>
      <c r="O162" s="78">
        <f t="shared" si="59"/>
        <v>28</v>
      </c>
      <c r="P162" s="76">
        <v>4</v>
      </c>
      <c r="Q162" s="78">
        <f t="shared" si="60"/>
        <v>54</v>
      </c>
      <c r="R162" s="76">
        <v>1</v>
      </c>
      <c r="S162" s="78">
        <f t="shared" si="61"/>
        <v>19</v>
      </c>
      <c r="T162" s="76">
        <v>0</v>
      </c>
      <c r="U162" s="78">
        <f t="shared" si="62"/>
        <v>10</v>
      </c>
      <c r="V162" s="76">
        <v>0</v>
      </c>
      <c r="W162" s="78">
        <f t="shared" si="63"/>
        <v>2</v>
      </c>
      <c r="X162" s="76">
        <v>0</v>
      </c>
      <c r="Y162" s="78">
        <f t="shared" si="64"/>
        <v>2</v>
      </c>
      <c r="Z162" s="76">
        <v>0</v>
      </c>
      <c r="AA162" s="76">
        <f t="shared" si="65"/>
        <v>2</v>
      </c>
      <c r="AB162" s="76">
        <v>0</v>
      </c>
      <c r="AC162" s="79">
        <f t="shared" si="39"/>
        <v>1</v>
      </c>
    </row>
    <row r="163" spans="1:29" x14ac:dyDescent="0.2">
      <c r="A163" s="77">
        <v>44125</v>
      </c>
      <c r="B163" s="76">
        <v>74</v>
      </c>
      <c r="C163" s="78">
        <f t="shared" si="53"/>
        <v>1140</v>
      </c>
      <c r="D163" s="76">
        <v>38</v>
      </c>
      <c r="E163" s="78">
        <f t="shared" si="54"/>
        <v>520</v>
      </c>
      <c r="F163" s="76">
        <v>0</v>
      </c>
      <c r="G163" s="78">
        <f t="shared" si="55"/>
        <v>236</v>
      </c>
      <c r="H163" s="76">
        <v>11</v>
      </c>
      <c r="I163" s="78">
        <f t="shared" si="56"/>
        <v>164</v>
      </c>
      <c r="J163" s="76">
        <v>0</v>
      </c>
      <c r="K163" s="78">
        <f t="shared" si="57"/>
        <v>38</v>
      </c>
      <c r="L163" s="76">
        <v>0</v>
      </c>
      <c r="M163" s="78">
        <f t="shared" si="58"/>
        <v>62</v>
      </c>
      <c r="N163" s="76">
        <v>2</v>
      </c>
      <c r="O163" s="78">
        <f t="shared" si="59"/>
        <v>30</v>
      </c>
      <c r="P163" s="76">
        <v>5</v>
      </c>
      <c r="Q163" s="78">
        <f t="shared" si="60"/>
        <v>59</v>
      </c>
      <c r="R163" s="76">
        <v>2</v>
      </c>
      <c r="S163" s="78">
        <f t="shared" si="61"/>
        <v>21</v>
      </c>
      <c r="T163" s="76">
        <v>0</v>
      </c>
      <c r="U163" s="78">
        <f t="shared" si="62"/>
        <v>10</v>
      </c>
      <c r="V163" s="76">
        <v>0</v>
      </c>
      <c r="W163" s="78">
        <f t="shared" si="63"/>
        <v>2</v>
      </c>
      <c r="X163" s="76">
        <v>0</v>
      </c>
      <c r="Y163" s="78">
        <f t="shared" si="64"/>
        <v>2</v>
      </c>
      <c r="Z163" s="76">
        <v>0</v>
      </c>
      <c r="AA163" s="76">
        <f t="shared" si="65"/>
        <v>2</v>
      </c>
      <c r="AB163" s="76">
        <v>0</v>
      </c>
      <c r="AC163" s="79">
        <f t="shared" si="39"/>
        <v>1</v>
      </c>
    </row>
    <row r="164" spans="1:29" x14ac:dyDescent="0.2">
      <c r="A164" s="77">
        <v>44126</v>
      </c>
      <c r="B164" s="76">
        <v>41</v>
      </c>
      <c r="C164" s="78">
        <f t="shared" si="53"/>
        <v>1181</v>
      </c>
      <c r="D164" s="76">
        <v>34</v>
      </c>
      <c r="E164" s="78">
        <f t="shared" si="54"/>
        <v>554</v>
      </c>
      <c r="F164" s="76">
        <v>1</v>
      </c>
      <c r="G164" s="78">
        <f t="shared" si="55"/>
        <v>237</v>
      </c>
      <c r="H164" s="76">
        <v>8</v>
      </c>
      <c r="I164" s="78">
        <f t="shared" si="56"/>
        <v>172</v>
      </c>
      <c r="J164" s="76">
        <v>6</v>
      </c>
      <c r="K164" s="78">
        <f t="shared" si="57"/>
        <v>44</v>
      </c>
      <c r="L164" s="76">
        <v>1</v>
      </c>
      <c r="M164" s="78">
        <f t="shared" si="58"/>
        <v>63</v>
      </c>
      <c r="N164" s="76">
        <v>0</v>
      </c>
      <c r="O164" s="78">
        <f t="shared" si="59"/>
        <v>30</v>
      </c>
      <c r="P164" s="76">
        <v>3</v>
      </c>
      <c r="Q164" s="78">
        <f t="shared" si="60"/>
        <v>62</v>
      </c>
      <c r="R164" s="76">
        <v>1</v>
      </c>
      <c r="S164" s="78">
        <f t="shared" si="61"/>
        <v>22</v>
      </c>
      <c r="T164" s="76">
        <v>0</v>
      </c>
      <c r="U164" s="78">
        <f t="shared" si="62"/>
        <v>10</v>
      </c>
      <c r="V164" s="76">
        <v>1</v>
      </c>
      <c r="W164" s="78">
        <f t="shared" si="63"/>
        <v>3</v>
      </c>
      <c r="X164" s="76">
        <v>0</v>
      </c>
      <c r="Y164" s="78">
        <f t="shared" si="64"/>
        <v>2</v>
      </c>
      <c r="Z164" s="76">
        <v>0</v>
      </c>
      <c r="AA164" s="76">
        <f t="shared" si="65"/>
        <v>2</v>
      </c>
      <c r="AB164" s="76">
        <v>0</v>
      </c>
      <c r="AC164" s="79">
        <f t="shared" si="39"/>
        <v>1</v>
      </c>
    </row>
    <row r="165" spans="1:29" x14ac:dyDescent="0.2">
      <c r="A165" s="77">
        <v>44127</v>
      </c>
      <c r="B165" s="76">
        <v>40</v>
      </c>
      <c r="C165" s="78">
        <f t="shared" si="53"/>
        <v>1221</v>
      </c>
      <c r="D165" s="76">
        <v>20</v>
      </c>
      <c r="E165" s="78">
        <f t="shared" si="54"/>
        <v>574</v>
      </c>
      <c r="F165" s="76">
        <v>0</v>
      </c>
      <c r="G165" s="78">
        <f t="shared" si="55"/>
        <v>237</v>
      </c>
      <c r="H165" s="76">
        <v>15</v>
      </c>
      <c r="I165" s="78">
        <f t="shared" si="56"/>
        <v>187</v>
      </c>
      <c r="J165" s="76">
        <v>0</v>
      </c>
      <c r="K165" s="78">
        <f t="shared" si="57"/>
        <v>44</v>
      </c>
      <c r="L165" s="76">
        <v>0</v>
      </c>
      <c r="M165" s="78">
        <f t="shared" si="58"/>
        <v>63</v>
      </c>
      <c r="N165" s="76">
        <v>0</v>
      </c>
      <c r="O165" s="78">
        <f t="shared" si="59"/>
        <v>30</v>
      </c>
      <c r="P165" s="76">
        <v>2</v>
      </c>
      <c r="Q165" s="78">
        <f t="shared" si="60"/>
        <v>64</v>
      </c>
      <c r="R165" s="76">
        <v>0</v>
      </c>
      <c r="S165" s="78">
        <f t="shared" si="61"/>
        <v>22</v>
      </c>
      <c r="T165" s="76">
        <v>0</v>
      </c>
      <c r="U165" s="78">
        <f t="shared" si="62"/>
        <v>10</v>
      </c>
      <c r="V165" s="76">
        <v>0</v>
      </c>
      <c r="W165" s="78">
        <f t="shared" si="63"/>
        <v>3</v>
      </c>
      <c r="X165" s="76">
        <v>0</v>
      </c>
      <c r="Y165" s="78">
        <f t="shared" si="64"/>
        <v>2</v>
      </c>
      <c r="Z165" s="76">
        <v>0</v>
      </c>
      <c r="AA165" s="76">
        <f t="shared" si="65"/>
        <v>2</v>
      </c>
      <c r="AB165" s="76">
        <v>0</v>
      </c>
      <c r="AC165" s="79">
        <f t="shared" si="39"/>
        <v>1</v>
      </c>
    </row>
    <row r="166" spans="1:29" x14ac:dyDescent="0.2">
      <c r="A166" s="77">
        <v>44128</v>
      </c>
      <c r="B166" s="76"/>
      <c r="C166" s="78">
        <f t="shared" si="53"/>
        <v>1221</v>
      </c>
      <c r="D166" s="76"/>
      <c r="E166" s="78">
        <f t="shared" si="54"/>
        <v>574</v>
      </c>
      <c r="F166" s="76"/>
      <c r="G166" s="78">
        <f t="shared" si="55"/>
        <v>237</v>
      </c>
      <c r="H166" s="76"/>
      <c r="I166" s="78">
        <f t="shared" si="56"/>
        <v>187</v>
      </c>
      <c r="J166" s="76"/>
      <c r="K166" s="78">
        <f t="shared" si="57"/>
        <v>44</v>
      </c>
      <c r="L166" s="76"/>
      <c r="M166" s="78">
        <f t="shared" si="58"/>
        <v>63</v>
      </c>
      <c r="N166" s="76"/>
      <c r="O166" s="78">
        <f t="shared" si="59"/>
        <v>30</v>
      </c>
      <c r="P166" s="76"/>
      <c r="Q166" s="78">
        <f t="shared" si="60"/>
        <v>64</v>
      </c>
      <c r="R166" s="76"/>
      <c r="S166" s="78">
        <f t="shared" si="61"/>
        <v>22</v>
      </c>
      <c r="T166" s="76"/>
      <c r="U166" s="78">
        <f t="shared" si="62"/>
        <v>10</v>
      </c>
      <c r="V166" s="76"/>
      <c r="W166" s="78">
        <f t="shared" si="63"/>
        <v>3</v>
      </c>
      <c r="X166" s="76"/>
      <c r="Y166" s="78">
        <f t="shared" si="64"/>
        <v>2</v>
      </c>
      <c r="Z166" s="76"/>
      <c r="AA166" s="76">
        <f t="shared" si="65"/>
        <v>2</v>
      </c>
      <c r="AB166" s="76"/>
      <c r="AC166" s="79">
        <f t="shared" si="39"/>
        <v>1</v>
      </c>
    </row>
    <row r="167" spans="1:29" x14ac:dyDescent="0.2">
      <c r="A167" s="77">
        <v>44129</v>
      </c>
      <c r="B167" s="76"/>
      <c r="C167" s="78">
        <f t="shared" si="53"/>
        <v>1221</v>
      </c>
      <c r="D167" s="76"/>
      <c r="E167" s="78">
        <f t="shared" si="54"/>
        <v>574</v>
      </c>
      <c r="F167" s="76"/>
      <c r="G167" s="78">
        <f t="shared" si="55"/>
        <v>237</v>
      </c>
      <c r="H167" s="76"/>
      <c r="I167" s="78">
        <f t="shared" si="56"/>
        <v>187</v>
      </c>
      <c r="J167" s="76"/>
      <c r="K167" s="78">
        <f t="shared" si="57"/>
        <v>44</v>
      </c>
      <c r="L167" s="76"/>
      <c r="M167" s="78">
        <f t="shared" si="58"/>
        <v>63</v>
      </c>
      <c r="N167" s="76"/>
      <c r="O167" s="78">
        <f t="shared" si="59"/>
        <v>30</v>
      </c>
      <c r="P167" s="76"/>
      <c r="Q167" s="78">
        <f t="shared" si="60"/>
        <v>64</v>
      </c>
      <c r="R167" s="76"/>
      <c r="S167" s="78">
        <f t="shared" si="61"/>
        <v>22</v>
      </c>
      <c r="T167" s="76"/>
      <c r="U167" s="78">
        <f t="shared" si="62"/>
        <v>10</v>
      </c>
      <c r="V167" s="76"/>
      <c r="W167" s="78">
        <f t="shared" si="63"/>
        <v>3</v>
      </c>
      <c r="X167" s="76"/>
      <c r="Y167" s="78">
        <f t="shared" si="64"/>
        <v>2</v>
      </c>
      <c r="Z167" s="76"/>
      <c r="AA167" s="76">
        <f t="shared" si="65"/>
        <v>2</v>
      </c>
      <c r="AB167" s="76"/>
      <c r="AC167" s="79">
        <f t="shared" si="39"/>
        <v>1</v>
      </c>
    </row>
    <row r="168" spans="1:29" x14ac:dyDescent="0.2">
      <c r="A168" s="77">
        <v>44130</v>
      </c>
      <c r="B168" s="76">
        <v>196</v>
      </c>
      <c r="C168" s="78">
        <f t="shared" si="53"/>
        <v>1417</v>
      </c>
      <c r="D168" s="76">
        <v>76</v>
      </c>
      <c r="E168" s="78">
        <f t="shared" si="54"/>
        <v>650</v>
      </c>
      <c r="F168" s="76">
        <v>16</v>
      </c>
      <c r="G168" s="78">
        <f t="shared" si="55"/>
        <v>253</v>
      </c>
      <c r="H168" s="76">
        <v>18</v>
      </c>
      <c r="I168" s="78">
        <f t="shared" si="56"/>
        <v>205</v>
      </c>
      <c r="J168" s="76">
        <v>1</v>
      </c>
      <c r="K168" s="78">
        <f t="shared" si="57"/>
        <v>45</v>
      </c>
      <c r="L168" s="76">
        <v>14</v>
      </c>
      <c r="M168" s="78">
        <f t="shared" si="58"/>
        <v>77</v>
      </c>
      <c r="N168" s="76">
        <v>0</v>
      </c>
      <c r="O168" s="78">
        <f t="shared" si="59"/>
        <v>30</v>
      </c>
      <c r="P168" s="76">
        <v>11</v>
      </c>
      <c r="Q168" s="78">
        <f t="shared" si="60"/>
        <v>75</v>
      </c>
      <c r="R168" s="76">
        <v>3</v>
      </c>
      <c r="S168" s="78">
        <f t="shared" si="61"/>
        <v>25</v>
      </c>
      <c r="T168" s="76">
        <v>1</v>
      </c>
      <c r="U168" s="78">
        <f t="shared" si="62"/>
        <v>11</v>
      </c>
      <c r="V168" s="76">
        <v>2</v>
      </c>
      <c r="W168" s="78">
        <f t="shared" si="63"/>
        <v>5</v>
      </c>
      <c r="X168" s="76">
        <v>0</v>
      </c>
      <c r="Y168" s="78">
        <f t="shared" si="64"/>
        <v>2</v>
      </c>
      <c r="Z168" s="76">
        <v>0</v>
      </c>
      <c r="AA168" s="76">
        <f t="shared" si="65"/>
        <v>2</v>
      </c>
      <c r="AB168" s="76">
        <v>0</v>
      </c>
      <c r="AC168" s="79">
        <f t="shared" si="39"/>
        <v>1</v>
      </c>
    </row>
    <row r="169" spans="1:29" x14ac:dyDescent="0.2">
      <c r="A169" s="77">
        <v>44131</v>
      </c>
      <c r="B169" s="76">
        <f>1987-1417</f>
        <v>570</v>
      </c>
      <c r="C169" s="78">
        <f t="shared" si="53"/>
        <v>1987</v>
      </c>
      <c r="D169" s="76">
        <v>0</v>
      </c>
      <c r="E169" s="78">
        <f t="shared" si="54"/>
        <v>650</v>
      </c>
      <c r="F169" s="76">
        <v>0</v>
      </c>
      <c r="G169" s="78">
        <f t="shared" si="55"/>
        <v>253</v>
      </c>
      <c r="H169" s="76">
        <v>10</v>
      </c>
      <c r="I169" s="78">
        <f t="shared" si="56"/>
        <v>215</v>
      </c>
      <c r="J169" s="76">
        <v>3</v>
      </c>
      <c r="K169" s="78">
        <f t="shared" si="57"/>
        <v>48</v>
      </c>
      <c r="L169" s="76">
        <v>0</v>
      </c>
      <c r="M169" s="78">
        <f t="shared" si="58"/>
        <v>77</v>
      </c>
      <c r="N169" s="76">
        <v>0</v>
      </c>
      <c r="O169" s="78">
        <f t="shared" si="59"/>
        <v>30</v>
      </c>
      <c r="P169" s="76">
        <v>0</v>
      </c>
      <c r="Q169" s="78">
        <f t="shared" si="60"/>
        <v>75</v>
      </c>
      <c r="R169" s="76">
        <v>0</v>
      </c>
      <c r="S169" s="78">
        <f t="shared" si="61"/>
        <v>25</v>
      </c>
      <c r="T169" s="76">
        <v>0</v>
      </c>
      <c r="U169" s="78">
        <f t="shared" si="62"/>
        <v>11</v>
      </c>
      <c r="V169" s="76">
        <v>0</v>
      </c>
      <c r="W169" s="78">
        <f t="shared" si="63"/>
        <v>5</v>
      </c>
      <c r="X169" s="76">
        <v>0</v>
      </c>
      <c r="Y169" s="78">
        <f t="shared" si="64"/>
        <v>2</v>
      </c>
      <c r="Z169" s="76">
        <v>0</v>
      </c>
      <c r="AA169" s="76">
        <f t="shared" si="65"/>
        <v>2</v>
      </c>
      <c r="AB169" s="76">
        <v>0</v>
      </c>
      <c r="AC169" s="79">
        <f t="shared" si="39"/>
        <v>1</v>
      </c>
    </row>
    <row r="170" spans="1:29" x14ac:dyDescent="0.2">
      <c r="A170" s="77">
        <v>44132</v>
      </c>
      <c r="B170" s="76">
        <f>2190-1987</f>
        <v>203</v>
      </c>
      <c r="C170" s="78">
        <f t="shared" si="53"/>
        <v>2190</v>
      </c>
      <c r="D170" s="76">
        <v>149</v>
      </c>
      <c r="E170" s="78">
        <f t="shared" si="54"/>
        <v>799</v>
      </c>
      <c r="F170" s="76">
        <v>1</v>
      </c>
      <c r="G170" s="78">
        <f t="shared" si="55"/>
        <v>254</v>
      </c>
      <c r="H170" s="76">
        <v>5</v>
      </c>
      <c r="I170" s="78">
        <f t="shared" si="56"/>
        <v>220</v>
      </c>
      <c r="J170" s="76">
        <v>0</v>
      </c>
      <c r="K170" s="78">
        <f t="shared" si="57"/>
        <v>48</v>
      </c>
      <c r="L170" s="76">
        <v>1</v>
      </c>
      <c r="M170" s="78">
        <f t="shared" si="58"/>
        <v>78</v>
      </c>
      <c r="N170" s="76">
        <v>0</v>
      </c>
      <c r="O170" s="78">
        <f t="shared" si="59"/>
        <v>30</v>
      </c>
      <c r="P170" s="76">
        <v>0</v>
      </c>
      <c r="Q170" s="78">
        <f t="shared" si="60"/>
        <v>75</v>
      </c>
      <c r="R170" s="76">
        <v>0</v>
      </c>
      <c r="S170" s="78">
        <f t="shared" si="61"/>
        <v>25</v>
      </c>
      <c r="T170" s="76">
        <v>0</v>
      </c>
      <c r="U170" s="78">
        <f t="shared" si="62"/>
        <v>11</v>
      </c>
      <c r="V170" s="76">
        <v>0</v>
      </c>
      <c r="W170" s="78">
        <f t="shared" si="63"/>
        <v>5</v>
      </c>
      <c r="X170" s="76">
        <v>0</v>
      </c>
      <c r="Y170" s="78">
        <f t="shared" si="64"/>
        <v>2</v>
      </c>
      <c r="Z170" s="76">
        <v>0</v>
      </c>
      <c r="AA170" s="76">
        <f t="shared" si="65"/>
        <v>2</v>
      </c>
      <c r="AB170" s="76">
        <v>0</v>
      </c>
      <c r="AC170" s="79">
        <f t="shared" si="39"/>
        <v>1</v>
      </c>
    </row>
    <row r="171" spans="1:29" x14ac:dyDescent="0.2">
      <c r="A171" s="77">
        <v>44133</v>
      </c>
      <c r="B171" s="76">
        <v>150</v>
      </c>
      <c r="C171" s="78">
        <f t="shared" si="53"/>
        <v>2340</v>
      </c>
      <c r="D171" s="76">
        <v>107</v>
      </c>
      <c r="E171" s="78">
        <f t="shared" si="54"/>
        <v>906</v>
      </c>
      <c r="F171" s="76">
        <v>3</v>
      </c>
      <c r="G171" s="78">
        <f t="shared" si="55"/>
        <v>257</v>
      </c>
      <c r="H171" s="76">
        <v>23</v>
      </c>
      <c r="I171" s="78">
        <f t="shared" si="56"/>
        <v>243</v>
      </c>
      <c r="J171" s="76">
        <v>0</v>
      </c>
      <c r="K171" s="78">
        <f t="shared" si="57"/>
        <v>48</v>
      </c>
      <c r="L171" s="76">
        <v>3</v>
      </c>
      <c r="M171" s="78">
        <f t="shared" si="58"/>
        <v>81</v>
      </c>
      <c r="N171" s="76">
        <v>0</v>
      </c>
      <c r="O171" s="78">
        <f t="shared" si="59"/>
        <v>30</v>
      </c>
      <c r="P171" s="76">
        <v>0</v>
      </c>
      <c r="Q171" s="78">
        <f t="shared" si="60"/>
        <v>75</v>
      </c>
      <c r="R171" s="76">
        <v>8</v>
      </c>
      <c r="S171" s="78">
        <f t="shared" si="61"/>
        <v>33</v>
      </c>
      <c r="T171" s="76">
        <v>0</v>
      </c>
      <c r="U171" s="78">
        <f t="shared" si="62"/>
        <v>11</v>
      </c>
      <c r="V171" s="76">
        <v>2</v>
      </c>
      <c r="W171" s="78">
        <f t="shared" si="63"/>
        <v>7</v>
      </c>
      <c r="X171" s="76">
        <v>0</v>
      </c>
      <c r="Y171" s="78">
        <f t="shared" si="64"/>
        <v>2</v>
      </c>
      <c r="Z171" s="76">
        <v>0</v>
      </c>
      <c r="AA171" s="76">
        <f t="shared" si="65"/>
        <v>2</v>
      </c>
      <c r="AB171" s="76">
        <v>0</v>
      </c>
      <c r="AC171" s="79">
        <f t="shared" si="39"/>
        <v>1</v>
      </c>
    </row>
    <row r="172" spans="1:29" x14ac:dyDescent="0.2">
      <c r="A172" s="77">
        <v>44134</v>
      </c>
      <c r="B172" s="76">
        <v>233</v>
      </c>
      <c r="C172" s="78">
        <f t="shared" si="53"/>
        <v>2573</v>
      </c>
      <c r="D172" s="76">
        <v>0</v>
      </c>
      <c r="E172" s="78">
        <f t="shared" si="54"/>
        <v>906</v>
      </c>
      <c r="F172" s="76">
        <v>0</v>
      </c>
      <c r="G172" s="78">
        <f t="shared" si="55"/>
        <v>257</v>
      </c>
      <c r="H172" s="76">
        <v>0</v>
      </c>
      <c r="I172" s="78">
        <f t="shared" si="56"/>
        <v>243</v>
      </c>
      <c r="J172" s="76">
        <v>0</v>
      </c>
      <c r="K172" s="78">
        <f t="shared" si="57"/>
        <v>48</v>
      </c>
      <c r="L172" s="76">
        <v>0</v>
      </c>
      <c r="M172" s="78">
        <f t="shared" si="58"/>
        <v>81</v>
      </c>
      <c r="N172" s="76">
        <v>0</v>
      </c>
      <c r="O172" s="78">
        <f t="shared" si="59"/>
        <v>30</v>
      </c>
      <c r="P172" s="76">
        <v>0</v>
      </c>
      <c r="Q172" s="78">
        <f t="shared" si="60"/>
        <v>75</v>
      </c>
      <c r="R172" s="76">
        <v>0</v>
      </c>
      <c r="S172" s="78">
        <f t="shared" si="61"/>
        <v>33</v>
      </c>
      <c r="T172" s="76">
        <v>0</v>
      </c>
      <c r="U172" s="78">
        <f t="shared" si="62"/>
        <v>11</v>
      </c>
      <c r="V172" s="76">
        <v>0</v>
      </c>
      <c r="W172" s="78">
        <f t="shared" si="63"/>
        <v>7</v>
      </c>
      <c r="X172" s="76">
        <v>0</v>
      </c>
      <c r="Y172" s="78">
        <f t="shared" si="64"/>
        <v>2</v>
      </c>
      <c r="Z172" s="76">
        <v>0</v>
      </c>
      <c r="AA172" s="76">
        <f t="shared" si="65"/>
        <v>2</v>
      </c>
      <c r="AB172" s="76">
        <v>0</v>
      </c>
      <c r="AC172" s="79">
        <f t="shared" si="39"/>
        <v>1</v>
      </c>
    </row>
    <row r="173" spans="1:29" x14ac:dyDescent="0.2">
      <c r="A173" s="77">
        <v>44135</v>
      </c>
      <c r="B173" s="76"/>
      <c r="C173" s="78">
        <f t="shared" si="53"/>
        <v>2573</v>
      </c>
      <c r="D173" s="76"/>
      <c r="E173" s="78">
        <f t="shared" si="54"/>
        <v>906</v>
      </c>
      <c r="F173" s="76"/>
      <c r="G173" s="78">
        <f t="shared" si="55"/>
        <v>257</v>
      </c>
      <c r="H173" s="76"/>
      <c r="I173" s="78">
        <f t="shared" si="56"/>
        <v>243</v>
      </c>
      <c r="J173" s="76"/>
      <c r="K173" s="78">
        <f t="shared" si="57"/>
        <v>48</v>
      </c>
      <c r="L173" s="76"/>
      <c r="M173" s="78">
        <f t="shared" si="58"/>
        <v>81</v>
      </c>
      <c r="N173" s="76"/>
      <c r="O173" s="78">
        <f t="shared" si="59"/>
        <v>30</v>
      </c>
      <c r="P173" s="76"/>
      <c r="Q173" s="78">
        <f t="shared" si="60"/>
        <v>75</v>
      </c>
      <c r="R173" s="76"/>
      <c r="S173" s="78">
        <f t="shared" si="61"/>
        <v>33</v>
      </c>
      <c r="T173" s="76"/>
      <c r="U173" s="78">
        <f t="shared" si="62"/>
        <v>11</v>
      </c>
      <c r="V173" s="76"/>
      <c r="W173" s="78">
        <f t="shared" si="63"/>
        <v>7</v>
      </c>
      <c r="X173" s="76"/>
      <c r="Y173" s="78">
        <f t="shared" si="64"/>
        <v>2</v>
      </c>
      <c r="Z173" s="76"/>
      <c r="AA173" s="76">
        <f t="shared" si="65"/>
        <v>2</v>
      </c>
      <c r="AB173" s="76"/>
      <c r="AC173" s="79">
        <f t="shared" si="39"/>
        <v>1</v>
      </c>
    </row>
    <row r="174" spans="1:29" x14ac:dyDescent="0.2">
      <c r="A174" s="77">
        <v>44136</v>
      </c>
      <c r="B174" s="76"/>
      <c r="C174" s="78">
        <f t="shared" si="53"/>
        <v>2573</v>
      </c>
      <c r="D174" s="76"/>
      <c r="E174" s="78">
        <f t="shared" si="54"/>
        <v>906</v>
      </c>
      <c r="F174" s="76"/>
      <c r="G174" s="78">
        <f t="shared" si="55"/>
        <v>257</v>
      </c>
      <c r="H174" s="76"/>
      <c r="I174" s="78">
        <f t="shared" si="56"/>
        <v>243</v>
      </c>
      <c r="J174" s="76"/>
      <c r="K174" s="78">
        <f t="shared" si="57"/>
        <v>48</v>
      </c>
      <c r="L174" s="76"/>
      <c r="M174" s="78">
        <f t="shared" si="58"/>
        <v>81</v>
      </c>
      <c r="N174" s="76"/>
      <c r="O174" s="78">
        <f t="shared" si="59"/>
        <v>30</v>
      </c>
      <c r="P174" s="76"/>
      <c r="Q174" s="78">
        <f t="shared" si="60"/>
        <v>75</v>
      </c>
      <c r="R174" s="76"/>
      <c r="S174" s="78">
        <f t="shared" si="61"/>
        <v>33</v>
      </c>
      <c r="T174" s="76"/>
      <c r="U174" s="78">
        <f t="shared" si="62"/>
        <v>11</v>
      </c>
      <c r="V174" s="76"/>
      <c r="W174" s="78">
        <f t="shared" si="63"/>
        <v>7</v>
      </c>
      <c r="X174" s="76"/>
      <c r="Y174" s="78">
        <f t="shared" si="64"/>
        <v>2</v>
      </c>
      <c r="Z174" s="76"/>
      <c r="AA174" s="76">
        <f t="shared" si="65"/>
        <v>2</v>
      </c>
      <c r="AB174" s="76"/>
      <c r="AC174" s="79">
        <f t="shared" si="39"/>
        <v>1</v>
      </c>
    </row>
    <row r="175" spans="1:29" x14ac:dyDescent="0.2">
      <c r="A175" s="77">
        <v>44137</v>
      </c>
      <c r="B175" s="76">
        <f>3163-C172</f>
        <v>590</v>
      </c>
      <c r="C175" s="78">
        <f t="shared" si="53"/>
        <v>3163</v>
      </c>
      <c r="D175" s="76">
        <v>88</v>
      </c>
      <c r="E175" s="78">
        <f t="shared" si="54"/>
        <v>994</v>
      </c>
      <c r="F175" s="76">
        <v>9</v>
      </c>
      <c r="G175" s="78">
        <f t="shared" si="55"/>
        <v>266</v>
      </c>
      <c r="H175" s="76">
        <v>37</v>
      </c>
      <c r="I175" s="78">
        <f t="shared" si="56"/>
        <v>280</v>
      </c>
      <c r="J175" s="76">
        <v>7</v>
      </c>
      <c r="K175" s="78">
        <f t="shared" si="57"/>
        <v>55</v>
      </c>
      <c r="L175" s="76">
        <v>12</v>
      </c>
      <c r="M175" s="78">
        <f t="shared" si="58"/>
        <v>93</v>
      </c>
      <c r="N175" s="76">
        <v>0</v>
      </c>
      <c r="O175" s="78">
        <f t="shared" si="59"/>
        <v>30</v>
      </c>
      <c r="P175" s="76">
        <v>3</v>
      </c>
      <c r="Q175" s="78">
        <f t="shared" si="60"/>
        <v>78</v>
      </c>
      <c r="R175" s="76">
        <v>7</v>
      </c>
      <c r="S175" s="78">
        <f t="shared" si="61"/>
        <v>40</v>
      </c>
      <c r="T175" s="76">
        <v>2</v>
      </c>
      <c r="U175" s="78">
        <f t="shared" si="62"/>
        <v>13</v>
      </c>
      <c r="V175" s="76">
        <v>0</v>
      </c>
      <c r="W175" s="78">
        <f t="shared" si="63"/>
        <v>7</v>
      </c>
      <c r="X175" s="76">
        <v>2</v>
      </c>
      <c r="Y175" s="78">
        <f t="shared" si="64"/>
        <v>4</v>
      </c>
      <c r="Z175" s="76">
        <v>1</v>
      </c>
      <c r="AA175" s="76">
        <f t="shared" si="65"/>
        <v>3</v>
      </c>
      <c r="AB175" s="76">
        <v>1</v>
      </c>
      <c r="AC175" s="79">
        <f t="shared" si="39"/>
        <v>2</v>
      </c>
    </row>
    <row r="176" spans="1:29" x14ac:dyDescent="0.2">
      <c r="A176" s="77">
        <v>44138</v>
      </c>
      <c r="B176" s="76">
        <f>3290-C175</f>
        <v>127</v>
      </c>
      <c r="C176" s="78">
        <f t="shared" si="53"/>
        <v>3290</v>
      </c>
      <c r="D176" s="76">
        <v>38</v>
      </c>
      <c r="E176" s="78">
        <f t="shared" si="54"/>
        <v>1032</v>
      </c>
      <c r="F176" s="76">
        <v>0</v>
      </c>
      <c r="G176" s="78">
        <f t="shared" si="55"/>
        <v>266</v>
      </c>
      <c r="H176" s="76">
        <v>0</v>
      </c>
      <c r="I176" s="78">
        <f t="shared" si="56"/>
        <v>280</v>
      </c>
      <c r="J176" s="76">
        <v>13</v>
      </c>
      <c r="K176" s="78">
        <f t="shared" si="57"/>
        <v>68</v>
      </c>
      <c r="L176" s="76">
        <v>9</v>
      </c>
      <c r="M176" s="78">
        <f t="shared" si="58"/>
        <v>102</v>
      </c>
      <c r="N176" s="76">
        <v>0</v>
      </c>
      <c r="O176" s="78">
        <f t="shared" si="59"/>
        <v>30</v>
      </c>
      <c r="P176" s="76">
        <v>21</v>
      </c>
      <c r="Q176" s="78">
        <f t="shared" si="60"/>
        <v>99</v>
      </c>
      <c r="R176" s="76">
        <v>8</v>
      </c>
      <c r="S176" s="78">
        <f t="shared" si="61"/>
        <v>48</v>
      </c>
      <c r="T176" s="76">
        <v>0</v>
      </c>
      <c r="U176" s="78">
        <f t="shared" si="62"/>
        <v>13</v>
      </c>
      <c r="V176" s="76">
        <v>0</v>
      </c>
      <c r="W176" s="78">
        <f t="shared" si="63"/>
        <v>7</v>
      </c>
      <c r="X176" s="76">
        <v>0</v>
      </c>
      <c r="Y176" s="78">
        <f t="shared" si="64"/>
        <v>4</v>
      </c>
      <c r="Z176" s="76">
        <v>0</v>
      </c>
      <c r="AA176" s="76">
        <f t="shared" si="65"/>
        <v>3</v>
      </c>
      <c r="AB176" s="76">
        <v>0</v>
      </c>
      <c r="AC176" s="79">
        <f t="shared" si="39"/>
        <v>2</v>
      </c>
    </row>
    <row r="177" spans="1:29" x14ac:dyDescent="0.2">
      <c r="A177" s="77">
        <v>44139</v>
      </c>
      <c r="B177" s="76">
        <f>3497-C176</f>
        <v>207</v>
      </c>
      <c r="C177" s="78">
        <f t="shared" si="53"/>
        <v>3497</v>
      </c>
      <c r="D177" s="76">
        <v>222</v>
      </c>
      <c r="E177" s="78">
        <f t="shared" si="54"/>
        <v>1254</v>
      </c>
      <c r="F177" s="76">
        <v>8</v>
      </c>
      <c r="G177" s="78">
        <f t="shared" si="55"/>
        <v>274</v>
      </c>
      <c r="H177" s="76">
        <v>25</v>
      </c>
      <c r="I177" s="78">
        <f t="shared" si="56"/>
        <v>305</v>
      </c>
      <c r="J177" s="76">
        <v>12</v>
      </c>
      <c r="K177" s="78">
        <f t="shared" si="57"/>
        <v>80</v>
      </c>
      <c r="L177" s="76">
        <v>35</v>
      </c>
      <c r="M177" s="78">
        <f t="shared" si="58"/>
        <v>137</v>
      </c>
      <c r="N177" s="76">
        <v>0</v>
      </c>
      <c r="O177" s="78">
        <f t="shared" si="59"/>
        <v>30</v>
      </c>
      <c r="P177" s="76">
        <v>48</v>
      </c>
      <c r="Q177" s="78">
        <f t="shared" si="60"/>
        <v>147</v>
      </c>
      <c r="R177" s="76">
        <v>32</v>
      </c>
      <c r="S177" s="78">
        <f t="shared" si="61"/>
        <v>80</v>
      </c>
      <c r="T177" s="76">
        <v>0</v>
      </c>
      <c r="U177" s="78">
        <f t="shared" si="62"/>
        <v>13</v>
      </c>
      <c r="V177" s="76">
        <v>0</v>
      </c>
      <c r="W177" s="78">
        <f t="shared" si="63"/>
        <v>7</v>
      </c>
      <c r="X177" s="76">
        <v>0</v>
      </c>
      <c r="Y177" s="78">
        <f t="shared" si="64"/>
        <v>4</v>
      </c>
      <c r="Z177" s="76">
        <v>0</v>
      </c>
      <c r="AA177" s="76">
        <f t="shared" si="65"/>
        <v>3</v>
      </c>
      <c r="AB177" s="76">
        <v>0</v>
      </c>
      <c r="AC177" s="79">
        <f t="shared" si="39"/>
        <v>2</v>
      </c>
    </row>
    <row r="178" spans="1:29" x14ac:dyDescent="0.2">
      <c r="A178" s="77">
        <v>44140</v>
      </c>
      <c r="B178" s="76">
        <f>3630-C177</f>
        <v>133</v>
      </c>
      <c r="C178" s="78">
        <f t="shared" si="53"/>
        <v>3630</v>
      </c>
      <c r="D178" s="76">
        <v>122</v>
      </c>
      <c r="E178" s="78">
        <f t="shared" si="54"/>
        <v>1376</v>
      </c>
      <c r="F178" s="76">
        <v>1</v>
      </c>
      <c r="G178" s="78">
        <f t="shared" si="55"/>
        <v>275</v>
      </c>
      <c r="H178" s="76">
        <v>41</v>
      </c>
      <c r="I178" s="78">
        <f t="shared" si="56"/>
        <v>346</v>
      </c>
      <c r="J178" s="76">
        <v>7</v>
      </c>
      <c r="K178" s="78">
        <f t="shared" si="57"/>
        <v>87</v>
      </c>
      <c r="L178" s="76">
        <v>18</v>
      </c>
      <c r="M178" s="78">
        <f t="shared" si="58"/>
        <v>155</v>
      </c>
      <c r="N178" s="76">
        <v>0</v>
      </c>
      <c r="O178" s="78">
        <f t="shared" si="59"/>
        <v>30</v>
      </c>
      <c r="P178" s="76">
        <v>18</v>
      </c>
      <c r="Q178" s="78">
        <f t="shared" si="60"/>
        <v>165</v>
      </c>
      <c r="R178" s="76">
        <v>15</v>
      </c>
      <c r="S178" s="78">
        <f t="shared" si="61"/>
        <v>95</v>
      </c>
      <c r="T178" s="76">
        <v>0</v>
      </c>
      <c r="U178" s="78">
        <f t="shared" si="62"/>
        <v>13</v>
      </c>
      <c r="V178" s="76">
        <v>2</v>
      </c>
      <c r="W178" s="78">
        <f t="shared" si="63"/>
        <v>9</v>
      </c>
      <c r="X178" s="76">
        <v>0</v>
      </c>
      <c r="Y178" s="78">
        <f t="shared" si="64"/>
        <v>4</v>
      </c>
      <c r="Z178" s="76">
        <v>0</v>
      </c>
      <c r="AA178" s="76">
        <f t="shared" si="65"/>
        <v>3</v>
      </c>
      <c r="AB178" s="76">
        <v>0</v>
      </c>
      <c r="AC178" s="79">
        <f t="shared" si="39"/>
        <v>2</v>
      </c>
    </row>
    <row r="179" spans="1:29" x14ac:dyDescent="0.2">
      <c r="A179" s="77">
        <v>44141</v>
      </c>
      <c r="B179" s="45">
        <v>263</v>
      </c>
      <c r="C179" s="78">
        <f t="shared" si="53"/>
        <v>3893</v>
      </c>
      <c r="D179" s="76">
        <v>77</v>
      </c>
      <c r="E179" s="78">
        <f t="shared" si="54"/>
        <v>1453</v>
      </c>
      <c r="F179" s="76">
        <v>0</v>
      </c>
      <c r="G179" s="78">
        <f t="shared" si="55"/>
        <v>275</v>
      </c>
      <c r="H179" s="76">
        <v>9</v>
      </c>
      <c r="I179" s="78">
        <f t="shared" si="56"/>
        <v>355</v>
      </c>
      <c r="J179" s="76">
        <v>0</v>
      </c>
      <c r="K179" s="78">
        <f t="shared" si="57"/>
        <v>87</v>
      </c>
      <c r="L179" s="76">
        <v>34</v>
      </c>
      <c r="M179" s="78">
        <f t="shared" si="58"/>
        <v>189</v>
      </c>
      <c r="N179" s="76">
        <v>0</v>
      </c>
      <c r="O179" s="78">
        <f t="shared" si="59"/>
        <v>30</v>
      </c>
      <c r="P179" s="76">
        <v>13</v>
      </c>
      <c r="Q179" s="78">
        <f t="shared" si="60"/>
        <v>178</v>
      </c>
      <c r="R179" s="76">
        <v>10</v>
      </c>
      <c r="S179" s="78">
        <f t="shared" si="61"/>
        <v>105</v>
      </c>
      <c r="T179" s="76">
        <v>0</v>
      </c>
      <c r="U179" s="78">
        <f t="shared" si="62"/>
        <v>13</v>
      </c>
      <c r="V179" s="76">
        <v>0</v>
      </c>
      <c r="W179" s="78">
        <f t="shared" si="63"/>
        <v>9</v>
      </c>
      <c r="X179" s="76">
        <v>0</v>
      </c>
      <c r="Y179" s="78">
        <f t="shared" si="64"/>
        <v>4</v>
      </c>
      <c r="Z179" s="76">
        <v>0</v>
      </c>
      <c r="AA179" s="76">
        <f t="shared" si="65"/>
        <v>3</v>
      </c>
      <c r="AB179" s="76">
        <v>0</v>
      </c>
      <c r="AC179" s="79">
        <f t="shared" si="39"/>
        <v>2</v>
      </c>
    </row>
    <row r="180" spans="1:29" x14ac:dyDescent="0.2">
      <c r="A180" s="77">
        <v>44142</v>
      </c>
      <c r="B180" s="76"/>
      <c r="C180" s="78">
        <f t="shared" si="53"/>
        <v>3893</v>
      </c>
      <c r="D180" s="76"/>
      <c r="E180" s="78">
        <f t="shared" si="54"/>
        <v>1453</v>
      </c>
      <c r="F180" s="76"/>
      <c r="G180" s="78">
        <f t="shared" si="55"/>
        <v>275</v>
      </c>
      <c r="H180" s="76"/>
      <c r="I180" s="78">
        <f t="shared" si="56"/>
        <v>355</v>
      </c>
      <c r="J180" s="76"/>
      <c r="K180" s="78">
        <f t="shared" si="57"/>
        <v>87</v>
      </c>
      <c r="L180" s="76"/>
      <c r="M180" s="78">
        <f t="shared" si="58"/>
        <v>189</v>
      </c>
      <c r="N180" s="76"/>
      <c r="O180" s="78">
        <f t="shared" si="59"/>
        <v>30</v>
      </c>
      <c r="P180" s="76"/>
      <c r="Q180" s="78">
        <f t="shared" si="60"/>
        <v>178</v>
      </c>
      <c r="R180" s="76"/>
      <c r="S180" s="78">
        <f t="shared" si="61"/>
        <v>105</v>
      </c>
      <c r="T180" s="76"/>
      <c r="U180" s="78">
        <f t="shared" si="62"/>
        <v>13</v>
      </c>
      <c r="V180" s="76"/>
      <c r="W180" s="78">
        <f t="shared" si="63"/>
        <v>9</v>
      </c>
      <c r="X180" s="76"/>
      <c r="Y180" s="78">
        <f t="shared" si="64"/>
        <v>4</v>
      </c>
      <c r="Z180" s="76"/>
      <c r="AA180" s="76">
        <f t="shared" si="65"/>
        <v>3</v>
      </c>
      <c r="AB180" s="76"/>
      <c r="AC180" s="79">
        <f t="shared" si="39"/>
        <v>2</v>
      </c>
    </row>
    <row r="181" spans="1:29" x14ac:dyDescent="0.2">
      <c r="A181" s="77">
        <v>44143</v>
      </c>
      <c r="B181" s="76"/>
      <c r="C181" s="78">
        <f t="shared" si="53"/>
        <v>3893</v>
      </c>
      <c r="D181" s="76"/>
      <c r="E181" s="78">
        <f t="shared" si="54"/>
        <v>1453</v>
      </c>
      <c r="F181" s="76"/>
      <c r="G181" s="78">
        <f t="shared" si="55"/>
        <v>275</v>
      </c>
      <c r="H181" s="76"/>
      <c r="I181" s="78">
        <f t="shared" si="56"/>
        <v>355</v>
      </c>
      <c r="J181" s="76"/>
      <c r="K181" s="78">
        <f t="shared" si="57"/>
        <v>87</v>
      </c>
      <c r="L181" s="76"/>
      <c r="M181" s="78">
        <f t="shared" si="58"/>
        <v>189</v>
      </c>
      <c r="N181" s="76"/>
      <c r="O181" s="78">
        <f t="shared" si="59"/>
        <v>30</v>
      </c>
      <c r="P181" s="76"/>
      <c r="Q181" s="78">
        <f t="shared" si="60"/>
        <v>178</v>
      </c>
      <c r="R181" s="76"/>
      <c r="S181" s="78">
        <f t="shared" si="61"/>
        <v>105</v>
      </c>
      <c r="T181" s="76"/>
      <c r="U181" s="78">
        <f t="shared" si="62"/>
        <v>13</v>
      </c>
      <c r="V181" s="76"/>
      <c r="W181" s="78">
        <f t="shared" si="63"/>
        <v>9</v>
      </c>
      <c r="X181" s="76"/>
      <c r="Y181" s="78">
        <f t="shared" si="64"/>
        <v>4</v>
      </c>
      <c r="Z181" s="76"/>
      <c r="AA181" s="76">
        <f t="shared" si="65"/>
        <v>3</v>
      </c>
      <c r="AB181" s="76"/>
      <c r="AC181" s="79">
        <f t="shared" si="39"/>
        <v>2</v>
      </c>
    </row>
    <row r="182" spans="1:29" x14ac:dyDescent="0.2">
      <c r="A182" s="77">
        <v>44144</v>
      </c>
      <c r="B182" s="76">
        <f>4106-C179</f>
        <v>213</v>
      </c>
      <c r="C182" s="78">
        <f t="shared" si="53"/>
        <v>4106</v>
      </c>
      <c r="D182" s="76">
        <f>E182-E181</f>
        <v>150</v>
      </c>
      <c r="E182" s="78">
        <v>1603</v>
      </c>
      <c r="F182" s="76">
        <v>0</v>
      </c>
      <c r="G182" s="78">
        <f t="shared" si="55"/>
        <v>275</v>
      </c>
      <c r="H182" s="76">
        <v>15</v>
      </c>
      <c r="I182" s="78">
        <f t="shared" si="56"/>
        <v>370</v>
      </c>
      <c r="J182" s="76">
        <v>4</v>
      </c>
      <c r="K182" s="78">
        <f t="shared" si="57"/>
        <v>91</v>
      </c>
      <c r="L182" s="76">
        <v>6</v>
      </c>
      <c r="M182" s="78">
        <f t="shared" si="58"/>
        <v>195</v>
      </c>
      <c r="N182" s="76">
        <v>0</v>
      </c>
      <c r="O182" s="78">
        <f t="shared" si="59"/>
        <v>30</v>
      </c>
      <c r="P182" s="76">
        <v>12</v>
      </c>
      <c r="Q182" s="78">
        <f t="shared" si="60"/>
        <v>190</v>
      </c>
      <c r="R182" s="76">
        <v>5</v>
      </c>
      <c r="S182" s="78">
        <f t="shared" si="61"/>
        <v>110</v>
      </c>
      <c r="T182" s="76">
        <v>0</v>
      </c>
      <c r="U182" s="78">
        <f t="shared" si="62"/>
        <v>13</v>
      </c>
      <c r="V182" s="76">
        <v>0</v>
      </c>
      <c r="W182" s="78">
        <f t="shared" si="63"/>
        <v>9</v>
      </c>
      <c r="X182" s="76">
        <v>0</v>
      </c>
      <c r="Y182" s="78">
        <f t="shared" si="64"/>
        <v>4</v>
      </c>
      <c r="Z182" s="76">
        <v>0</v>
      </c>
      <c r="AA182" s="76">
        <f t="shared" si="65"/>
        <v>3</v>
      </c>
      <c r="AB182" s="76">
        <v>1</v>
      </c>
      <c r="AC182" s="79">
        <f t="shared" si="39"/>
        <v>3</v>
      </c>
    </row>
    <row r="183" spans="1:29" x14ac:dyDescent="0.2">
      <c r="A183" s="77">
        <v>44145</v>
      </c>
      <c r="B183" s="76">
        <f>4688-4106</f>
        <v>582</v>
      </c>
      <c r="C183" s="78">
        <f t="shared" si="53"/>
        <v>4688</v>
      </c>
      <c r="D183" s="76">
        <f>E183-E182</f>
        <v>142</v>
      </c>
      <c r="E183" s="78">
        <v>1745</v>
      </c>
      <c r="F183" s="76">
        <v>6</v>
      </c>
      <c r="G183" s="78">
        <f t="shared" si="55"/>
        <v>281</v>
      </c>
      <c r="H183" s="76">
        <v>0</v>
      </c>
      <c r="I183" s="78">
        <f t="shared" si="56"/>
        <v>370</v>
      </c>
      <c r="J183" s="76">
        <v>4</v>
      </c>
      <c r="K183" s="78">
        <f t="shared" si="57"/>
        <v>95</v>
      </c>
      <c r="L183" s="76">
        <v>19</v>
      </c>
      <c r="M183" s="78">
        <f t="shared" si="58"/>
        <v>214</v>
      </c>
      <c r="N183" s="76">
        <v>0</v>
      </c>
      <c r="O183" s="78">
        <f t="shared" si="59"/>
        <v>30</v>
      </c>
      <c r="P183" s="76">
        <f>213-Q182</f>
        <v>23</v>
      </c>
      <c r="Q183" s="78">
        <f t="shared" si="60"/>
        <v>213</v>
      </c>
      <c r="R183" s="76">
        <v>13</v>
      </c>
      <c r="S183" s="78">
        <f t="shared" si="61"/>
        <v>123</v>
      </c>
      <c r="T183" s="76">
        <v>0</v>
      </c>
      <c r="U183" s="78">
        <f t="shared" si="62"/>
        <v>13</v>
      </c>
      <c r="V183" s="76">
        <v>0</v>
      </c>
      <c r="W183" s="78">
        <f t="shared" si="63"/>
        <v>9</v>
      </c>
      <c r="X183" s="76">
        <v>0</v>
      </c>
      <c r="Y183" s="78">
        <f t="shared" si="64"/>
        <v>4</v>
      </c>
      <c r="Z183" s="76">
        <v>0</v>
      </c>
      <c r="AA183" s="76">
        <f t="shared" si="65"/>
        <v>3</v>
      </c>
      <c r="AB183" s="76">
        <v>0</v>
      </c>
      <c r="AC183" s="79">
        <f t="shared" si="39"/>
        <v>3</v>
      </c>
    </row>
    <row r="184" spans="1:29" x14ac:dyDescent="0.2">
      <c r="A184" s="77">
        <v>44146</v>
      </c>
      <c r="B184" s="76">
        <f>C184-C183</f>
        <v>337</v>
      </c>
      <c r="C184" s="78">
        <v>5025</v>
      </c>
      <c r="D184" s="76">
        <f>E184-E183</f>
        <v>200</v>
      </c>
      <c r="E184" s="78">
        <v>1945</v>
      </c>
      <c r="F184" s="76">
        <f>G184-G183</f>
        <v>0</v>
      </c>
      <c r="G184" s="78">
        <v>281</v>
      </c>
      <c r="H184" s="76">
        <f>I184-I183</f>
        <v>10</v>
      </c>
      <c r="I184" s="78">
        <v>380</v>
      </c>
      <c r="J184" s="76">
        <f>K184-K183</f>
        <v>3</v>
      </c>
      <c r="K184" s="78">
        <v>98</v>
      </c>
      <c r="L184" s="76">
        <f>M184-M183</f>
        <v>75</v>
      </c>
      <c r="M184" s="78">
        <v>289</v>
      </c>
      <c r="N184" s="76">
        <f>O184-O183</f>
        <v>0</v>
      </c>
      <c r="O184" s="78">
        <v>30</v>
      </c>
      <c r="P184" s="76">
        <f>Q184-Q183</f>
        <v>14</v>
      </c>
      <c r="Q184" s="78">
        <v>227</v>
      </c>
      <c r="R184" s="76">
        <f>S184-S183</f>
        <v>13</v>
      </c>
      <c r="S184" s="78">
        <v>136</v>
      </c>
      <c r="T184" s="76">
        <f>U184-U183</f>
        <v>0</v>
      </c>
      <c r="U184" s="78">
        <v>13</v>
      </c>
      <c r="V184" s="76">
        <f>W184-W183</f>
        <v>1</v>
      </c>
      <c r="W184" s="78">
        <v>10</v>
      </c>
      <c r="X184" s="76">
        <f>Y184-Y183</f>
        <v>0</v>
      </c>
      <c r="Y184" s="78">
        <v>4</v>
      </c>
      <c r="Z184" s="76">
        <f>AA184-AA183</f>
        <v>0</v>
      </c>
      <c r="AA184" s="76">
        <v>3</v>
      </c>
      <c r="AB184" s="76">
        <f>AC184-AC183</f>
        <v>0</v>
      </c>
      <c r="AC184" s="79">
        <v>3</v>
      </c>
    </row>
    <row r="185" spans="1:29" x14ac:dyDescent="0.2">
      <c r="A185" s="77">
        <v>44147</v>
      </c>
      <c r="B185" s="76">
        <f>5423-C184</f>
        <v>398</v>
      </c>
      <c r="C185" s="78">
        <f>SUM(C184,B185)</f>
        <v>5423</v>
      </c>
      <c r="D185" s="76">
        <f>2163-E184</f>
        <v>218</v>
      </c>
      <c r="E185" s="78">
        <v>2163</v>
      </c>
      <c r="F185" s="76">
        <v>0</v>
      </c>
      <c r="G185" s="78">
        <f t="shared" si="55"/>
        <v>281</v>
      </c>
      <c r="H185" s="76">
        <v>17</v>
      </c>
      <c r="I185" s="78">
        <f t="shared" si="56"/>
        <v>397</v>
      </c>
      <c r="J185" s="76">
        <v>1</v>
      </c>
      <c r="K185" s="78">
        <f t="shared" si="57"/>
        <v>99</v>
      </c>
      <c r="L185" s="76">
        <f>325-M184</f>
        <v>36</v>
      </c>
      <c r="M185" s="78">
        <f t="shared" si="58"/>
        <v>325</v>
      </c>
      <c r="N185" s="76">
        <v>0</v>
      </c>
      <c r="O185" s="78">
        <f t="shared" si="59"/>
        <v>30</v>
      </c>
      <c r="P185" s="76">
        <v>9</v>
      </c>
      <c r="Q185" s="78">
        <f t="shared" si="60"/>
        <v>236</v>
      </c>
      <c r="R185" s="76">
        <v>11</v>
      </c>
      <c r="S185" s="78">
        <f t="shared" si="61"/>
        <v>147</v>
      </c>
      <c r="T185" s="76">
        <v>0</v>
      </c>
      <c r="U185" s="78">
        <f t="shared" si="62"/>
        <v>13</v>
      </c>
      <c r="V185" s="76">
        <v>0</v>
      </c>
      <c r="W185" s="78">
        <f t="shared" si="63"/>
        <v>10</v>
      </c>
      <c r="X185" s="76">
        <v>0</v>
      </c>
      <c r="Y185" s="78">
        <f t="shared" si="64"/>
        <v>4</v>
      </c>
      <c r="Z185" s="76">
        <v>0</v>
      </c>
      <c r="AA185" s="76">
        <f t="shared" si="65"/>
        <v>3</v>
      </c>
      <c r="AB185" s="76">
        <v>0</v>
      </c>
      <c r="AC185" s="79">
        <f t="shared" si="39"/>
        <v>3</v>
      </c>
    </row>
    <row r="186" spans="1:29" x14ac:dyDescent="0.2">
      <c r="A186" s="77">
        <v>44148</v>
      </c>
      <c r="B186" s="76">
        <f>C186-C185</f>
        <v>181</v>
      </c>
      <c r="C186" s="78">
        <v>5604</v>
      </c>
      <c r="D186" s="76">
        <f>E186-E185</f>
        <v>100</v>
      </c>
      <c r="E186" s="78">
        <v>2263</v>
      </c>
      <c r="F186" s="76">
        <f>G186-G185</f>
        <v>1</v>
      </c>
      <c r="G186" s="78">
        <v>282</v>
      </c>
      <c r="H186" s="76">
        <f>I186-I185</f>
        <v>5</v>
      </c>
      <c r="I186" s="78">
        <v>402</v>
      </c>
      <c r="J186" s="76">
        <f>K186-K185</f>
        <v>0</v>
      </c>
      <c r="K186" s="78">
        <v>99</v>
      </c>
      <c r="L186" s="76">
        <f>M186-M185</f>
        <v>11</v>
      </c>
      <c r="M186" s="78">
        <v>336</v>
      </c>
      <c r="N186" s="76">
        <f>O186-O185</f>
        <v>0</v>
      </c>
      <c r="O186" s="78">
        <v>30</v>
      </c>
      <c r="P186" s="76">
        <f>Q186-Q185</f>
        <v>2</v>
      </c>
      <c r="Q186" s="78">
        <v>238</v>
      </c>
      <c r="R186" s="76">
        <f>S186-S185</f>
        <v>1</v>
      </c>
      <c r="S186" s="78">
        <v>148</v>
      </c>
      <c r="T186" s="76">
        <f>U186-U185</f>
        <v>0</v>
      </c>
      <c r="U186" s="78">
        <v>13</v>
      </c>
      <c r="V186" s="76">
        <f>W186-W185</f>
        <v>0</v>
      </c>
      <c r="W186" s="78">
        <v>10</v>
      </c>
      <c r="X186" s="76">
        <f>Y186-Y185</f>
        <v>0</v>
      </c>
      <c r="Y186" s="78">
        <v>4</v>
      </c>
      <c r="Z186" s="76">
        <f>AA186-AA185</f>
        <v>0</v>
      </c>
      <c r="AA186" s="76">
        <v>3</v>
      </c>
      <c r="AB186" s="76">
        <f>AC186-AC185</f>
        <v>0</v>
      </c>
      <c r="AC186" s="79">
        <v>3</v>
      </c>
    </row>
    <row r="187" spans="1:29" x14ac:dyDescent="0.2">
      <c r="A187" s="77">
        <v>44149</v>
      </c>
      <c r="B187" s="76"/>
      <c r="C187" s="78">
        <v>5604</v>
      </c>
      <c r="D187" s="76"/>
      <c r="E187" s="78">
        <v>2263</v>
      </c>
      <c r="F187" s="76"/>
      <c r="G187" s="78">
        <v>282</v>
      </c>
      <c r="H187" s="76"/>
      <c r="I187" s="78">
        <v>402</v>
      </c>
      <c r="J187" s="76"/>
      <c r="K187" s="78">
        <v>99</v>
      </c>
      <c r="L187" s="76"/>
      <c r="M187" s="78">
        <v>336</v>
      </c>
      <c r="N187" s="76"/>
      <c r="O187" s="78">
        <v>30</v>
      </c>
      <c r="P187" s="76"/>
      <c r="Q187" s="78">
        <v>238</v>
      </c>
      <c r="R187" s="76"/>
      <c r="S187" s="78">
        <v>148</v>
      </c>
      <c r="T187" s="76"/>
      <c r="U187" s="78">
        <v>13</v>
      </c>
      <c r="V187" s="76"/>
      <c r="W187" s="78">
        <v>10</v>
      </c>
      <c r="X187" s="76"/>
      <c r="Y187" s="78">
        <v>4</v>
      </c>
      <c r="Z187" s="76"/>
      <c r="AA187" s="76">
        <v>3</v>
      </c>
      <c r="AB187" s="76"/>
      <c r="AC187" s="79"/>
    </row>
    <row r="188" spans="1:29" x14ac:dyDescent="0.2">
      <c r="A188" s="77">
        <v>44150</v>
      </c>
      <c r="B188" s="76"/>
      <c r="C188" s="78">
        <v>5604</v>
      </c>
      <c r="D188" s="76"/>
      <c r="E188" s="78">
        <v>2263</v>
      </c>
      <c r="F188" s="76"/>
      <c r="G188" s="78">
        <v>282</v>
      </c>
      <c r="H188" s="76"/>
      <c r="I188" s="78">
        <v>402</v>
      </c>
      <c r="J188" s="76"/>
      <c r="K188" s="78">
        <v>99</v>
      </c>
      <c r="L188" s="76"/>
      <c r="M188" s="78">
        <v>336</v>
      </c>
      <c r="N188" s="76"/>
      <c r="O188" s="78">
        <v>30</v>
      </c>
      <c r="P188" s="76"/>
      <c r="Q188" s="78">
        <v>238</v>
      </c>
      <c r="R188" s="76"/>
      <c r="S188" s="78">
        <v>148</v>
      </c>
      <c r="T188" s="76"/>
      <c r="U188" s="78">
        <v>13</v>
      </c>
      <c r="V188" s="76"/>
      <c r="W188" s="78">
        <v>10</v>
      </c>
      <c r="X188" s="76"/>
      <c r="Y188" s="78">
        <v>4</v>
      </c>
      <c r="Z188" s="76"/>
      <c r="AA188" s="76">
        <v>3</v>
      </c>
      <c r="AB188" s="76"/>
      <c r="AC188" s="79"/>
    </row>
    <row r="189" spans="1:29" x14ac:dyDescent="0.2">
      <c r="A189" s="77">
        <v>44151</v>
      </c>
      <c r="B189" s="76">
        <f>C189-C186</f>
        <v>227</v>
      </c>
      <c r="C189" s="78">
        <v>5831</v>
      </c>
      <c r="D189" s="76">
        <f>E189-E186</f>
        <v>186</v>
      </c>
      <c r="E189" s="78">
        <v>2449</v>
      </c>
      <c r="F189" s="76">
        <f>G189-G186</f>
        <v>3</v>
      </c>
      <c r="G189" s="78">
        <v>285</v>
      </c>
      <c r="H189" s="76">
        <f>I189-I186</f>
        <v>52</v>
      </c>
      <c r="I189" s="78">
        <v>454</v>
      </c>
      <c r="J189" s="76">
        <f>K189-K186</f>
        <v>9</v>
      </c>
      <c r="K189" s="78">
        <v>108</v>
      </c>
      <c r="L189" s="76">
        <f>M189-M186</f>
        <v>18</v>
      </c>
      <c r="M189" s="78">
        <v>354</v>
      </c>
      <c r="N189" s="76">
        <f>O189-O186</f>
        <v>0</v>
      </c>
      <c r="O189" s="78">
        <v>30</v>
      </c>
      <c r="P189" s="76">
        <f>Q189-Q186</f>
        <v>2</v>
      </c>
      <c r="Q189" s="78">
        <v>240</v>
      </c>
      <c r="R189" s="76">
        <f>S189-S186</f>
        <v>4</v>
      </c>
      <c r="S189" s="78">
        <v>152</v>
      </c>
      <c r="T189" s="76">
        <f>U189-U186</f>
        <v>0</v>
      </c>
      <c r="U189" s="78">
        <v>13</v>
      </c>
      <c r="V189" s="76">
        <f>W190-W189</f>
        <v>0</v>
      </c>
      <c r="W189" s="78">
        <v>10</v>
      </c>
      <c r="X189" s="76">
        <f>Y189-Y186</f>
        <v>0</v>
      </c>
      <c r="Y189" s="78">
        <v>4</v>
      </c>
      <c r="Z189" s="76">
        <f>AA189-AA186</f>
        <v>0</v>
      </c>
      <c r="AA189" s="76">
        <v>3</v>
      </c>
      <c r="AB189" s="76">
        <f>AC189-AC186</f>
        <v>1</v>
      </c>
      <c r="AC189" s="79">
        <v>4</v>
      </c>
    </row>
    <row r="190" spans="1:29" x14ac:dyDescent="0.2">
      <c r="A190" s="77">
        <v>44152</v>
      </c>
      <c r="B190" s="76">
        <f>C190-C189</f>
        <v>145</v>
      </c>
      <c r="C190" s="78">
        <v>5976</v>
      </c>
      <c r="D190" s="76">
        <f>E190-E189</f>
        <v>114</v>
      </c>
      <c r="E190" s="78">
        <v>2563</v>
      </c>
      <c r="F190" s="76">
        <f>G190-G189</f>
        <v>2</v>
      </c>
      <c r="G190" s="78">
        <v>287</v>
      </c>
      <c r="H190" s="76">
        <f>I190-I189</f>
        <v>44</v>
      </c>
      <c r="I190" s="78">
        <v>498</v>
      </c>
      <c r="J190" s="76">
        <f>K190-K189</f>
        <v>2</v>
      </c>
      <c r="K190" s="78">
        <v>110</v>
      </c>
      <c r="L190" s="76">
        <f>M190-M189</f>
        <v>6</v>
      </c>
      <c r="M190" s="78">
        <v>360</v>
      </c>
      <c r="N190" s="76">
        <f>O190-O189</f>
        <v>0</v>
      </c>
      <c r="O190" s="78">
        <v>30</v>
      </c>
      <c r="P190" s="76">
        <f>Q190-Q189</f>
        <v>3</v>
      </c>
      <c r="Q190" s="78">
        <v>243</v>
      </c>
      <c r="R190" s="76">
        <f>S190-S189</f>
        <v>6</v>
      </c>
      <c r="S190" s="78">
        <v>158</v>
      </c>
      <c r="T190" s="76">
        <f>U190-U189</f>
        <v>0</v>
      </c>
      <c r="U190" s="78">
        <v>13</v>
      </c>
      <c r="V190" s="76">
        <f>W190-W189</f>
        <v>0</v>
      </c>
      <c r="W190" s="78">
        <v>10</v>
      </c>
      <c r="X190" s="76">
        <f>Y190-Y189</f>
        <v>0</v>
      </c>
      <c r="Y190" s="78">
        <v>4</v>
      </c>
      <c r="Z190" s="76">
        <f>AA190-AA189</f>
        <v>0</v>
      </c>
      <c r="AA190" s="78">
        <v>3</v>
      </c>
      <c r="AB190" s="76">
        <f>AC190-AC189</f>
        <v>0</v>
      </c>
      <c r="AC190" s="79">
        <v>4</v>
      </c>
    </row>
    <row r="191" spans="1:29" x14ac:dyDescent="0.2">
      <c r="A191" s="77">
        <v>44153</v>
      </c>
      <c r="B191" s="76"/>
      <c r="C191" s="78"/>
      <c r="D191" s="76"/>
      <c r="E191" s="78"/>
      <c r="F191" s="76"/>
      <c r="G191" s="78"/>
      <c r="H191" s="76"/>
      <c r="I191" s="78"/>
      <c r="J191" s="76"/>
      <c r="K191" s="78"/>
      <c r="L191" s="76"/>
      <c r="M191" s="78"/>
      <c r="N191" s="76"/>
      <c r="O191" s="78"/>
      <c r="P191" s="76"/>
      <c r="Q191" s="78"/>
      <c r="R191" s="76"/>
      <c r="S191" s="78"/>
      <c r="T191" s="76"/>
      <c r="U191" s="78"/>
      <c r="V191" s="76"/>
      <c r="W191" s="78"/>
      <c r="X191" s="76"/>
      <c r="Y191" s="78"/>
      <c r="Z191" s="76"/>
      <c r="AA191" s="78"/>
      <c r="AB191" s="76"/>
      <c r="AC191" s="79"/>
    </row>
    <row r="192" spans="1:29" x14ac:dyDescent="0.2">
      <c r="A192" s="77">
        <v>44154</v>
      </c>
      <c r="B192" s="76"/>
      <c r="C192" s="78"/>
      <c r="D192" s="76"/>
      <c r="E192" s="78"/>
      <c r="F192" s="76"/>
      <c r="G192" s="78"/>
      <c r="H192" s="76"/>
      <c r="I192" s="78"/>
      <c r="J192" s="76"/>
      <c r="K192" s="78"/>
      <c r="L192" s="76"/>
      <c r="M192" s="78"/>
      <c r="N192" s="76"/>
      <c r="O192" s="78"/>
      <c r="P192" s="76"/>
      <c r="Q192" s="78"/>
      <c r="R192" s="76"/>
      <c r="S192" s="78"/>
      <c r="T192" s="76"/>
      <c r="U192" s="78"/>
      <c r="V192" s="76"/>
      <c r="W192" s="78"/>
      <c r="X192" s="76"/>
      <c r="Y192" s="78"/>
      <c r="Z192" s="76"/>
      <c r="AA192" s="78"/>
      <c r="AB192" s="76"/>
      <c r="AC192" s="79"/>
    </row>
    <row r="193" spans="1:29" x14ac:dyDescent="0.2">
      <c r="A193" s="77">
        <v>44155</v>
      </c>
      <c r="B193" s="76"/>
      <c r="C193" s="78"/>
      <c r="D193" s="76"/>
      <c r="E193" s="78"/>
      <c r="F193" s="76"/>
      <c r="G193" s="78"/>
      <c r="H193" s="76"/>
      <c r="I193" s="78"/>
      <c r="J193" s="76"/>
      <c r="K193" s="78"/>
      <c r="L193" s="76"/>
      <c r="M193" s="78"/>
      <c r="N193" s="76"/>
      <c r="O193" s="78"/>
      <c r="P193" s="76"/>
      <c r="Q193" s="78"/>
      <c r="R193" s="76"/>
      <c r="S193" s="78"/>
      <c r="T193" s="76"/>
      <c r="U193" s="78"/>
      <c r="V193" s="76"/>
      <c r="W193" s="78"/>
      <c r="X193" s="76"/>
      <c r="Y193" s="78"/>
      <c r="Z193" s="76"/>
      <c r="AA193" s="78"/>
      <c r="AB193" s="76"/>
      <c r="AC193" s="79"/>
    </row>
    <row r="194" spans="1:29" x14ac:dyDescent="0.2">
      <c r="A194" s="77">
        <v>44156</v>
      </c>
      <c r="B194" s="76"/>
      <c r="C194" s="78"/>
      <c r="D194" s="76"/>
      <c r="E194" s="78"/>
      <c r="F194" s="76"/>
      <c r="G194" s="78"/>
      <c r="H194" s="76"/>
      <c r="I194" s="78"/>
      <c r="J194" s="76"/>
      <c r="K194" s="78"/>
      <c r="L194" s="76"/>
      <c r="M194" s="78"/>
      <c r="N194" s="76"/>
      <c r="O194" s="78"/>
      <c r="P194" s="76"/>
      <c r="Q194" s="78"/>
      <c r="R194" s="76"/>
      <c r="S194" s="78"/>
      <c r="T194" s="76"/>
      <c r="U194" s="78"/>
      <c r="V194" s="76"/>
      <c r="W194" s="78"/>
      <c r="X194" s="76"/>
      <c r="Y194" s="78"/>
      <c r="Z194" s="76"/>
      <c r="AA194" s="78"/>
      <c r="AB194" s="76"/>
      <c r="AC194" s="79"/>
    </row>
    <row r="195" spans="1:29" x14ac:dyDescent="0.2">
      <c r="A195" s="77">
        <v>44157</v>
      </c>
      <c r="B195" s="76"/>
      <c r="C195" s="78"/>
      <c r="D195" s="76"/>
      <c r="E195" s="78"/>
      <c r="F195" s="76"/>
      <c r="G195" s="78"/>
      <c r="H195" s="76"/>
      <c r="I195" s="78"/>
      <c r="J195" s="76"/>
      <c r="K195" s="78"/>
      <c r="L195" s="76"/>
      <c r="M195" s="78"/>
      <c r="N195" s="76"/>
      <c r="O195" s="78"/>
      <c r="P195" s="76"/>
      <c r="Q195" s="78"/>
      <c r="R195" s="76"/>
      <c r="S195" s="78"/>
      <c r="T195" s="76"/>
      <c r="U195" s="78"/>
      <c r="V195" s="76"/>
      <c r="W195" s="78"/>
      <c r="X195" s="76"/>
      <c r="Y195" s="78"/>
      <c r="Z195" s="76"/>
      <c r="AA195" s="78"/>
      <c r="AB195" s="76"/>
      <c r="AC195" s="79"/>
    </row>
    <row r="196" spans="1:29" x14ac:dyDescent="0.2">
      <c r="A196" s="77"/>
      <c r="B196" s="76"/>
      <c r="C196" s="78"/>
      <c r="D196" s="76"/>
      <c r="E196" s="78"/>
      <c r="F196" s="76"/>
      <c r="G196" s="78"/>
      <c r="H196" s="76"/>
      <c r="I196" s="78"/>
      <c r="J196" s="76"/>
      <c r="K196" s="78"/>
      <c r="L196" s="76"/>
      <c r="M196" s="78"/>
      <c r="N196" s="76"/>
      <c r="O196" s="78"/>
      <c r="P196" s="76"/>
      <c r="Q196" s="78"/>
      <c r="R196" s="76"/>
      <c r="S196" s="78"/>
      <c r="T196" s="76"/>
      <c r="U196" s="78"/>
      <c r="V196" s="76"/>
      <c r="W196" s="78"/>
      <c r="X196" s="76"/>
      <c r="Y196" s="78"/>
      <c r="Z196" s="76"/>
      <c r="AA196" s="78"/>
      <c r="AB196" s="76"/>
      <c r="AC196" s="79"/>
    </row>
    <row r="197" spans="1:29" x14ac:dyDescent="0.2">
      <c r="A197" s="72"/>
      <c r="B197" s="207" t="s">
        <v>11</v>
      </c>
      <c r="C197" s="214"/>
      <c r="D197" s="207" t="s">
        <v>12</v>
      </c>
      <c r="E197" s="214"/>
      <c r="F197" s="207" t="s">
        <v>16</v>
      </c>
      <c r="G197" s="214"/>
      <c r="H197" s="207" t="s">
        <v>52</v>
      </c>
      <c r="I197" s="214"/>
      <c r="J197" s="207" t="s">
        <v>53</v>
      </c>
      <c r="K197" s="214"/>
      <c r="L197" s="207" t="s">
        <v>13</v>
      </c>
      <c r="M197" s="214"/>
      <c r="N197" s="207" t="s">
        <v>15</v>
      </c>
      <c r="O197" s="214"/>
      <c r="P197" s="207" t="s">
        <v>17</v>
      </c>
      <c r="Q197" s="214"/>
      <c r="R197" s="207" t="s">
        <v>20</v>
      </c>
      <c r="S197" s="214"/>
      <c r="T197" s="207" t="s">
        <v>14</v>
      </c>
      <c r="U197" s="214"/>
      <c r="V197" s="207" t="s">
        <v>18</v>
      </c>
      <c r="W197" s="214"/>
      <c r="X197" s="207" t="s">
        <v>19</v>
      </c>
      <c r="Y197" s="214"/>
      <c r="Z197" s="207" t="s">
        <v>74</v>
      </c>
      <c r="AA197" s="214"/>
      <c r="AB197" s="207" t="s">
        <v>132</v>
      </c>
      <c r="AC197" s="208"/>
    </row>
    <row r="198" spans="1:29" ht="15" thickBot="1" x14ac:dyDescent="0.25">
      <c r="A198" s="81" t="s">
        <v>87</v>
      </c>
      <c r="B198" s="213">
        <f>SUM(B4:B197)</f>
        <v>5976</v>
      </c>
      <c r="C198" s="213"/>
      <c r="D198" s="213">
        <f t="shared" ref="D198" si="66">SUM(D4:D197)</f>
        <v>2563</v>
      </c>
      <c r="E198" s="213"/>
      <c r="F198" s="213">
        <f t="shared" ref="F198" si="67">SUM(F4:F197)</f>
        <v>287</v>
      </c>
      <c r="G198" s="213"/>
      <c r="H198" s="213">
        <f t="shared" ref="H198" si="68">SUM(H4:H197)</f>
        <v>498</v>
      </c>
      <c r="I198" s="213"/>
      <c r="J198" s="213">
        <f t="shared" ref="J198" si="69">SUM(J4:J197)</f>
        <v>110</v>
      </c>
      <c r="K198" s="213"/>
      <c r="L198" s="213">
        <f t="shared" ref="L198" si="70">SUM(L4:L197)</f>
        <v>360</v>
      </c>
      <c r="M198" s="213"/>
      <c r="N198" s="213">
        <f t="shared" ref="N198" si="71">SUM(N4:N197)</f>
        <v>30</v>
      </c>
      <c r="O198" s="213"/>
      <c r="P198" s="213">
        <f t="shared" ref="P198" si="72">SUM(P4:P197)</f>
        <v>243</v>
      </c>
      <c r="Q198" s="213"/>
      <c r="R198" s="213">
        <f t="shared" ref="R198" si="73">SUM(R4:R197)</f>
        <v>158</v>
      </c>
      <c r="S198" s="213"/>
      <c r="T198" s="213">
        <f t="shared" ref="T198" si="74">SUM(T4:T197)</f>
        <v>13</v>
      </c>
      <c r="U198" s="213"/>
      <c r="V198" s="213">
        <f t="shared" ref="V198" si="75">SUM(V4:V197)</f>
        <v>10</v>
      </c>
      <c r="W198" s="213"/>
      <c r="X198" s="213">
        <f t="shared" ref="X198" si="76">SUM(X4:X197)</f>
        <v>4</v>
      </c>
      <c r="Y198" s="213"/>
      <c r="Z198" s="213">
        <f t="shared" ref="Z198" si="77">SUM(Z4:Z197)</f>
        <v>3</v>
      </c>
      <c r="AA198" s="213"/>
      <c r="AB198" s="209">
        <f t="shared" ref="AB198" si="78">SUM(AB4:AB197)</f>
        <v>4</v>
      </c>
      <c r="AC198" s="210"/>
    </row>
    <row r="199" spans="1:29" ht="15" thickTop="1" x14ac:dyDescent="0.2">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t="s">
        <v>91</v>
      </c>
      <c r="AC199" s="45">
        <f>SUM(B198:AC198)</f>
        <v>10259</v>
      </c>
    </row>
    <row r="200" spans="1:29" x14ac:dyDescent="0.2">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row>
    <row r="201" spans="1:29" x14ac:dyDescent="0.2">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row>
    <row r="202" spans="1:29" x14ac:dyDescent="0.2">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row>
    <row r="203" spans="1:29" x14ac:dyDescent="0.2">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row>
    <row r="204" spans="1:29" x14ac:dyDescent="0.2">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row>
    <row r="205" spans="1:29" x14ac:dyDescent="0.2">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row>
    <row r="206" spans="1:29" x14ac:dyDescent="0.2">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row>
    <row r="207" spans="1:29" x14ac:dyDescent="0.2">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29" x14ac:dyDescent="0.2">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2">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2">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2">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2">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2">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2">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2">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2">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2">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2">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2">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2">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2">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2">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2">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2">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2">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2">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2">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2">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2">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2">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2">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2">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2">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2">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2">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2">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2">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2">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2">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2">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2">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2">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2">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2">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2">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2">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2">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2">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2">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2">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2">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2">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2">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2">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2">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2">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2">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2">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2">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2">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2">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2">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2">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2">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2">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2">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2">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2">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2">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2">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2">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2">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2">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2">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2">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2">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2">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2">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2">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2">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2">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2">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2">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2">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2">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2">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2">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2">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2">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2">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2">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2">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2">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2">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2">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2">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2">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2">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2">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2">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2">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2">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2">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2">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2">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2">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2">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2">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2">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2">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row r="311" spans="2:29" x14ac:dyDescent="0.2">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2:29" x14ac:dyDescent="0.2">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row>
    <row r="313" spans="2:29" x14ac:dyDescent="0.2">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2:29" x14ac:dyDescent="0.2">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row>
    <row r="315" spans="2:29" x14ac:dyDescent="0.2">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row>
    <row r="316" spans="2:29" x14ac:dyDescent="0.2">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row>
    <row r="317" spans="2:29" x14ac:dyDescent="0.2">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row>
  </sheetData>
  <mergeCells count="43">
    <mergeCell ref="V198:W198"/>
    <mergeCell ref="X198:Y198"/>
    <mergeCell ref="Z198:AA198"/>
    <mergeCell ref="N197:O197"/>
    <mergeCell ref="P197:Q197"/>
    <mergeCell ref="R197:S197"/>
    <mergeCell ref="T197:U197"/>
    <mergeCell ref="V197:W197"/>
    <mergeCell ref="X197:Y197"/>
    <mergeCell ref="Z197:AA197"/>
    <mergeCell ref="N198:O198"/>
    <mergeCell ref="P198:Q198"/>
    <mergeCell ref="R198:S198"/>
    <mergeCell ref="T198:U198"/>
    <mergeCell ref="L198:M198"/>
    <mergeCell ref="J198:K198"/>
    <mergeCell ref="B197:C197"/>
    <mergeCell ref="D197:E197"/>
    <mergeCell ref="F197:G197"/>
    <mergeCell ref="H197:I197"/>
    <mergeCell ref="L197:M197"/>
    <mergeCell ref="J197:K197"/>
    <mergeCell ref="J2:K2"/>
    <mergeCell ref="B198:C198"/>
    <mergeCell ref="D198:E198"/>
    <mergeCell ref="F198:G198"/>
    <mergeCell ref="H198:I198"/>
    <mergeCell ref="AB2:AC2"/>
    <mergeCell ref="AB197:AC197"/>
    <mergeCell ref="AB198:AC198"/>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1. Covid-19-Daten</vt:lpstr>
      <vt:lpstr>1.1 Grafiken Covid-19</vt:lpstr>
      <vt:lpstr>1.2 Grafiken Hospitalisationen</vt:lpstr>
      <vt:lpstr>1.2 Grafiken Hosp. komplett</vt:lpstr>
      <vt:lpstr>1.3 Labortests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2020-11-18T08:22:56Z</dcterms:modified>
</cp:coreProperties>
</file>