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Ansteckungsorte'!$A$1:$AC$213</definedName>
  </definedNames>
  <calcPr calcId="162913"/>
</workbook>
</file>

<file path=xl/calcChain.xml><?xml version="1.0" encoding="utf-8"?>
<calcChain xmlns="http://schemas.openxmlformats.org/spreadsheetml/2006/main">
  <c r="C206" i="10" l="1"/>
  <c r="E206" i="10"/>
  <c r="G206" i="10"/>
  <c r="I206" i="10"/>
  <c r="K206" i="10"/>
  <c r="C205" i="11"/>
  <c r="E205" i="11"/>
  <c r="G205" i="11"/>
  <c r="I205" i="11"/>
  <c r="K205" i="11"/>
  <c r="M205" i="11"/>
  <c r="O205" i="11"/>
  <c r="D206" i="9" l="1"/>
  <c r="C205" i="8" l="1"/>
  <c r="B206" i="7"/>
  <c r="D206" i="7"/>
  <c r="F206" i="7"/>
  <c r="H206" i="7"/>
  <c r="J206" i="7"/>
  <c r="L206" i="7"/>
  <c r="N206" i="7"/>
  <c r="P206" i="7"/>
  <c r="R206" i="7"/>
  <c r="T206" i="7"/>
  <c r="V206" i="7"/>
  <c r="X206" i="7"/>
  <c r="Z206" i="7"/>
  <c r="AB206" i="7"/>
  <c r="D206" i="6"/>
  <c r="S285" i="1" l="1"/>
  <c r="R285" i="1"/>
  <c r="Q285" i="1"/>
  <c r="P285" i="1"/>
  <c r="O285" i="1"/>
  <c r="H285" i="1"/>
  <c r="G285" i="1"/>
  <c r="F285" i="1"/>
  <c r="D282" i="1"/>
  <c r="E285" i="1"/>
  <c r="L285" i="1" l="1"/>
  <c r="C26" i="17" l="1"/>
  <c r="D26" i="17" s="1"/>
  <c r="K205" i="10" l="1"/>
  <c r="I205" i="10"/>
  <c r="G205" i="10"/>
  <c r="E205" i="10"/>
  <c r="C205" i="10"/>
  <c r="O204" i="11"/>
  <c r="M204" i="11"/>
  <c r="K204" i="11"/>
  <c r="I204" i="11"/>
  <c r="G204" i="11"/>
  <c r="E204" i="11"/>
  <c r="C204" i="11"/>
  <c r="D205" i="9"/>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K204" i="10"/>
  <c r="I204" i="10"/>
  <c r="G204" i="10"/>
  <c r="E204" i="10"/>
  <c r="C204" i="10"/>
  <c r="O203" i="11"/>
  <c r="M203" i="11"/>
  <c r="K203" i="11"/>
  <c r="I203" i="11"/>
  <c r="G203" i="11"/>
  <c r="E203" i="11"/>
  <c r="C203" i="11"/>
  <c r="D204" i="9"/>
  <c r="C203" i="8"/>
  <c r="B185" i="7"/>
  <c r="F204" i="7"/>
  <c r="P283" i="1" l="1"/>
  <c r="D280" i="1"/>
  <c r="E283" i="1"/>
  <c r="L283" i="1" l="1"/>
  <c r="K196" i="11" l="1"/>
  <c r="K195" i="11"/>
  <c r="I196" i="11"/>
  <c r="I195" i="11"/>
  <c r="G196" i="11"/>
  <c r="G195" i="11"/>
  <c r="D210" i="11"/>
  <c r="B210" i="11"/>
  <c r="K201" i="10"/>
  <c r="K202" i="10" s="1"/>
  <c r="K203" i="10" s="1"/>
  <c r="I201" i="10"/>
  <c r="I202" i="10" s="1"/>
  <c r="I203" i="10" s="1"/>
  <c r="G201" i="10"/>
  <c r="G202" i="10"/>
  <c r="G203" i="10" s="1"/>
  <c r="E201" i="10"/>
  <c r="E202" i="10" s="1"/>
  <c r="E203" i="10" s="1"/>
  <c r="C201" i="10"/>
  <c r="C202" i="10" s="1"/>
  <c r="C203" i="10" s="1"/>
  <c r="O202" i="11"/>
  <c r="O200" i="11"/>
  <c r="O201" i="11" s="1"/>
  <c r="M200" i="11"/>
  <c r="M201" i="11"/>
  <c r="M202" i="11" s="1"/>
  <c r="E200" i="11"/>
  <c r="E201" i="11" s="1"/>
  <c r="E202" i="11" s="1"/>
  <c r="C200" i="11"/>
  <c r="C201" i="11" s="1"/>
  <c r="C202" i="11" s="1"/>
  <c r="D203" i="9"/>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H279" i="1" l="1"/>
  <c r="G279" i="1"/>
  <c r="G280" i="1"/>
  <c r="G281" i="1"/>
  <c r="F279" i="1"/>
  <c r="F280" i="1"/>
  <c r="D278" i="1"/>
  <c r="E280" i="1"/>
  <c r="H280" i="1" s="1"/>
  <c r="E281" i="1"/>
  <c r="D276" i="1"/>
  <c r="D277" i="1"/>
  <c r="C279" i="1"/>
  <c r="C280" i="1" s="1"/>
  <c r="C281" i="1" s="1"/>
  <c r="C282" i="1" s="1"/>
  <c r="C283" i="1" s="1"/>
  <c r="C284" i="1" s="1"/>
  <c r="C285" i="1" s="1"/>
  <c r="E279" i="1"/>
  <c r="H281" i="1" l="1"/>
  <c r="G284" i="1"/>
  <c r="F284" i="1"/>
  <c r="H284" i="1"/>
  <c r="H283" i="1"/>
  <c r="F283" i="1"/>
  <c r="G283" i="1"/>
  <c r="H282" i="1"/>
  <c r="G282" i="1"/>
  <c r="F282" i="1"/>
  <c r="F281" i="1"/>
  <c r="L279" i="1"/>
  <c r="P279" i="1"/>
  <c r="K199" i="10" l="1"/>
  <c r="I199" i="10"/>
  <c r="G199" i="10"/>
  <c r="E199" i="10"/>
  <c r="C199" i="10"/>
  <c r="D199" i="9"/>
  <c r="C198" i="8"/>
  <c r="AB199" i="7"/>
  <c r="Z199" i="7"/>
  <c r="X199" i="7"/>
  <c r="V199" i="7"/>
  <c r="T199" i="7"/>
  <c r="R199" i="7"/>
  <c r="P199" i="7"/>
  <c r="N199" i="7"/>
  <c r="L199" i="7"/>
  <c r="J199" i="7"/>
  <c r="H199" i="7"/>
  <c r="F199" i="7"/>
  <c r="D199" i="7"/>
  <c r="B199" i="7"/>
  <c r="P278" i="1" l="1"/>
  <c r="H278" i="1"/>
  <c r="G278" i="1"/>
  <c r="D275" i="1"/>
  <c r="C278" i="1"/>
  <c r="E278" i="1"/>
  <c r="F278" i="1" s="1"/>
  <c r="L278" i="1" l="1"/>
  <c r="C25" i="17" l="1"/>
  <c r="D25" i="17" s="1"/>
  <c r="K198" i="10" l="1"/>
  <c r="I198" i="10"/>
  <c r="G198" i="10"/>
  <c r="E198" i="10"/>
  <c r="C198" i="10"/>
  <c r="D198" i="9"/>
  <c r="AB198" i="7" l="1"/>
  <c r="Z198" i="7"/>
  <c r="X198" i="7"/>
  <c r="V198" i="7"/>
  <c r="T198" i="7"/>
  <c r="R198" i="7"/>
  <c r="P198" i="7"/>
  <c r="N198" i="7"/>
  <c r="L198" i="7"/>
  <c r="J198" i="7"/>
  <c r="H198" i="7"/>
  <c r="F198" i="7"/>
  <c r="D198" i="7"/>
  <c r="B198" i="7"/>
  <c r="P277" i="1" l="1"/>
  <c r="D274" i="1"/>
  <c r="E277" i="1"/>
  <c r="L277" i="1" l="1"/>
  <c r="K197" i="10" l="1"/>
  <c r="I197" i="10"/>
  <c r="G197" i="10"/>
  <c r="E197" i="10"/>
  <c r="C197" i="10"/>
  <c r="K197" i="11"/>
  <c r="K198" i="11" s="1"/>
  <c r="K199" i="11" s="1"/>
  <c r="K200" i="11" s="1"/>
  <c r="K201" i="11" s="1"/>
  <c r="K202" i="11" s="1"/>
  <c r="D197" i="9"/>
  <c r="H210" i="11" l="1"/>
  <c r="I197" i="11"/>
  <c r="I198" i="11" s="1"/>
  <c r="I199" i="11" s="1"/>
  <c r="I200" i="11" s="1"/>
  <c r="I201" i="11" s="1"/>
  <c r="I202" i="11" s="1"/>
  <c r="F210" i="11"/>
  <c r="G197" i="11"/>
  <c r="G198" i="11" s="1"/>
  <c r="G199" i="11" s="1"/>
  <c r="G200" i="11" s="1"/>
  <c r="G201" i="11" s="1"/>
  <c r="G202" i="11" s="1"/>
  <c r="AB197" i="7"/>
  <c r="Z197" i="7"/>
  <c r="X197" i="7"/>
  <c r="V197" i="7"/>
  <c r="T197" i="7"/>
  <c r="R197" i="7"/>
  <c r="P197" i="7"/>
  <c r="N197" i="7"/>
  <c r="L197" i="7"/>
  <c r="J197" i="7"/>
  <c r="H197" i="7"/>
  <c r="F197" i="7"/>
  <c r="D197" i="7"/>
  <c r="B197" i="7"/>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N290" i="1" l="1"/>
  <c r="Q284" i="1" s="1"/>
  <c r="R284" i="1" s="1"/>
  <c r="Q282" i="1" l="1"/>
  <c r="R282" i="1" s="1"/>
  <c r="Q283" i="1"/>
  <c r="R283" i="1" s="1"/>
  <c r="S283" i="1" s="1"/>
  <c r="Q281" i="1"/>
  <c r="R281" i="1" s="1"/>
  <c r="Q280" i="1"/>
  <c r="R280" i="1" s="1"/>
  <c r="Q279" i="1"/>
  <c r="R279" i="1" s="1"/>
  <c r="Q277" i="1"/>
  <c r="R277" i="1" s="1"/>
  <c r="Q278" i="1"/>
  <c r="R278" i="1" s="1"/>
  <c r="Q275" i="1"/>
  <c r="R275" i="1" s="1"/>
  <c r="Q276" i="1"/>
  <c r="R276" i="1" s="1"/>
  <c r="P269" i="1"/>
  <c r="D266" i="1"/>
  <c r="E269" i="1"/>
  <c r="S282" i="1" l="1"/>
  <c r="S284" i="1"/>
  <c r="S281" i="1"/>
  <c r="S277" i="1"/>
  <c r="S279" i="1"/>
  <c r="S280" i="1"/>
  <c r="S278" i="1"/>
  <c r="S276" i="1"/>
  <c r="L269" i="1"/>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K184" i="10"/>
  <c r="I184" i="10"/>
  <c r="G184" i="10"/>
  <c r="E184" i="10"/>
  <c r="C184" i="10"/>
  <c r="P263" i="1" l="1"/>
  <c r="D260" i="1"/>
  <c r="L263" i="1" l="1"/>
  <c r="K183" i="10" l="1"/>
  <c r="I183" i="10"/>
  <c r="G183" i="10"/>
  <c r="E183" i="10"/>
  <c r="C183" i="10"/>
  <c r="B183" i="7" l="1"/>
  <c r="P262" i="1" l="1"/>
  <c r="E263" i="1"/>
  <c r="D259" i="1"/>
  <c r="E262" i="1"/>
  <c r="L262" i="1" l="1"/>
  <c r="D258" i="1" l="1"/>
  <c r="K211" i="10" l="1"/>
  <c r="I211" i="10"/>
  <c r="G211" i="10"/>
  <c r="E211" i="10"/>
  <c r="C211" i="10"/>
  <c r="K180" i="10"/>
  <c r="K181" i="10"/>
  <c r="K182" i="10" s="1"/>
  <c r="I180" i="10"/>
  <c r="I181" i="10" s="1"/>
  <c r="I182" i="10" s="1"/>
  <c r="G180" i="10"/>
  <c r="G181" i="10" s="1"/>
  <c r="G182" i="10" s="1"/>
  <c r="E180" i="10"/>
  <c r="E181" i="10" s="1"/>
  <c r="E182" i="10" s="1"/>
  <c r="C180" i="10"/>
  <c r="C181" i="10" s="1"/>
  <c r="C182" i="10" s="1"/>
  <c r="K213" i="10" l="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2" i="7" s="1"/>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0"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0" i="11" l="1"/>
  <c r="AR210" i="11"/>
  <c r="AV210" i="11"/>
  <c r="AN210" i="11"/>
  <c r="AX210" i="11"/>
  <c r="BB210" i="11"/>
  <c r="AZ210" i="11"/>
  <c r="K172" i="10" l="1"/>
  <c r="G172" i="10"/>
  <c r="E172" i="10"/>
  <c r="C172" i="10"/>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L243" i="1" l="1"/>
  <c r="D239" i="1"/>
  <c r="D240" i="1"/>
  <c r="E243" i="1"/>
  <c r="H256" i="1" l="1"/>
  <c r="F249" i="1"/>
  <c r="G249" i="1"/>
  <c r="K163" i="10" l="1"/>
  <c r="G163" i="10"/>
  <c r="E163" i="10"/>
  <c r="C163" i="10"/>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0" i="8" l="1"/>
  <c r="D238" i="1"/>
  <c r="E241" i="1"/>
  <c r="H254" i="1" l="1"/>
  <c r="G247" i="1"/>
  <c r="F247" i="1"/>
  <c r="P240" i="1"/>
  <c r="P235" i="1"/>
  <c r="L240" i="1"/>
  <c r="D237" i="1"/>
  <c r="E240" i="1" l="1"/>
  <c r="H253" i="1" s="1"/>
  <c r="G246" i="1" l="1"/>
  <c r="F246" i="1"/>
  <c r="K158" i="10" l="1"/>
  <c r="I158" i="10"/>
  <c r="G158" i="10"/>
  <c r="E158" i="10"/>
  <c r="C158" i="10"/>
  <c r="C157" i="8"/>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0"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BP210" i="11" l="1"/>
  <c r="ER210" i="11"/>
  <c r="BR210" i="11"/>
  <c r="P234" i="1"/>
  <c r="L235" i="1"/>
  <c r="D232" i="1"/>
  <c r="E235" i="1" l="1"/>
  <c r="H248" i="1" s="1"/>
  <c r="F241" i="1" l="1"/>
  <c r="G241" i="1"/>
  <c r="E221" i="1"/>
  <c r="D185" i="1"/>
  <c r="FA67" i="11" l="1"/>
  <c r="FA68" i="11" l="1"/>
  <c r="FA69" i="11" s="1"/>
  <c r="FA70" i="11" s="1"/>
  <c r="FA71" i="11" s="1"/>
  <c r="FA72" i="11" s="1"/>
  <c r="FA73" i="11" s="1"/>
  <c r="FA74" i="11" s="1"/>
  <c r="FA75" i="11" s="1"/>
  <c r="AE67" i="11"/>
  <c r="EZ210" i="11" l="1"/>
  <c r="AE68" i="11"/>
  <c r="AE69" i="11" s="1"/>
  <c r="AE70" i="11" s="1"/>
  <c r="AE71" i="11" s="1"/>
  <c r="AD210"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0" i="11"/>
  <c r="EY84" i="11"/>
  <c r="EY85" i="11" s="1"/>
  <c r="EY86" i="11" s="1"/>
  <c r="EY87" i="11" s="1"/>
  <c r="EY88" i="11" s="1"/>
  <c r="EY89" i="11" s="1"/>
  <c r="EY90" i="11" s="1"/>
  <c r="EY91" i="11" s="1"/>
  <c r="EY92" i="11" s="1"/>
  <c r="EY93" i="11" s="1"/>
  <c r="EY94" i="11" s="1"/>
  <c r="EY95" i="11" s="1"/>
  <c r="EY96" i="11" s="1"/>
  <c r="EY97" i="11" s="1"/>
  <c r="EY98" i="11" s="1"/>
  <c r="EV210"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0" i="11"/>
  <c r="X210" i="11"/>
  <c r="EX210" i="11"/>
  <c r="FB210"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0"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0" i="11"/>
  <c r="BH210" i="11"/>
  <c r="CT210"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0" i="11" l="1"/>
  <c r="BT210" i="11"/>
  <c r="FN210"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0"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0" i="11"/>
  <c r="DB210"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0" i="11" l="1"/>
  <c r="FR210" i="11"/>
  <c r="FP210" i="11"/>
  <c r="DX210" i="11"/>
  <c r="BD210" i="11"/>
  <c r="AL210"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0" i="11" l="1"/>
  <c r="CR210" i="11"/>
  <c r="CP210"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0" i="11"/>
  <c r="H246" i="1"/>
  <c r="F239" i="1"/>
  <c r="G239" i="1"/>
  <c r="CD21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L229" i="1" l="1"/>
  <c r="D225" i="1"/>
  <c r="E229" i="1" l="1"/>
  <c r="G235" i="1" l="1"/>
  <c r="F235" i="1"/>
  <c r="H242" i="1"/>
  <c r="K149" i="10"/>
  <c r="I149" i="10"/>
  <c r="G149" i="10"/>
  <c r="E149" i="10"/>
  <c r="C149" i="10"/>
  <c r="P228" i="1" l="1"/>
  <c r="L228" i="1"/>
  <c r="D224" i="1"/>
  <c r="E6" i="1" l="1"/>
  <c r="E7" i="1"/>
  <c r="E8" i="1"/>
  <c r="E9" i="1"/>
  <c r="E10" i="1"/>
  <c r="E11" i="1"/>
  <c r="E12" i="1"/>
  <c r="E13" i="1"/>
  <c r="E14" i="1"/>
  <c r="E15" i="1"/>
  <c r="E16" i="1"/>
  <c r="E17" i="1"/>
  <c r="E18" i="1"/>
  <c r="K148" i="10" l="1"/>
  <c r="I148" i="10"/>
  <c r="G148" i="10"/>
  <c r="E148" i="10"/>
  <c r="C148" i="10"/>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L226" i="1" l="1"/>
  <c r="D222" i="1"/>
  <c r="E226" i="1"/>
  <c r="H239" i="1" l="1"/>
  <c r="F232" i="1"/>
  <c r="G232" i="1"/>
  <c r="K144" i="10"/>
  <c r="I144" i="10"/>
  <c r="G144" i="10"/>
  <c r="E144" i="10"/>
  <c r="C144" i="10"/>
  <c r="L223" i="1" l="1"/>
  <c r="D220" i="1"/>
  <c r="D221" i="1"/>
  <c r="E225" i="1"/>
  <c r="E224" i="1"/>
  <c r="E223" i="1"/>
  <c r="H236" i="1" l="1"/>
  <c r="G229" i="1"/>
  <c r="F229" i="1"/>
  <c r="H237" i="1"/>
  <c r="F230" i="1"/>
  <c r="G230" i="1"/>
  <c r="H238" i="1"/>
  <c r="F231" i="1"/>
  <c r="G231" i="1"/>
  <c r="K143" i="10"/>
  <c r="I143" i="10"/>
  <c r="G143" i="10"/>
  <c r="E143" i="10"/>
  <c r="C143" i="10"/>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0" i="11" l="1"/>
  <c r="EF210" i="11"/>
  <c r="CH210" i="11"/>
  <c r="DZ210" i="11"/>
  <c r="EN210" i="11"/>
  <c r="CN210" i="11"/>
  <c r="GD210"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0" i="11" l="1"/>
  <c r="FJ210" i="11"/>
  <c r="CF210" i="11"/>
  <c r="FZ210" i="11"/>
  <c r="DP210"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0"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0"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12"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D48" i="6" l="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G138" i="6" l="1"/>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1" i="6"/>
  <c r="D211" i="9"/>
  <c r="E175" i="7"/>
  <c r="C175" i="7"/>
  <c r="DF210" i="11"/>
  <c r="DV210"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E211" i="6" l="1"/>
  <c r="B176" i="7"/>
  <c r="C176" i="7" s="1"/>
  <c r="E176" i="7"/>
  <c r="CB210" i="11"/>
  <c r="EL210" i="11"/>
  <c r="DD210" i="11"/>
  <c r="CZ210" i="11"/>
  <c r="CV210" i="11"/>
  <c r="P210" i="11"/>
  <c r="CJ210" i="11"/>
  <c r="GB210" i="11"/>
  <c r="GF210" i="11"/>
  <c r="T210" i="11"/>
  <c r="FL210" i="11"/>
  <c r="EJ210" i="11"/>
  <c r="AJ210" i="11"/>
  <c r="DL210"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s="1"/>
  <c r="E177" i="7"/>
  <c r="E178" i="7" s="1"/>
  <c r="E179" i="7" s="1"/>
  <c r="DH210" i="11"/>
  <c r="DK156" i="11"/>
  <c r="DK157" i="11" s="1"/>
  <c r="DK158" i="11" s="1"/>
  <c r="DK159" i="11" s="1"/>
  <c r="DK160" i="11" s="1"/>
  <c r="DK161" i="11" s="1"/>
  <c r="DK162" i="11" s="1"/>
  <c r="DK163" i="11" s="1"/>
  <c r="DK164" i="11" s="1"/>
  <c r="DK165" i="11" s="1"/>
  <c r="DK166" i="11" s="1"/>
  <c r="DK167" i="11" s="1"/>
  <c r="DK168" i="11" s="1"/>
  <c r="DK169" i="11" s="1"/>
  <c r="DK170" i="11" s="1"/>
  <c r="Z210" i="11"/>
  <c r="CA155" i="11"/>
  <c r="CA156" i="11" s="1"/>
  <c r="CA157" i="11" s="1"/>
  <c r="CA158" i="11" s="1"/>
  <c r="CA159" i="11" s="1"/>
  <c r="CA160" i="11" s="1"/>
  <c r="CA161" i="11" s="1"/>
  <c r="CA162" i="11" s="1"/>
  <c r="CA163" i="11" s="1"/>
  <c r="CA164" i="11" s="1"/>
  <c r="CA165" i="11" s="1"/>
  <c r="CA166" i="11" s="1"/>
  <c r="CA167" i="11" s="1"/>
  <c r="CA168" i="11" s="1"/>
  <c r="CA169" i="11" s="1"/>
  <c r="CA170" i="11" s="1"/>
  <c r="BZ210" i="11" s="1"/>
  <c r="DU155" i="11"/>
  <c r="DU156" i="11" s="1"/>
  <c r="DU157" i="11" s="1"/>
  <c r="DU158" i="11" s="1"/>
  <c r="DU159" i="11" s="1"/>
  <c r="DU160" i="11" s="1"/>
  <c r="DU161" i="11" s="1"/>
  <c r="DU162" i="11" s="1"/>
  <c r="DU163" i="11" s="1"/>
  <c r="DU164" i="11" s="1"/>
  <c r="DU165" i="11" s="1"/>
  <c r="DU166" i="11" s="1"/>
  <c r="DU167" i="11" s="1"/>
  <c r="DU168" i="11" s="1"/>
  <c r="DU169" i="11" s="1"/>
  <c r="DU170" i="11" s="1"/>
  <c r="DT210" i="11" s="1"/>
  <c r="EI155" i="11"/>
  <c r="EI156" i="11" s="1"/>
  <c r="EI157" i="11" s="1"/>
  <c r="EI158" i="11" s="1"/>
  <c r="EI159" i="11" s="1"/>
  <c r="EI160" i="11" s="1"/>
  <c r="EI161" i="11" s="1"/>
  <c r="EI162" i="11" s="1"/>
  <c r="EI163" i="11" s="1"/>
  <c r="EI164" i="11" s="1"/>
  <c r="EI165" i="11" s="1"/>
  <c r="EI166" i="11" s="1"/>
  <c r="EI167" i="11" s="1"/>
  <c r="EI168" i="11" s="1"/>
  <c r="EI169" i="11" s="1"/>
  <c r="EI170" i="11" s="1"/>
  <c r="EH210"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0" i="11" s="1"/>
  <c r="FY155" i="11"/>
  <c r="FY156" i="11" s="1"/>
  <c r="FY157" i="11" s="1"/>
  <c r="FY158" i="11" s="1"/>
  <c r="FY159" i="11" s="1"/>
  <c r="FY160" i="11" s="1"/>
  <c r="FY161" i="11" s="1"/>
  <c r="FY162" i="11" s="1"/>
  <c r="FY163" i="11" s="1"/>
  <c r="FY164" i="11" s="1"/>
  <c r="FY165" i="11" s="1"/>
  <c r="FY166" i="11" s="1"/>
  <c r="FY167" i="11" s="1"/>
  <c r="FY168" i="11" s="1"/>
  <c r="FY169" i="11" s="1"/>
  <c r="FY170" i="11" s="1"/>
  <c r="FX210" i="11" s="1"/>
  <c r="EQ155" i="11"/>
  <c r="EQ156" i="11" s="1"/>
  <c r="EQ157" i="11" s="1"/>
  <c r="EQ158" i="11" s="1"/>
  <c r="EQ159" i="11" s="1"/>
  <c r="EQ160" i="11" s="1"/>
  <c r="EQ161" i="11" s="1"/>
  <c r="EQ162" i="11" s="1"/>
  <c r="EQ163" i="11" s="1"/>
  <c r="EQ164" i="11" s="1"/>
  <c r="EQ165" i="11" s="1"/>
  <c r="EQ166" i="11" s="1"/>
  <c r="EQ167" i="11" s="1"/>
  <c r="EQ168" i="11" s="1"/>
  <c r="EQ169" i="11" s="1"/>
  <c r="EQ170" i="11" s="1"/>
  <c r="EP210"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1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0" i="11" s="1"/>
  <c r="DO155" i="11"/>
  <c r="DO156" i="11" s="1"/>
  <c r="DO157" i="11" s="1"/>
  <c r="DO158" i="11" s="1"/>
  <c r="DO159" i="11" s="1"/>
  <c r="DO160" i="11" s="1"/>
  <c r="DO161" i="11" s="1"/>
  <c r="DO162" i="11" s="1"/>
  <c r="DO163" i="11" s="1"/>
  <c r="DO164" i="11" s="1"/>
  <c r="DO165" i="11" s="1"/>
  <c r="DO166" i="11" s="1"/>
  <c r="DO167" i="11" s="1"/>
  <c r="DO168" i="11" s="1"/>
  <c r="DO169" i="11" s="1"/>
  <c r="DO170" i="11" s="1"/>
  <c r="DN210" i="11" s="1"/>
  <c r="I155" i="11"/>
  <c r="I156" i="11" s="1"/>
  <c r="I157" i="11" s="1"/>
  <c r="I158" i="11" s="1"/>
  <c r="I159" i="11" s="1"/>
  <c r="I160" i="11" s="1"/>
  <c r="I161" i="11" s="1"/>
  <c r="I162" i="11" s="1"/>
  <c r="I163" i="11" s="1"/>
  <c r="I164" i="11" s="1"/>
  <c r="I165" i="11" s="1"/>
  <c r="I166" i="11" s="1"/>
  <c r="I167" i="11" s="1"/>
  <c r="I168" i="11" s="1"/>
  <c r="I169" i="11" s="1"/>
  <c r="I170" i="11" s="1"/>
  <c r="BW155" i="11"/>
  <c r="BW156" i="11" s="1"/>
  <c r="BW157" i="11" s="1"/>
  <c r="BW158" i="11" s="1"/>
  <c r="BW159" i="11" s="1"/>
  <c r="BW160" i="11" s="1"/>
  <c r="BW161" i="11" s="1"/>
  <c r="BW162" i="11" s="1"/>
  <c r="BW163" i="11" s="1"/>
  <c r="BW164" i="11" s="1"/>
  <c r="BW165" i="11" s="1"/>
  <c r="BW166" i="11" s="1"/>
  <c r="BW167" i="11" s="1"/>
  <c r="BW168" i="11" s="1"/>
  <c r="BW169" i="11" s="1"/>
  <c r="BW170" i="11" s="1"/>
  <c r="BV210"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0" i="11" s="1"/>
  <c r="BY155" i="11"/>
  <c r="BY156" i="11" s="1"/>
  <c r="BY157" i="11" s="1"/>
  <c r="BY158" i="11" s="1"/>
  <c r="BY159" i="11" s="1"/>
  <c r="BY160" i="11" s="1"/>
  <c r="BY161" i="11" s="1"/>
  <c r="BY162" i="11" s="1"/>
  <c r="BY163" i="11" s="1"/>
  <c r="BY164" i="11" s="1"/>
  <c r="BY165" i="11" s="1"/>
  <c r="BY166" i="11" s="1"/>
  <c r="BY167" i="11" s="1"/>
  <c r="BY168" i="11" s="1"/>
  <c r="BY169" i="11" s="1"/>
  <c r="BY170" i="11" s="1"/>
  <c r="BX210" i="11" s="1"/>
  <c r="R235" i="1"/>
  <c r="S235" i="1" s="1"/>
  <c r="EE154" i="11"/>
  <c r="Q128" i="1"/>
  <c r="R128" i="1" s="1"/>
  <c r="S128" i="1" s="1"/>
  <c r="E180" i="7" l="1"/>
  <c r="E181" i="7" s="1"/>
  <c r="D182" i="7" s="1"/>
  <c r="D212"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L210"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0"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0" i="11" s="1"/>
  <c r="R236" i="1"/>
  <c r="S236" i="1" s="1"/>
  <c r="Q129" i="1"/>
  <c r="R129" i="1" s="1"/>
  <c r="S129" i="1" s="1"/>
  <c r="E183" i="11" l="1"/>
  <c r="E184" i="11" s="1"/>
  <c r="E185" i="11" s="1"/>
  <c r="E186" i="11" s="1"/>
  <c r="E187" i="11" s="1"/>
  <c r="E188" i="11" s="1"/>
  <c r="E189" i="11" s="1"/>
  <c r="E190" i="11" s="1"/>
  <c r="E191" i="11" s="1"/>
  <c r="E192" i="11" s="1"/>
  <c r="E193" i="11" s="1"/>
  <c r="E194" i="11" s="1"/>
  <c r="E195" i="11" s="1"/>
  <c r="E196" i="11" s="1"/>
  <c r="E197" i="11" s="1"/>
  <c r="E198" i="11" s="1"/>
  <c r="E199" i="11" s="1"/>
  <c r="V210"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N210" i="11" s="1"/>
  <c r="R237" i="1"/>
  <c r="S237" i="1" s="1"/>
  <c r="Q130" i="1"/>
  <c r="R130" i="1" s="1"/>
  <c r="S130" i="1" s="1"/>
  <c r="GG212" i="11" l="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2" i="7" s="1"/>
  <c r="AC213" i="7" s="1"/>
</calcChain>
</file>

<file path=xl/sharedStrings.xml><?xml version="1.0" encoding="utf-8"?>
<sst xmlns="http://schemas.openxmlformats.org/spreadsheetml/2006/main" count="555" uniqueCount="189">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</sst>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45" xfId="2" applyNumberFormat="1" applyFill="1" applyBorder="1"/>
    <xf numFmtId="1" fontId="7" fillId="0" borderId="46" xfId="2" applyNumberFormat="1" applyFill="1" applyBorder="1"/>
    <xf numFmtId="166" fontId="7" fillId="0" borderId="47" xfId="2" applyNumberForma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3"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3" fontId="9" fillId="0" borderId="21" xfId="5" applyNumberFormat="1" applyFont="1" applyFill="1" applyBorder="1" applyAlignment="1">
      <alignment horizontal="center"/>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Covid-19-Daten'!$A$258:$A$285</c15:sqref>
                  </c15:fullRef>
                </c:ext>
              </c:extLst>
              <c:f>'1. Covid-19-Daten'!$A$259:$A$285</c:f>
              <c:numCache>
                <c:formatCode>[$-F800]dddd\,\ mmmm\ dd\,\ yyyy\,\ hh:mm:ss</c:formatCode>
                <c:ptCount val="27"/>
                <c:pt idx="0">
                  <c:v>44142.333333333336</c:v>
                </c:pt>
                <c:pt idx="1">
                  <c:v>44143.333333333336</c:v>
                </c:pt>
                <c:pt idx="2">
                  <c:v>44144.333333333336</c:v>
                </c:pt>
                <c:pt idx="3">
                  <c:v>44145.333333333336</c:v>
                </c:pt>
                <c:pt idx="4">
                  <c:v>44146.333333333336</c:v>
                </c:pt>
                <c:pt idx="5">
                  <c:v>44147.333333333336</c:v>
                </c:pt>
                <c:pt idx="6">
                  <c:v>44148.333333333336</c:v>
                </c:pt>
                <c:pt idx="7">
                  <c:v>44149.333333333336</c:v>
                </c:pt>
                <c:pt idx="8">
                  <c:v>44150.333333333336</c:v>
                </c:pt>
                <c:pt idx="9">
                  <c:v>44151.333333333336</c:v>
                </c:pt>
                <c:pt idx="10">
                  <c:v>44152.333333333336</c:v>
                </c:pt>
                <c:pt idx="11">
                  <c:v>44153.333333333336</c:v>
                </c:pt>
                <c:pt idx="12">
                  <c:v>44154.333333333336</c:v>
                </c:pt>
                <c:pt idx="13">
                  <c:v>44155.333333333336</c:v>
                </c:pt>
                <c:pt idx="14">
                  <c:v>44156.333333333336</c:v>
                </c:pt>
                <c:pt idx="15">
                  <c:v>44157.333333333336</c:v>
                </c:pt>
                <c:pt idx="16">
                  <c:v>44158.333333333336</c:v>
                </c:pt>
                <c:pt idx="17">
                  <c:v>44159.333333333336</c:v>
                </c:pt>
                <c:pt idx="18">
                  <c:v>44160.333333333336</c:v>
                </c:pt>
                <c:pt idx="19">
                  <c:v>44161.333333333336</c:v>
                </c:pt>
                <c:pt idx="20">
                  <c:v>44162.333333333336</c:v>
                </c:pt>
                <c:pt idx="21">
                  <c:v>44163.333333333336</c:v>
                </c:pt>
                <c:pt idx="22">
                  <c:v>44164.333333333336</c:v>
                </c:pt>
                <c:pt idx="23">
                  <c:v>44165.333333333336</c:v>
                </c:pt>
                <c:pt idx="24">
                  <c:v>44166.333333333336</c:v>
                </c:pt>
                <c:pt idx="25">
                  <c:v>44167.333333333336</c:v>
                </c:pt>
                <c:pt idx="26">
                  <c:v>44168.333333333336</c:v>
                </c:pt>
              </c:numCache>
            </c:numRef>
          </c:cat>
          <c:val>
            <c:numRef>
              <c:extLst>
                <c:ext xmlns:c15="http://schemas.microsoft.com/office/drawing/2012/chart" uri="{02D57815-91ED-43cb-92C2-25804820EDAC}">
                  <c15:fullRef>
                    <c15:sqref>'1. Covid-19-Daten'!$G$258:$G$285</c15:sqref>
                  </c15:fullRef>
                </c:ext>
              </c:extLst>
              <c:f>'1. Covid-19-Daten'!$G$259:$G$285</c:f>
              <c:numCache>
                <c:formatCode>0.0</c:formatCode>
                <c:ptCount val="27"/>
                <c:pt idx="0">
                  <c:v>400.58823529411768</c:v>
                </c:pt>
                <c:pt idx="1">
                  <c:v>377.49999999999994</c:v>
                </c:pt>
                <c:pt idx="2">
                  <c:v>368.97058823529409</c:v>
                </c:pt>
                <c:pt idx="3">
                  <c:v>365.88235294117646</c:v>
                </c:pt>
                <c:pt idx="4">
                  <c:v>340.88235294117646</c:v>
                </c:pt>
                <c:pt idx="5">
                  <c:v>322.20588235294122</c:v>
                </c:pt>
                <c:pt idx="6">
                  <c:v>312.94117647058829</c:v>
                </c:pt>
                <c:pt idx="7">
                  <c:v>298.23529411764707</c:v>
                </c:pt>
                <c:pt idx="8">
                  <c:v>294.55882352941177</c:v>
                </c:pt>
                <c:pt idx="9">
                  <c:v>299.85294117647061</c:v>
                </c:pt>
                <c:pt idx="10">
                  <c:v>293.08823529411768</c:v>
                </c:pt>
                <c:pt idx="11">
                  <c:v>295.44117647058823</c:v>
                </c:pt>
                <c:pt idx="12">
                  <c:v>301.76470588235298</c:v>
                </c:pt>
                <c:pt idx="13">
                  <c:v>319.11764705882354</c:v>
                </c:pt>
                <c:pt idx="14">
                  <c:v>322.94117647058823</c:v>
                </c:pt>
                <c:pt idx="15">
                  <c:v>321.02941176470586</c:v>
                </c:pt>
                <c:pt idx="16">
                  <c:v>325.73529411764707</c:v>
                </c:pt>
                <c:pt idx="17">
                  <c:v>329.26470588235293</c:v>
                </c:pt>
                <c:pt idx="18">
                  <c:v>345.73529411764707</c:v>
                </c:pt>
                <c:pt idx="19">
                  <c:v>335.73529411764707</c:v>
                </c:pt>
                <c:pt idx="20">
                  <c:v>318.97058823529414</c:v>
                </c:pt>
                <c:pt idx="21">
                  <c:v>314.41176470588232</c:v>
                </c:pt>
                <c:pt idx="22">
                  <c:v>319.11764705882348</c:v>
                </c:pt>
                <c:pt idx="23">
                  <c:v>327.94117647058823</c:v>
                </c:pt>
                <c:pt idx="24">
                  <c:v>323.97058823529409</c:v>
                </c:pt>
                <c:pt idx="25">
                  <c:v>310.88235294117646</c:v>
                </c:pt>
                <c:pt idx="26">
                  <c:v>321.47058823529409</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Covid-19-Daten'!$A$4:$A$285</c15:sqref>
                  </c15:fullRef>
                </c:ext>
              </c:extLst>
              <c:f>'1. Covid-19-Daten'!$A$23:$A$285</c:f>
              <c:numCache>
                <c:formatCode>[$-F800]dddd\,\ mmmm\ dd\,\ yyyy\,\ hh:mm:ss</c:formatCode>
                <c:ptCount val="263"/>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numCache>
            </c:numRef>
          </c:cat>
          <c:val>
            <c:numRef>
              <c:extLst>
                <c:ext xmlns:c15="http://schemas.microsoft.com/office/drawing/2012/chart" uri="{02D57815-91ED-43cb-92C2-25804820EDAC}">
                  <c15:fullRef>
                    <c15:sqref>'1. Covid-19-Daten'!$N$4:$N$285</c15:sqref>
                  </c15:fullRef>
                </c:ext>
              </c:extLst>
              <c:f>'1. Covid-19-Daten'!$N$23:$N$285</c:f>
              <c:numCache>
                <c:formatCode>0</c:formatCode>
                <c:ptCount val="263"/>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6</c:v>
                </c:pt>
                <c:pt idx="256">
                  <c:v>3</c:v>
                </c:pt>
                <c:pt idx="257">
                  <c:v>8</c:v>
                </c:pt>
                <c:pt idx="258">
                  <c:v>5</c:v>
                </c:pt>
                <c:pt idx="259">
                  <c:v>1</c:v>
                </c:pt>
                <c:pt idx="260">
                  <c:v>4</c:v>
                </c:pt>
                <c:pt idx="261">
                  <c:v>7</c:v>
                </c:pt>
                <c:pt idx="262">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Ansteckungsorte'!$B$211:$AC$211</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Ansteckungsorte'!$B$211:$AC$211</c15:sqref>
                  </c15:fullRef>
                </c:ext>
              </c:extLst>
              <c:f>('3. Ansteckungsorte'!$B$211,'3. Ansteckungsorte'!$D$211,'3. Ansteckungsorte'!$F$211,'3. Ansteckungsorte'!$H$211,'3. Ansteckungsorte'!$J$211,'3. Ansteckungsorte'!$L$211,'3. Ansteckungsorte'!$N$211,'3. Ansteckungsorte'!$P$211,'3. Ansteckungsorte'!$R$211,'3. Ansteckungsorte'!$T$211,'3. Ansteckungsorte'!$V$211,'3. Ansteckungsorte'!$X$211,'3. Ansteckungsorte'!$Z$211,'3. Ansteckungsorte'!$AB$211:$AC$211)</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Ansteckungsorte'!$B$212:$AC$212</c15:sqref>
                  </c15:fullRef>
                </c:ext>
              </c:extLst>
              <c:f>('3. Ansteckungsorte'!$B$212,'3. Ansteckungsorte'!$D$212,'3. Ansteckungsorte'!$F$212,'3. Ansteckungsorte'!$H$212,'3. Ansteckungsorte'!$J$212,'3. Ansteckungsorte'!$L$212,'3. Ansteckungsorte'!$N$212,'3. Ansteckungsorte'!$P$212,'3. Ansteckungsorte'!$R$212,'3. Ansteckungsorte'!$T$212,'3. Ansteckungsorte'!$V$212,'3. Ansteckungsorte'!$X$212,'3. Ansteckungsorte'!$Z$212,'3. Ansteckungsorte'!$AB$212:$AC$212)</c:f>
              <c:numCache>
                <c:formatCode>#,##0</c:formatCode>
                <c:ptCount val="15"/>
                <c:pt idx="0">
                  <c:v>8025</c:v>
                </c:pt>
                <c:pt idx="1">
                  <c:v>4326</c:v>
                </c:pt>
                <c:pt idx="2">
                  <c:v>302</c:v>
                </c:pt>
                <c:pt idx="3">
                  <c:v>1078</c:v>
                </c:pt>
                <c:pt idx="4">
                  <c:v>136</c:v>
                </c:pt>
                <c:pt idx="5">
                  <c:v>683</c:v>
                </c:pt>
                <c:pt idx="6">
                  <c:v>30</c:v>
                </c:pt>
                <c:pt idx="7">
                  <c:v>381</c:v>
                </c:pt>
                <c:pt idx="8">
                  <c:v>205</c:v>
                </c:pt>
                <c:pt idx="9">
                  <c:v>15</c:v>
                </c:pt>
                <c:pt idx="10">
                  <c:v>10</c:v>
                </c:pt>
                <c:pt idx="11">
                  <c:v>15</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Covid-19-Daten'!$B$258:$B$285</c:f>
              <c:numCache>
                <c:formatCode>0</c:formatCode>
                <c:ptCount val="28"/>
                <c:pt idx="0">
                  <c:v>398</c:v>
                </c:pt>
                <c:pt idx="1">
                  <c:v>364</c:v>
                </c:pt>
                <c:pt idx="2">
                  <c:v>128</c:v>
                </c:pt>
                <c:pt idx="3">
                  <c:v>192</c:v>
                </c:pt>
                <c:pt idx="4">
                  <c:v>454</c:v>
                </c:pt>
                <c:pt idx="5">
                  <c:v>325</c:v>
                </c:pt>
                <c:pt idx="6">
                  <c:v>330</c:v>
                </c:pt>
                <c:pt idx="7">
                  <c:v>335</c:v>
                </c:pt>
                <c:pt idx="8">
                  <c:v>264</c:v>
                </c:pt>
                <c:pt idx="9">
                  <c:v>103</c:v>
                </c:pt>
                <c:pt idx="10">
                  <c:v>228</c:v>
                </c:pt>
                <c:pt idx="11">
                  <c:v>408</c:v>
                </c:pt>
                <c:pt idx="12">
                  <c:v>341</c:v>
                </c:pt>
                <c:pt idx="13">
                  <c:v>373</c:v>
                </c:pt>
                <c:pt idx="14">
                  <c:v>453</c:v>
                </c:pt>
                <c:pt idx="15">
                  <c:v>290</c:v>
                </c:pt>
                <c:pt idx="16">
                  <c:v>90</c:v>
                </c:pt>
                <c:pt idx="17">
                  <c:v>260</c:v>
                </c:pt>
                <c:pt idx="18">
                  <c:v>432</c:v>
                </c:pt>
                <c:pt idx="19">
                  <c:v>453</c:v>
                </c:pt>
                <c:pt idx="20">
                  <c:v>305</c:v>
                </c:pt>
                <c:pt idx="21">
                  <c:v>339</c:v>
                </c:pt>
                <c:pt idx="22">
                  <c:v>259</c:v>
                </c:pt>
                <c:pt idx="23">
                  <c:v>122</c:v>
                </c:pt>
                <c:pt idx="24">
                  <c:v>320</c:v>
                </c:pt>
                <c:pt idx="25">
                  <c:v>405</c:v>
                </c:pt>
                <c:pt idx="26">
                  <c:v>364</c:v>
                </c:pt>
                <c:pt idx="27">
                  <c:v>377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Covid-19-Daten'!$D$258:$D$288</c:f>
              <c:numCache>
                <c:formatCode>0.0</c:formatCode>
                <c:ptCount val="31"/>
                <c:pt idx="0">
                  <c:v>358.42857142857144</c:v>
                </c:pt>
                <c:pt idx="1">
                  <c:v>355.42857142857144</c:v>
                </c:pt>
                <c:pt idx="2">
                  <c:v>331.14285714285717</c:v>
                </c:pt>
                <c:pt idx="3">
                  <c:v>313</c:v>
                </c:pt>
                <c:pt idx="4">
                  <c:v>304</c:v>
                </c:pt>
                <c:pt idx="5">
                  <c:v>289.71428571428572</c:v>
                </c:pt>
                <c:pt idx="6">
                  <c:v>286.14285714285717</c:v>
                </c:pt>
                <c:pt idx="7">
                  <c:v>291.28571428571428</c:v>
                </c:pt>
                <c:pt idx="8">
                  <c:v>284.71428571428572</c:v>
                </c:pt>
                <c:pt idx="9">
                  <c:v>287</c:v>
                </c:pt>
                <c:pt idx="10">
                  <c:v>293.14285714285717</c:v>
                </c:pt>
                <c:pt idx="11">
                  <c:v>310</c:v>
                </c:pt>
                <c:pt idx="12">
                  <c:v>313.71428571428572</c:v>
                </c:pt>
                <c:pt idx="13">
                  <c:v>311.85714285714283</c:v>
                </c:pt>
                <c:pt idx="14">
                  <c:v>316.42857142857144</c:v>
                </c:pt>
                <c:pt idx="15">
                  <c:v>319.85714285714283</c:v>
                </c:pt>
                <c:pt idx="16">
                  <c:v>335.85714285714283</c:v>
                </c:pt>
                <c:pt idx="17">
                  <c:v>326.14285714285717</c:v>
                </c:pt>
                <c:pt idx="18">
                  <c:v>309.85714285714283</c:v>
                </c:pt>
                <c:pt idx="19">
                  <c:v>305.42857142857144</c:v>
                </c:pt>
                <c:pt idx="20">
                  <c:v>310</c:v>
                </c:pt>
                <c:pt idx="21">
                  <c:v>318.57142857142856</c:v>
                </c:pt>
                <c:pt idx="22">
                  <c:v>314.71428571428572</c:v>
                </c:pt>
                <c:pt idx="23">
                  <c:v>302</c:v>
                </c:pt>
                <c:pt idx="24">
                  <c:v>312.28571428571428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Covid-19-Daten'!$H$258:$H$285</c:f>
              <c:numCache>
                <c:formatCode>0.0</c:formatCode>
                <c:ptCount val="28"/>
                <c:pt idx="0">
                  <c:v>758.38235294117635</c:v>
                </c:pt>
                <c:pt idx="1">
                  <c:v>764.26470588235281</c:v>
                </c:pt>
                <c:pt idx="2">
                  <c:v>759.85294117647072</c:v>
                </c:pt>
                <c:pt idx="3">
                  <c:v>748.38235294117658</c:v>
                </c:pt>
                <c:pt idx="4">
                  <c:v>750.2941176470589</c:v>
                </c:pt>
                <c:pt idx="5">
                  <c:v>730.44117647058829</c:v>
                </c:pt>
                <c:pt idx="6">
                  <c:v>721.91176470588232</c:v>
                </c:pt>
                <c:pt idx="7">
                  <c:v>713.97058823529403</c:v>
                </c:pt>
                <c:pt idx="8">
                  <c:v>698.82352941176475</c:v>
                </c:pt>
                <c:pt idx="9">
                  <c:v>672.05882352941171</c:v>
                </c:pt>
                <c:pt idx="10">
                  <c:v>668.82352941176464</c:v>
                </c:pt>
                <c:pt idx="11">
                  <c:v>658.97058823529414</c:v>
                </c:pt>
                <c:pt idx="12">
                  <c:v>636.32352941176464</c:v>
                </c:pt>
                <c:pt idx="13">
                  <c:v>623.97058823529414</c:v>
                </c:pt>
                <c:pt idx="14">
                  <c:v>632.05882352941182</c:v>
                </c:pt>
                <c:pt idx="15">
                  <c:v>621.17647058823525</c:v>
                </c:pt>
                <c:pt idx="16">
                  <c:v>615.58823529411768</c:v>
                </c:pt>
                <c:pt idx="17">
                  <c:v>625.58823529411768</c:v>
                </c:pt>
                <c:pt idx="18">
                  <c:v>622.35294117647061</c:v>
                </c:pt>
                <c:pt idx="19">
                  <c:v>641.17647058823536</c:v>
                </c:pt>
                <c:pt idx="20">
                  <c:v>637.50000000000011</c:v>
                </c:pt>
                <c:pt idx="21">
                  <c:v>638.08823529411768</c:v>
                </c:pt>
                <c:pt idx="22">
                  <c:v>637.35294117647072</c:v>
                </c:pt>
                <c:pt idx="23">
                  <c:v>640.14705882352951</c:v>
                </c:pt>
                <c:pt idx="24">
                  <c:v>653.67647058823536</c:v>
                </c:pt>
                <c:pt idx="25">
                  <c:v>653.23529411764707</c:v>
                </c:pt>
                <c:pt idx="26">
                  <c:v>656.61764705882342</c:v>
                </c:pt>
                <c:pt idx="27">
                  <c:v>657.20588235294122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Covid-19-Daten'!$F$258:$F$285</c:f>
              <c:numCache>
                <c:formatCode>0.0</c:formatCode>
                <c:ptCount val="28"/>
                <c:pt idx="0">
                  <c:v>57.289915966386552</c:v>
                </c:pt>
                <c:pt idx="1">
                  <c:v>57.226890756302524</c:v>
                </c:pt>
                <c:pt idx="2">
                  <c:v>53.928571428571423</c:v>
                </c:pt>
                <c:pt idx="3">
                  <c:v>52.710084033613441</c:v>
                </c:pt>
                <c:pt idx="4">
                  <c:v>52.268907563025209</c:v>
                </c:pt>
                <c:pt idx="5">
                  <c:v>48.69747899159664</c:v>
                </c:pt>
                <c:pt idx="6">
                  <c:v>46.029411764705891</c:v>
                </c:pt>
                <c:pt idx="7">
                  <c:v>44.705882352941181</c:v>
                </c:pt>
                <c:pt idx="8">
                  <c:v>42.605042016806728</c:v>
                </c:pt>
                <c:pt idx="9">
                  <c:v>42.079831932773111</c:v>
                </c:pt>
                <c:pt idx="10">
                  <c:v>42.836134453781519</c:v>
                </c:pt>
                <c:pt idx="11">
                  <c:v>41.86974789915967</c:v>
                </c:pt>
                <c:pt idx="12">
                  <c:v>42.205882352941174</c:v>
                </c:pt>
                <c:pt idx="13">
                  <c:v>43.109243697478995</c:v>
                </c:pt>
                <c:pt idx="14">
                  <c:v>45.588235294117645</c:v>
                </c:pt>
                <c:pt idx="15">
                  <c:v>46.134453781512605</c:v>
                </c:pt>
                <c:pt idx="16">
                  <c:v>45.861344537815121</c:v>
                </c:pt>
                <c:pt idx="17">
                  <c:v>46.533613445378151</c:v>
                </c:pt>
                <c:pt idx="18">
                  <c:v>47.037815126050418</c:v>
                </c:pt>
                <c:pt idx="19">
                  <c:v>49.390756302521012</c:v>
                </c:pt>
                <c:pt idx="20">
                  <c:v>47.962184873949582</c:v>
                </c:pt>
                <c:pt idx="21">
                  <c:v>45.567226890756309</c:v>
                </c:pt>
                <c:pt idx="22">
                  <c:v>44.915966386554615</c:v>
                </c:pt>
                <c:pt idx="23">
                  <c:v>45.588235294117638</c:v>
                </c:pt>
                <c:pt idx="24">
                  <c:v>46.84873949579832</c:v>
                </c:pt>
                <c:pt idx="25">
                  <c:v>46.28151260504201</c:v>
                </c:pt>
                <c:pt idx="26">
                  <c:v>44.411764705882355</c:v>
                </c:pt>
                <c:pt idx="27">
                  <c:v>45.924369747899156</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Covid-19-Daten'!$L$258:$L$285</c:f>
              <c:numCache>
                <c:formatCode>General</c:formatCode>
                <c:ptCount val="28"/>
                <c:pt idx="0">
                  <c:v>28</c:v>
                </c:pt>
                <c:pt idx="3">
                  <c:v>31</c:v>
                </c:pt>
                <c:pt idx="4">
                  <c:v>32</c:v>
                </c:pt>
                <c:pt idx="5">
                  <c:v>28</c:v>
                </c:pt>
                <c:pt idx="6">
                  <c:v>27</c:v>
                </c:pt>
                <c:pt idx="7">
                  <c:v>25</c:v>
                </c:pt>
                <c:pt idx="10">
                  <c:v>33</c:v>
                </c:pt>
                <c:pt idx="11">
                  <c:v>37</c:v>
                </c:pt>
                <c:pt idx="12">
                  <c:v>37</c:v>
                </c:pt>
                <c:pt idx="13">
                  <c:v>32</c:v>
                </c:pt>
                <c:pt idx="14">
                  <c:v>32</c:v>
                </c:pt>
                <c:pt idx="17">
                  <c:v>32</c:v>
                </c:pt>
                <c:pt idx="18">
                  <c:v>29</c:v>
                </c:pt>
                <c:pt idx="19">
                  <c:v>28</c:v>
                </c:pt>
                <c:pt idx="20">
                  <c:v>31</c:v>
                </c:pt>
                <c:pt idx="21">
                  <c:v>30</c:v>
                </c:pt>
                <c:pt idx="24">
                  <c:v>35</c:v>
                </c:pt>
                <c:pt idx="25">
                  <c:v>39</c:v>
                </c:pt>
                <c:pt idx="26">
                  <c:v>38</c:v>
                </c:pt>
                <c:pt idx="27">
                  <c:v>38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Covid-19-Daten'!$I$258:$I$285</c:f>
              <c:numCache>
                <c:formatCode>General</c:formatCode>
                <c:ptCount val="28"/>
                <c:pt idx="0">
                  <c:v>103</c:v>
                </c:pt>
                <c:pt idx="3">
                  <c:v>109</c:v>
                </c:pt>
                <c:pt idx="4">
                  <c:v>115</c:v>
                </c:pt>
                <c:pt idx="5">
                  <c:v>111</c:v>
                </c:pt>
                <c:pt idx="6">
                  <c:v>105</c:v>
                </c:pt>
                <c:pt idx="7">
                  <c:v>115</c:v>
                </c:pt>
                <c:pt idx="10">
                  <c:v>126</c:v>
                </c:pt>
                <c:pt idx="11">
                  <c:v>138</c:v>
                </c:pt>
                <c:pt idx="12">
                  <c:v>134</c:v>
                </c:pt>
                <c:pt idx="13">
                  <c:v>131</c:v>
                </c:pt>
                <c:pt idx="14">
                  <c:v>124</c:v>
                </c:pt>
                <c:pt idx="17">
                  <c:v>135</c:v>
                </c:pt>
                <c:pt idx="18">
                  <c:v>145</c:v>
                </c:pt>
                <c:pt idx="19">
                  <c:v>136</c:v>
                </c:pt>
                <c:pt idx="20">
                  <c:v>135</c:v>
                </c:pt>
                <c:pt idx="21">
                  <c:v>134</c:v>
                </c:pt>
                <c:pt idx="24">
                  <c:v>153</c:v>
                </c:pt>
                <c:pt idx="25">
                  <c:v>137</c:v>
                </c:pt>
                <c:pt idx="26">
                  <c:v>132</c:v>
                </c:pt>
                <c:pt idx="27">
                  <c:v>120</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Covid-19-Daten'!$M$258:$M$285</c:f>
              <c:numCache>
                <c:formatCode>General</c:formatCode>
                <c:ptCount val="28"/>
                <c:pt idx="0">
                  <c:v>13</c:v>
                </c:pt>
                <c:pt idx="3">
                  <c:v>16</c:v>
                </c:pt>
                <c:pt idx="4">
                  <c:v>18</c:v>
                </c:pt>
                <c:pt idx="5">
                  <c:v>21</c:v>
                </c:pt>
                <c:pt idx="6">
                  <c:v>8</c:v>
                </c:pt>
                <c:pt idx="7">
                  <c:v>13</c:v>
                </c:pt>
                <c:pt idx="10">
                  <c:v>14</c:v>
                </c:pt>
                <c:pt idx="11">
                  <c:v>14</c:v>
                </c:pt>
                <c:pt idx="12">
                  <c:v>13</c:v>
                </c:pt>
                <c:pt idx="13">
                  <c:v>17</c:v>
                </c:pt>
                <c:pt idx="14">
                  <c:v>25</c:v>
                </c:pt>
                <c:pt idx="17">
                  <c:v>19</c:v>
                </c:pt>
                <c:pt idx="18">
                  <c:v>18</c:v>
                </c:pt>
                <c:pt idx="19">
                  <c:v>15</c:v>
                </c:pt>
                <c:pt idx="20">
                  <c:v>15</c:v>
                </c:pt>
                <c:pt idx="21">
                  <c:v>13</c:v>
                </c:pt>
                <c:pt idx="24">
                  <c:v>25</c:v>
                </c:pt>
                <c:pt idx="25">
                  <c:v>18</c:v>
                </c:pt>
                <c:pt idx="26">
                  <c:v>18</c:v>
                </c:pt>
                <c:pt idx="27">
                  <c:v>16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Covid-19-Daten'!$I$258:$I$285</c:f>
              <c:numCache>
                <c:formatCode>General</c:formatCode>
                <c:ptCount val="28"/>
                <c:pt idx="0">
                  <c:v>103</c:v>
                </c:pt>
                <c:pt idx="3">
                  <c:v>109</c:v>
                </c:pt>
                <c:pt idx="4">
                  <c:v>115</c:v>
                </c:pt>
                <c:pt idx="5">
                  <c:v>111</c:v>
                </c:pt>
                <c:pt idx="6">
                  <c:v>105</c:v>
                </c:pt>
                <c:pt idx="7">
                  <c:v>115</c:v>
                </c:pt>
                <c:pt idx="10">
                  <c:v>126</c:v>
                </c:pt>
                <c:pt idx="11">
                  <c:v>138</c:v>
                </c:pt>
                <c:pt idx="12">
                  <c:v>134</c:v>
                </c:pt>
                <c:pt idx="13">
                  <c:v>131</c:v>
                </c:pt>
                <c:pt idx="14">
                  <c:v>124</c:v>
                </c:pt>
                <c:pt idx="17">
                  <c:v>135</c:v>
                </c:pt>
                <c:pt idx="18">
                  <c:v>145</c:v>
                </c:pt>
                <c:pt idx="19">
                  <c:v>136</c:v>
                </c:pt>
                <c:pt idx="20">
                  <c:v>135</c:v>
                </c:pt>
                <c:pt idx="21">
                  <c:v>134</c:v>
                </c:pt>
                <c:pt idx="24">
                  <c:v>153</c:v>
                </c:pt>
                <c:pt idx="25">
                  <c:v>137</c:v>
                </c:pt>
                <c:pt idx="26">
                  <c:v>132</c:v>
                </c:pt>
                <c:pt idx="27">
                  <c:v>120</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Covid-19-Daten'!$J$258:$J$285</c:f>
              <c:numCache>
                <c:formatCode>General</c:formatCode>
                <c:ptCount val="28"/>
                <c:pt idx="0">
                  <c:v>22</c:v>
                </c:pt>
                <c:pt idx="3">
                  <c:v>25</c:v>
                </c:pt>
                <c:pt idx="4">
                  <c:v>26</c:v>
                </c:pt>
                <c:pt idx="5">
                  <c:v>24</c:v>
                </c:pt>
                <c:pt idx="6">
                  <c:v>24</c:v>
                </c:pt>
                <c:pt idx="7">
                  <c:v>23</c:v>
                </c:pt>
                <c:pt idx="10">
                  <c:v>27</c:v>
                </c:pt>
                <c:pt idx="11">
                  <c:v>28</c:v>
                </c:pt>
                <c:pt idx="12">
                  <c:v>29</c:v>
                </c:pt>
                <c:pt idx="13">
                  <c:v>26</c:v>
                </c:pt>
                <c:pt idx="14">
                  <c:v>27</c:v>
                </c:pt>
                <c:pt idx="17">
                  <c:v>28</c:v>
                </c:pt>
                <c:pt idx="18">
                  <c:v>26</c:v>
                </c:pt>
                <c:pt idx="19">
                  <c:v>24</c:v>
                </c:pt>
                <c:pt idx="20">
                  <c:v>25</c:v>
                </c:pt>
                <c:pt idx="21">
                  <c:v>26</c:v>
                </c:pt>
                <c:pt idx="24">
                  <c:v>28</c:v>
                </c:pt>
                <c:pt idx="25">
                  <c:v>31</c:v>
                </c:pt>
                <c:pt idx="26">
                  <c:v>30</c:v>
                </c:pt>
                <c:pt idx="27">
                  <c:v>28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Covid-19-Daten'!$A$258:$A$285</c:f>
              <c:numCache>
                <c:formatCode>[$-F800]dddd\,\ mmmm\ dd\,\ yyyy\,\ hh:mm:ss</c:formatCode>
                <c:ptCount val="28"/>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pt idx="27">
                  <c:v>44168.333333333336</c:v>
                </c:pt>
              </c:numCache>
            </c:numRef>
          </c:cat>
          <c:val>
            <c:numRef>
              <c:f>'1. Covid-19-Daten'!$K$258:$K$285</c:f>
              <c:numCache>
                <c:formatCode>General</c:formatCode>
                <c:ptCount val="28"/>
                <c:pt idx="0">
                  <c:v>6</c:v>
                </c:pt>
                <c:pt idx="3">
                  <c:v>6</c:v>
                </c:pt>
                <c:pt idx="4">
                  <c:v>6</c:v>
                </c:pt>
                <c:pt idx="5">
                  <c:v>4</c:v>
                </c:pt>
                <c:pt idx="6">
                  <c:v>3</c:v>
                </c:pt>
                <c:pt idx="7">
                  <c:v>2</c:v>
                </c:pt>
                <c:pt idx="10">
                  <c:v>6</c:v>
                </c:pt>
                <c:pt idx="11">
                  <c:v>9</c:v>
                </c:pt>
                <c:pt idx="12">
                  <c:v>8</c:v>
                </c:pt>
                <c:pt idx="13">
                  <c:v>6</c:v>
                </c:pt>
                <c:pt idx="14">
                  <c:v>5</c:v>
                </c:pt>
                <c:pt idx="17">
                  <c:v>4</c:v>
                </c:pt>
                <c:pt idx="18">
                  <c:v>3</c:v>
                </c:pt>
                <c:pt idx="19">
                  <c:v>4</c:v>
                </c:pt>
                <c:pt idx="20">
                  <c:v>6</c:v>
                </c:pt>
                <c:pt idx="21">
                  <c:v>4</c:v>
                </c:pt>
                <c:pt idx="24">
                  <c:v>7</c:v>
                </c:pt>
                <c:pt idx="25">
                  <c:v>8</c:v>
                </c:pt>
                <c:pt idx="26">
                  <c:v>8</c:v>
                </c:pt>
                <c:pt idx="27">
                  <c:v>10</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Covid-19-Daten'!$L$30:$L$289</c:f>
              <c:numCache>
                <c:formatCode>General</c:formatCode>
                <c:ptCount val="26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Covid-19-Daten'!$M$30:$M$289</c:f>
              <c:numCache>
                <c:formatCode>General</c:formatCode>
                <c:ptCount val="26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Covid-19-Daten'!$J$30:$J$289</c:f>
              <c:numCache>
                <c:formatCode>General</c:formatCode>
                <c:ptCount val="26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Covid-19-Daten'!$A$30:$A$285</c:f>
              <c:numCache>
                <c:formatCode>[$-F800]dddd\,\ mmmm\ dd\,\ yyyy\,\ hh:mm:ss</c:formatCode>
                <c:ptCount val="25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numCache>
            </c:numRef>
          </c:cat>
          <c:val>
            <c:numRef>
              <c:f>'1. Covid-19-Daten'!$K$30:$K$289</c:f>
              <c:numCache>
                <c:formatCode>General</c:formatCode>
                <c:ptCount val="26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Labortests'!$C$3:$C$26</c:f>
              <c:numCache>
                <c:formatCode>0</c:formatCode>
                <c:ptCount val="24"/>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2258.62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Labortests'!$D$3:$D$26</c:f>
              <c:numCache>
                <c:formatCode>0</c:formatCode>
                <c:ptCount val="24"/>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10151.380000000001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Labortests'!$E$3:$E$26</c:f>
              <c:numCache>
                <c:formatCode>#,##0.0</c:formatCode>
                <c:ptCount val="24"/>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18.2</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173</v>
      </c>
    </row>
    <row r="11" spans="1:1" x14ac:dyDescent="0.3">
      <c r="A11" s="6" t="s">
        <v>187</v>
      </c>
    </row>
    <row r="12" spans="1:1" x14ac:dyDescent="0.3">
      <c r="A12" s="7"/>
    </row>
    <row r="13" spans="1:1" x14ac:dyDescent="0.3">
      <c r="A13" s="7" t="s">
        <v>89</v>
      </c>
    </row>
    <row r="14" spans="1:1" x14ac:dyDescent="0.3">
      <c r="A14" s="7"/>
    </row>
    <row r="15" spans="1:1" x14ac:dyDescent="0.3">
      <c r="A15" s="7" t="s">
        <v>95</v>
      </c>
    </row>
    <row r="16" spans="1:1" x14ac:dyDescent="0.3">
      <c r="A16" s="6" t="s">
        <v>96</v>
      </c>
    </row>
    <row r="17" spans="1:1" x14ac:dyDescent="0.3">
      <c r="A17" s="7"/>
    </row>
    <row r="18" spans="1:1" x14ac:dyDescent="0.3">
      <c r="A18" s="7" t="s">
        <v>97</v>
      </c>
    </row>
    <row r="19" spans="1:1" x14ac:dyDescent="0.3">
      <c r="A19" s="7"/>
    </row>
    <row r="20" spans="1:1" x14ac:dyDescent="0.3">
      <c r="A20" s="7" t="s">
        <v>98</v>
      </c>
    </row>
    <row r="21" spans="1:1" x14ac:dyDescent="0.3">
      <c r="A21" s="5" t="s">
        <v>100</v>
      </c>
    </row>
    <row r="22" spans="1:1" x14ac:dyDescent="0.3">
      <c r="A22" s="6" t="s">
        <v>99</v>
      </c>
    </row>
    <row r="23" spans="1:1" x14ac:dyDescent="0.3">
      <c r="A23" s="8"/>
    </row>
    <row r="24" spans="1:1" ht="112" x14ac:dyDescent="0.3">
      <c r="A24" s="152" t="s">
        <v>188</v>
      </c>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pane xSplit="1" ySplit="1" topLeftCell="B190" activePane="bottomRight" state="frozen"/>
      <selection pane="topRight" activeCell="B1" sqref="B1"/>
      <selection pane="bottomLeft" activeCell="A2" sqref="A2"/>
      <selection pane="bottomRight" activeCell="C204" sqref="C204:C205"/>
    </sheetView>
  </sheetViews>
  <sheetFormatPr baseColWidth="10" defaultColWidth="11" defaultRowHeight="14" x14ac:dyDescent="0.3"/>
  <cols>
    <col min="1" max="1" width="26" style="36" customWidth="1"/>
    <col min="2" max="3" width="11" style="36"/>
    <col min="4" max="16384" width="11" style="48"/>
  </cols>
  <sheetData>
    <row r="1" spans="1:3" ht="14.5" thickTop="1" x14ac:dyDescent="0.3">
      <c r="A1" s="77"/>
      <c r="B1" s="234" t="s">
        <v>101</v>
      </c>
      <c r="C1" s="235"/>
    </row>
    <row r="2" spans="1:3" x14ac:dyDescent="0.3">
      <c r="A2" s="78"/>
      <c r="B2" s="79" t="s">
        <v>3</v>
      </c>
      <c r="C2" s="80" t="s">
        <v>2</v>
      </c>
    </row>
    <row r="3" spans="1:3" x14ac:dyDescent="0.3">
      <c r="A3" s="81">
        <v>43952.333333333336</v>
      </c>
      <c r="B3" s="79"/>
      <c r="C3" s="80"/>
    </row>
    <row r="4" spans="1:3" x14ac:dyDescent="0.3">
      <c r="A4" s="81">
        <v>43953.333333333336</v>
      </c>
      <c r="B4" s="79"/>
      <c r="C4" s="80"/>
    </row>
    <row r="5" spans="1:3" x14ac:dyDescent="0.3">
      <c r="A5" s="81">
        <v>43954.333333333336</v>
      </c>
      <c r="B5" s="79"/>
      <c r="C5" s="80"/>
    </row>
    <row r="6" spans="1:3" x14ac:dyDescent="0.3">
      <c r="A6" s="81">
        <v>43955.333333333336</v>
      </c>
      <c r="B6" s="79"/>
      <c r="C6" s="80"/>
    </row>
    <row r="7" spans="1:3" x14ac:dyDescent="0.3">
      <c r="A7" s="81">
        <v>43956.333333333336</v>
      </c>
      <c r="B7" s="79"/>
      <c r="C7" s="80"/>
    </row>
    <row r="8" spans="1:3" x14ac:dyDescent="0.3">
      <c r="A8" s="81">
        <v>43957.333333333336</v>
      </c>
      <c r="B8" s="79"/>
      <c r="C8" s="80"/>
    </row>
    <row r="9" spans="1:3" x14ac:dyDescent="0.3">
      <c r="A9" s="81">
        <v>43958.333333333336</v>
      </c>
      <c r="B9" s="79"/>
      <c r="C9" s="80"/>
    </row>
    <row r="10" spans="1:3" x14ac:dyDescent="0.3">
      <c r="A10" s="81">
        <v>43959.333333333336</v>
      </c>
      <c r="B10" s="79"/>
      <c r="C10" s="80"/>
    </row>
    <row r="11" spans="1:3" x14ac:dyDescent="0.3">
      <c r="A11" s="81">
        <v>43960.333333333336</v>
      </c>
      <c r="B11" s="79"/>
      <c r="C11" s="80"/>
    </row>
    <row r="12" spans="1:3" x14ac:dyDescent="0.3">
      <c r="A12" s="81">
        <v>43961.333333333336</v>
      </c>
      <c r="B12" s="79"/>
      <c r="C12" s="80"/>
    </row>
    <row r="13" spans="1:3" x14ac:dyDescent="0.3">
      <c r="A13" s="81">
        <v>43962.333333333336</v>
      </c>
      <c r="B13" s="79"/>
      <c r="C13" s="80"/>
    </row>
    <row r="14" spans="1:3" x14ac:dyDescent="0.3">
      <c r="A14" s="81">
        <v>43963.333333333336</v>
      </c>
      <c r="B14" s="79"/>
      <c r="C14" s="80"/>
    </row>
    <row r="15" spans="1:3" x14ac:dyDescent="0.3">
      <c r="A15" s="81">
        <v>43964.333333333336</v>
      </c>
      <c r="B15" s="79"/>
      <c r="C15" s="80"/>
    </row>
    <row r="16" spans="1:3" x14ac:dyDescent="0.3">
      <c r="A16" s="81">
        <v>43965.333333333336</v>
      </c>
      <c r="B16" s="79"/>
      <c r="C16" s="80"/>
    </row>
    <row r="17" spans="1:3" x14ac:dyDescent="0.3">
      <c r="A17" s="81">
        <v>43966.333333333336</v>
      </c>
      <c r="B17" s="79"/>
      <c r="C17" s="80"/>
    </row>
    <row r="18" spans="1:3" x14ac:dyDescent="0.3">
      <c r="A18" s="81">
        <v>43967.333333333336</v>
      </c>
      <c r="B18" s="79"/>
      <c r="C18" s="80"/>
    </row>
    <row r="19" spans="1:3" x14ac:dyDescent="0.3">
      <c r="A19" s="81">
        <v>43968.333333333336</v>
      </c>
      <c r="B19" s="79"/>
      <c r="C19" s="80"/>
    </row>
    <row r="20" spans="1:3" x14ac:dyDescent="0.3">
      <c r="A20" s="81">
        <v>43969.333333333336</v>
      </c>
      <c r="B20" s="79"/>
      <c r="C20" s="80"/>
    </row>
    <row r="21" spans="1:3" x14ac:dyDescent="0.3">
      <c r="A21" s="81">
        <v>43970.333333333336</v>
      </c>
      <c r="B21" s="79"/>
      <c r="C21" s="80"/>
    </row>
    <row r="22" spans="1:3" x14ac:dyDescent="0.3">
      <c r="A22" s="81">
        <v>43971.333333333336</v>
      </c>
      <c r="B22" s="79"/>
      <c r="C22" s="80"/>
    </row>
    <row r="23" spans="1:3" x14ac:dyDescent="0.3">
      <c r="A23" s="81">
        <v>43972.333333333336</v>
      </c>
      <c r="B23" s="79"/>
      <c r="C23" s="80"/>
    </row>
    <row r="24" spans="1:3" x14ac:dyDescent="0.3">
      <c r="A24" s="81">
        <v>43973.333333333336</v>
      </c>
      <c r="B24" s="79"/>
      <c r="C24" s="80"/>
    </row>
    <row r="25" spans="1:3" x14ac:dyDescent="0.3">
      <c r="A25" s="81">
        <v>43974.333333333336</v>
      </c>
      <c r="B25" s="79"/>
      <c r="C25" s="80"/>
    </row>
    <row r="26" spans="1:3" x14ac:dyDescent="0.3">
      <c r="A26" s="81">
        <v>43975.333333333336</v>
      </c>
      <c r="B26" s="79"/>
      <c r="C26" s="80"/>
    </row>
    <row r="27" spans="1:3" x14ac:dyDescent="0.3">
      <c r="A27" s="81">
        <v>43976.333333333336</v>
      </c>
      <c r="B27" s="79"/>
      <c r="C27" s="80"/>
    </row>
    <row r="28" spans="1:3" x14ac:dyDescent="0.3">
      <c r="A28" s="81">
        <v>43977.333333333336</v>
      </c>
      <c r="B28" s="79"/>
      <c r="C28" s="80"/>
    </row>
    <row r="29" spans="1:3" x14ac:dyDescent="0.3">
      <c r="A29" s="81">
        <v>43978.333333333336</v>
      </c>
      <c r="B29" s="79"/>
      <c r="C29" s="80"/>
    </row>
    <row r="30" spans="1:3" x14ac:dyDescent="0.3">
      <c r="A30" s="81">
        <v>43979.333333333336</v>
      </c>
      <c r="B30" s="79"/>
      <c r="C30" s="80"/>
    </row>
    <row r="31" spans="1:3" x14ac:dyDescent="0.3">
      <c r="A31" s="81">
        <v>43980.333333333336</v>
      </c>
      <c r="B31" s="79"/>
      <c r="C31" s="80"/>
    </row>
    <row r="32" spans="1:3" x14ac:dyDescent="0.3">
      <c r="A32" s="81">
        <v>43981.333333333336</v>
      </c>
      <c r="B32" s="79"/>
      <c r="C32" s="80"/>
    </row>
    <row r="33" spans="1:3" x14ac:dyDescent="0.3">
      <c r="A33" s="81">
        <v>43982.333333333336</v>
      </c>
      <c r="B33" s="79"/>
      <c r="C33" s="80"/>
    </row>
    <row r="34" spans="1:3" x14ac:dyDescent="0.3">
      <c r="A34" s="81">
        <v>43983.333333333336</v>
      </c>
      <c r="B34" s="79"/>
      <c r="C34" s="80"/>
    </row>
    <row r="35" spans="1:3" x14ac:dyDescent="0.3">
      <c r="A35" s="81">
        <v>43984.333333333336</v>
      </c>
      <c r="B35" s="79"/>
      <c r="C35" s="80"/>
    </row>
    <row r="36" spans="1:3" x14ac:dyDescent="0.3">
      <c r="A36" s="81">
        <v>43985.333333333336</v>
      </c>
      <c r="B36" s="79"/>
      <c r="C36" s="80"/>
    </row>
    <row r="37" spans="1:3" x14ac:dyDescent="0.3">
      <c r="A37" s="81">
        <v>43986.333333333336</v>
      </c>
      <c r="B37" s="79"/>
      <c r="C37" s="80"/>
    </row>
    <row r="38" spans="1:3" x14ac:dyDescent="0.3">
      <c r="A38" s="81">
        <v>43987.333333333336</v>
      </c>
      <c r="B38" s="79"/>
      <c r="C38" s="80"/>
    </row>
    <row r="39" spans="1:3" x14ac:dyDescent="0.3">
      <c r="A39" s="81">
        <v>43988.333333333336</v>
      </c>
      <c r="B39" s="79"/>
      <c r="C39" s="80"/>
    </row>
    <row r="40" spans="1:3" x14ac:dyDescent="0.3">
      <c r="A40" s="81">
        <v>43989.333333333336</v>
      </c>
      <c r="B40" s="79"/>
      <c r="C40" s="80"/>
    </row>
    <row r="41" spans="1:3" x14ac:dyDescent="0.3">
      <c r="A41" s="81">
        <v>43990.333333333336</v>
      </c>
      <c r="B41" s="79"/>
      <c r="C41" s="80"/>
    </row>
    <row r="42" spans="1:3" x14ac:dyDescent="0.3">
      <c r="A42" s="81">
        <v>43991.333333333336</v>
      </c>
      <c r="B42" s="79"/>
      <c r="C42" s="80"/>
    </row>
    <row r="43" spans="1:3" x14ac:dyDescent="0.3">
      <c r="A43" s="81">
        <v>43992.333333333336</v>
      </c>
      <c r="B43" s="79"/>
      <c r="C43" s="80"/>
    </row>
    <row r="44" spans="1:3" x14ac:dyDescent="0.3">
      <c r="A44" s="81">
        <v>43993.333333333336</v>
      </c>
      <c r="B44" s="79"/>
      <c r="C44" s="80"/>
    </row>
    <row r="45" spans="1:3" x14ac:dyDescent="0.3">
      <c r="A45" s="81">
        <v>43994.333333333336</v>
      </c>
      <c r="B45" s="79"/>
      <c r="C45" s="80"/>
    </row>
    <row r="46" spans="1:3" x14ac:dyDescent="0.3">
      <c r="A46" s="82">
        <v>43997.333333333336</v>
      </c>
      <c r="B46" s="83"/>
      <c r="C46" s="84"/>
    </row>
    <row r="47" spans="1:3" x14ac:dyDescent="0.3">
      <c r="A47" s="82">
        <v>43998.333333333336</v>
      </c>
      <c r="B47" s="83"/>
      <c r="C47" s="84"/>
    </row>
    <row r="48" spans="1:3" x14ac:dyDescent="0.3">
      <c r="A48" s="82">
        <v>43999.333333333336</v>
      </c>
      <c r="B48" s="83"/>
      <c r="C48" s="84"/>
    </row>
    <row r="49" spans="1:3" x14ac:dyDescent="0.3">
      <c r="A49" s="82">
        <v>44000</v>
      </c>
      <c r="B49" s="83"/>
      <c r="C49" s="84"/>
    </row>
    <row r="50" spans="1:3" x14ac:dyDescent="0.3">
      <c r="A50" s="82">
        <v>44001</v>
      </c>
      <c r="B50" s="83"/>
      <c r="C50" s="84"/>
    </row>
    <row r="51" spans="1:3" x14ac:dyDescent="0.3">
      <c r="A51" s="82">
        <v>44004</v>
      </c>
      <c r="B51" s="83"/>
      <c r="C51" s="84"/>
    </row>
    <row r="52" spans="1:3" x14ac:dyDescent="0.3">
      <c r="A52" s="82">
        <v>44005</v>
      </c>
      <c r="B52" s="83"/>
      <c r="C52" s="84"/>
    </row>
    <row r="53" spans="1:3" x14ac:dyDescent="0.3">
      <c r="A53" s="82">
        <v>44006</v>
      </c>
      <c r="B53" s="83"/>
      <c r="C53" s="84"/>
    </row>
    <row r="54" spans="1:3" x14ac:dyDescent="0.3">
      <c r="A54" s="82">
        <v>44007</v>
      </c>
      <c r="B54" s="83"/>
      <c r="C54" s="84"/>
    </row>
    <row r="55" spans="1:3" x14ac:dyDescent="0.3">
      <c r="A55" s="82">
        <v>44008</v>
      </c>
      <c r="B55" s="83"/>
      <c r="C55" s="84"/>
    </row>
    <row r="56" spans="1:3" x14ac:dyDescent="0.3">
      <c r="A56" s="82">
        <v>44011</v>
      </c>
      <c r="B56" s="83"/>
      <c r="C56" s="84"/>
    </row>
    <row r="57" spans="1:3" x14ac:dyDescent="0.3">
      <c r="A57" s="82">
        <v>44012</v>
      </c>
      <c r="B57" s="83"/>
      <c r="C57" s="84"/>
    </row>
    <row r="58" spans="1:3" x14ac:dyDescent="0.3">
      <c r="A58" s="82">
        <v>44013</v>
      </c>
      <c r="B58" s="83"/>
      <c r="C58" s="84"/>
    </row>
    <row r="59" spans="1:3" x14ac:dyDescent="0.3">
      <c r="A59" s="82">
        <v>44014</v>
      </c>
      <c r="B59" s="83"/>
      <c r="C59" s="84"/>
    </row>
    <row r="60" spans="1:3" x14ac:dyDescent="0.3">
      <c r="A60" s="82">
        <v>44015</v>
      </c>
      <c r="B60" s="83"/>
      <c r="C60" s="84"/>
    </row>
    <row r="61" spans="1:3" x14ac:dyDescent="0.3">
      <c r="A61" s="82">
        <v>44018</v>
      </c>
      <c r="B61" s="83"/>
      <c r="C61" s="84"/>
    </row>
    <row r="62" spans="1:3" x14ac:dyDescent="0.3">
      <c r="A62" s="82">
        <v>44019</v>
      </c>
      <c r="B62" s="83"/>
      <c r="C62" s="84"/>
    </row>
    <row r="63" spans="1:3" x14ac:dyDescent="0.3">
      <c r="A63" s="82">
        <v>44020</v>
      </c>
      <c r="B63" s="83">
        <v>0</v>
      </c>
      <c r="C63" s="84">
        <v>3</v>
      </c>
    </row>
    <row r="64" spans="1:3" x14ac:dyDescent="0.3">
      <c r="A64" s="82">
        <v>44021</v>
      </c>
      <c r="B64" s="83">
        <v>0</v>
      </c>
      <c r="C64" s="84">
        <f>SUM(C63,B64)</f>
        <v>3</v>
      </c>
    </row>
    <row r="65" spans="1:3" x14ac:dyDescent="0.3">
      <c r="A65" s="82">
        <v>44022</v>
      </c>
      <c r="B65" s="83">
        <v>0</v>
      </c>
      <c r="C65" s="84">
        <f t="shared" ref="C65:C128" si="0">SUM(C64,B65)</f>
        <v>3</v>
      </c>
    </row>
    <row r="66" spans="1:3" x14ac:dyDescent="0.3">
      <c r="A66" s="82">
        <v>44025</v>
      </c>
      <c r="B66" s="83">
        <v>1</v>
      </c>
      <c r="C66" s="84">
        <f t="shared" si="0"/>
        <v>4</v>
      </c>
    </row>
    <row r="67" spans="1:3" x14ac:dyDescent="0.3">
      <c r="A67" s="82">
        <v>44026</v>
      </c>
      <c r="B67" s="83">
        <v>1</v>
      </c>
      <c r="C67" s="84">
        <f t="shared" si="0"/>
        <v>5</v>
      </c>
    </row>
    <row r="68" spans="1:3" x14ac:dyDescent="0.3">
      <c r="A68" s="82">
        <v>44027</v>
      </c>
      <c r="B68" s="83">
        <v>1</v>
      </c>
      <c r="C68" s="84">
        <f t="shared" si="0"/>
        <v>6</v>
      </c>
    </row>
    <row r="69" spans="1:3" x14ac:dyDescent="0.3">
      <c r="A69" s="82">
        <v>44028</v>
      </c>
      <c r="B69" s="83">
        <v>2</v>
      </c>
      <c r="C69" s="84">
        <f t="shared" si="0"/>
        <v>8</v>
      </c>
    </row>
    <row r="70" spans="1:3" x14ac:dyDescent="0.3">
      <c r="A70" s="82">
        <v>44029</v>
      </c>
      <c r="B70" s="83">
        <v>0</v>
      </c>
      <c r="C70" s="84">
        <f t="shared" si="0"/>
        <v>8</v>
      </c>
    </row>
    <row r="71" spans="1:3" x14ac:dyDescent="0.3">
      <c r="A71" s="82">
        <v>44032</v>
      </c>
      <c r="B71" s="83">
        <v>0</v>
      </c>
      <c r="C71" s="84">
        <f t="shared" si="0"/>
        <v>8</v>
      </c>
    </row>
    <row r="72" spans="1:3" x14ac:dyDescent="0.3">
      <c r="A72" s="82">
        <v>44033</v>
      </c>
      <c r="B72" s="83">
        <v>4</v>
      </c>
      <c r="C72" s="84">
        <f t="shared" si="0"/>
        <v>12</v>
      </c>
    </row>
    <row r="73" spans="1:3" x14ac:dyDescent="0.3">
      <c r="A73" s="82">
        <v>44034</v>
      </c>
      <c r="B73" s="83">
        <v>1</v>
      </c>
      <c r="C73" s="84">
        <f t="shared" si="0"/>
        <v>13</v>
      </c>
    </row>
    <row r="74" spans="1:3" x14ac:dyDescent="0.3">
      <c r="A74" s="82">
        <v>44035</v>
      </c>
      <c r="B74" s="83">
        <v>1</v>
      </c>
      <c r="C74" s="84">
        <f t="shared" si="0"/>
        <v>14</v>
      </c>
    </row>
    <row r="75" spans="1:3" x14ac:dyDescent="0.3">
      <c r="A75" s="82">
        <v>44036</v>
      </c>
      <c r="B75" s="83">
        <v>1</v>
      </c>
      <c r="C75" s="84">
        <f t="shared" si="0"/>
        <v>15</v>
      </c>
    </row>
    <row r="76" spans="1:3" x14ac:dyDescent="0.3">
      <c r="A76" s="82">
        <v>44039</v>
      </c>
      <c r="B76" s="83">
        <v>4</v>
      </c>
      <c r="C76" s="84">
        <f t="shared" si="0"/>
        <v>19</v>
      </c>
    </row>
    <row r="77" spans="1:3" x14ac:dyDescent="0.3">
      <c r="A77" s="82">
        <v>44040</v>
      </c>
      <c r="B77" s="83">
        <v>1</v>
      </c>
      <c r="C77" s="84">
        <f t="shared" si="0"/>
        <v>20</v>
      </c>
    </row>
    <row r="78" spans="1:3" x14ac:dyDescent="0.3">
      <c r="A78" s="82">
        <v>44041</v>
      </c>
      <c r="B78" s="83">
        <v>1</v>
      </c>
      <c r="C78" s="84">
        <f t="shared" si="0"/>
        <v>21</v>
      </c>
    </row>
    <row r="79" spans="1:3" x14ac:dyDescent="0.3">
      <c r="A79" s="82">
        <v>44042</v>
      </c>
      <c r="B79" s="83">
        <v>2</v>
      </c>
      <c r="C79" s="84">
        <f t="shared" si="0"/>
        <v>23</v>
      </c>
    </row>
    <row r="80" spans="1:3" x14ac:dyDescent="0.3">
      <c r="A80" s="82">
        <v>44043</v>
      </c>
      <c r="B80" s="83">
        <v>3</v>
      </c>
      <c r="C80" s="84">
        <f t="shared" si="0"/>
        <v>26</v>
      </c>
    </row>
    <row r="81" spans="1:3" x14ac:dyDescent="0.3">
      <c r="A81" s="82">
        <v>44044</v>
      </c>
      <c r="B81" s="83"/>
      <c r="C81" s="84">
        <f t="shared" si="0"/>
        <v>26</v>
      </c>
    </row>
    <row r="82" spans="1:3" x14ac:dyDescent="0.3">
      <c r="A82" s="82">
        <v>44045</v>
      </c>
      <c r="B82" s="83"/>
      <c r="C82" s="84">
        <f t="shared" si="0"/>
        <v>26</v>
      </c>
    </row>
    <row r="83" spans="1:3" x14ac:dyDescent="0.3">
      <c r="A83" s="82">
        <v>44046</v>
      </c>
      <c r="B83" s="83">
        <v>4</v>
      </c>
      <c r="C83" s="84">
        <f t="shared" si="0"/>
        <v>30</v>
      </c>
    </row>
    <row r="84" spans="1:3" x14ac:dyDescent="0.3">
      <c r="A84" s="82">
        <v>44047</v>
      </c>
      <c r="B84" s="83">
        <v>1</v>
      </c>
      <c r="C84" s="84">
        <f t="shared" si="0"/>
        <v>31</v>
      </c>
    </row>
    <row r="85" spans="1:3" x14ac:dyDescent="0.3">
      <c r="A85" s="82">
        <v>44048</v>
      </c>
      <c r="B85" s="83">
        <v>0</v>
      </c>
      <c r="C85" s="84">
        <f t="shared" si="0"/>
        <v>31</v>
      </c>
    </row>
    <row r="86" spans="1:3" x14ac:dyDescent="0.3">
      <c r="A86" s="82">
        <v>44049</v>
      </c>
      <c r="B86" s="83">
        <v>1</v>
      </c>
      <c r="C86" s="84">
        <f t="shared" si="0"/>
        <v>32</v>
      </c>
    </row>
    <row r="87" spans="1:3" x14ac:dyDescent="0.3">
      <c r="A87" s="82">
        <v>44050</v>
      </c>
      <c r="B87" s="83">
        <v>1</v>
      </c>
      <c r="C87" s="84">
        <f t="shared" si="0"/>
        <v>33</v>
      </c>
    </row>
    <row r="88" spans="1:3" x14ac:dyDescent="0.3">
      <c r="A88" s="82">
        <v>44051</v>
      </c>
      <c r="B88" s="83"/>
      <c r="C88" s="84">
        <f t="shared" si="0"/>
        <v>33</v>
      </c>
    </row>
    <row r="89" spans="1:3" x14ac:dyDescent="0.3">
      <c r="A89" s="82">
        <v>44052</v>
      </c>
      <c r="B89" s="83"/>
      <c r="C89" s="84">
        <f t="shared" si="0"/>
        <v>33</v>
      </c>
    </row>
    <row r="90" spans="1:3" x14ac:dyDescent="0.3">
      <c r="A90" s="82">
        <v>44053</v>
      </c>
      <c r="B90" s="83">
        <v>1</v>
      </c>
      <c r="C90" s="84">
        <f t="shared" si="0"/>
        <v>34</v>
      </c>
    </row>
    <row r="91" spans="1:3" x14ac:dyDescent="0.3">
      <c r="A91" s="82">
        <v>44054</v>
      </c>
      <c r="B91" s="83">
        <v>4</v>
      </c>
      <c r="C91" s="84">
        <f t="shared" si="0"/>
        <v>38</v>
      </c>
    </row>
    <row r="92" spans="1:3" x14ac:dyDescent="0.3">
      <c r="A92" s="82">
        <v>44055</v>
      </c>
      <c r="B92" s="83">
        <v>5</v>
      </c>
      <c r="C92" s="84">
        <f t="shared" si="0"/>
        <v>43</v>
      </c>
    </row>
    <row r="93" spans="1:3" x14ac:dyDescent="0.3">
      <c r="A93" s="82">
        <v>44056</v>
      </c>
      <c r="B93" s="83">
        <v>2</v>
      </c>
      <c r="C93" s="84">
        <f t="shared" si="0"/>
        <v>45</v>
      </c>
    </row>
    <row r="94" spans="1:3" x14ac:dyDescent="0.3">
      <c r="A94" s="82">
        <v>44057</v>
      </c>
      <c r="B94" s="83">
        <v>0</v>
      </c>
      <c r="C94" s="84">
        <f t="shared" si="0"/>
        <v>45</v>
      </c>
    </row>
    <row r="95" spans="1:3" x14ac:dyDescent="0.3">
      <c r="A95" s="82">
        <v>44058</v>
      </c>
      <c r="B95" s="83"/>
      <c r="C95" s="84">
        <f t="shared" si="0"/>
        <v>45</v>
      </c>
    </row>
    <row r="96" spans="1:3" x14ac:dyDescent="0.3">
      <c r="A96" s="82">
        <v>44059</v>
      </c>
      <c r="B96" s="83"/>
      <c r="C96" s="84">
        <f t="shared" si="0"/>
        <v>45</v>
      </c>
    </row>
    <row r="97" spans="1:3" x14ac:dyDescent="0.3">
      <c r="A97" s="82">
        <v>44060</v>
      </c>
      <c r="B97" s="83">
        <v>0</v>
      </c>
      <c r="C97" s="84">
        <f t="shared" si="0"/>
        <v>45</v>
      </c>
    </row>
    <row r="98" spans="1:3" x14ac:dyDescent="0.3">
      <c r="A98" s="82">
        <v>44061</v>
      </c>
      <c r="B98" s="83">
        <v>5</v>
      </c>
      <c r="C98" s="84">
        <f t="shared" si="0"/>
        <v>50</v>
      </c>
    </row>
    <row r="99" spans="1:3" x14ac:dyDescent="0.3">
      <c r="A99" s="82">
        <v>44062</v>
      </c>
      <c r="B99" s="83">
        <v>1</v>
      </c>
      <c r="C99" s="84">
        <f t="shared" si="0"/>
        <v>51</v>
      </c>
    </row>
    <row r="100" spans="1:3" x14ac:dyDescent="0.3">
      <c r="A100" s="82">
        <v>44063</v>
      </c>
      <c r="B100" s="83">
        <v>4</v>
      </c>
      <c r="C100" s="84">
        <f t="shared" si="0"/>
        <v>55</v>
      </c>
    </row>
    <row r="101" spans="1:3" x14ac:dyDescent="0.3">
      <c r="A101" s="82">
        <v>44064</v>
      </c>
      <c r="B101" s="83">
        <v>4</v>
      </c>
      <c r="C101" s="84">
        <f t="shared" si="0"/>
        <v>59</v>
      </c>
    </row>
    <row r="102" spans="1:3" x14ac:dyDescent="0.3">
      <c r="A102" s="82">
        <v>44065</v>
      </c>
      <c r="B102" s="83"/>
      <c r="C102" s="84">
        <f t="shared" si="0"/>
        <v>59</v>
      </c>
    </row>
    <row r="103" spans="1:3" x14ac:dyDescent="0.3">
      <c r="A103" s="82">
        <v>44066</v>
      </c>
      <c r="B103" s="83"/>
      <c r="C103" s="84">
        <f t="shared" si="0"/>
        <v>59</v>
      </c>
    </row>
    <row r="104" spans="1:3" x14ac:dyDescent="0.3">
      <c r="A104" s="82">
        <v>44067</v>
      </c>
      <c r="B104" s="83">
        <v>5</v>
      </c>
      <c r="C104" s="84">
        <f t="shared" si="0"/>
        <v>64</v>
      </c>
    </row>
    <row r="105" spans="1:3" x14ac:dyDescent="0.3">
      <c r="A105" s="82">
        <v>44068</v>
      </c>
      <c r="B105" s="83">
        <v>2</v>
      </c>
      <c r="C105" s="84">
        <f t="shared" si="0"/>
        <v>66</v>
      </c>
    </row>
    <row r="106" spans="1:3" x14ac:dyDescent="0.3">
      <c r="A106" s="82">
        <v>44069</v>
      </c>
      <c r="B106" s="83">
        <v>2</v>
      </c>
      <c r="C106" s="84">
        <f t="shared" si="0"/>
        <v>68</v>
      </c>
    </row>
    <row r="107" spans="1:3" x14ac:dyDescent="0.3">
      <c r="A107" s="82">
        <v>44070</v>
      </c>
      <c r="B107" s="83">
        <v>8</v>
      </c>
      <c r="C107" s="84">
        <f t="shared" si="0"/>
        <v>76</v>
      </c>
    </row>
    <row r="108" spans="1:3" x14ac:dyDescent="0.3">
      <c r="A108" s="82">
        <v>44071</v>
      </c>
      <c r="B108" s="83">
        <v>2</v>
      </c>
      <c r="C108" s="84">
        <f t="shared" si="0"/>
        <v>78</v>
      </c>
    </row>
    <row r="109" spans="1:3" x14ac:dyDescent="0.3">
      <c r="A109" s="82">
        <v>44072</v>
      </c>
      <c r="B109" s="83"/>
      <c r="C109" s="84">
        <f t="shared" si="0"/>
        <v>78</v>
      </c>
    </row>
    <row r="110" spans="1:3" x14ac:dyDescent="0.3">
      <c r="A110" s="82">
        <v>44073</v>
      </c>
      <c r="B110" s="83"/>
      <c r="C110" s="84">
        <f t="shared" si="0"/>
        <v>78</v>
      </c>
    </row>
    <row r="111" spans="1:3" x14ac:dyDescent="0.3">
      <c r="A111" s="82">
        <v>44074</v>
      </c>
      <c r="B111" s="83">
        <v>3</v>
      </c>
      <c r="C111" s="84">
        <f t="shared" si="0"/>
        <v>81</v>
      </c>
    </row>
    <row r="112" spans="1:3" x14ac:dyDescent="0.3">
      <c r="A112" s="82">
        <v>44075</v>
      </c>
      <c r="B112" s="83">
        <v>3</v>
      </c>
      <c r="C112" s="84">
        <f t="shared" si="0"/>
        <v>84</v>
      </c>
    </row>
    <row r="113" spans="1:3" x14ac:dyDescent="0.3">
      <c r="A113" s="82">
        <v>44076</v>
      </c>
      <c r="B113" s="83">
        <v>6</v>
      </c>
      <c r="C113" s="84">
        <f t="shared" si="0"/>
        <v>90</v>
      </c>
    </row>
    <row r="114" spans="1:3" x14ac:dyDescent="0.3">
      <c r="A114" s="82">
        <v>44077</v>
      </c>
      <c r="B114" s="83">
        <v>0</v>
      </c>
      <c r="C114" s="84">
        <f t="shared" si="0"/>
        <v>90</v>
      </c>
    </row>
    <row r="115" spans="1:3" x14ac:dyDescent="0.3">
      <c r="A115" s="82">
        <v>44078</v>
      </c>
      <c r="B115" s="85">
        <v>7</v>
      </c>
      <c r="C115" s="84">
        <f t="shared" si="0"/>
        <v>97</v>
      </c>
    </row>
    <row r="116" spans="1:3" x14ac:dyDescent="0.3">
      <c r="A116" s="82">
        <v>44079</v>
      </c>
      <c r="B116" s="85"/>
      <c r="C116" s="84">
        <f t="shared" si="0"/>
        <v>97</v>
      </c>
    </row>
    <row r="117" spans="1:3" x14ac:dyDescent="0.3">
      <c r="A117" s="82">
        <v>44080</v>
      </c>
      <c r="B117" s="85"/>
      <c r="C117" s="84">
        <f t="shared" si="0"/>
        <v>97</v>
      </c>
    </row>
    <row r="118" spans="1:3" x14ac:dyDescent="0.3">
      <c r="A118" s="82">
        <v>44081</v>
      </c>
      <c r="B118" s="85">
        <v>4</v>
      </c>
      <c r="C118" s="84">
        <f t="shared" si="0"/>
        <v>101</v>
      </c>
    </row>
    <row r="119" spans="1:3" x14ac:dyDescent="0.3">
      <c r="A119" s="82">
        <v>44082</v>
      </c>
      <c r="B119" s="85">
        <v>6</v>
      </c>
      <c r="C119" s="84">
        <f t="shared" si="0"/>
        <v>107</v>
      </c>
    </row>
    <row r="120" spans="1:3" x14ac:dyDescent="0.3">
      <c r="A120" s="82">
        <v>44083</v>
      </c>
      <c r="B120" s="85">
        <v>4</v>
      </c>
      <c r="C120" s="84">
        <f t="shared" si="0"/>
        <v>111</v>
      </c>
    </row>
    <row r="121" spans="1:3" x14ac:dyDescent="0.3">
      <c r="A121" s="82">
        <v>44084</v>
      </c>
      <c r="B121" s="85">
        <v>8</v>
      </c>
      <c r="C121" s="84">
        <f t="shared" si="0"/>
        <v>119</v>
      </c>
    </row>
    <row r="122" spans="1:3" x14ac:dyDescent="0.3">
      <c r="A122" s="82">
        <v>44085</v>
      </c>
      <c r="B122" s="85">
        <v>4</v>
      </c>
      <c r="C122" s="84">
        <f t="shared" si="0"/>
        <v>123</v>
      </c>
    </row>
    <row r="123" spans="1:3" x14ac:dyDescent="0.3">
      <c r="A123" s="82">
        <v>44086</v>
      </c>
      <c r="B123" s="85"/>
      <c r="C123" s="84">
        <f t="shared" si="0"/>
        <v>123</v>
      </c>
    </row>
    <row r="124" spans="1:3" x14ac:dyDescent="0.3">
      <c r="A124" s="82">
        <v>44087</v>
      </c>
      <c r="B124" s="85"/>
      <c r="C124" s="84">
        <f t="shared" si="0"/>
        <v>123</v>
      </c>
    </row>
    <row r="125" spans="1:3" x14ac:dyDescent="0.3">
      <c r="A125" s="82">
        <v>44088</v>
      </c>
      <c r="B125" s="85">
        <v>3</v>
      </c>
      <c r="C125" s="84">
        <f t="shared" si="0"/>
        <v>126</v>
      </c>
    </row>
    <row r="126" spans="1:3" x14ac:dyDescent="0.3">
      <c r="A126" s="82">
        <v>44089</v>
      </c>
      <c r="B126" s="85">
        <v>4</v>
      </c>
      <c r="C126" s="84">
        <f t="shared" si="0"/>
        <v>130</v>
      </c>
    </row>
    <row r="127" spans="1:3" x14ac:dyDescent="0.3">
      <c r="A127" s="82">
        <v>44090</v>
      </c>
      <c r="B127" s="85">
        <v>7</v>
      </c>
      <c r="C127" s="84">
        <f t="shared" si="0"/>
        <v>137</v>
      </c>
    </row>
    <row r="128" spans="1:3" x14ac:dyDescent="0.3">
      <c r="A128" s="82">
        <v>44091</v>
      </c>
      <c r="B128" s="85">
        <v>3</v>
      </c>
      <c r="C128" s="84">
        <f t="shared" si="0"/>
        <v>140</v>
      </c>
    </row>
    <row r="129" spans="1:3" x14ac:dyDescent="0.3">
      <c r="A129" s="82">
        <v>44092</v>
      </c>
      <c r="B129" s="85">
        <v>1</v>
      </c>
      <c r="C129" s="84">
        <f t="shared" ref="C129:C157" si="1">SUM(C128,B129)</f>
        <v>141</v>
      </c>
    </row>
    <row r="130" spans="1:3" x14ac:dyDescent="0.3">
      <c r="A130" s="82">
        <v>44093</v>
      </c>
      <c r="B130" s="85"/>
      <c r="C130" s="84">
        <f t="shared" si="1"/>
        <v>141</v>
      </c>
    </row>
    <row r="131" spans="1:3" x14ac:dyDescent="0.3">
      <c r="A131" s="82">
        <v>44094</v>
      </c>
      <c r="B131" s="85"/>
      <c r="C131" s="84">
        <f t="shared" si="1"/>
        <v>141</v>
      </c>
    </row>
    <row r="132" spans="1:3" x14ac:dyDescent="0.3">
      <c r="A132" s="82">
        <v>44095</v>
      </c>
      <c r="B132" s="85">
        <v>5</v>
      </c>
      <c r="C132" s="84">
        <f t="shared" si="1"/>
        <v>146</v>
      </c>
    </row>
    <row r="133" spans="1:3" x14ac:dyDescent="0.3">
      <c r="A133" s="82">
        <v>44096</v>
      </c>
      <c r="B133" s="85">
        <v>2</v>
      </c>
      <c r="C133" s="84">
        <f t="shared" si="1"/>
        <v>148</v>
      </c>
    </row>
    <row r="134" spans="1:3" x14ac:dyDescent="0.3">
      <c r="A134" s="82">
        <v>44097</v>
      </c>
      <c r="B134" s="85">
        <v>4</v>
      </c>
      <c r="C134" s="84">
        <f t="shared" si="1"/>
        <v>152</v>
      </c>
    </row>
    <row r="135" spans="1:3" x14ac:dyDescent="0.3">
      <c r="A135" s="82">
        <v>44098</v>
      </c>
      <c r="B135" s="86">
        <v>4</v>
      </c>
      <c r="C135" s="84">
        <f t="shared" si="1"/>
        <v>156</v>
      </c>
    </row>
    <row r="136" spans="1:3" x14ac:dyDescent="0.3">
      <c r="A136" s="82">
        <v>44099</v>
      </c>
      <c r="B136" s="86">
        <v>2</v>
      </c>
      <c r="C136" s="84">
        <f t="shared" si="1"/>
        <v>158</v>
      </c>
    </row>
    <row r="137" spans="1:3" x14ac:dyDescent="0.3">
      <c r="A137" s="82">
        <v>44100</v>
      </c>
      <c r="B137" s="86"/>
      <c r="C137" s="84">
        <f t="shared" si="1"/>
        <v>158</v>
      </c>
    </row>
    <row r="138" spans="1:3" x14ac:dyDescent="0.3">
      <c r="A138" s="82">
        <v>44101</v>
      </c>
      <c r="B138" s="86"/>
      <c r="C138" s="84">
        <f t="shared" si="1"/>
        <v>158</v>
      </c>
    </row>
    <row r="139" spans="1:3" x14ac:dyDescent="0.3">
      <c r="A139" s="82">
        <v>44102</v>
      </c>
      <c r="B139" s="86">
        <v>3</v>
      </c>
      <c r="C139" s="84">
        <f t="shared" si="1"/>
        <v>161</v>
      </c>
    </row>
    <row r="140" spans="1:3" x14ac:dyDescent="0.3">
      <c r="A140" s="82">
        <v>44103</v>
      </c>
      <c r="B140" s="86">
        <v>2</v>
      </c>
      <c r="C140" s="84">
        <f t="shared" si="1"/>
        <v>163</v>
      </c>
    </row>
    <row r="141" spans="1:3" x14ac:dyDescent="0.3">
      <c r="A141" s="82">
        <v>44104</v>
      </c>
      <c r="B141" s="86">
        <v>4</v>
      </c>
      <c r="C141" s="84">
        <f t="shared" si="1"/>
        <v>167</v>
      </c>
    </row>
    <row r="142" spans="1:3" x14ac:dyDescent="0.3">
      <c r="A142" s="82">
        <v>44105</v>
      </c>
      <c r="B142" s="86">
        <v>4</v>
      </c>
      <c r="C142" s="84">
        <f t="shared" si="1"/>
        <v>171</v>
      </c>
    </row>
    <row r="143" spans="1:3" x14ac:dyDescent="0.3">
      <c r="A143" s="82">
        <v>44106</v>
      </c>
      <c r="B143" s="86">
        <v>2</v>
      </c>
      <c r="C143" s="84">
        <f t="shared" si="1"/>
        <v>173</v>
      </c>
    </row>
    <row r="144" spans="1:3" x14ac:dyDescent="0.3">
      <c r="A144" s="82">
        <v>44107</v>
      </c>
      <c r="B144" s="86"/>
      <c r="C144" s="84">
        <f t="shared" si="1"/>
        <v>173</v>
      </c>
    </row>
    <row r="145" spans="1:3" x14ac:dyDescent="0.3">
      <c r="A145" s="82">
        <v>44108</v>
      </c>
      <c r="B145" s="86"/>
      <c r="C145" s="84">
        <f t="shared" si="1"/>
        <v>173</v>
      </c>
    </row>
    <row r="146" spans="1:3" x14ac:dyDescent="0.3">
      <c r="A146" s="82">
        <v>44109</v>
      </c>
      <c r="B146" s="86">
        <v>7</v>
      </c>
      <c r="C146" s="84">
        <f t="shared" si="1"/>
        <v>180</v>
      </c>
    </row>
    <row r="147" spans="1:3" x14ac:dyDescent="0.3">
      <c r="A147" s="82">
        <v>44110</v>
      </c>
      <c r="B147" s="86">
        <v>18</v>
      </c>
      <c r="C147" s="84">
        <f t="shared" si="1"/>
        <v>198</v>
      </c>
    </row>
    <row r="148" spans="1:3" x14ac:dyDescent="0.3">
      <c r="A148" s="82">
        <v>44111</v>
      </c>
      <c r="B148" s="86">
        <v>8</v>
      </c>
      <c r="C148" s="84">
        <f t="shared" si="1"/>
        <v>206</v>
      </c>
    </row>
    <row r="149" spans="1:3" x14ac:dyDescent="0.3">
      <c r="A149" s="82">
        <v>44112</v>
      </c>
      <c r="B149" s="86">
        <v>7</v>
      </c>
      <c r="C149" s="84">
        <f t="shared" si="1"/>
        <v>213</v>
      </c>
    </row>
    <row r="150" spans="1:3" x14ac:dyDescent="0.3">
      <c r="A150" s="82">
        <v>44113</v>
      </c>
      <c r="B150" s="86">
        <v>6</v>
      </c>
      <c r="C150" s="84">
        <f t="shared" si="1"/>
        <v>219</v>
      </c>
    </row>
    <row r="151" spans="1:3" x14ac:dyDescent="0.3">
      <c r="A151" s="82">
        <v>44114</v>
      </c>
      <c r="B151" s="86"/>
      <c r="C151" s="84">
        <f t="shared" si="1"/>
        <v>219</v>
      </c>
    </row>
    <row r="152" spans="1:3" x14ac:dyDescent="0.3">
      <c r="A152" s="82">
        <v>44115</v>
      </c>
      <c r="B152" s="86"/>
      <c r="C152" s="84">
        <f t="shared" si="1"/>
        <v>219</v>
      </c>
    </row>
    <row r="153" spans="1:3" x14ac:dyDescent="0.3">
      <c r="A153" s="82">
        <v>44116</v>
      </c>
      <c r="B153" s="86">
        <v>40</v>
      </c>
      <c r="C153" s="84">
        <f t="shared" si="1"/>
        <v>259</v>
      </c>
    </row>
    <row r="154" spans="1:3" x14ac:dyDescent="0.3">
      <c r="A154" s="82">
        <v>44117</v>
      </c>
      <c r="B154" s="86">
        <v>10</v>
      </c>
      <c r="C154" s="84">
        <f t="shared" si="1"/>
        <v>269</v>
      </c>
    </row>
    <row r="155" spans="1:3" x14ac:dyDescent="0.3">
      <c r="A155" s="82">
        <v>44118</v>
      </c>
      <c r="B155" s="86">
        <v>15</v>
      </c>
      <c r="C155" s="84">
        <f t="shared" si="1"/>
        <v>284</v>
      </c>
    </row>
    <row r="156" spans="1:3" x14ac:dyDescent="0.3">
      <c r="A156" s="82">
        <v>44119</v>
      </c>
      <c r="B156" s="86">
        <v>19</v>
      </c>
      <c r="C156" s="84">
        <f t="shared" si="1"/>
        <v>303</v>
      </c>
    </row>
    <row r="157" spans="1:3" x14ac:dyDescent="0.3">
      <c r="A157" s="82">
        <v>44120</v>
      </c>
      <c r="B157" s="86">
        <v>10</v>
      </c>
      <c r="C157" s="84">
        <f t="shared" si="1"/>
        <v>313</v>
      </c>
    </row>
    <row r="158" spans="1:3" x14ac:dyDescent="0.3">
      <c r="A158" s="82">
        <v>44121</v>
      </c>
      <c r="B158" s="86"/>
      <c r="C158" s="84">
        <f t="shared" ref="C158:C159" si="2">SUM(C157,B158)</f>
        <v>313</v>
      </c>
    </row>
    <row r="159" spans="1:3" x14ac:dyDescent="0.3">
      <c r="A159" s="82">
        <v>44122</v>
      </c>
      <c r="B159" s="86"/>
      <c r="C159" s="84">
        <f t="shared" si="2"/>
        <v>313</v>
      </c>
    </row>
    <row r="160" spans="1:3" x14ac:dyDescent="0.3">
      <c r="A160" s="82">
        <v>44123</v>
      </c>
      <c r="B160" s="86">
        <v>61</v>
      </c>
      <c r="C160" s="84">
        <f t="shared" ref="C160:C205" si="3">SUM(C159,B160)</f>
        <v>374</v>
      </c>
    </row>
    <row r="161" spans="1:3" x14ac:dyDescent="0.3">
      <c r="A161" s="82">
        <v>44124</v>
      </c>
      <c r="B161" s="86">
        <v>22</v>
      </c>
      <c r="C161" s="84">
        <f t="shared" si="3"/>
        <v>396</v>
      </c>
    </row>
    <row r="162" spans="1:3" x14ac:dyDescent="0.3">
      <c r="A162" s="82">
        <v>44125</v>
      </c>
      <c r="B162" s="87">
        <v>25</v>
      </c>
      <c r="C162" s="84">
        <f t="shared" si="3"/>
        <v>421</v>
      </c>
    </row>
    <row r="163" spans="1:3" x14ac:dyDescent="0.3">
      <c r="A163" s="82">
        <v>44126</v>
      </c>
      <c r="B163" s="87">
        <v>19</v>
      </c>
      <c r="C163" s="84">
        <f t="shared" si="3"/>
        <v>440</v>
      </c>
    </row>
    <row r="164" spans="1:3" x14ac:dyDescent="0.3">
      <c r="A164" s="82">
        <v>44127</v>
      </c>
      <c r="B164" s="87">
        <v>42</v>
      </c>
      <c r="C164" s="84">
        <f t="shared" si="3"/>
        <v>482</v>
      </c>
    </row>
    <row r="165" spans="1:3" x14ac:dyDescent="0.3">
      <c r="A165" s="82">
        <v>44128</v>
      </c>
      <c r="B165" s="87"/>
      <c r="C165" s="84">
        <f t="shared" si="3"/>
        <v>482</v>
      </c>
    </row>
    <row r="166" spans="1:3" x14ac:dyDescent="0.3">
      <c r="A166" s="82">
        <v>44129</v>
      </c>
      <c r="B166" s="87"/>
      <c r="C166" s="84">
        <f t="shared" si="3"/>
        <v>482</v>
      </c>
    </row>
    <row r="167" spans="1:3" x14ac:dyDescent="0.3">
      <c r="A167" s="82">
        <v>44130</v>
      </c>
      <c r="B167" s="87">
        <v>200</v>
      </c>
      <c r="C167" s="84">
        <f t="shared" si="3"/>
        <v>682</v>
      </c>
    </row>
    <row r="168" spans="1:3" x14ac:dyDescent="0.3">
      <c r="A168" s="82">
        <v>44131</v>
      </c>
      <c r="B168" s="87">
        <v>79</v>
      </c>
      <c r="C168" s="84">
        <f t="shared" si="3"/>
        <v>761</v>
      </c>
    </row>
    <row r="169" spans="1:3" x14ac:dyDescent="0.3">
      <c r="A169" s="82">
        <v>44132</v>
      </c>
      <c r="B169" s="87">
        <v>117</v>
      </c>
      <c r="C169" s="84">
        <f t="shared" si="3"/>
        <v>878</v>
      </c>
    </row>
    <row r="170" spans="1:3" x14ac:dyDescent="0.3">
      <c r="A170" s="82">
        <v>44133</v>
      </c>
      <c r="B170" s="87">
        <v>59</v>
      </c>
      <c r="C170" s="84">
        <f t="shared" si="3"/>
        <v>937</v>
      </c>
    </row>
    <row r="171" spans="1:3" x14ac:dyDescent="0.3">
      <c r="A171" s="82">
        <v>44134</v>
      </c>
      <c r="B171" s="87">
        <v>63</v>
      </c>
      <c r="C171" s="84">
        <f t="shared" si="3"/>
        <v>1000</v>
      </c>
    </row>
    <row r="172" spans="1:3" x14ac:dyDescent="0.3">
      <c r="A172" s="82">
        <v>44135</v>
      </c>
      <c r="B172" s="87"/>
      <c r="C172" s="84">
        <f t="shared" si="3"/>
        <v>1000</v>
      </c>
    </row>
    <row r="173" spans="1:3" x14ac:dyDescent="0.3">
      <c r="A173" s="82">
        <v>44136</v>
      </c>
      <c r="B173" s="87"/>
      <c r="C173" s="84">
        <f t="shared" si="3"/>
        <v>1000</v>
      </c>
    </row>
    <row r="174" spans="1:3" x14ac:dyDescent="0.3">
      <c r="A174" s="82">
        <v>44137</v>
      </c>
      <c r="B174" s="87">
        <v>187</v>
      </c>
      <c r="C174" s="84">
        <f t="shared" si="3"/>
        <v>1187</v>
      </c>
    </row>
    <row r="175" spans="1:3" x14ac:dyDescent="0.3">
      <c r="A175" s="82">
        <v>44138</v>
      </c>
      <c r="B175" s="87">
        <v>78</v>
      </c>
      <c r="C175" s="84">
        <f t="shared" si="3"/>
        <v>1265</v>
      </c>
    </row>
    <row r="176" spans="1:3" x14ac:dyDescent="0.3">
      <c r="A176" s="82">
        <v>44139</v>
      </c>
      <c r="B176" s="87">
        <v>70</v>
      </c>
      <c r="C176" s="84">
        <f t="shared" si="3"/>
        <v>1335</v>
      </c>
    </row>
    <row r="177" spans="1:3" x14ac:dyDescent="0.3">
      <c r="A177" s="82">
        <v>44140</v>
      </c>
      <c r="B177" s="87">
        <v>66</v>
      </c>
      <c r="C177" s="84">
        <f t="shared" si="3"/>
        <v>1401</v>
      </c>
    </row>
    <row r="178" spans="1:3" x14ac:dyDescent="0.3">
      <c r="A178" s="82">
        <v>44141</v>
      </c>
      <c r="B178" s="87">
        <v>60</v>
      </c>
      <c r="C178" s="84">
        <f t="shared" si="3"/>
        <v>1461</v>
      </c>
    </row>
    <row r="179" spans="1:3" x14ac:dyDescent="0.3">
      <c r="A179" s="82">
        <v>44142</v>
      </c>
      <c r="B179" s="87"/>
      <c r="C179" s="84">
        <f t="shared" si="3"/>
        <v>1461</v>
      </c>
    </row>
    <row r="180" spans="1:3" x14ac:dyDescent="0.3">
      <c r="A180" s="82">
        <v>44143</v>
      </c>
      <c r="B180" s="87"/>
      <c r="C180" s="84">
        <f t="shared" si="3"/>
        <v>1461</v>
      </c>
    </row>
    <row r="181" spans="1:3" x14ac:dyDescent="0.3">
      <c r="A181" s="82">
        <v>44144</v>
      </c>
      <c r="B181" s="87">
        <v>178</v>
      </c>
      <c r="C181" s="84">
        <f t="shared" si="3"/>
        <v>1639</v>
      </c>
    </row>
    <row r="182" spans="1:3" x14ac:dyDescent="0.3">
      <c r="A182" s="82">
        <v>44145</v>
      </c>
      <c r="B182" s="87">
        <v>82</v>
      </c>
      <c r="C182" s="84">
        <f t="shared" si="3"/>
        <v>1721</v>
      </c>
    </row>
    <row r="183" spans="1:3" x14ac:dyDescent="0.3">
      <c r="A183" s="82">
        <v>44146</v>
      </c>
      <c r="B183" s="87">
        <v>109</v>
      </c>
      <c r="C183" s="84">
        <f t="shared" si="3"/>
        <v>1830</v>
      </c>
    </row>
    <row r="184" spans="1:3" x14ac:dyDescent="0.3">
      <c r="A184" s="82">
        <v>44147</v>
      </c>
      <c r="B184" s="87">
        <v>95</v>
      </c>
      <c r="C184" s="84">
        <f t="shared" si="3"/>
        <v>1925</v>
      </c>
    </row>
    <row r="185" spans="1:3" x14ac:dyDescent="0.3">
      <c r="A185" s="82">
        <v>44148</v>
      </c>
      <c r="B185" s="87">
        <v>49</v>
      </c>
      <c r="C185" s="84">
        <f t="shared" si="3"/>
        <v>1974</v>
      </c>
    </row>
    <row r="186" spans="1:3" x14ac:dyDescent="0.3">
      <c r="A186" s="82">
        <v>44149</v>
      </c>
      <c r="B186" s="87"/>
      <c r="C186" s="84">
        <f t="shared" si="3"/>
        <v>1974</v>
      </c>
    </row>
    <row r="187" spans="1:3" x14ac:dyDescent="0.3">
      <c r="A187" s="82">
        <v>44150</v>
      </c>
      <c r="B187" s="87"/>
      <c r="C187" s="84">
        <f t="shared" si="3"/>
        <v>1974</v>
      </c>
    </row>
    <row r="188" spans="1:3" x14ac:dyDescent="0.3">
      <c r="A188" s="82">
        <v>44151</v>
      </c>
      <c r="B188" s="87">
        <v>109</v>
      </c>
      <c r="C188" s="84">
        <f t="shared" si="3"/>
        <v>2083</v>
      </c>
    </row>
    <row r="189" spans="1:3" x14ac:dyDescent="0.3">
      <c r="A189" s="82">
        <v>44152</v>
      </c>
      <c r="B189" s="87">
        <v>35</v>
      </c>
      <c r="C189" s="84">
        <f t="shared" si="3"/>
        <v>2118</v>
      </c>
    </row>
    <row r="190" spans="1:3" x14ac:dyDescent="0.3">
      <c r="A190" s="82">
        <v>44153</v>
      </c>
      <c r="B190" s="87">
        <v>42</v>
      </c>
      <c r="C190" s="84">
        <f t="shared" si="3"/>
        <v>2160</v>
      </c>
    </row>
    <row r="191" spans="1:3" x14ac:dyDescent="0.3">
      <c r="A191" s="82">
        <v>44154</v>
      </c>
      <c r="B191" s="87">
        <v>27</v>
      </c>
      <c r="C191" s="84">
        <f t="shared" si="3"/>
        <v>2187</v>
      </c>
    </row>
    <row r="192" spans="1:3" x14ac:dyDescent="0.3">
      <c r="A192" s="82">
        <v>44155</v>
      </c>
      <c r="B192" s="87">
        <v>30</v>
      </c>
      <c r="C192" s="84">
        <f t="shared" si="3"/>
        <v>2217</v>
      </c>
    </row>
    <row r="193" spans="1:3" x14ac:dyDescent="0.3">
      <c r="A193" s="82">
        <v>44156</v>
      </c>
      <c r="B193" s="87"/>
      <c r="C193" s="84">
        <f t="shared" si="3"/>
        <v>2217</v>
      </c>
    </row>
    <row r="194" spans="1:3" x14ac:dyDescent="0.3">
      <c r="A194" s="82">
        <v>44157</v>
      </c>
      <c r="B194" s="87"/>
      <c r="C194" s="84">
        <f t="shared" si="3"/>
        <v>2217</v>
      </c>
    </row>
    <row r="195" spans="1:3" x14ac:dyDescent="0.3">
      <c r="A195" s="82">
        <v>44158</v>
      </c>
      <c r="B195" s="87">
        <v>146</v>
      </c>
      <c r="C195" s="84">
        <f t="shared" si="3"/>
        <v>2363</v>
      </c>
    </row>
    <row r="196" spans="1:3" x14ac:dyDescent="0.3">
      <c r="A196" s="82">
        <v>44159</v>
      </c>
      <c r="B196" s="87">
        <v>48</v>
      </c>
      <c r="C196" s="84">
        <f t="shared" si="3"/>
        <v>2411</v>
      </c>
    </row>
    <row r="197" spans="1:3" x14ac:dyDescent="0.3">
      <c r="A197" s="82">
        <v>44160</v>
      </c>
      <c r="B197" s="87">
        <v>53</v>
      </c>
      <c r="C197" s="84">
        <f t="shared" si="3"/>
        <v>2464</v>
      </c>
    </row>
    <row r="198" spans="1:3" x14ac:dyDescent="0.3">
      <c r="A198" s="82">
        <v>44161</v>
      </c>
      <c r="B198" s="87">
        <v>58</v>
      </c>
      <c r="C198" s="84">
        <f t="shared" si="3"/>
        <v>2522</v>
      </c>
    </row>
    <row r="199" spans="1:3" x14ac:dyDescent="0.3">
      <c r="A199" s="82">
        <v>44162</v>
      </c>
      <c r="B199" s="87">
        <v>70</v>
      </c>
      <c r="C199" s="84">
        <f t="shared" si="3"/>
        <v>2592</v>
      </c>
    </row>
    <row r="200" spans="1:3" x14ac:dyDescent="0.3">
      <c r="A200" s="82">
        <v>44163</v>
      </c>
      <c r="B200" s="87"/>
      <c r="C200" s="84">
        <f t="shared" si="3"/>
        <v>2592</v>
      </c>
    </row>
    <row r="201" spans="1:3" x14ac:dyDescent="0.3">
      <c r="A201" s="82">
        <v>44164</v>
      </c>
      <c r="B201" s="87"/>
      <c r="C201" s="84">
        <f t="shared" si="3"/>
        <v>2592</v>
      </c>
    </row>
    <row r="202" spans="1:3" x14ac:dyDescent="0.3">
      <c r="A202" s="82">
        <v>44165</v>
      </c>
      <c r="B202" s="87">
        <v>95</v>
      </c>
      <c r="C202" s="84">
        <f t="shared" si="3"/>
        <v>2687</v>
      </c>
    </row>
    <row r="203" spans="1:3" x14ac:dyDescent="0.3">
      <c r="A203" s="82">
        <v>44166</v>
      </c>
      <c r="B203" s="87">
        <v>26</v>
      </c>
      <c r="C203" s="84">
        <f t="shared" si="3"/>
        <v>2713</v>
      </c>
    </row>
    <row r="204" spans="1:3" x14ac:dyDescent="0.3">
      <c r="A204" s="82">
        <v>44167</v>
      </c>
      <c r="B204" s="87">
        <v>55</v>
      </c>
      <c r="C204" s="84">
        <f t="shared" si="3"/>
        <v>2768</v>
      </c>
    </row>
    <row r="205" spans="1:3" x14ac:dyDescent="0.3">
      <c r="A205" s="82">
        <v>44168</v>
      </c>
      <c r="B205" s="87">
        <v>35</v>
      </c>
      <c r="C205" s="84">
        <f t="shared" si="3"/>
        <v>2803</v>
      </c>
    </row>
    <row r="206" spans="1:3" x14ac:dyDescent="0.3">
      <c r="A206" s="82">
        <v>44169</v>
      </c>
      <c r="B206" s="87"/>
      <c r="C206" s="88"/>
    </row>
    <row r="207" spans="1:3" x14ac:dyDescent="0.3">
      <c r="A207" s="82">
        <v>44170</v>
      </c>
      <c r="B207" s="87"/>
      <c r="C207" s="88"/>
    </row>
    <row r="208" spans="1:3" x14ac:dyDescent="0.3">
      <c r="A208" s="82">
        <v>44171</v>
      </c>
      <c r="B208" s="87"/>
      <c r="C208" s="88"/>
    </row>
    <row r="209" spans="1:3" x14ac:dyDescent="0.3">
      <c r="A209" s="155"/>
      <c r="B209" s="87"/>
      <c r="C209" s="88"/>
    </row>
    <row r="210" spans="1:3" ht="14.5" thickBot="1" x14ac:dyDescent="0.35">
      <c r="A210" s="89" t="s">
        <v>87</v>
      </c>
      <c r="B210" s="90">
        <f>MAX(C3:C210)</f>
        <v>2803</v>
      </c>
      <c r="C210" s="91"/>
    </row>
    <row r="211" spans="1:3" ht="14.5" thickTop="1" x14ac:dyDescent="0.3">
      <c r="B211" s="44"/>
      <c r="C211" s="44"/>
    </row>
    <row r="212" spans="1:3" x14ac:dyDescent="0.3">
      <c r="B212" s="44"/>
      <c r="C212" s="44"/>
    </row>
    <row r="213" spans="1:3" x14ac:dyDescent="0.3">
      <c r="B213" s="44"/>
      <c r="C213" s="44"/>
    </row>
    <row r="214" spans="1:3" x14ac:dyDescent="0.3">
      <c r="B214" s="44"/>
      <c r="C214" s="44"/>
    </row>
    <row r="215" spans="1:3" x14ac:dyDescent="0.3">
      <c r="B215" s="44"/>
      <c r="C215" s="44"/>
    </row>
    <row r="216" spans="1:3" x14ac:dyDescent="0.3">
      <c r="B216" s="44"/>
      <c r="C216" s="44"/>
    </row>
    <row r="217" spans="1:3" x14ac:dyDescent="0.3">
      <c r="B217" s="44"/>
      <c r="C217" s="44"/>
    </row>
    <row r="218" spans="1:3" x14ac:dyDescent="0.3">
      <c r="B218" s="44"/>
      <c r="C218" s="44"/>
    </row>
    <row r="219" spans="1:3" x14ac:dyDescent="0.3">
      <c r="B219" s="44"/>
      <c r="C219" s="44"/>
    </row>
    <row r="220" spans="1:3" x14ac:dyDescent="0.3">
      <c r="B220" s="44"/>
      <c r="C220" s="44"/>
    </row>
    <row r="221" spans="1:3" x14ac:dyDescent="0.3">
      <c r="B221" s="44"/>
      <c r="C221" s="44"/>
    </row>
    <row r="222" spans="1:3" x14ac:dyDescent="0.3">
      <c r="B222" s="44"/>
      <c r="C222" s="44"/>
    </row>
    <row r="223" spans="1:3" x14ac:dyDescent="0.3">
      <c r="B223" s="44"/>
      <c r="C223" s="44"/>
    </row>
    <row r="224" spans="1:3" x14ac:dyDescent="0.3">
      <c r="B224" s="44"/>
      <c r="C224" s="44"/>
    </row>
    <row r="225" spans="2:3" x14ac:dyDescent="0.3">
      <c r="B225" s="44"/>
      <c r="C225" s="44"/>
    </row>
    <row r="226" spans="2:3" x14ac:dyDescent="0.3">
      <c r="B226" s="44"/>
      <c r="C226" s="44"/>
    </row>
    <row r="227" spans="2:3" x14ac:dyDescent="0.3">
      <c r="B227" s="44"/>
      <c r="C227" s="44"/>
    </row>
    <row r="228" spans="2:3" x14ac:dyDescent="0.3">
      <c r="B228" s="44"/>
      <c r="C228" s="44"/>
    </row>
    <row r="229" spans="2:3" x14ac:dyDescent="0.3">
      <c r="B229" s="44"/>
      <c r="C229" s="44"/>
    </row>
    <row r="230" spans="2:3" x14ac:dyDescent="0.3">
      <c r="B230" s="44"/>
      <c r="C230" s="44"/>
    </row>
    <row r="231" spans="2:3" x14ac:dyDescent="0.3">
      <c r="B231" s="44"/>
      <c r="C231" s="44"/>
    </row>
    <row r="232" spans="2:3" x14ac:dyDescent="0.3">
      <c r="B232" s="44"/>
      <c r="C232" s="44"/>
    </row>
    <row r="233" spans="2:3" x14ac:dyDescent="0.3">
      <c r="B233" s="44"/>
      <c r="C233" s="44"/>
    </row>
    <row r="234" spans="2:3" x14ac:dyDescent="0.3">
      <c r="B234" s="44"/>
      <c r="C234" s="44"/>
    </row>
    <row r="235" spans="2:3" x14ac:dyDescent="0.3">
      <c r="B235" s="44"/>
      <c r="C235" s="44"/>
    </row>
    <row r="236" spans="2:3" x14ac:dyDescent="0.3">
      <c r="B236" s="44"/>
      <c r="C236" s="44"/>
    </row>
    <row r="237" spans="2:3" x14ac:dyDescent="0.3">
      <c r="B237" s="44"/>
      <c r="C237" s="44"/>
    </row>
    <row r="238" spans="2:3" x14ac:dyDescent="0.3">
      <c r="B238" s="44"/>
      <c r="C238" s="44"/>
    </row>
    <row r="239" spans="2:3" x14ac:dyDescent="0.3">
      <c r="B239" s="44"/>
      <c r="C239" s="44"/>
    </row>
    <row r="240" spans="2:3" x14ac:dyDescent="0.3">
      <c r="B240" s="44"/>
      <c r="C240" s="44"/>
    </row>
    <row r="241" spans="2:3" x14ac:dyDescent="0.3">
      <c r="B241" s="44"/>
      <c r="C241" s="44"/>
    </row>
    <row r="242" spans="2:3" x14ac:dyDescent="0.3">
      <c r="B242" s="44"/>
      <c r="C242" s="44"/>
    </row>
    <row r="243" spans="2:3" x14ac:dyDescent="0.3">
      <c r="B243" s="44"/>
      <c r="C243" s="44"/>
    </row>
    <row r="244" spans="2:3" x14ac:dyDescent="0.3">
      <c r="B244" s="44"/>
      <c r="C244" s="44"/>
    </row>
    <row r="245" spans="2:3" x14ac:dyDescent="0.3">
      <c r="B245" s="44"/>
      <c r="C245" s="44"/>
    </row>
    <row r="246" spans="2:3" x14ac:dyDescent="0.3">
      <c r="B246" s="44"/>
      <c r="C246" s="44"/>
    </row>
    <row r="247" spans="2:3" x14ac:dyDescent="0.3">
      <c r="B247" s="44"/>
      <c r="C247" s="44"/>
    </row>
    <row r="248" spans="2:3" x14ac:dyDescent="0.3">
      <c r="B248" s="44"/>
      <c r="C248" s="44"/>
    </row>
    <row r="249" spans="2:3" x14ac:dyDescent="0.3">
      <c r="B249" s="44"/>
      <c r="C249" s="44"/>
    </row>
    <row r="250" spans="2:3" x14ac:dyDescent="0.3">
      <c r="B250" s="44"/>
      <c r="C250" s="44"/>
    </row>
    <row r="251" spans="2:3" x14ac:dyDescent="0.3">
      <c r="B251" s="44"/>
      <c r="C251" s="44"/>
    </row>
    <row r="252" spans="2:3" x14ac:dyDescent="0.3">
      <c r="B252" s="44"/>
      <c r="C252" s="44"/>
    </row>
    <row r="253" spans="2:3" x14ac:dyDescent="0.3">
      <c r="B253" s="44"/>
      <c r="C253" s="44"/>
    </row>
    <row r="254" spans="2:3" x14ac:dyDescent="0.3">
      <c r="B254" s="44"/>
      <c r="C254" s="44"/>
    </row>
    <row r="255" spans="2:3" x14ac:dyDescent="0.3">
      <c r="B255" s="44"/>
      <c r="C255" s="44"/>
    </row>
    <row r="256" spans="2:3" x14ac:dyDescent="0.3">
      <c r="B256" s="44"/>
      <c r="C256" s="44"/>
    </row>
    <row r="257" spans="2:3" x14ac:dyDescent="0.3">
      <c r="B257" s="44"/>
      <c r="C257" s="44"/>
    </row>
    <row r="258" spans="2:3" x14ac:dyDescent="0.3">
      <c r="B258" s="44"/>
      <c r="C258" s="44"/>
    </row>
    <row r="259" spans="2:3" x14ac:dyDescent="0.3">
      <c r="B259" s="44"/>
      <c r="C259" s="44"/>
    </row>
    <row r="260" spans="2:3" x14ac:dyDescent="0.3">
      <c r="B260" s="44"/>
      <c r="C260" s="44"/>
    </row>
    <row r="261" spans="2:3" x14ac:dyDescent="0.3">
      <c r="B261" s="44"/>
      <c r="C261" s="44"/>
    </row>
    <row r="262" spans="2:3" x14ac:dyDescent="0.3">
      <c r="B262" s="44"/>
      <c r="C262" s="44"/>
    </row>
    <row r="263" spans="2:3" x14ac:dyDescent="0.3">
      <c r="B263" s="44"/>
      <c r="C263" s="44"/>
    </row>
    <row r="264" spans="2:3" x14ac:dyDescent="0.3">
      <c r="B264" s="44"/>
      <c r="C264" s="44"/>
    </row>
    <row r="265" spans="2:3" x14ac:dyDescent="0.3">
      <c r="B265" s="44"/>
      <c r="C265" s="44"/>
    </row>
    <row r="266" spans="2:3" x14ac:dyDescent="0.3">
      <c r="B266" s="44"/>
      <c r="C266" s="44"/>
    </row>
    <row r="267" spans="2:3" x14ac:dyDescent="0.3">
      <c r="B267" s="44"/>
      <c r="C267" s="44"/>
    </row>
    <row r="268" spans="2:3" x14ac:dyDescent="0.3">
      <c r="B268" s="44"/>
      <c r="C268" s="44"/>
    </row>
    <row r="269" spans="2:3" x14ac:dyDescent="0.3">
      <c r="B269" s="44"/>
      <c r="C269" s="44"/>
    </row>
    <row r="270" spans="2:3" x14ac:dyDescent="0.3">
      <c r="B270" s="44"/>
      <c r="C270" s="44"/>
    </row>
    <row r="271" spans="2:3" x14ac:dyDescent="0.3">
      <c r="B271" s="44"/>
      <c r="C271" s="44"/>
    </row>
    <row r="272" spans="2:3" x14ac:dyDescent="0.3">
      <c r="B272" s="44"/>
      <c r="C272" s="44"/>
    </row>
    <row r="273" spans="2:3" x14ac:dyDescent="0.3">
      <c r="B273" s="44"/>
      <c r="C273" s="44"/>
    </row>
    <row r="274" spans="2:3" x14ac:dyDescent="0.3">
      <c r="B274" s="44"/>
      <c r="C274" s="44"/>
    </row>
    <row r="275" spans="2:3" x14ac:dyDescent="0.3">
      <c r="B275" s="44"/>
      <c r="C275" s="44"/>
    </row>
    <row r="276" spans="2:3" x14ac:dyDescent="0.3">
      <c r="B276" s="44"/>
      <c r="C276" s="44"/>
    </row>
    <row r="277" spans="2:3" x14ac:dyDescent="0.3">
      <c r="B277" s="44"/>
      <c r="C277" s="44"/>
    </row>
    <row r="278" spans="2:3" x14ac:dyDescent="0.3">
      <c r="B278" s="44"/>
      <c r="C278" s="44"/>
    </row>
    <row r="279" spans="2:3" x14ac:dyDescent="0.3">
      <c r="B279" s="44"/>
      <c r="C279" s="44"/>
    </row>
    <row r="280" spans="2:3" x14ac:dyDescent="0.3">
      <c r="B280" s="44"/>
      <c r="C280" s="44"/>
    </row>
    <row r="281" spans="2:3" x14ac:dyDescent="0.3">
      <c r="B281" s="44"/>
      <c r="C281" s="44"/>
    </row>
    <row r="282" spans="2:3" x14ac:dyDescent="0.3">
      <c r="B282" s="44"/>
      <c r="C282" s="44"/>
    </row>
    <row r="283" spans="2:3" x14ac:dyDescent="0.3">
      <c r="B283" s="44"/>
      <c r="C283" s="44"/>
    </row>
    <row r="284" spans="2:3" x14ac:dyDescent="0.3">
      <c r="B284" s="44"/>
      <c r="C284" s="44"/>
    </row>
    <row r="285" spans="2:3" x14ac:dyDescent="0.3">
      <c r="B285" s="44"/>
      <c r="C285" s="44"/>
    </row>
    <row r="286" spans="2:3" x14ac:dyDescent="0.3">
      <c r="B286" s="44"/>
      <c r="C286" s="44"/>
    </row>
    <row r="287" spans="2:3" x14ac:dyDescent="0.3">
      <c r="B287" s="44"/>
      <c r="C287" s="44"/>
    </row>
    <row r="288" spans="2:3" x14ac:dyDescent="0.3">
      <c r="B288" s="44"/>
      <c r="C288" s="44"/>
    </row>
    <row r="289" spans="2:3" x14ac:dyDescent="0.3">
      <c r="B289" s="44"/>
      <c r="C289" s="44"/>
    </row>
    <row r="290" spans="2:3" x14ac:dyDescent="0.3">
      <c r="B290" s="44"/>
      <c r="C290" s="44"/>
    </row>
    <row r="291" spans="2:3" x14ac:dyDescent="0.3">
      <c r="B291" s="44"/>
      <c r="C291" s="44"/>
    </row>
    <row r="292" spans="2:3" x14ac:dyDescent="0.3">
      <c r="B292" s="44"/>
      <c r="C292" s="44"/>
    </row>
    <row r="293" spans="2:3" x14ac:dyDescent="0.3">
      <c r="B293" s="44"/>
      <c r="C293" s="44"/>
    </row>
    <row r="294" spans="2:3" x14ac:dyDescent="0.3">
      <c r="B294" s="44"/>
      <c r="C294" s="44"/>
    </row>
    <row r="295" spans="2:3" x14ac:dyDescent="0.3">
      <c r="B295" s="44"/>
      <c r="C295" s="44"/>
    </row>
    <row r="296" spans="2:3" x14ac:dyDescent="0.3">
      <c r="B296" s="44"/>
      <c r="C296" s="44"/>
    </row>
    <row r="297" spans="2:3" x14ac:dyDescent="0.3">
      <c r="B297" s="44"/>
      <c r="C297" s="44"/>
    </row>
    <row r="298" spans="2:3" x14ac:dyDescent="0.3">
      <c r="B298" s="44"/>
      <c r="C298" s="44"/>
    </row>
    <row r="299" spans="2:3" x14ac:dyDescent="0.3">
      <c r="B299" s="44"/>
      <c r="C299" s="44"/>
    </row>
    <row r="300" spans="2:3" x14ac:dyDescent="0.3">
      <c r="B300" s="44"/>
      <c r="C300" s="44"/>
    </row>
    <row r="301" spans="2:3" x14ac:dyDescent="0.3">
      <c r="B301" s="44"/>
      <c r="C301" s="44"/>
    </row>
    <row r="302" spans="2:3" x14ac:dyDescent="0.3">
      <c r="B302" s="44"/>
      <c r="C302" s="44"/>
    </row>
    <row r="303" spans="2:3" x14ac:dyDescent="0.3">
      <c r="B303" s="44"/>
      <c r="C303" s="44"/>
    </row>
    <row r="304" spans="2:3" x14ac:dyDescent="0.3">
      <c r="B304" s="44"/>
      <c r="C304" s="44"/>
    </row>
    <row r="305" spans="2:3" x14ac:dyDescent="0.3">
      <c r="B305" s="44"/>
      <c r="C305" s="44"/>
    </row>
    <row r="306" spans="2:3" x14ac:dyDescent="0.3">
      <c r="B306" s="44"/>
      <c r="C306" s="44"/>
    </row>
    <row r="307" spans="2:3" x14ac:dyDescent="0.3">
      <c r="B307" s="44"/>
      <c r="C307" s="44"/>
    </row>
    <row r="308" spans="2:3" x14ac:dyDescent="0.3">
      <c r="B308" s="44"/>
      <c r="C308" s="44"/>
    </row>
    <row r="309" spans="2:3" x14ac:dyDescent="0.3">
      <c r="B309" s="44"/>
      <c r="C309" s="44"/>
    </row>
    <row r="310" spans="2:3" x14ac:dyDescent="0.3">
      <c r="B310" s="44"/>
      <c r="C310" s="44"/>
    </row>
    <row r="311" spans="2:3" x14ac:dyDescent="0.3">
      <c r="B311" s="44"/>
      <c r="C311" s="44"/>
    </row>
    <row r="312" spans="2:3" x14ac:dyDescent="0.3">
      <c r="B312" s="44"/>
      <c r="C312" s="44"/>
    </row>
    <row r="313" spans="2:3" x14ac:dyDescent="0.3">
      <c r="B313" s="44"/>
      <c r="C313" s="44"/>
    </row>
    <row r="314" spans="2:3" x14ac:dyDescent="0.3">
      <c r="B314" s="44"/>
      <c r="C314" s="44"/>
    </row>
    <row r="315" spans="2:3" x14ac:dyDescent="0.3">
      <c r="B315" s="44"/>
      <c r="C315" s="44"/>
    </row>
    <row r="316" spans="2:3" x14ac:dyDescent="0.3">
      <c r="B316" s="44"/>
      <c r="C316" s="44"/>
    </row>
    <row r="317" spans="2:3" x14ac:dyDescent="0.3">
      <c r="B317" s="44"/>
      <c r="C317" s="44"/>
    </row>
    <row r="318" spans="2:3" x14ac:dyDescent="0.3">
      <c r="B318" s="44"/>
      <c r="C318" s="44"/>
    </row>
    <row r="319" spans="2:3" x14ac:dyDescent="0.3">
      <c r="B319" s="44"/>
      <c r="C319" s="44"/>
    </row>
    <row r="320" spans="2:3" x14ac:dyDescent="0.3">
      <c r="B320" s="44"/>
      <c r="C320" s="44"/>
    </row>
    <row r="321" spans="2:3" x14ac:dyDescent="0.3">
      <c r="B321" s="44"/>
      <c r="C321" s="44"/>
    </row>
    <row r="322" spans="2:3" x14ac:dyDescent="0.3">
      <c r="B322" s="44"/>
      <c r="C322" s="44"/>
    </row>
    <row r="323" spans="2:3" x14ac:dyDescent="0.3">
      <c r="B323" s="44"/>
      <c r="C323" s="44"/>
    </row>
    <row r="324" spans="2:3" x14ac:dyDescent="0.3">
      <c r="B324" s="44"/>
      <c r="C324" s="44"/>
    </row>
    <row r="325" spans="2:3" x14ac:dyDescent="0.3">
      <c r="B325" s="44"/>
      <c r="C325" s="44"/>
    </row>
    <row r="326" spans="2:3" x14ac:dyDescent="0.3">
      <c r="B326" s="44"/>
      <c r="C326" s="44"/>
    </row>
    <row r="327" spans="2:3" x14ac:dyDescent="0.3">
      <c r="B327" s="44"/>
      <c r="C327" s="44"/>
    </row>
    <row r="328" spans="2:3" x14ac:dyDescent="0.3">
      <c r="B328" s="44"/>
      <c r="C328" s="44"/>
    </row>
    <row r="329" spans="2:3" x14ac:dyDescent="0.3">
      <c r="B329" s="44"/>
      <c r="C329"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zoomScale="110" zoomScaleNormal="110" workbookViewId="0">
      <pane ySplit="3" topLeftCell="A175" activePane="bottomLeft" state="frozen"/>
      <selection pane="bottomLeft" activeCell="B205" sqref="B205"/>
    </sheetView>
  </sheetViews>
  <sheetFormatPr baseColWidth="10" defaultColWidth="11" defaultRowHeight="14" x14ac:dyDescent="0.3"/>
  <cols>
    <col min="1" max="1" width="26" style="36" customWidth="1"/>
    <col min="2" max="4" width="11" style="36"/>
    <col min="5" max="16384" width="11" style="48"/>
  </cols>
  <sheetData>
    <row r="1" spans="1:4" ht="14.5" thickTop="1" x14ac:dyDescent="0.3">
      <c r="A1" s="92"/>
      <c r="B1" s="236" t="s">
        <v>102</v>
      </c>
      <c r="C1" s="236"/>
      <c r="D1" s="237"/>
    </row>
    <row r="2" spans="1:4" x14ac:dyDescent="0.3">
      <c r="A2" s="93"/>
      <c r="B2" s="238"/>
      <c r="C2" s="238"/>
      <c r="D2" s="239"/>
    </row>
    <row r="3" spans="1:4" ht="58" x14ac:dyDescent="0.3">
      <c r="A3" s="93"/>
      <c r="B3" s="94" t="s">
        <v>3</v>
      </c>
      <c r="C3" s="95" t="s">
        <v>6</v>
      </c>
      <c r="D3" s="96" t="s">
        <v>21</v>
      </c>
    </row>
    <row r="4" spans="1:4" x14ac:dyDescent="0.3">
      <c r="A4" s="97">
        <v>43952.333333333336</v>
      </c>
      <c r="B4" s="94"/>
      <c r="C4" s="95"/>
      <c r="D4" s="96"/>
    </row>
    <row r="5" spans="1:4" x14ac:dyDescent="0.3">
      <c r="A5" s="97">
        <v>43953.333333333336</v>
      </c>
      <c r="B5" s="94"/>
      <c r="C5" s="95"/>
      <c r="D5" s="96"/>
    </row>
    <row r="6" spans="1:4" x14ac:dyDescent="0.3">
      <c r="A6" s="97">
        <v>43954.333333333336</v>
      </c>
      <c r="B6" s="94"/>
      <c r="C6" s="95"/>
      <c r="D6" s="96"/>
    </row>
    <row r="7" spans="1:4" x14ac:dyDescent="0.3">
      <c r="A7" s="97">
        <v>43955.333333333336</v>
      </c>
      <c r="B7" s="94"/>
      <c r="C7" s="95"/>
      <c r="D7" s="96"/>
    </row>
    <row r="8" spans="1:4" x14ac:dyDescent="0.3">
      <c r="A8" s="97">
        <v>43956.333333333336</v>
      </c>
      <c r="B8" s="94"/>
      <c r="C8" s="95"/>
      <c r="D8" s="96"/>
    </row>
    <row r="9" spans="1:4" x14ac:dyDescent="0.3">
      <c r="A9" s="97">
        <v>43957.333333333336</v>
      </c>
      <c r="B9" s="94"/>
      <c r="C9" s="95"/>
      <c r="D9" s="96"/>
    </row>
    <row r="10" spans="1:4" x14ac:dyDescent="0.3">
      <c r="A10" s="97">
        <v>43958.333333333336</v>
      </c>
      <c r="B10" s="94"/>
      <c r="C10" s="95"/>
      <c r="D10" s="96"/>
    </row>
    <row r="11" spans="1:4" x14ac:dyDescent="0.3">
      <c r="A11" s="97">
        <v>43959.333333333336</v>
      </c>
      <c r="B11" s="94"/>
      <c r="C11" s="95"/>
      <c r="D11" s="96"/>
    </row>
    <row r="12" spans="1:4" x14ac:dyDescent="0.3">
      <c r="A12" s="97">
        <v>43960.333333333336</v>
      </c>
      <c r="B12" s="94"/>
      <c r="C12" s="95"/>
      <c r="D12" s="96"/>
    </row>
    <row r="13" spans="1:4" x14ac:dyDescent="0.3">
      <c r="A13" s="97">
        <v>43961.333333333336</v>
      </c>
      <c r="B13" s="94"/>
      <c r="C13" s="95"/>
      <c r="D13" s="96"/>
    </row>
    <row r="14" spans="1:4" x14ac:dyDescent="0.3">
      <c r="A14" s="97">
        <v>43962.333333333336</v>
      </c>
      <c r="B14" s="94"/>
      <c r="C14" s="95"/>
      <c r="D14" s="96"/>
    </row>
    <row r="15" spans="1:4" x14ac:dyDescent="0.3">
      <c r="A15" s="97">
        <v>43963.333333333336</v>
      </c>
      <c r="B15" s="94"/>
      <c r="C15" s="95"/>
      <c r="D15" s="96"/>
    </row>
    <row r="16" spans="1:4" x14ac:dyDescent="0.3">
      <c r="A16" s="97">
        <v>43964.333333333336</v>
      </c>
      <c r="B16" s="94"/>
      <c r="C16" s="95"/>
      <c r="D16" s="96"/>
    </row>
    <row r="17" spans="1:4" x14ac:dyDescent="0.3">
      <c r="A17" s="97">
        <v>43965.333333333336</v>
      </c>
      <c r="B17" s="94"/>
      <c r="C17" s="95"/>
      <c r="D17" s="96"/>
    </row>
    <row r="18" spans="1:4" x14ac:dyDescent="0.3">
      <c r="A18" s="97">
        <v>43966.333333333336</v>
      </c>
      <c r="B18" s="94"/>
      <c r="C18" s="95"/>
      <c r="D18" s="96"/>
    </row>
    <row r="19" spans="1:4" x14ac:dyDescent="0.3">
      <c r="A19" s="97">
        <v>43967.333333333336</v>
      </c>
      <c r="B19" s="94"/>
      <c r="C19" s="95"/>
      <c r="D19" s="96"/>
    </row>
    <row r="20" spans="1:4" x14ac:dyDescent="0.3">
      <c r="A20" s="97">
        <v>43968.333333333336</v>
      </c>
      <c r="B20" s="94"/>
      <c r="C20" s="95"/>
      <c r="D20" s="96"/>
    </row>
    <row r="21" spans="1:4" x14ac:dyDescent="0.3">
      <c r="A21" s="97">
        <v>43969.333333333336</v>
      </c>
      <c r="B21" s="94"/>
      <c r="C21" s="95"/>
      <c r="D21" s="96"/>
    </row>
    <row r="22" spans="1:4" x14ac:dyDescent="0.3">
      <c r="A22" s="97">
        <v>43970.333333333336</v>
      </c>
      <c r="B22" s="94"/>
      <c r="C22" s="95"/>
      <c r="D22" s="96"/>
    </row>
    <row r="23" spans="1:4" x14ac:dyDescent="0.3">
      <c r="A23" s="97">
        <v>43971.333333333336</v>
      </c>
      <c r="B23" s="94"/>
      <c r="C23" s="95"/>
      <c r="D23" s="96"/>
    </row>
    <row r="24" spans="1:4" x14ac:dyDescent="0.3">
      <c r="A24" s="97">
        <v>43972.333333333336</v>
      </c>
      <c r="B24" s="94"/>
      <c r="C24" s="95"/>
      <c r="D24" s="96"/>
    </row>
    <row r="25" spans="1:4" x14ac:dyDescent="0.3">
      <c r="A25" s="97">
        <v>43973.333333333336</v>
      </c>
      <c r="B25" s="94"/>
      <c r="C25" s="95"/>
      <c r="D25" s="96"/>
    </row>
    <row r="26" spans="1:4" x14ac:dyDescent="0.3">
      <c r="A26" s="97">
        <v>43974.333333333336</v>
      </c>
      <c r="B26" s="94"/>
      <c r="C26" s="95"/>
      <c r="D26" s="96"/>
    </row>
    <row r="27" spans="1:4" x14ac:dyDescent="0.3">
      <c r="A27" s="97">
        <v>43975.333333333336</v>
      </c>
      <c r="B27" s="94"/>
      <c r="C27" s="95"/>
      <c r="D27" s="96"/>
    </row>
    <row r="28" spans="1:4" x14ac:dyDescent="0.3">
      <c r="A28" s="97">
        <v>43976.333333333336</v>
      </c>
      <c r="B28" s="94"/>
      <c r="C28" s="95"/>
      <c r="D28" s="96"/>
    </row>
    <row r="29" spans="1:4" x14ac:dyDescent="0.3">
      <c r="A29" s="97">
        <v>43977.333333333336</v>
      </c>
      <c r="B29" s="94"/>
      <c r="C29" s="95"/>
      <c r="D29" s="96"/>
    </row>
    <row r="30" spans="1:4" x14ac:dyDescent="0.3">
      <c r="A30" s="97">
        <v>43978.333333333336</v>
      </c>
      <c r="B30" s="94"/>
      <c r="C30" s="95"/>
      <c r="D30" s="96"/>
    </row>
    <row r="31" spans="1:4" x14ac:dyDescent="0.3">
      <c r="A31" s="97">
        <v>43979.333333333336</v>
      </c>
      <c r="B31" s="94"/>
      <c r="C31" s="95"/>
      <c r="D31" s="96"/>
    </row>
    <row r="32" spans="1:4" x14ac:dyDescent="0.3">
      <c r="A32" s="97">
        <v>43980.333333333336</v>
      </c>
      <c r="B32" s="94"/>
      <c r="C32" s="95"/>
      <c r="D32" s="96"/>
    </row>
    <row r="33" spans="1:4" x14ac:dyDescent="0.3">
      <c r="A33" s="97">
        <v>43981.333333333336</v>
      </c>
      <c r="B33" s="94"/>
      <c r="C33" s="95"/>
      <c r="D33" s="96"/>
    </row>
    <row r="34" spans="1:4" x14ac:dyDescent="0.3">
      <c r="A34" s="97">
        <v>43982.333333333336</v>
      </c>
      <c r="B34" s="94"/>
      <c r="C34" s="95"/>
      <c r="D34" s="96"/>
    </row>
    <row r="35" spans="1:4" x14ac:dyDescent="0.3">
      <c r="A35" s="97">
        <v>43983.333333333336</v>
      </c>
      <c r="B35" s="94"/>
      <c r="C35" s="95"/>
      <c r="D35" s="96"/>
    </row>
    <row r="36" spans="1:4" x14ac:dyDescent="0.3">
      <c r="A36" s="97">
        <v>43984.333333333336</v>
      </c>
      <c r="B36" s="94"/>
      <c r="C36" s="95"/>
      <c r="D36" s="96"/>
    </row>
    <row r="37" spans="1:4" x14ac:dyDescent="0.3">
      <c r="A37" s="97">
        <v>43985.333333333336</v>
      </c>
      <c r="B37" s="94"/>
      <c r="C37" s="95"/>
      <c r="D37" s="96"/>
    </row>
    <row r="38" spans="1:4" x14ac:dyDescent="0.3">
      <c r="A38" s="97">
        <v>43986.333333333336</v>
      </c>
      <c r="B38" s="94"/>
      <c r="C38" s="95"/>
      <c r="D38" s="96"/>
    </row>
    <row r="39" spans="1:4" x14ac:dyDescent="0.3">
      <c r="A39" s="97">
        <v>43987.333333333336</v>
      </c>
      <c r="B39" s="94"/>
      <c r="C39" s="95"/>
      <c r="D39" s="96"/>
    </row>
    <row r="40" spans="1:4" x14ac:dyDescent="0.3">
      <c r="A40" s="97">
        <v>43988.333333333336</v>
      </c>
      <c r="B40" s="94"/>
      <c r="C40" s="95"/>
      <c r="D40" s="96"/>
    </row>
    <row r="41" spans="1:4" x14ac:dyDescent="0.3">
      <c r="A41" s="97">
        <v>43989.333333333336</v>
      </c>
      <c r="B41" s="94"/>
      <c r="C41" s="95"/>
      <c r="D41" s="96"/>
    </row>
    <row r="42" spans="1:4" x14ac:dyDescent="0.3">
      <c r="A42" s="97">
        <v>43990.333333333336</v>
      </c>
      <c r="B42" s="94"/>
      <c r="C42" s="95"/>
      <c r="D42" s="96"/>
    </row>
    <row r="43" spans="1:4" x14ac:dyDescent="0.3">
      <c r="A43" s="97">
        <v>43991.333333333336</v>
      </c>
      <c r="B43" s="94"/>
      <c r="C43" s="95"/>
      <c r="D43" s="96"/>
    </row>
    <row r="44" spans="1:4" x14ac:dyDescent="0.3">
      <c r="A44" s="97">
        <v>43992.333333333336</v>
      </c>
      <c r="B44" s="94"/>
      <c r="C44" s="95"/>
      <c r="D44" s="96"/>
    </row>
    <row r="45" spans="1:4" x14ac:dyDescent="0.3">
      <c r="A45" s="97">
        <v>43993.333333333336</v>
      </c>
      <c r="B45" s="94"/>
      <c r="C45" s="95"/>
      <c r="D45" s="96"/>
    </row>
    <row r="46" spans="1:4" x14ac:dyDescent="0.3">
      <c r="A46" s="97">
        <v>43994.333333333336</v>
      </c>
      <c r="B46" s="94"/>
      <c r="C46" s="95"/>
      <c r="D46" s="96"/>
    </row>
    <row r="47" spans="1:4" x14ac:dyDescent="0.3">
      <c r="A47" s="98">
        <v>43997.333333333336</v>
      </c>
      <c r="B47" s="99"/>
      <c r="C47" s="100"/>
      <c r="D47" s="101"/>
    </row>
    <row r="48" spans="1:4" x14ac:dyDescent="0.3">
      <c r="A48" s="98">
        <v>43998.333333333336</v>
      </c>
      <c r="B48" s="99"/>
      <c r="C48" s="100"/>
      <c r="D48" s="101"/>
    </row>
    <row r="49" spans="1:4" x14ac:dyDescent="0.3">
      <c r="A49" s="98">
        <v>43999.333333333336</v>
      </c>
      <c r="B49" s="99"/>
      <c r="C49" s="100"/>
      <c r="D49" s="101"/>
    </row>
    <row r="50" spans="1:4" x14ac:dyDescent="0.3">
      <c r="A50" s="98">
        <v>44000</v>
      </c>
      <c r="B50" s="99"/>
      <c r="C50" s="100"/>
      <c r="D50" s="101"/>
    </row>
    <row r="51" spans="1:4" x14ac:dyDescent="0.3">
      <c r="A51" s="98">
        <v>44001</v>
      </c>
      <c r="B51" s="99"/>
      <c r="C51" s="100"/>
      <c r="D51" s="101"/>
    </row>
    <row r="52" spans="1:4" x14ac:dyDescent="0.3">
      <c r="A52" s="98">
        <v>44004</v>
      </c>
      <c r="B52" s="99"/>
      <c r="C52" s="100"/>
      <c r="D52" s="101"/>
    </row>
    <row r="53" spans="1:4" x14ac:dyDescent="0.3">
      <c r="A53" s="98">
        <v>44005</v>
      </c>
      <c r="B53" s="99"/>
      <c r="C53" s="100"/>
      <c r="D53" s="101"/>
    </row>
    <row r="54" spans="1:4" x14ac:dyDescent="0.3">
      <c r="A54" s="98">
        <v>44006</v>
      </c>
      <c r="B54" s="99"/>
      <c r="C54" s="100"/>
      <c r="D54" s="101"/>
    </row>
    <row r="55" spans="1:4" x14ac:dyDescent="0.3">
      <c r="A55" s="98">
        <v>44007</v>
      </c>
      <c r="B55" s="99"/>
      <c r="C55" s="100"/>
      <c r="D55" s="101"/>
    </row>
    <row r="56" spans="1:4" x14ac:dyDescent="0.3">
      <c r="A56" s="98">
        <v>44008</v>
      </c>
      <c r="B56" s="99"/>
      <c r="C56" s="100"/>
      <c r="D56" s="101"/>
    </row>
    <row r="57" spans="1:4" x14ac:dyDescent="0.3">
      <c r="A57" s="98">
        <v>44011</v>
      </c>
      <c r="B57" s="99"/>
      <c r="C57" s="100"/>
      <c r="D57" s="101"/>
    </row>
    <row r="58" spans="1:4" x14ac:dyDescent="0.3">
      <c r="A58" s="98">
        <v>44012</v>
      </c>
      <c r="B58" s="99"/>
      <c r="C58" s="100"/>
      <c r="D58" s="101"/>
    </row>
    <row r="59" spans="1:4" x14ac:dyDescent="0.3">
      <c r="A59" s="98">
        <v>44013</v>
      </c>
      <c r="B59" s="99"/>
      <c r="C59" s="100"/>
      <c r="D59" s="101"/>
    </row>
    <row r="60" spans="1:4" x14ac:dyDescent="0.3">
      <c r="A60" s="98">
        <v>44014</v>
      </c>
      <c r="B60" s="99"/>
      <c r="C60" s="100"/>
      <c r="D60" s="101"/>
    </row>
    <row r="61" spans="1:4" x14ac:dyDescent="0.3">
      <c r="A61" s="98">
        <v>44015</v>
      </c>
      <c r="B61" s="99"/>
      <c r="C61" s="100"/>
      <c r="D61" s="101"/>
    </row>
    <row r="62" spans="1:4" x14ac:dyDescent="0.3">
      <c r="A62" s="98">
        <v>44018</v>
      </c>
      <c r="B62" s="99"/>
      <c r="C62" s="100"/>
      <c r="D62" s="101"/>
    </row>
    <row r="63" spans="1:4" x14ac:dyDescent="0.3">
      <c r="A63" s="98">
        <v>44019</v>
      </c>
      <c r="B63" s="99"/>
      <c r="C63" s="100"/>
      <c r="D63" s="101"/>
    </row>
    <row r="64" spans="1:4" x14ac:dyDescent="0.3">
      <c r="A64" s="98">
        <v>44020</v>
      </c>
      <c r="B64" s="99"/>
      <c r="C64" s="100"/>
      <c r="D64" s="101"/>
    </row>
    <row r="65" spans="1:4" x14ac:dyDescent="0.3">
      <c r="A65" s="98">
        <v>44021</v>
      </c>
      <c r="B65" s="99"/>
      <c r="C65" s="100"/>
      <c r="D65" s="101"/>
    </row>
    <row r="66" spans="1:4" x14ac:dyDescent="0.3">
      <c r="A66" s="98">
        <v>44022</v>
      </c>
      <c r="B66" s="99"/>
      <c r="C66" s="100"/>
      <c r="D66" s="101"/>
    </row>
    <row r="67" spans="1:4" x14ac:dyDescent="0.3">
      <c r="A67" s="98">
        <v>44025</v>
      </c>
      <c r="B67" s="99">
        <v>223</v>
      </c>
      <c r="C67" s="100">
        <v>223</v>
      </c>
      <c r="D67" s="101">
        <v>223</v>
      </c>
    </row>
    <row r="68" spans="1:4" x14ac:dyDescent="0.3">
      <c r="A68" s="98">
        <v>44026</v>
      </c>
      <c r="B68" s="99">
        <v>91</v>
      </c>
      <c r="C68" s="100">
        <v>314</v>
      </c>
      <c r="D68" s="101">
        <f>SUM(D67,B68)</f>
        <v>314</v>
      </c>
    </row>
    <row r="69" spans="1:4" x14ac:dyDescent="0.3">
      <c r="A69" s="98">
        <v>44027</v>
      </c>
      <c r="B69" s="99">
        <v>43</v>
      </c>
      <c r="C69" s="100">
        <v>357</v>
      </c>
      <c r="D69" s="101">
        <f t="shared" ref="D69:D132" si="0">SUM(D68,B69)</f>
        <v>357</v>
      </c>
    </row>
    <row r="70" spans="1:4" x14ac:dyDescent="0.3">
      <c r="A70" s="98">
        <v>44028</v>
      </c>
      <c r="B70" s="99">
        <v>104</v>
      </c>
      <c r="C70" s="100">
        <v>461</v>
      </c>
      <c r="D70" s="101">
        <f t="shared" si="0"/>
        <v>461</v>
      </c>
    </row>
    <row r="71" spans="1:4" x14ac:dyDescent="0.3">
      <c r="A71" s="98">
        <v>44029</v>
      </c>
      <c r="B71" s="99">
        <v>82</v>
      </c>
      <c r="C71" s="100">
        <v>543</v>
      </c>
      <c r="D71" s="101">
        <f t="shared" si="0"/>
        <v>543</v>
      </c>
    </row>
    <row r="72" spans="1:4" x14ac:dyDescent="0.3">
      <c r="A72" s="98">
        <v>44032</v>
      </c>
      <c r="B72" s="99">
        <v>434</v>
      </c>
      <c r="C72" s="100">
        <v>977</v>
      </c>
      <c r="D72" s="101">
        <f t="shared" si="0"/>
        <v>977</v>
      </c>
    </row>
    <row r="73" spans="1:4" x14ac:dyDescent="0.3">
      <c r="A73" s="98">
        <v>44033</v>
      </c>
      <c r="B73" s="99">
        <v>96</v>
      </c>
      <c r="C73" s="100">
        <v>1073</v>
      </c>
      <c r="D73" s="101">
        <f t="shared" si="0"/>
        <v>1073</v>
      </c>
    </row>
    <row r="74" spans="1:4" x14ac:dyDescent="0.3">
      <c r="A74" s="98">
        <v>44034</v>
      </c>
      <c r="B74" s="99">
        <v>76</v>
      </c>
      <c r="C74" s="100">
        <v>1149</v>
      </c>
      <c r="D74" s="101">
        <f t="shared" si="0"/>
        <v>1149</v>
      </c>
    </row>
    <row r="75" spans="1:4" x14ac:dyDescent="0.3">
      <c r="A75" s="98">
        <v>44035</v>
      </c>
      <c r="B75" s="99">
        <v>184</v>
      </c>
      <c r="C75" s="100">
        <v>1292</v>
      </c>
      <c r="D75" s="101">
        <f t="shared" si="0"/>
        <v>1333</v>
      </c>
    </row>
    <row r="76" spans="1:4" x14ac:dyDescent="0.3">
      <c r="A76" s="98">
        <v>44036</v>
      </c>
      <c r="B76" s="99">
        <v>316</v>
      </c>
      <c r="C76" s="100">
        <v>1626</v>
      </c>
      <c r="D76" s="101">
        <f t="shared" si="0"/>
        <v>1649</v>
      </c>
    </row>
    <row r="77" spans="1:4" x14ac:dyDescent="0.3">
      <c r="A77" s="98">
        <v>44039</v>
      </c>
      <c r="B77" s="99">
        <v>721</v>
      </c>
      <c r="C77" s="100">
        <v>2130</v>
      </c>
      <c r="D77" s="101">
        <f t="shared" si="0"/>
        <v>2370</v>
      </c>
    </row>
    <row r="78" spans="1:4" x14ac:dyDescent="0.3">
      <c r="A78" s="98">
        <v>44040</v>
      </c>
      <c r="B78" s="99">
        <v>258</v>
      </c>
      <c r="C78" s="100">
        <v>2513</v>
      </c>
      <c r="D78" s="101">
        <f t="shared" si="0"/>
        <v>2628</v>
      </c>
    </row>
    <row r="79" spans="1:4" x14ac:dyDescent="0.3">
      <c r="A79" s="98">
        <v>44041</v>
      </c>
      <c r="B79" s="99">
        <v>212</v>
      </c>
      <c r="C79" s="100">
        <v>1907</v>
      </c>
      <c r="D79" s="101">
        <f t="shared" si="0"/>
        <v>2840</v>
      </c>
    </row>
    <row r="80" spans="1:4" x14ac:dyDescent="0.3">
      <c r="A80" s="98">
        <v>44042</v>
      </c>
      <c r="B80" s="99">
        <v>287</v>
      </c>
      <c r="C80" s="100">
        <v>2064</v>
      </c>
      <c r="D80" s="101">
        <f t="shared" si="0"/>
        <v>3127</v>
      </c>
    </row>
    <row r="81" spans="1:4" x14ac:dyDescent="0.3">
      <c r="A81" s="98">
        <v>44043</v>
      </c>
      <c r="B81" s="99">
        <v>263</v>
      </c>
      <c r="C81" s="100">
        <v>2224</v>
      </c>
      <c r="D81" s="101">
        <f t="shared" si="0"/>
        <v>3390</v>
      </c>
    </row>
    <row r="82" spans="1:4" x14ac:dyDescent="0.3">
      <c r="A82" s="98">
        <v>44044</v>
      </c>
      <c r="B82" s="99"/>
      <c r="C82" s="100"/>
      <c r="D82" s="101">
        <f t="shared" si="0"/>
        <v>3390</v>
      </c>
    </row>
    <row r="83" spans="1:4" x14ac:dyDescent="0.3">
      <c r="A83" s="98">
        <v>44045</v>
      </c>
      <c r="B83" s="99"/>
      <c r="C83" s="100"/>
      <c r="D83" s="101">
        <f t="shared" si="0"/>
        <v>3390</v>
      </c>
    </row>
    <row r="84" spans="1:4" x14ac:dyDescent="0.3">
      <c r="A84" s="98">
        <v>44046</v>
      </c>
      <c r="B84" s="99">
        <v>592</v>
      </c>
      <c r="C84" s="100">
        <v>2096</v>
      </c>
      <c r="D84" s="101">
        <f t="shared" si="0"/>
        <v>3982</v>
      </c>
    </row>
    <row r="85" spans="1:4" x14ac:dyDescent="0.3">
      <c r="A85" s="98">
        <v>44047</v>
      </c>
      <c r="B85" s="99">
        <v>167</v>
      </c>
      <c r="C85" s="100">
        <v>2045</v>
      </c>
      <c r="D85" s="101">
        <f t="shared" si="0"/>
        <v>4149</v>
      </c>
    </row>
    <row r="86" spans="1:4" x14ac:dyDescent="0.3">
      <c r="A86" s="98">
        <v>44048</v>
      </c>
      <c r="B86" s="99">
        <v>89</v>
      </c>
      <c r="C86" s="100">
        <v>1833</v>
      </c>
      <c r="D86" s="101">
        <f t="shared" si="0"/>
        <v>4238</v>
      </c>
    </row>
    <row r="87" spans="1:4" x14ac:dyDescent="0.3">
      <c r="A87" s="98">
        <v>44049</v>
      </c>
      <c r="B87" s="99">
        <v>105</v>
      </c>
      <c r="C87" s="100">
        <v>1740</v>
      </c>
      <c r="D87" s="101">
        <f t="shared" si="0"/>
        <v>4343</v>
      </c>
    </row>
    <row r="88" spans="1:4" x14ac:dyDescent="0.3">
      <c r="A88" s="98">
        <v>44050</v>
      </c>
      <c r="B88" s="99">
        <v>106</v>
      </c>
      <c r="C88" s="100">
        <v>1687</v>
      </c>
      <c r="D88" s="101">
        <f t="shared" si="0"/>
        <v>4449</v>
      </c>
    </row>
    <row r="89" spans="1:4" x14ac:dyDescent="0.3">
      <c r="A89" s="98">
        <v>44051</v>
      </c>
      <c r="B89" s="99"/>
      <c r="C89" s="100"/>
      <c r="D89" s="101">
        <f t="shared" si="0"/>
        <v>4449</v>
      </c>
    </row>
    <row r="90" spans="1:4" x14ac:dyDescent="0.3">
      <c r="A90" s="98">
        <v>44052</v>
      </c>
      <c r="B90" s="99"/>
      <c r="C90" s="100"/>
      <c r="D90" s="101">
        <f t="shared" si="0"/>
        <v>4449</v>
      </c>
    </row>
    <row r="91" spans="1:4" x14ac:dyDescent="0.3">
      <c r="A91" s="98">
        <v>44053</v>
      </c>
      <c r="B91" s="99">
        <v>445</v>
      </c>
      <c r="C91" s="100">
        <v>1517</v>
      </c>
      <c r="D91" s="101">
        <f t="shared" si="0"/>
        <v>4894</v>
      </c>
    </row>
    <row r="92" spans="1:4" x14ac:dyDescent="0.3">
      <c r="A92" s="98">
        <v>44054</v>
      </c>
      <c r="B92" s="99">
        <v>118</v>
      </c>
      <c r="C92" s="100">
        <v>1377</v>
      </c>
      <c r="D92" s="101">
        <f t="shared" si="0"/>
        <v>5012</v>
      </c>
    </row>
    <row r="93" spans="1:4" x14ac:dyDescent="0.3">
      <c r="A93" s="98">
        <v>44055</v>
      </c>
      <c r="B93" s="99">
        <v>31</v>
      </c>
      <c r="C93" s="100">
        <v>1219</v>
      </c>
      <c r="D93" s="101">
        <f t="shared" si="0"/>
        <v>5043</v>
      </c>
    </row>
    <row r="94" spans="1:4" x14ac:dyDescent="0.3">
      <c r="A94" s="98">
        <v>44056</v>
      </c>
      <c r="B94" s="99">
        <v>90</v>
      </c>
      <c r="C94" s="100">
        <v>1123</v>
      </c>
      <c r="D94" s="101">
        <f t="shared" si="0"/>
        <v>5133</v>
      </c>
    </row>
    <row r="95" spans="1:4" x14ac:dyDescent="0.3">
      <c r="A95" s="98">
        <v>44057</v>
      </c>
      <c r="B95" s="99">
        <v>105</v>
      </c>
      <c r="C95" s="100">
        <v>1112</v>
      </c>
      <c r="D95" s="101">
        <f t="shared" si="0"/>
        <v>5238</v>
      </c>
    </row>
    <row r="96" spans="1:4" x14ac:dyDescent="0.3">
      <c r="A96" s="98">
        <v>44058</v>
      </c>
      <c r="B96" s="99"/>
      <c r="C96" s="100"/>
      <c r="D96" s="101">
        <f t="shared" si="0"/>
        <v>5238</v>
      </c>
    </row>
    <row r="97" spans="1:4" x14ac:dyDescent="0.3">
      <c r="A97" s="98">
        <v>44059</v>
      </c>
      <c r="B97" s="99"/>
      <c r="C97" s="100"/>
      <c r="D97" s="101">
        <f t="shared" si="0"/>
        <v>5238</v>
      </c>
    </row>
    <row r="98" spans="1:4" x14ac:dyDescent="0.3">
      <c r="A98" s="98">
        <v>44060</v>
      </c>
      <c r="B98" s="99">
        <v>368</v>
      </c>
      <c r="C98" s="100">
        <v>1285</v>
      </c>
      <c r="D98" s="101">
        <f t="shared" si="0"/>
        <v>5606</v>
      </c>
    </row>
    <row r="99" spans="1:4" x14ac:dyDescent="0.3">
      <c r="A99" s="98">
        <v>44061</v>
      </c>
      <c r="B99" s="99">
        <v>118</v>
      </c>
      <c r="C99" s="100">
        <v>1305</v>
      </c>
      <c r="D99" s="101">
        <f t="shared" si="0"/>
        <v>5724</v>
      </c>
    </row>
    <row r="100" spans="1:4" x14ac:dyDescent="0.3">
      <c r="A100" s="98">
        <v>44062</v>
      </c>
      <c r="B100" s="99">
        <v>77</v>
      </c>
      <c r="C100" s="100">
        <v>1203</v>
      </c>
      <c r="D100" s="101">
        <f t="shared" si="0"/>
        <v>5801</v>
      </c>
    </row>
    <row r="101" spans="1:4" x14ac:dyDescent="0.3">
      <c r="A101" s="98">
        <v>44063</v>
      </c>
      <c r="B101" s="99">
        <v>50</v>
      </c>
      <c r="C101" s="100">
        <v>1041</v>
      </c>
      <c r="D101" s="101">
        <f t="shared" si="0"/>
        <v>5851</v>
      </c>
    </row>
    <row r="102" spans="1:4" x14ac:dyDescent="0.3">
      <c r="A102" s="98">
        <v>44064</v>
      </c>
      <c r="B102" s="99">
        <v>91</v>
      </c>
      <c r="C102" s="100">
        <v>1063</v>
      </c>
      <c r="D102" s="101">
        <f t="shared" si="0"/>
        <v>5942</v>
      </c>
    </row>
    <row r="103" spans="1:4" x14ac:dyDescent="0.3">
      <c r="A103" s="98">
        <v>44065</v>
      </c>
      <c r="B103" s="99"/>
      <c r="C103" s="100"/>
      <c r="D103" s="101">
        <f t="shared" si="0"/>
        <v>5942</v>
      </c>
    </row>
    <row r="104" spans="1:4" x14ac:dyDescent="0.3">
      <c r="A104" s="98">
        <v>44066</v>
      </c>
      <c r="B104" s="99"/>
      <c r="C104" s="100"/>
      <c r="D104" s="101">
        <f t="shared" si="0"/>
        <v>5942</v>
      </c>
    </row>
    <row r="105" spans="1:4" x14ac:dyDescent="0.3">
      <c r="A105" s="98">
        <v>44067</v>
      </c>
      <c r="B105" s="99">
        <v>309</v>
      </c>
      <c r="C105" s="100">
        <v>1152</v>
      </c>
      <c r="D105" s="101">
        <f t="shared" si="0"/>
        <v>6251</v>
      </c>
    </row>
    <row r="106" spans="1:4" x14ac:dyDescent="0.3">
      <c r="A106" s="98">
        <v>44068</v>
      </c>
      <c r="B106" s="99">
        <v>70</v>
      </c>
      <c r="C106" s="100">
        <v>1103</v>
      </c>
      <c r="D106" s="101">
        <f t="shared" si="0"/>
        <v>6321</v>
      </c>
    </row>
    <row r="107" spans="1:4" x14ac:dyDescent="0.3">
      <c r="A107" s="98">
        <v>44069</v>
      </c>
      <c r="B107" s="99">
        <v>52</v>
      </c>
      <c r="C107" s="100">
        <v>990</v>
      </c>
      <c r="D107" s="101">
        <f t="shared" si="0"/>
        <v>6373</v>
      </c>
    </row>
    <row r="108" spans="1:4" x14ac:dyDescent="0.3">
      <c r="A108" s="98">
        <v>44070</v>
      </c>
      <c r="B108" s="99">
        <v>50</v>
      </c>
      <c r="C108" s="100">
        <v>898</v>
      </c>
      <c r="D108" s="101">
        <f t="shared" si="0"/>
        <v>6423</v>
      </c>
    </row>
    <row r="109" spans="1:4" x14ac:dyDescent="0.3">
      <c r="A109" s="98">
        <v>44071</v>
      </c>
      <c r="B109" s="99">
        <v>78</v>
      </c>
      <c r="C109" s="100">
        <v>927</v>
      </c>
      <c r="D109" s="101">
        <f t="shared" si="0"/>
        <v>6501</v>
      </c>
    </row>
    <row r="110" spans="1:4" x14ac:dyDescent="0.3">
      <c r="A110" s="98">
        <v>44072</v>
      </c>
      <c r="B110" s="99"/>
      <c r="C110" s="100"/>
      <c r="D110" s="101">
        <f t="shared" si="0"/>
        <v>6501</v>
      </c>
    </row>
    <row r="111" spans="1:4" x14ac:dyDescent="0.3">
      <c r="A111" s="98">
        <v>44073</v>
      </c>
      <c r="B111" s="99"/>
      <c r="C111" s="100"/>
      <c r="D111" s="101">
        <f t="shared" si="0"/>
        <v>6501</v>
      </c>
    </row>
    <row r="112" spans="1:4" x14ac:dyDescent="0.3">
      <c r="A112" s="98">
        <v>44074</v>
      </c>
      <c r="B112" s="99">
        <v>228</v>
      </c>
      <c r="C112" s="100">
        <v>903</v>
      </c>
      <c r="D112" s="101">
        <f t="shared" si="0"/>
        <v>6729</v>
      </c>
    </row>
    <row r="113" spans="1:4" x14ac:dyDescent="0.3">
      <c r="A113" s="98">
        <v>44075</v>
      </c>
      <c r="B113" s="99">
        <v>54</v>
      </c>
      <c r="C113" s="100">
        <v>863</v>
      </c>
      <c r="D113" s="101">
        <f t="shared" si="0"/>
        <v>6783</v>
      </c>
    </row>
    <row r="114" spans="1:4" x14ac:dyDescent="0.3">
      <c r="A114" s="98">
        <v>44076</v>
      </c>
      <c r="B114" s="99">
        <v>50</v>
      </c>
      <c r="C114" s="100">
        <v>806</v>
      </c>
      <c r="D114" s="101">
        <f t="shared" si="0"/>
        <v>6833</v>
      </c>
    </row>
    <row r="115" spans="1:4" x14ac:dyDescent="0.3">
      <c r="A115" s="98">
        <v>44077</v>
      </c>
      <c r="B115" s="99">
        <v>52</v>
      </c>
      <c r="C115" s="100">
        <v>700</v>
      </c>
      <c r="D115" s="101">
        <f t="shared" si="0"/>
        <v>6885</v>
      </c>
    </row>
    <row r="116" spans="1:4" x14ac:dyDescent="0.3">
      <c r="A116" s="98">
        <v>44078</v>
      </c>
      <c r="B116" s="100">
        <v>48</v>
      </c>
      <c r="C116" s="100">
        <v>681</v>
      </c>
      <c r="D116" s="101">
        <f t="shared" si="0"/>
        <v>6933</v>
      </c>
    </row>
    <row r="117" spans="1:4" x14ac:dyDescent="0.3">
      <c r="A117" s="98">
        <v>44079</v>
      </c>
      <c r="B117" s="100"/>
      <c r="C117" s="100"/>
      <c r="D117" s="101">
        <f t="shared" si="0"/>
        <v>6933</v>
      </c>
    </row>
    <row r="118" spans="1:4" x14ac:dyDescent="0.3">
      <c r="A118" s="98">
        <v>44080</v>
      </c>
      <c r="B118" s="100"/>
      <c r="C118" s="100"/>
      <c r="D118" s="101">
        <f t="shared" si="0"/>
        <v>6933</v>
      </c>
    </row>
    <row r="119" spans="1:4" x14ac:dyDescent="0.3">
      <c r="A119" s="98">
        <v>44081</v>
      </c>
      <c r="B119" s="100">
        <v>169</v>
      </c>
      <c r="C119" s="100">
        <v>702</v>
      </c>
      <c r="D119" s="101">
        <f t="shared" si="0"/>
        <v>7102</v>
      </c>
    </row>
    <row r="120" spans="1:4" x14ac:dyDescent="0.3">
      <c r="A120" s="98">
        <v>44082</v>
      </c>
      <c r="B120" s="100">
        <v>55</v>
      </c>
      <c r="C120" s="100">
        <v>699</v>
      </c>
      <c r="D120" s="101">
        <f t="shared" si="0"/>
        <v>7157</v>
      </c>
    </row>
    <row r="121" spans="1:4" x14ac:dyDescent="0.3">
      <c r="A121" s="98">
        <v>44083</v>
      </c>
      <c r="B121" s="100">
        <v>53</v>
      </c>
      <c r="C121" s="100">
        <v>642</v>
      </c>
      <c r="D121" s="101">
        <f t="shared" si="0"/>
        <v>7210</v>
      </c>
    </row>
    <row r="122" spans="1:4" x14ac:dyDescent="0.3">
      <c r="A122" s="98">
        <v>44084</v>
      </c>
      <c r="B122" s="100">
        <v>36</v>
      </c>
      <c r="C122" s="100">
        <v>632</v>
      </c>
      <c r="D122" s="101">
        <f t="shared" si="0"/>
        <v>7246</v>
      </c>
    </row>
    <row r="123" spans="1:4" x14ac:dyDescent="0.3">
      <c r="A123" s="98">
        <v>44085</v>
      </c>
      <c r="B123" s="100">
        <v>53</v>
      </c>
      <c r="C123" s="100">
        <v>637</v>
      </c>
      <c r="D123" s="101">
        <f t="shared" si="0"/>
        <v>7299</v>
      </c>
    </row>
    <row r="124" spans="1:4" x14ac:dyDescent="0.3">
      <c r="A124" s="98">
        <v>44086</v>
      </c>
      <c r="B124" s="100"/>
      <c r="C124" s="100"/>
      <c r="D124" s="101">
        <f t="shared" si="0"/>
        <v>7299</v>
      </c>
    </row>
    <row r="125" spans="1:4" x14ac:dyDescent="0.3">
      <c r="A125" s="98">
        <v>44087</v>
      </c>
      <c r="B125" s="100"/>
      <c r="C125" s="100"/>
      <c r="D125" s="101">
        <f t="shared" si="0"/>
        <v>7299</v>
      </c>
    </row>
    <row r="126" spans="1:4" x14ac:dyDescent="0.3">
      <c r="A126" s="98">
        <v>44088</v>
      </c>
      <c r="B126" s="100">
        <v>251</v>
      </c>
      <c r="C126" s="100">
        <v>759</v>
      </c>
      <c r="D126" s="101">
        <f t="shared" si="0"/>
        <v>7550</v>
      </c>
    </row>
    <row r="127" spans="1:4" x14ac:dyDescent="0.3">
      <c r="A127" s="98">
        <v>44089</v>
      </c>
      <c r="B127" s="100">
        <v>66</v>
      </c>
      <c r="C127" s="100">
        <v>768</v>
      </c>
      <c r="D127" s="101">
        <f t="shared" si="0"/>
        <v>7616</v>
      </c>
    </row>
    <row r="128" spans="1:4" x14ac:dyDescent="0.3">
      <c r="A128" s="98">
        <v>44090</v>
      </c>
      <c r="B128" s="100">
        <v>63</v>
      </c>
      <c r="C128" s="100">
        <v>775</v>
      </c>
      <c r="D128" s="101">
        <f t="shared" si="0"/>
        <v>7679</v>
      </c>
    </row>
    <row r="129" spans="1:4" x14ac:dyDescent="0.3">
      <c r="A129" s="98">
        <v>44091</v>
      </c>
      <c r="B129" s="100">
        <v>62</v>
      </c>
      <c r="C129" s="100">
        <v>751</v>
      </c>
      <c r="D129" s="101">
        <f t="shared" si="0"/>
        <v>7741</v>
      </c>
    </row>
    <row r="130" spans="1:4" x14ac:dyDescent="0.3">
      <c r="A130" s="98">
        <v>44092</v>
      </c>
      <c r="B130" s="100">
        <v>83</v>
      </c>
      <c r="C130" s="100">
        <v>799</v>
      </c>
      <c r="D130" s="101">
        <f t="shared" si="0"/>
        <v>7824</v>
      </c>
    </row>
    <row r="131" spans="1:4" x14ac:dyDescent="0.3">
      <c r="A131" s="98">
        <v>44093</v>
      </c>
      <c r="B131" s="100"/>
      <c r="C131" s="100"/>
      <c r="D131" s="101">
        <f t="shared" si="0"/>
        <v>7824</v>
      </c>
    </row>
    <row r="132" spans="1:4" x14ac:dyDescent="0.3">
      <c r="A132" s="98">
        <v>44094</v>
      </c>
      <c r="B132" s="100"/>
      <c r="C132" s="100"/>
      <c r="D132" s="101">
        <f t="shared" si="0"/>
        <v>7824</v>
      </c>
    </row>
    <row r="133" spans="1:4" x14ac:dyDescent="0.3">
      <c r="A133" s="98">
        <v>44095</v>
      </c>
      <c r="B133" s="100">
        <v>398</v>
      </c>
      <c r="C133" s="100">
        <v>1100</v>
      </c>
      <c r="D133" s="101">
        <f t="shared" ref="D133:D158" si="1">SUM(D132,B133)</f>
        <v>8222</v>
      </c>
    </row>
    <row r="134" spans="1:4" x14ac:dyDescent="0.3">
      <c r="A134" s="98">
        <v>44096</v>
      </c>
      <c r="B134" s="100">
        <v>58</v>
      </c>
      <c r="C134" s="100">
        <v>1128</v>
      </c>
      <c r="D134" s="101">
        <f t="shared" si="1"/>
        <v>8280</v>
      </c>
    </row>
    <row r="135" spans="1:4" x14ac:dyDescent="0.3">
      <c r="A135" s="98">
        <v>44097</v>
      </c>
      <c r="B135" s="100">
        <v>53</v>
      </c>
      <c r="C135" s="100">
        <v>1112</v>
      </c>
      <c r="D135" s="101">
        <f t="shared" si="1"/>
        <v>8333</v>
      </c>
    </row>
    <row r="136" spans="1:4" x14ac:dyDescent="0.3">
      <c r="A136" s="98">
        <v>44098</v>
      </c>
      <c r="B136" s="102">
        <v>62</v>
      </c>
      <c r="C136" s="100">
        <v>1102</v>
      </c>
      <c r="D136" s="101">
        <f t="shared" si="1"/>
        <v>8395</v>
      </c>
    </row>
    <row r="137" spans="1:4" x14ac:dyDescent="0.3">
      <c r="A137" s="98">
        <v>44099</v>
      </c>
      <c r="B137" s="102">
        <v>78</v>
      </c>
      <c r="C137" s="102">
        <v>1146</v>
      </c>
      <c r="D137" s="101">
        <f t="shared" si="1"/>
        <v>8473</v>
      </c>
    </row>
    <row r="138" spans="1:4" x14ac:dyDescent="0.3">
      <c r="A138" s="98">
        <v>44100</v>
      </c>
      <c r="B138" s="102"/>
      <c r="C138" s="102"/>
      <c r="D138" s="101">
        <f t="shared" si="1"/>
        <v>8473</v>
      </c>
    </row>
    <row r="139" spans="1:4" x14ac:dyDescent="0.3">
      <c r="A139" s="98">
        <v>44101</v>
      </c>
      <c r="B139" s="102"/>
      <c r="C139" s="102"/>
      <c r="D139" s="101">
        <f t="shared" si="1"/>
        <v>8473</v>
      </c>
    </row>
    <row r="140" spans="1:4" x14ac:dyDescent="0.3">
      <c r="A140" s="98">
        <v>44102</v>
      </c>
      <c r="B140" s="102">
        <v>322</v>
      </c>
      <c r="C140" s="102">
        <v>1340</v>
      </c>
      <c r="D140" s="101">
        <f t="shared" si="1"/>
        <v>8795</v>
      </c>
    </row>
    <row r="141" spans="1:4" x14ac:dyDescent="0.3">
      <c r="A141" s="98">
        <v>44103</v>
      </c>
      <c r="B141" s="102">
        <v>127</v>
      </c>
      <c r="C141" s="102">
        <v>1340</v>
      </c>
      <c r="D141" s="101">
        <f t="shared" si="1"/>
        <v>8922</v>
      </c>
    </row>
    <row r="142" spans="1:4" x14ac:dyDescent="0.3">
      <c r="A142" s="98">
        <v>44104</v>
      </c>
      <c r="B142" s="102">
        <v>79</v>
      </c>
      <c r="C142" s="102">
        <v>1400</v>
      </c>
      <c r="D142" s="101">
        <f t="shared" si="1"/>
        <v>9001</v>
      </c>
    </row>
    <row r="143" spans="1:4" x14ac:dyDescent="0.3">
      <c r="A143" s="98">
        <v>44105</v>
      </c>
      <c r="B143" s="102">
        <v>124</v>
      </c>
      <c r="C143" s="102">
        <v>1405</v>
      </c>
      <c r="D143" s="101">
        <f t="shared" si="1"/>
        <v>9125</v>
      </c>
    </row>
    <row r="144" spans="1:4" x14ac:dyDescent="0.3">
      <c r="A144" s="98">
        <v>44106</v>
      </c>
      <c r="B144" s="102">
        <v>136</v>
      </c>
      <c r="C144" s="102">
        <v>1508</v>
      </c>
      <c r="D144" s="101">
        <f t="shared" si="1"/>
        <v>9261</v>
      </c>
    </row>
    <row r="145" spans="1:4" x14ac:dyDescent="0.3">
      <c r="A145" s="98">
        <v>44107</v>
      </c>
      <c r="B145" s="102"/>
      <c r="C145" s="102"/>
      <c r="D145" s="101">
        <f t="shared" si="1"/>
        <v>9261</v>
      </c>
    </row>
    <row r="146" spans="1:4" x14ac:dyDescent="0.3">
      <c r="A146" s="98">
        <v>44108</v>
      </c>
      <c r="B146" s="102"/>
      <c r="C146" s="102"/>
      <c r="D146" s="101">
        <f t="shared" si="1"/>
        <v>9261</v>
      </c>
    </row>
    <row r="147" spans="1:4" x14ac:dyDescent="0.3">
      <c r="A147" s="98">
        <v>44109</v>
      </c>
      <c r="B147" s="102">
        <v>601</v>
      </c>
      <c r="C147" s="102">
        <v>1864</v>
      </c>
      <c r="D147" s="101">
        <f t="shared" si="1"/>
        <v>9862</v>
      </c>
    </row>
    <row r="148" spans="1:4" x14ac:dyDescent="0.3">
      <c r="A148" s="98">
        <v>44110</v>
      </c>
      <c r="B148" s="102">
        <v>112</v>
      </c>
      <c r="C148" s="102">
        <v>1902</v>
      </c>
      <c r="D148" s="101">
        <f t="shared" si="1"/>
        <v>9974</v>
      </c>
    </row>
    <row r="149" spans="1:4" x14ac:dyDescent="0.3">
      <c r="A149" s="98">
        <v>44111</v>
      </c>
      <c r="B149" s="102">
        <v>91</v>
      </c>
      <c r="C149" s="102">
        <v>1848</v>
      </c>
      <c r="D149" s="101">
        <f t="shared" si="1"/>
        <v>10065</v>
      </c>
    </row>
    <row r="150" spans="1:4" x14ac:dyDescent="0.3">
      <c r="A150" s="98">
        <v>44112</v>
      </c>
      <c r="B150" s="102">
        <v>123</v>
      </c>
      <c r="C150" s="102">
        <v>1817</v>
      </c>
      <c r="D150" s="101">
        <f t="shared" si="1"/>
        <v>10188</v>
      </c>
    </row>
    <row r="151" spans="1:4" x14ac:dyDescent="0.3">
      <c r="A151" s="98">
        <v>44113</v>
      </c>
      <c r="B151" s="102">
        <v>55</v>
      </c>
      <c r="C151" s="102">
        <v>1845</v>
      </c>
      <c r="D151" s="101">
        <f t="shared" si="1"/>
        <v>10243</v>
      </c>
    </row>
    <row r="152" spans="1:4" x14ac:dyDescent="0.3">
      <c r="A152" s="98">
        <v>44114</v>
      </c>
      <c r="B152" s="102"/>
      <c r="C152" s="102"/>
      <c r="D152" s="101">
        <f t="shared" si="1"/>
        <v>10243</v>
      </c>
    </row>
    <row r="153" spans="1:4" x14ac:dyDescent="0.3">
      <c r="A153" s="98">
        <v>44115</v>
      </c>
      <c r="B153" s="102"/>
      <c r="C153" s="102"/>
      <c r="D153" s="101">
        <f t="shared" si="1"/>
        <v>10243</v>
      </c>
    </row>
    <row r="154" spans="1:4" x14ac:dyDescent="0.3">
      <c r="A154" s="98">
        <v>44116</v>
      </c>
      <c r="B154" s="102">
        <v>591</v>
      </c>
      <c r="C154" s="102">
        <v>2025</v>
      </c>
      <c r="D154" s="101">
        <f t="shared" si="1"/>
        <v>10834</v>
      </c>
    </row>
    <row r="155" spans="1:4" x14ac:dyDescent="0.3">
      <c r="A155" s="98">
        <v>44117</v>
      </c>
      <c r="B155" s="102">
        <v>169</v>
      </c>
      <c r="C155" s="102">
        <v>2037</v>
      </c>
      <c r="D155" s="101">
        <f t="shared" si="1"/>
        <v>11003</v>
      </c>
    </row>
    <row r="156" spans="1:4" x14ac:dyDescent="0.3">
      <c r="A156" s="98">
        <v>44118</v>
      </c>
      <c r="B156" s="102">
        <v>144</v>
      </c>
      <c r="C156" s="102">
        <v>1975</v>
      </c>
      <c r="D156" s="101">
        <f t="shared" si="1"/>
        <v>11147</v>
      </c>
    </row>
    <row r="157" spans="1:4" x14ac:dyDescent="0.3">
      <c r="A157" s="98">
        <v>44119</v>
      </c>
      <c r="B157" s="102">
        <v>94</v>
      </c>
      <c r="C157" s="102">
        <v>1820</v>
      </c>
      <c r="D157" s="101">
        <f t="shared" si="1"/>
        <v>11241</v>
      </c>
    </row>
    <row r="158" spans="1:4" x14ac:dyDescent="0.3">
      <c r="A158" s="98">
        <v>44120</v>
      </c>
      <c r="B158" s="102">
        <v>107</v>
      </c>
      <c r="C158" s="102">
        <v>1828</v>
      </c>
      <c r="D158" s="101">
        <f t="shared" si="1"/>
        <v>11348</v>
      </c>
    </row>
    <row r="159" spans="1:4" x14ac:dyDescent="0.3">
      <c r="A159" s="98">
        <v>44121</v>
      </c>
      <c r="B159" s="102"/>
      <c r="C159" s="102"/>
      <c r="D159" s="101">
        <f t="shared" ref="D159:D160" si="2">SUM(D158,B159)</f>
        <v>11348</v>
      </c>
    </row>
    <row r="160" spans="1:4" x14ac:dyDescent="0.3">
      <c r="A160" s="98">
        <v>44122</v>
      </c>
      <c r="B160" s="102"/>
      <c r="C160" s="102"/>
      <c r="D160" s="101">
        <f t="shared" si="2"/>
        <v>11348</v>
      </c>
    </row>
    <row r="161" spans="1:4" x14ac:dyDescent="0.3">
      <c r="A161" s="98">
        <v>44123</v>
      </c>
      <c r="B161" s="102">
        <v>403</v>
      </c>
      <c r="C161" s="103">
        <v>1891</v>
      </c>
      <c r="D161" s="101">
        <f t="shared" ref="D161:D189" si="3">SUM(D160,B161)</f>
        <v>11751</v>
      </c>
    </row>
    <row r="162" spans="1:4" x14ac:dyDescent="0.3">
      <c r="A162" s="98">
        <v>44124</v>
      </c>
      <c r="B162" s="102">
        <v>73</v>
      </c>
      <c r="C162" s="103">
        <v>1766</v>
      </c>
      <c r="D162" s="101">
        <f t="shared" si="3"/>
        <v>11824</v>
      </c>
    </row>
    <row r="163" spans="1:4" x14ac:dyDescent="0.3">
      <c r="A163" s="98">
        <v>44125</v>
      </c>
      <c r="B163" s="102">
        <v>87</v>
      </c>
      <c r="C163" s="102">
        <v>1547</v>
      </c>
      <c r="D163" s="101">
        <f t="shared" si="3"/>
        <v>11911</v>
      </c>
    </row>
    <row r="164" spans="1:4" x14ac:dyDescent="0.3">
      <c r="A164" s="98">
        <v>44126</v>
      </c>
      <c r="B164" s="104">
        <v>52</v>
      </c>
      <c r="C164" s="104">
        <v>1481</v>
      </c>
      <c r="D164" s="101">
        <f t="shared" si="3"/>
        <v>11963</v>
      </c>
    </row>
    <row r="165" spans="1:4" x14ac:dyDescent="0.3">
      <c r="A165" s="98">
        <v>44127</v>
      </c>
      <c r="B165" s="104">
        <v>77</v>
      </c>
      <c r="C165" s="104">
        <v>1429</v>
      </c>
      <c r="D165" s="101">
        <f t="shared" si="3"/>
        <v>12040</v>
      </c>
    </row>
    <row r="166" spans="1:4" x14ac:dyDescent="0.3">
      <c r="A166" s="98">
        <v>44128</v>
      </c>
      <c r="B166" s="104"/>
      <c r="C166" s="104"/>
      <c r="D166" s="101">
        <f t="shared" si="3"/>
        <v>12040</v>
      </c>
    </row>
    <row r="167" spans="1:4" x14ac:dyDescent="0.3">
      <c r="A167" s="98">
        <v>44129</v>
      </c>
      <c r="B167" s="104"/>
      <c r="C167" s="104"/>
      <c r="D167" s="101">
        <f t="shared" si="3"/>
        <v>12040</v>
      </c>
    </row>
    <row r="168" spans="1:4" x14ac:dyDescent="0.3">
      <c r="A168" s="98">
        <v>44130</v>
      </c>
      <c r="B168" s="104">
        <v>361</v>
      </c>
      <c r="C168" s="104">
        <v>1671</v>
      </c>
      <c r="D168" s="101">
        <f t="shared" si="3"/>
        <v>12401</v>
      </c>
    </row>
    <row r="169" spans="1:4" x14ac:dyDescent="0.3">
      <c r="A169" s="98">
        <v>44131</v>
      </c>
      <c r="B169" s="104">
        <v>81</v>
      </c>
      <c r="C169" s="104">
        <v>1308</v>
      </c>
      <c r="D169" s="101">
        <f t="shared" si="3"/>
        <v>12482</v>
      </c>
    </row>
    <row r="170" spans="1:4" x14ac:dyDescent="0.3">
      <c r="A170" s="98">
        <v>44132</v>
      </c>
      <c r="B170" s="104">
        <v>46</v>
      </c>
      <c r="C170" s="104">
        <v>1276</v>
      </c>
      <c r="D170" s="101">
        <f t="shared" si="3"/>
        <v>12528</v>
      </c>
    </row>
    <row r="171" spans="1:4" x14ac:dyDescent="0.3">
      <c r="A171" s="98">
        <v>44133</v>
      </c>
      <c r="B171" s="104">
        <v>28</v>
      </c>
      <c r="C171" s="104">
        <v>1168</v>
      </c>
      <c r="D171" s="101">
        <f t="shared" si="3"/>
        <v>12556</v>
      </c>
    </row>
    <row r="172" spans="1:4" x14ac:dyDescent="0.3">
      <c r="A172" s="98">
        <v>44134</v>
      </c>
      <c r="B172" s="104">
        <v>8</v>
      </c>
      <c r="C172" s="104">
        <v>1124</v>
      </c>
      <c r="D172" s="101">
        <f t="shared" si="3"/>
        <v>12564</v>
      </c>
    </row>
    <row r="173" spans="1:4" x14ac:dyDescent="0.3">
      <c r="A173" s="98">
        <v>44135</v>
      </c>
      <c r="B173" s="104"/>
      <c r="C173" s="104"/>
      <c r="D173" s="101">
        <f t="shared" si="3"/>
        <v>12564</v>
      </c>
    </row>
    <row r="174" spans="1:4" x14ac:dyDescent="0.3">
      <c r="A174" s="98">
        <v>44136</v>
      </c>
      <c r="B174" s="104"/>
      <c r="C174" s="104"/>
      <c r="D174" s="101">
        <f t="shared" si="3"/>
        <v>12564</v>
      </c>
    </row>
    <row r="175" spans="1:4" x14ac:dyDescent="0.3">
      <c r="A175" s="98">
        <v>44137</v>
      </c>
      <c r="B175" s="104">
        <v>15</v>
      </c>
      <c r="C175" s="104" t="s">
        <v>162</v>
      </c>
      <c r="D175" s="101">
        <f t="shared" si="3"/>
        <v>12579</v>
      </c>
    </row>
    <row r="176" spans="1:4" x14ac:dyDescent="0.3">
      <c r="A176" s="98">
        <v>44138</v>
      </c>
      <c r="B176" s="104">
        <v>3</v>
      </c>
      <c r="C176" s="104" t="s">
        <v>162</v>
      </c>
      <c r="D176" s="101">
        <f t="shared" si="3"/>
        <v>12582</v>
      </c>
    </row>
    <row r="177" spans="1:4" x14ac:dyDescent="0.3">
      <c r="A177" s="98">
        <v>44139</v>
      </c>
      <c r="B177" s="104">
        <v>1</v>
      </c>
      <c r="C177" s="104" t="s">
        <v>162</v>
      </c>
      <c r="D177" s="101">
        <f t="shared" si="3"/>
        <v>12583</v>
      </c>
    </row>
    <row r="178" spans="1:4" x14ac:dyDescent="0.3">
      <c r="A178" s="98">
        <v>44140</v>
      </c>
      <c r="B178" s="104">
        <v>0</v>
      </c>
      <c r="C178" s="104" t="s">
        <v>162</v>
      </c>
      <c r="D178" s="101">
        <f t="shared" si="3"/>
        <v>12583</v>
      </c>
    </row>
    <row r="179" spans="1:4" x14ac:dyDescent="0.3">
      <c r="A179" s="98">
        <v>44141</v>
      </c>
      <c r="B179" s="104">
        <v>2</v>
      </c>
      <c r="C179" s="104" t="s">
        <v>162</v>
      </c>
      <c r="D179" s="101">
        <f t="shared" si="3"/>
        <v>12585</v>
      </c>
    </row>
    <row r="180" spans="1:4" x14ac:dyDescent="0.3">
      <c r="A180" s="98">
        <v>44142</v>
      </c>
      <c r="B180" s="104"/>
      <c r="C180" s="104"/>
      <c r="D180" s="101">
        <f t="shared" si="3"/>
        <v>12585</v>
      </c>
    </row>
    <row r="181" spans="1:4" x14ac:dyDescent="0.3">
      <c r="A181" s="98">
        <v>44143</v>
      </c>
      <c r="B181" s="104"/>
      <c r="C181" s="104"/>
      <c r="D181" s="101">
        <f t="shared" si="3"/>
        <v>12585</v>
      </c>
    </row>
    <row r="182" spans="1:4" x14ac:dyDescent="0.3">
      <c r="A182" s="98">
        <v>44144</v>
      </c>
      <c r="B182" s="104">
        <v>8</v>
      </c>
      <c r="C182" s="104" t="s">
        <v>162</v>
      </c>
      <c r="D182" s="101">
        <f t="shared" si="3"/>
        <v>12593</v>
      </c>
    </row>
    <row r="183" spans="1:4" x14ac:dyDescent="0.3">
      <c r="A183" s="98">
        <v>44145</v>
      </c>
      <c r="B183" s="104">
        <v>0</v>
      </c>
      <c r="C183" s="104" t="s">
        <v>162</v>
      </c>
      <c r="D183" s="101">
        <f t="shared" si="3"/>
        <v>12593</v>
      </c>
    </row>
    <row r="184" spans="1:4" x14ac:dyDescent="0.3">
      <c r="A184" s="98">
        <v>44146</v>
      </c>
      <c r="B184" s="146">
        <v>1</v>
      </c>
      <c r="C184" s="104" t="s">
        <v>162</v>
      </c>
      <c r="D184" s="101">
        <f t="shared" si="3"/>
        <v>12594</v>
      </c>
    </row>
    <row r="185" spans="1:4" x14ac:dyDescent="0.3">
      <c r="A185" s="98">
        <v>44147</v>
      </c>
      <c r="B185" s="104">
        <v>0</v>
      </c>
      <c r="C185" s="104" t="s">
        <v>162</v>
      </c>
      <c r="D185" s="101">
        <f t="shared" si="3"/>
        <v>12594</v>
      </c>
    </row>
    <row r="186" spans="1:4" x14ac:dyDescent="0.3">
      <c r="A186" s="98">
        <v>44148</v>
      </c>
      <c r="B186" s="104">
        <v>0</v>
      </c>
      <c r="C186" s="104" t="s">
        <v>162</v>
      </c>
      <c r="D186" s="101">
        <f t="shared" si="3"/>
        <v>12594</v>
      </c>
    </row>
    <row r="187" spans="1:4" x14ac:dyDescent="0.3">
      <c r="A187" s="98">
        <v>44149</v>
      </c>
      <c r="B187" s="104"/>
      <c r="C187" s="104"/>
      <c r="D187" s="101">
        <f t="shared" si="3"/>
        <v>12594</v>
      </c>
    </row>
    <row r="188" spans="1:4" x14ac:dyDescent="0.3">
      <c r="A188" s="98">
        <v>44150</v>
      </c>
      <c r="B188" s="104"/>
      <c r="C188" s="104"/>
      <c r="D188" s="101">
        <f t="shared" si="3"/>
        <v>12594</v>
      </c>
    </row>
    <row r="189" spans="1:4" x14ac:dyDescent="0.3">
      <c r="A189" s="98">
        <v>44151</v>
      </c>
      <c r="B189" s="104">
        <v>6</v>
      </c>
      <c r="C189" s="104" t="s">
        <v>162</v>
      </c>
      <c r="D189" s="101">
        <f t="shared" si="3"/>
        <v>12600</v>
      </c>
    </row>
    <row r="190" spans="1:4" x14ac:dyDescent="0.3">
      <c r="A190" s="98">
        <v>44152</v>
      </c>
      <c r="B190" s="104">
        <v>0</v>
      </c>
      <c r="C190" s="104" t="s">
        <v>162</v>
      </c>
      <c r="D190" s="101">
        <f>SUM(D189,B190)</f>
        <v>12600</v>
      </c>
    </row>
    <row r="191" spans="1:4" x14ac:dyDescent="0.3">
      <c r="A191" s="98">
        <v>44153</v>
      </c>
      <c r="B191" s="104">
        <v>6</v>
      </c>
      <c r="C191" s="104" t="s">
        <v>162</v>
      </c>
      <c r="D191" s="101">
        <f>SUM(D190,B191)</f>
        <v>12606</v>
      </c>
    </row>
    <row r="192" spans="1:4" x14ac:dyDescent="0.3">
      <c r="A192" s="98">
        <v>44154</v>
      </c>
      <c r="B192" s="104">
        <v>1</v>
      </c>
      <c r="C192" s="104" t="s">
        <v>162</v>
      </c>
      <c r="D192" s="101">
        <f>SUM(D191,B192)</f>
        <v>12607</v>
      </c>
    </row>
    <row r="193" spans="1:4" x14ac:dyDescent="0.3">
      <c r="A193" s="98">
        <v>44155</v>
      </c>
      <c r="B193" s="104">
        <v>0</v>
      </c>
      <c r="C193" s="104">
        <v>22</v>
      </c>
      <c r="D193" s="101">
        <f>SUM(D192,B193)</f>
        <v>12607</v>
      </c>
    </row>
    <row r="194" spans="1:4" x14ac:dyDescent="0.3">
      <c r="A194" s="98">
        <v>44156</v>
      </c>
      <c r="B194" s="104"/>
      <c r="C194" s="104"/>
      <c r="D194" s="101">
        <f t="shared" ref="D194:D202" si="4">SUM(D193,B194)</f>
        <v>12607</v>
      </c>
    </row>
    <row r="195" spans="1:4" x14ac:dyDescent="0.3">
      <c r="A195" s="98">
        <v>44157</v>
      </c>
      <c r="B195" s="104"/>
      <c r="C195" s="104"/>
      <c r="D195" s="101">
        <f t="shared" si="4"/>
        <v>12607</v>
      </c>
    </row>
    <row r="196" spans="1:4" x14ac:dyDescent="0.3">
      <c r="A196" s="98">
        <v>44158</v>
      </c>
      <c r="B196" s="104">
        <v>6</v>
      </c>
      <c r="C196" s="104">
        <v>23</v>
      </c>
      <c r="D196" s="101">
        <f t="shared" si="4"/>
        <v>12613</v>
      </c>
    </row>
    <row r="197" spans="1:4" x14ac:dyDescent="0.3">
      <c r="A197" s="98">
        <v>44159</v>
      </c>
      <c r="B197" s="104">
        <v>0</v>
      </c>
      <c r="C197" s="104">
        <v>23</v>
      </c>
      <c r="D197" s="101">
        <f t="shared" si="4"/>
        <v>12613</v>
      </c>
    </row>
    <row r="198" spans="1:4" x14ac:dyDescent="0.3">
      <c r="A198" s="98">
        <v>44160</v>
      </c>
      <c r="B198" s="104">
        <v>1</v>
      </c>
      <c r="C198" s="104">
        <v>23</v>
      </c>
      <c r="D198" s="101">
        <f t="shared" si="4"/>
        <v>12614</v>
      </c>
    </row>
    <row r="199" spans="1:4" x14ac:dyDescent="0.3">
      <c r="A199" s="98">
        <v>44161</v>
      </c>
      <c r="B199" s="104">
        <v>0</v>
      </c>
      <c r="C199" s="104">
        <v>20</v>
      </c>
      <c r="D199" s="101">
        <f t="shared" si="4"/>
        <v>12614</v>
      </c>
    </row>
    <row r="200" spans="1:4" x14ac:dyDescent="0.3">
      <c r="A200" s="98">
        <v>44162</v>
      </c>
      <c r="B200" s="104">
        <v>0</v>
      </c>
      <c r="C200" s="104">
        <v>14</v>
      </c>
      <c r="D200" s="101">
        <f t="shared" si="4"/>
        <v>12614</v>
      </c>
    </row>
    <row r="201" spans="1:4" x14ac:dyDescent="0.3">
      <c r="A201" s="98">
        <v>44163</v>
      </c>
      <c r="B201" s="104"/>
      <c r="C201" s="104"/>
      <c r="D201" s="101">
        <f t="shared" si="4"/>
        <v>12614</v>
      </c>
    </row>
    <row r="202" spans="1:4" x14ac:dyDescent="0.3">
      <c r="A202" s="98">
        <v>44164</v>
      </c>
      <c r="B202" s="104"/>
      <c r="C202" s="104"/>
      <c r="D202" s="101">
        <f t="shared" si="4"/>
        <v>12614</v>
      </c>
    </row>
    <row r="203" spans="1:4" x14ac:dyDescent="0.3">
      <c r="A203" s="98">
        <v>44165</v>
      </c>
      <c r="B203" s="104">
        <v>5</v>
      </c>
      <c r="C203" s="104">
        <v>14</v>
      </c>
      <c r="D203" s="101">
        <f>SUM(D202,B203)</f>
        <v>12619</v>
      </c>
    </row>
    <row r="204" spans="1:4" x14ac:dyDescent="0.3">
      <c r="A204" s="98">
        <v>44166</v>
      </c>
      <c r="B204" s="104">
        <v>0</v>
      </c>
      <c r="C204" s="104">
        <v>12</v>
      </c>
      <c r="D204" s="101">
        <f>SUM(D203,B204)</f>
        <v>12619</v>
      </c>
    </row>
    <row r="205" spans="1:4" x14ac:dyDescent="0.3">
      <c r="A205" s="98">
        <v>44167</v>
      </c>
      <c r="B205" s="104">
        <v>5</v>
      </c>
      <c r="C205" s="104">
        <v>15</v>
      </c>
      <c r="D205" s="101">
        <f>SUM(D204,B205)</f>
        <v>12624</v>
      </c>
    </row>
    <row r="206" spans="1:4" x14ac:dyDescent="0.3">
      <c r="A206" s="98">
        <v>44168</v>
      </c>
      <c r="B206" s="104">
        <v>0</v>
      </c>
      <c r="C206" s="104">
        <v>7</v>
      </c>
      <c r="D206" s="101">
        <f>SUM(D205,B206)</f>
        <v>12624</v>
      </c>
    </row>
    <row r="207" spans="1:4" x14ac:dyDescent="0.3">
      <c r="A207" s="98">
        <v>44169</v>
      </c>
      <c r="B207" s="104"/>
      <c r="C207" s="104"/>
      <c r="D207" s="105"/>
    </row>
    <row r="208" spans="1:4" x14ac:dyDescent="0.3">
      <c r="A208" s="98">
        <v>44170</v>
      </c>
      <c r="B208" s="104"/>
      <c r="C208" s="104"/>
      <c r="D208" s="105"/>
    </row>
    <row r="209" spans="1:4" x14ac:dyDescent="0.3">
      <c r="A209" s="98">
        <v>44171</v>
      </c>
      <c r="B209" s="104"/>
      <c r="C209" s="104"/>
      <c r="D209" s="105"/>
    </row>
    <row r="210" spans="1:4" x14ac:dyDescent="0.3">
      <c r="A210" s="156"/>
      <c r="B210" s="104"/>
      <c r="C210" s="104"/>
      <c r="D210" s="105"/>
    </row>
    <row r="211" spans="1:4" ht="14.5" thickBot="1" x14ac:dyDescent="0.35">
      <c r="A211" s="106" t="s">
        <v>87</v>
      </c>
      <c r="B211" s="107"/>
      <c r="C211" s="107"/>
      <c r="D211" s="108">
        <f>MAX(D4:D210)</f>
        <v>12624</v>
      </c>
    </row>
    <row r="212" spans="1:4" ht="14.5" thickTop="1" x14ac:dyDescent="0.3">
      <c r="B212" s="44"/>
      <c r="C212" s="44"/>
      <c r="D212" s="44"/>
    </row>
    <row r="213" spans="1:4" x14ac:dyDescent="0.3">
      <c r="B213" s="44"/>
      <c r="C213" s="44"/>
      <c r="D213" s="44"/>
    </row>
    <row r="214" spans="1:4" x14ac:dyDescent="0.3">
      <c r="B214" s="44"/>
      <c r="C214" s="44"/>
      <c r="D214" s="44"/>
    </row>
    <row r="215" spans="1:4" x14ac:dyDescent="0.3">
      <c r="B215" s="44"/>
      <c r="C215" s="44"/>
      <c r="D215" s="44"/>
    </row>
    <row r="216" spans="1:4" x14ac:dyDescent="0.3">
      <c r="B216" s="44"/>
      <c r="C216" s="44"/>
      <c r="D216" s="44"/>
    </row>
    <row r="217" spans="1:4" x14ac:dyDescent="0.3">
      <c r="B217" s="44"/>
      <c r="C217" s="44"/>
      <c r="D217" s="44"/>
    </row>
    <row r="218" spans="1:4" x14ac:dyDescent="0.3">
      <c r="B218" s="44"/>
      <c r="C218" s="44"/>
      <c r="D218" s="44"/>
    </row>
    <row r="219" spans="1:4" x14ac:dyDescent="0.3">
      <c r="B219" s="44"/>
      <c r="C219" s="44"/>
      <c r="D219" s="44"/>
    </row>
    <row r="220" spans="1:4" x14ac:dyDescent="0.3">
      <c r="B220" s="44"/>
      <c r="C220" s="44"/>
      <c r="D220" s="44"/>
    </row>
    <row r="221" spans="1:4" x14ac:dyDescent="0.3">
      <c r="B221" s="44"/>
      <c r="C221" s="44"/>
      <c r="D221" s="44"/>
    </row>
    <row r="222" spans="1:4" x14ac:dyDescent="0.3">
      <c r="B222" s="44"/>
      <c r="C222" s="44"/>
      <c r="D222" s="44"/>
    </row>
    <row r="223" spans="1:4" x14ac:dyDescent="0.3">
      <c r="B223" s="44"/>
      <c r="C223" s="44"/>
      <c r="D223" s="44"/>
    </row>
    <row r="224" spans="1:4" x14ac:dyDescent="0.3">
      <c r="B224" s="44"/>
      <c r="C224" s="44"/>
      <c r="D224" s="44"/>
    </row>
    <row r="225" spans="2:4" x14ac:dyDescent="0.3">
      <c r="B225" s="44"/>
      <c r="C225" s="44"/>
      <c r="D225" s="44"/>
    </row>
    <row r="226" spans="2:4" x14ac:dyDescent="0.3">
      <c r="B226" s="44"/>
      <c r="C226" s="44"/>
      <c r="D226" s="44"/>
    </row>
    <row r="227" spans="2:4" x14ac:dyDescent="0.3">
      <c r="B227" s="44"/>
      <c r="C227" s="44"/>
      <c r="D227" s="44"/>
    </row>
    <row r="228" spans="2:4" x14ac:dyDescent="0.3">
      <c r="B228" s="44"/>
      <c r="C228" s="44"/>
      <c r="D228" s="44"/>
    </row>
    <row r="229" spans="2:4" x14ac:dyDescent="0.3">
      <c r="B229" s="44"/>
      <c r="C229" s="44"/>
      <c r="D229" s="44"/>
    </row>
    <row r="230" spans="2:4" x14ac:dyDescent="0.3">
      <c r="B230" s="44"/>
      <c r="C230" s="44"/>
      <c r="D230" s="44"/>
    </row>
    <row r="231" spans="2:4" x14ac:dyDescent="0.3">
      <c r="B231" s="44"/>
      <c r="C231" s="44"/>
      <c r="D231" s="44"/>
    </row>
    <row r="232" spans="2:4" x14ac:dyDescent="0.3">
      <c r="B232" s="44"/>
      <c r="C232" s="44"/>
      <c r="D232" s="44"/>
    </row>
    <row r="233" spans="2:4" x14ac:dyDescent="0.3">
      <c r="B233" s="44"/>
      <c r="C233" s="44"/>
      <c r="D233" s="44"/>
    </row>
    <row r="234" spans="2:4" x14ac:dyDescent="0.3">
      <c r="B234" s="44"/>
      <c r="C234" s="44"/>
      <c r="D234" s="44"/>
    </row>
    <row r="235" spans="2:4" x14ac:dyDescent="0.3">
      <c r="B235" s="44"/>
      <c r="C235" s="44"/>
      <c r="D235" s="44"/>
    </row>
    <row r="236" spans="2:4" x14ac:dyDescent="0.3">
      <c r="B236" s="44"/>
      <c r="C236" s="44"/>
      <c r="D236" s="44"/>
    </row>
    <row r="237" spans="2:4" x14ac:dyDescent="0.3">
      <c r="B237" s="44"/>
      <c r="C237" s="44"/>
      <c r="D237" s="44"/>
    </row>
    <row r="238" spans="2:4" x14ac:dyDescent="0.3">
      <c r="B238" s="44"/>
      <c r="C238" s="44"/>
      <c r="D238" s="44"/>
    </row>
    <row r="239" spans="2:4" x14ac:dyDescent="0.3">
      <c r="B239" s="44"/>
      <c r="C239" s="44"/>
      <c r="D239" s="44"/>
    </row>
    <row r="240" spans="2:4" x14ac:dyDescent="0.3">
      <c r="B240" s="44"/>
      <c r="C240" s="44"/>
      <c r="D240" s="44"/>
    </row>
    <row r="241" spans="2:4" x14ac:dyDescent="0.3">
      <c r="B241" s="44"/>
      <c r="C241" s="44"/>
      <c r="D241" s="44"/>
    </row>
    <row r="242" spans="2:4" x14ac:dyDescent="0.3">
      <c r="B242" s="44"/>
      <c r="C242" s="44"/>
      <c r="D242" s="44"/>
    </row>
    <row r="243" spans="2:4" x14ac:dyDescent="0.3">
      <c r="B243" s="44"/>
      <c r="C243" s="44"/>
      <c r="D243" s="44"/>
    </row>
    <row r="244" spans="2:4" x14ac:dyDescent="0.3">
      <c r="B244" s="44"/>
      <c r="C244" s="44"/>
      <c r="D244" s="44"/>
    </row>
    <row r="245" spans="2:4" x14ac:dyDescent="0.3">
      <c r="B245" s="44"/>
      <c r="C245" s="44"/>
      <c r="D245" s="44"/>
    </row>
    <row r="246" spans="2:4" x14ac:dyDescent="0.3">
      <c r="B246" s="44"/>
      <c r="C246" s="44"/>
      <c r="D246" s="44"/>
    </row>
    <row r="247" spans="2:4" x14ac:dyDescent="0.3">
      <c r="B247" s="44"/>
      <c r="C247" s="44"/>
      <c r="D247" s="44"/>
    </row>
    <row r="248" spans="2:4" x14ac:dyDescent="0.3">
      <c r="B248" s="44"/>
      <c r="C248" s="44"/>
      <c r="D248" s="44"/>
    </row>
    <row r="249" spans="2:4" x14ac:dyDescent="0.3">
      <c r="B249" s="44"/>
      <c r="C249" s="44"/>
      <c r="D249" s="44"/>
    </row>
    <row r="250" spans="2:4" x14ac:dyDescent="0.3">
      <c r="B250" s="44"/>
      <c r="C250" s="44"/>
      <c r="D250" s="44"/>
    </row>
    <row r="251" spans="2:4" x14ac:dyDescent="0.3">
      <c r="B251" s="44"/>
      <c r="C251" s="44"/>
      <c r="D251" s="44"/>
    </row>
    <row r="252" spans="2:4" x14ac:dyDescent="0.3">
      <c r="B252" s="44"/>
      <c r="C252" s="44"/>
      <c r="D252" s="44"/>
    </row>
    <row r="253" spans="2:4" x14ac:dyDescent="0.3">
      <c r="B253" s="44"/>
      <c r="C253" s="44"/>
      <c r="D253" s="44"/>
    </row>
    <row r="254" spans="2:4" x14ac:dyDescent="0.3">
      <c r="B254" s="44"/>
      <c r="C254" s="44"/>
      <c r="D254" s="44"/>
    </row>
    <row r="255" spans="2:4" x14ac:dyDescent="0.3">
      <c r="B255" s="44"/>
      <c r="C255" s="44"/>
      <c r="D255" s="44"/>
    </row>
    <row r="256" spans="2:4" x14ac:dyDescent="0.3">
      <c r="B256" s="44"/>
      <c r="C256" s="44"/>
      <c r="D256" s="44"/>
    </row>
    <row r="257" spans="2:4" x14ac:dyDescent="0.3">
      <c r="B257" s="44"/>
      <c r="C257" s="44"/>
      <c r="D257" s="44"/>
    </row>
    <row r="258" spans="2:4" x14ac:dyDescent="0.3">
      <c r="B258" s="44"/>
      <c r="C258" s="44"/>
      <c r="D258" s="44"/>
    </row>
    <row r="259" spans="2:4" x14ac:dyDescent="0.3">
      <c r="B259" s="44"/>
      <c r="C259" s="44"/>
      <c r="D259" s="44"/>
    </row>
    <row r="260" spans="2:4" x14ac:dyDescent="0.3">
      <c r="B260" s="44"/>
      <c r="C260" s="44"/>
      <c r="D260" s="44"/>
    </row>
    <row r="261" spans="2:4" x14ac:dyDescent="0.3">
      <c r="B261" s="44"/>
      <c r="C261" s="44"/>
      <c r="D261" s="44"/>
    </row>
    <row r="262" spans="2:4" x14ac:dyDescent="0.3">
      <c r="B262" s="44"/>
      <c r="C262" s="44"/>
      <c r="D262" s="44"/>
    </row>
    <row r="263" spans="2:4" x14ac:dyDescent="0.3">
      <c r="B263" s="44"/>
      <c r="C263" s="44"/>
      <c r="D263" s="44"/>
    </row>
    <row r="264" spans="2:4" x14ac:dyDescent="0.3">
      <c r="B264" s="44"/>
      <c r="C264" s="44"/>
      <c r="D264" s="44"/>
    </row>
    <row r="265" spans="2:4" x14ac:dyDescent="0.3">
      <c r="B265" s="44"/>
      <c r="C265" s="44"/>
      <c r="D265" s="44"/>
    </row>
    <row r="266" spans="2:4" x14ac:dyDescent="0.3">
      <c r="B266" s="44"/>
      <c r="C266" s="44"/>
      <c r="D266" s="44"/>
    </row>
    <row r="267" spans="2:4" x14ac:dyDescent="0.3">
      <c r="B267" s="44"/>
      <c r="C267" s="44"/>
      <c r="D267" s="44"/>
    </row>
    <row r="268" spans="2:4" x14ac:dyDescent="0.3">
      <c r="B268" s="44"/>
      <c r="C268" s="44"/>
      <c r="D268" s="44"/>
    </row>
    <row r="269" spans="2:4" x14ac:dyDescent="0.3">
      <c r="B269" s="44"/>
      <c r="C269" s="44"/>
      <c r="D269" s="44"/>
    </row>
    <row r="270" spans="2:4" x14ac:dyDescent="0.3">
      <c r="B270" s="44"/>
      <c r="C270" s="44"/>
      <c r="D270" s="44"/>
    </row>
    <row r="271" spans="2:4" x14ac:dyDescent="0.3">
      <c r="B271" s="44"/>
      <c r="C271" s="44"/>
      <c r="D271" s="44"/>
    </row>
    <row r="272" spans="2:4" x14ac:dyDescent="0.3">
      <c r="B272" s="44"/>
      <c r="C272" s="44"/>
      <c r="D272" s="44"/>
    </row>
    <row r="273" spans="2:4" x14ac:dyDescent="0.3">
      <c r="B273" s="44"/>
      <c r="C273" s="44"/>
      <c r="D273" s="44"/>
    </row>
    <row r="274" spans="2:4" x14ac:dyDescent="0.3">
      <c r="B274" s="44"/>
      <c r="C274" s="44"/>
      <c r="D274" s="44"/>
    </row>
    <row r="275" spans="2:4" x14ac:dyDescent="0.3">
      <c r="B275" s="44"/>
      <c r="C275" s="44"/>
      <c r="D275" s="44"/>
    </row>
    <row r="276" spans="2:4" x14ac:dyDescent="0.3">
      <c r="B276" s="44"/>
      <c r="C276" s="44"/>
      <c r="D276" s="44"/>
    </row>
    <row r="277" spans="2:4" x14ac:dyDescent="0.3">
      <c r="B277" s="44"/>
      <c r="C277" s="44"/>
      <c r="D277" s="44"/>
    </row>
    <row r="278" spans="2:4" x14ac:dyDescent="0.3">
      <c r="B278" s="44"/>
      <c r="C278" s="44"/>
      <c r="D278" s="44"/>
    </row>
    <row r="279" spans="2:4" x14ac:dyDescent="0.3">
      <c r="B279" s="44"/>
      <c r="C279" s="44"/>
      <c r="D279" s="44"/>
    </row>
    <row r="280" spans="2:4" x14ac:dyDescent="0.3">
      <c r="B280" s="44"/>
      <c r="C280" s="44"/>
      <c r="D280" s="44"/>
    </row>
    <row r="281" spans="2:4" x14ac:dyDescent="0.3">
      <c r="B281" s="44"/>
      <c r="C281" s="44"/>
      <c r="D281" s="44"/>
    </row>
    <row r="282" spans="2:4" x14ac:dyDescent="0.3">
      <c r="B282" s="44"/>
      <c r="C282" s="44"/>
      <c r="D282" s="44"/>
    </row>
    <row r="283" spans="2:4" x14ac:dyDescent="0.3">
      <c r="B283" s="44"/>
      <c r="C283" s="44"/>
      <c r="D283" s="44"/>
    </row>
    <row r="284" spans="2:4" x14ac:dyDescent="0.3">
      <c r="B284" s="44"/>
      <c r="C284" s="44"/>
      <c r="D284" s="44"/>
    </row>
    <row r="285" spans="2:4" x14ac:dyDescent="0.3">
      <c r="B285" s="44"/>
      <c r="C285" s="44"/>
      <c r="D285" s="44"/>
    </row>
    <row r="286" spans="2:4" x14ac:dyDescent="0.3">
      <c r="B286" s="44"/>
      <c r="C286" s="44"/>
      <c r="D286" s="44"/>
    </row>
    <row r="287" spans="2:4" x14ac:dyDescent="0.3">
      <c r="B287" s="44"/>
      <c r="C287" s="44"/>
      <c r="D287" s="44"/>
    </row>
    <row r="288" spans="2:4" x14ac:dyDescent="0.3">
      <c r="B288" s="44"/>
      <c r="C288" s="44"/>
      <c r="D288" s="44"/>
    </row>
    <row r="289" spans="2:4" x14ac:dyDescent="0.3">
      <c r="B289" s="44"/>
      <c r="C289" s="44"/>
      <c r="D289" s="44"/>
    </row>
    <row r="290" spans="2:4" x14ac:dyDescent="0.3">
      <c r="B290" s="44"/>
      <c r="C290" s="44"/>
      <c r="D290" s="44"/>
    </row>
    <row r="291" spans="2:4" x14ac:dyDescent="0.3">
      <c r="B291" s="44"/>
      <c r="C291" s="44"/>
      <c r="D291" s="44"/>
    </row>
    <row r="292" spans="2:4" x14ac:dyDescent="0.3">
      <c r="B292" s="44"/>
      <c r="C292" s="44"/>
      <c r="D292" s="44"/>
    </row>
    <row r="293" spans="2:4" x14ac:dyDescent="0.3">
      <c r="B293" s="44"/>
      <c r="C293" s="44"/>
      <c r="D293" s="44"/>
    </row>
    <row r="294" spans="2:4" x14ac:dyDescent="0.3">
      <c r="B294" s="44"/>
      <c r="C294" s="44"/>
      <c r="D294" s="44"/>
    </row>
    <row r="295" spans="2:4" x14ac:dyDescent="0.3">
      <c r="B295" s="44"/>
      <c r="C295" s="44"/>
      <c r="D295" s="44"/>
    </row>
    <row r="296" spans="2:4" x14ac:dyDescent="0.3">
      <c r="B296" s="44"/>
      <c r="C296" s="44"/>
      <c r="D296" s="44"/>
    </row>
    <row r="297" spans="2:4" x14ac:dyDescent="0.3">
      <c r="B297" s="44"/>
      <c r="C297" s="44"/>
      <c r="D297" s="44"/>
    </row>
    <row r="298" spans="2:4" x14ac:dyDescent="0.3">
      <c r="B298" s="44"/>
      <c r="C298" s="44"/>
      <c r="D298" s="44"/>
    </row>
    <row r="299" spans="2:4" x14ac:dyDescent="0.3">
      <c r="B299" s="44"/>
      <c r="C299" s="44"/>
      <c r="D299" s="44"/>
    </row>
    <row r="300" spans="2:4" x14ac:dyDescent="0.3">
      <c r="B300" s="44"/>
      <c r="C300" s="44"/>
      <c r="D300" s="44"/>
    </row>
    <row r="301" spans="2:4" x14ac:dyDescent="0.3">
      <c r="B301" s="44"/>
      <c r="C301" s="44"/>
      <c r="D301" s="44"/>
    </row>
    <row r="302" spans="2:4" x14ac:dyDescent="0.3">
      <c r="B302" s="44"/>
      <c r="C302" s="44"/>
      <c r="D302" s="44"/>
    </row>
    <row r="303" spans="2:4" x14ac:dyDescent="0.3">
      <c r="B303" s="44"/>
      <c r="C303" s="44"/>
      <c r="D303" s="44"/>
    </row>
    <row r="304" spans="2:4" x14ac:dyDescent="0.3">
      <c r="B304" s="44"/>
      <c r="C304" s="44"/>
      <c r="D304" s="44"/>
    </row>
    <row r="305" spans="2:4" x14ac:dyDescent="0.3">
      <c r="B305" s="44"/>
      <c r="C305" s="44"/>
      <c r="D305" s="44"/>
    </row>
    <row r="306" spans="2:4" x14ac:dyDescent="0.3">
      <c r="B306" s="44"/>
      <c r="C306" s="44"/>
      <c r="D306" s="44"/>
    </row>
    <row r="307" spans="2:4" x14ac:dyDescent="0.3">
      <c r="B307" s="44"/>
      <c r="C307" s="44"/>
      <c r="D307" s="44"/>
    </row>
    <row r="308" spans="2:4" x14ac:dyDescent="0.3">
      <c r="B308" s="44"/>
      <c r="C308" s="44"/>
      <c r="D308" s="44"/>
    </row>
    <row r="309" spans="2:4" x14ac:dyDescent="0.3">
      <c r="B309" s="44"/>
      <c r="C309" s="44"/>
      <c r="D309" s="44"/>
    </row>
    <row r="310" spans="2:4" x14ac:dyDescent="0.3">
      <c r="B310" s="44"/>
      <c r="C310" s="44"/>
      <c r="D310" s="44"/>
    </row>
    <row r="311" spans="2:4" x14ac:dyDescent="0.3">
      <c r="B311" s="44"/>
      <c r="C311" s="44"/>
      <c r="D311" s="44"/>
    </row>
    <row r="312" spans="2:4" x14ac:dyDescent="0.3">
      <c r="B312" s="44"/>
      <c r="C312" s="44"/>
      <c r="D312" s="44"/>
    </row>
    <row r="313" spans="2:4" x14ac:dyDescent="0.3">
      <c r="B313" s="44"/>
      <c r="C313" s="44"/>
      <c r="D313" s="44"/>
    </row>
    <row r="314" spans="2:4" x14ac:dyDescent="0.3">
      <c r="B314" s="44"/>
      <c r="C314" s="44"/>
      <c r="D314" s="44"/>
    </row>
    <row r="315" spans="2:4" x14ac:dyDescent="0.3">
      <c r="B315" s="44"/>
      <c r="C315" s="44"/>
      <c r="D315" s="44"/>
    </row>
    <row r="316" spans="2:4" x14ac:dyDescent="0.3">
      <c r="B316" s="44"/>
      <c r="C316" s="44"/>
      <c r="D316" s="44"/>
    </row>
    <row r="317" spans="2:4" x14ac:dyDescent="0.3">
      <c r="B317" s="44"/>
      <c r="C317" s="44"/>
      <c r="D317" s="44"/>
    </row>
    <row r="318" spans="2:4" x14ac:dyDescent="0.3">
      <c r="B318" s="44"/>
      <c r="C318" s="44"/>
      <c r="D318" s="44"/>
    </row>
    <row r="319" spans="2:4" x14ac:dyDescent="0.3">
      <c r="B319" s="44"/>
      <c r="C319" s="44"/>
      <c r="D319" s="44"/>
    </row>
    <row r="320" spans="2:4" x14ac:dyDescent="0.3">
      <c r="B320" s="44"/>
      <c r="C320" s="44"/>
      <c r="D320" s="44"/>
    </row>
    <row r="321" spans="2:4" x14ac:dyDescent="0.3">
      <c r="B321" s="44"/>
      <c r="C321" s="44"/>
      <c r="D321" s="44"/>
    </row>
    <row r="322" spans="2:4" x14ac:dyDescent="0.3">
      <c r="B322" s="44"/>
      <c r="C322" s="44"/>
      <c r="D322" s="44"/>
    </row>
    <row r="323" spans="2:4" x14ac:dyDescent="0.3">
      <c r="B323" s="44"/>
      <c r="C323" s="44"/>
      <c r="D323" s="44"/>
    </row>
    <row r="324" spans="2:4" x14ac:dyDescent="0.3">
      <c r="B324" s="44"/>
      <c r="C324" s="44"/>
      <c r="D324" s="44"/>
    </row>
    <row r="325" spans="2:4" x14ac:dyDescent="0.3">
      <c r="B325" s="44"/>
      <c r="C325" s="44"/>
      <c r="D325" s="44"/>
    </row>
    <row r="326" spans="2:4" x14ac:dyDescent="0.3">
      <c r="B326" s="44"/>
      <c r="C326" s="44"/>
      <c r="D326" s="44"/>
    </row>
    <row r="327" spans="2:4" x14ac:dyDescent="0.3">
      <c r="B327" s="44"/>
      <c r="C327" s="44"/>
      <c r="D327" s="44"/>
    </row>
    <row r="328" spans="2:4" x14ac:dyDescent="0.3">
      <c r="B328" s="44"/>
      <c r="C328" s="44"/>
      <c r="D328" s="44"/>
    </row>
    <row r="329" spans="2:4" x14ac:dyDescent="0.3">
      <c r="B329" s="44"/>
      <c r="C329" s="44"/>
      <c r="D329" s="44"/>
    </row>
    <row r="330" spans="2:4" x14ac:dyDescent="0.3">
      <c r="B330" s="44"/>
      <c r="C330" s="44"/>
      <c r="D330"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2"/>
  <sheetViews>
    <sheetView zoomScaleNormal="100" workbookViewId="0">
      <pane xSplit="1" ySplit="1" topLeftCell="FH167" activePane="bottomRight" state="frozen"/>
      <selection pane="topRight" activeCell="B1" sqref="B1"/>
      <selection pane="bottomLeft" activeCell="A3" sqref="A3"/>
      <selection pane="bottomRight" activeCell="C204" sqref="C204:C205"/>
    </sheetView>
  </sheetViews>
  <sheetFormatPr baseColWidth="10" defaultColWidth="11" defaultRowHeight="14" x14ac:dyDescent="0.3"/>
  <cols>
    <col min="1" max="1" width="26" style="36" customWidth="1"/>
    <col min="2" max="16384" width="11" style="48"/>
  </cols>
  <sheetData>
    <row r="1" spans="1:189" s="110" customFormat="1" ht="29.25" customHeight="1" x14ac:dyDescent="0.3">
      <c r="A1" s="109"/>
      <c r="B1" s="240" t="s">
        <v>58</v>
      </c>
      <c r="C1" s="240"/>
      <c r="D1" s="240" t="s">
        <v>79</v>
      </c>
      <c r="E1" s="240"/>
      <c r="F1" s="241" t="s">
        <v>113</v>
      </c>
      <c r="G1" s="242"/>
      <c r="H1" s="240" t="s">
        <v>29</v>
      </c>
      <c r="I1" s="240"/>
      <c r="J1" s="240" t="s">
        <v>80</v>
      </c>
      <c r="K1" s="240"/>
      <c r="L1" s="240" t="s">
        <v>73</v>
      </c>
      <c r="M1" s="240"/>
      <c r="N1" s="240" t="s">
        <v>11</v>
      </c>
      <c r="O1" s="243"/>
      <c r="P1" s="242" t="s">
        <v>57</v>
      </c>
      <c r="Q1" s="240"/>
      <c r="R1" s="240" t="s">
        <v>149</v>
      </c>
      <c r="S1" s="240"/>
      <c r="T1" s="240" t="s">
        <v>44</v>
      </c>
      <c r="U1" s="240"/>
      <c r="V1" s="240" t="s">
        <v>32</v>
      </c>
      <c r="W1" s="240"/>
      <c r="X1" s="240" t="s">
        <v>133</v>
      </c>
      <c r="Y1" s="240"/>
      <c r="Z1" s="240" t="s">
        <v>56</v>
      </c>
      <c r="AA1" s="240"/>
      <c r="AB1" s="240" t="s">
        <v>33</v>
      </c>
      <c r="AC1" s="240"/>
      <c r="AD1" s="241" t="s">
        <v>154</v>
      </c>
      <c r="AE1" s="242"/>
      <c r="AF1" s="240" t="s">
        <v>106</v>
      </c>
      <c r="AG1" s="240"/>
      <c r="AH1" s="240" t="s">
        <v>63</v>
      </c>
      <c r="AI1" s="240"/>
      <c r="AJ1" s="240" t="s">
        <v>34</v>
      </c>
      <c r="AK1" s="240"/>
      <c r="AL1" s="240" t="s">
        <v>45</v>
      </c>
      <c r="AM1" s="240"/>
      <c r="AN1" s="240" t="s">
        <v>27</v>
      </c>
      <c r="AO1" s="240"/>
      <c r="AP1" s="240" t="s">
        <v>46</v>
      </c>
      <c r="AQ1" s="240"/>
      <c r="AR1" s="240" t="s">
        <v>134</v>
      </c>
      <c r="AS1" s="240"/>
      <c r="AT1" s="240" t="s">
        <v>51</v>
      </c>
      <c r="AU1" s="240"/>
      <c r="AV1" s="240" t="s">
        <v>47</v>
      </c>
      <c r="AW1" s="240"/>
      <c r="AX1" s="240" t="s">
        <v>40</v>
      </c>
      <c r="AY1" s="240"/>
      <c r="AZ1" s="241" t="s">
        <v>107</v>
      </c>
      <c r="BA1" s="242"/>
      <c r="BB1" s="241" t="s">
        <v>124</v>
      </c>
      <c r="BC1" s="242"/>
      <c r="BD1" s="240" t="s">
        <v>41</v>
      </c>
      <c r="BE1" s="240"/>
      <c r="BF1" s="241" t="s">
        <v>109</v>
      </c>
      <c r="BG1" s="242"/>
      <c r="BH1" s="241" t="s">
        <v>143</v>
      </c>
      <c r="BI1" s="242"/>
      <c r="BJ1" s="241" t="s">
        <v>144</v>
      </c>
      <c r="BK1" s="242"/>
      <c r="BL1" s="241" t="s">
        <v>140</v>
      </c>
      <c r="BM1" s="242"/>
      <c r="BN1" s="241" t="s">
        <v>125</v>
      </c>
      <c r="BO1" s="242"/>
      <c r="BP1" s="241" t="s">
        <v>139</v>
      </c>
      <c r="BQ1" s="242"/>
      <c r="BR1" s="241" t="s">
        <v>135</v>
      </c>
      <c r="BS1" s="242"/>
      <c r="BT1" s="241" t="s">
        <v>141</v>
      </c>
      <c r="BU1" s="242"/>
      <c r="BV1" s="240" t="s">
        <v>70</v>
      </c>
      <c r="BW1" s="240"/>
      <c r="BX1" s="240" t="s">
        <v>42</v>
      </c>
      <c r="BY1" s="240"/>
      <c r="BZ1" s="240" t="s">
        <v>62</v>
      </c>
      <c r="CA1" s="240"/>
      <c r="CB1" s="240" t="s">
        <v>35</v>
      </c>
      <c r="CC1" s="240"/>
      <c r="CD1" s="241" t="s">
        <v>126</v>
      </c>
      <c r="CE1" s="242"/>
      <c r="CF1" s="241" t="s">
        <v>110</v>
      </c>
      <c r="CG1" s="242"/>
      <c r="CH1" s="241" t="s">
        <v>111</v>
      </c>
      <c r="CI1" s="242"/>
      <c r="CJ1" s="240" t="s">
        <v>36</v>
      </c>
      <c r="CK1" s="240"/>
      <c r="CL1" s="241" t="s">
        <v>108</v>
      </c>
      <c r="CM1" s="242"/>
      <c r="CN1" s="241" t="s">
        <v>112</v>
      </c>
      <c r="CO1" s="242"/>
      <c r="CP1" s="241" t="s">
        <v>127</v>
      </c>
      <c r="CQ1" s="242"/>
      <c r="CR1" s="241" t="s">
        <v>128</v>
      </c>
      <c r="CS1" s="242"/>
      <c r="CT1" s="241" t="s">
        <v>145</v>
      </c>
      <c r="CU1" s="242"/>
      <c r="CV1" s="240" t="s">
        <v>37</v>
      </c>
      <c r="CW1" s="240"/>
      <c r="CX1" s="241" t="s">
        <v>146</v>
      </c>
      <c r="CY1" s="242"/>
      <c r="CZ1" s="240" t="s">
        <v>48</v>
      </c>
      <c r="DA1" s="240"/>
      <c r="DB1" s="241" t="s">
        <v>28</v>
      </c>
      <c r="DC1" s="242"/>
      <c r="DD1" s="240" t="s">
        <v>64</v>
      </c>
      <c r="DE1" s="240"/>
      <c r="DF1" s="240" t="s">
        <v>38</v>
      </c>
      <c r="DG1" s="240"/>
      <c r="DH1" s="240" t="s">
        <v>68</v>
      </c>
      <c r="DI1" s="240"/>
      <c r="DJ1" s="240" t="s">
        <v>67</v>
      </c>
      <c r="DK1" s="240"/>
      <c r="DL1" s="240" t="s">
        <v>39</v>
      </c>
      <c r="DM1" s="240"/>
      <c r="DN1" s="240" t="s">
        <v>59</v>
      </c>
      <c r="DO1" s="240"/>
      <c r="DP1" s="241" t="s">
        <v>114</v>
      </c>
      <c r="DQ1" s="242"/>
      <c r="DR1" s="241" t="s">
        <v>147</v>
      </c>
      <c r="DS1" s="242"/>
      <c r="DT1" s="240" t="s">
        <v>31</v>
      </c>
      <c r="DU1" s="240"/>
      <c r="DV1" s="240" t="s">
        <v>60</v>
      </c>
      <c r="DW1" s="240"/>
      <c r="DX1" s="240" t="s">
        <v>61</v>
      </c>
      <c r="DY1" s="240"/>
      <c r="DZ1" s="241" t="s">
        <v>115</v>
      </c>
      <c r="EA1" s="242"/>
      <c r="EB1" s="241" t="s">
        <v>116</v>
      </c>
      <c r="EC1" s="242"/>
      <c r="ED1" s="240" t="s">
        <v>30</v>
      </c>
      <c r="EE1" s="240"/>
      <c r="EF1" s="241" t="s">
        <v>117</v>
      </c>
      <c r="EG1" s="242"/>
      <c r="EH1" s="240" t="s">
        <v>43</v>
      </c>
      <c r="EI1" s="240"/>
      <c r="EJ1" s="240" t="s">
        <v>71</v>
      </c>
      <c r="EK1" s="240"/>
      <c r="EL1" s="240" t="s">
        <v>49</v>
      </c>
      <c r="EM1" s="240"/>
      <c r="EN1" s="241" t="s">
        <v>118</v>
      </c>
      <c r="EO1" s="242"/>
      <c r="EP1" s="240" t="s">
        <v>54</v>
      </c>
      <c r="EQ1" s="240"/>
      <c r="ER1" s="241" t="s">
        <v>153</v>
      </c>
      <c r="ES1" s="242"/>
      <c r="ET1" s="241" t="s">
        <v>65</v>
      </c>
      <c r="EU1" s="242"/>
      <c r="EV1" s="241" t="s">
        <v>150</v>
      </c>
      <c r="EW1" s="242"/>
      <c r="EX1" s="241" t="s">
        <v>151</v>
      </c>
      <c r="EY1" s="242"/>
      <c r="EZ1" s="241" t="s">
        <v>155</v>
      </c>
      <c r="FA1" s="242"/>
      <c r="FB1" s="241" t="s">
        <v>148</v>
      </c>
      <c r="FC1" s="242"/>
      <c r="FD1" s="241" t="s">
        <v>152</v>
      </c>
      <c r="FE1" s="242"/>
      <c r="FF1" s="241" t="s">
        <v>138</v>
      </c>
      <c r="FG1" s="242"/>
      <c r="FH1" s="241" t="s">
        <v>129</v>
      </c>
      <c r="FI1" s="242"/>
      <c r="FJ1" s="241" t="s">
        <v>119</v>
      </c>
      <c r="FK1" s="242"/>
      <c r="FL1" s="240" t="s">
        <v>55</v>
      </c>
      <c r="FM1" s="240"/>
      <c r="FN1" s="241" t="s">
        <v>142</v>
      </c>
      <c r="FO1" s="242"/>
      <c r="FP1" s="240" t="s">
        <v>50</v>
      </c>
      <c r="FQ1" s="240"/>
      <c r="FR1" s="240" t="s">
        <v>72</v>
      </c>
      <c r="FS1" s="240"/>
      <c r="FT1" s="241" t="s">
        <v>130</v>
      </c>
      <c r="FU1" s="242"/>
      <c r="FV1" s="241" t="s">
        <v>137</v>
      </c>
      <c r="FW1" s="242"/>
      <c r="FX1" s="240" t="s">
        <v>66</v>
      </c>
      <c r="FY1" s="240"/>
      <c r="FZ1" s="241" t="s">
        <v>120</v>
      </c>
      <c r="GA1" s="242"/>
      <c r="GB1" s="240" t="s">
        <v>69</v>
      </c>
      <c r="GC1" s="240"/>
      <c r="GD1" s="241" t="s">
        <v>121</v>
      </c>
      <c r="GE1" s="242"/>
      <c r="GF1" s="240" t="s">
        <v>136</v>
      </c>
      <c r="GG1" s="240"/>
    </row>
    <row r="2" spans="1:189" x14ac:dyDescent="0.3">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3">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3">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3">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3">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3">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3">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3">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3">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3">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3">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3">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3">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3">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3">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3">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3">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3">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3">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3">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3">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3">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3">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3">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3">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3">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3">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3">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3">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3">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3">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3">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3">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3">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3">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3">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3">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3">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3">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3">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3">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3">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3">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3">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3">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3">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3">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3">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3">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3">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3">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3">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3">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3">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3">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3">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3">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3">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3">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3">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3">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3">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3">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3">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3">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3">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3">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3">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3">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3">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3">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3">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3">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3">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3">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3">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3">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3">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3">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3">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3">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5"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3">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3">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3">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3">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3">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3">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3">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3">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3">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3">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3">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3">
      <c r="A166" s="115">
        <v>44129</v>
      </c>
      <c r="B166" s="10"/>
      <c r="C166" s="10">
        <f t="shared" ref="C166:C205"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3">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3">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3">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3">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3">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3">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3">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15">
        <v>44150</v>
      </c>
      <c r="B187" s="10"/>
      <c r="C187" s="10">
        <f t="shared" si="135"/>
        <v>0</v>
      </c>
      <c r="D187" s="10"/>
      <c r="E187" s="10">
        <f t="shared" ref="E187:E205" si="142">SUM(E186,D187)</f>
        <v>399</v>
      </c>
      <c r="F187" s="10"/>
      <c r="G187" s="10"/>
      <c r="H187" s="10"/>
      <c r="I187" s="10"/>
      <c r="J187" s="10"/>
      <c r="K187" s="10"/>
      <c r="L187" s="10"/>
      <c r="M187" s="10">
        <f t="shared" ref="M187:M205"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3">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3">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3">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3">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3">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3">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3">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3">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3">
      <c r="A200" s="115">
        <v>44163</v>
      </c>
      <c r="C200" s="10">
        <f t="shared" si="135"/>
        <v>0</v>
      </c>
      <c r="E200" s="10">
        <f t="shared" si="142"/>
        <v>404</v>
      </c>
      <c r="G200" s="10">
        <f t="shared" ref="G200:G205" si="144">F200+G199</f>
        <v>24</v>
      </c>
      <c r="I200" s="10">
        <f t="shared" ref="I200:I205" si="145">H200+I199</f>
        <v>197</v>
      </c>
      <c r="K200" s="10">
        <f t="shared" ref="K200:K205"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3">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3">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3">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3">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3">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3">
      <c r="A206" s="115">
        <v>44169</v>
      </c>
      <c r="B206" s="10"/>
      <c r="C206" s="10"/>
      <c r="D206" s="10"/>
      <c r="E206" s="10"/>
      <c r="F206" s="10"/>
      <c r="G206" s="10"/>
      <c r="H206" s="10"/>
      <c r="I206" s="10"/>
      <c r="J206" s="10"/>
      <c r="K206" s="10"/>
      <c r="L206" s="10"/>
      <c r="M206" s="10"/>
      <c r="N206" s="10"/>
      <c r="O206" s="114"/>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3">
      <c r="A207" s="115">
        <v>44170</v>
      </c>
      <c r="B207" s="10"/>
      <c r="C207" s="10"/>
      <c r="D207" s="10"/>
      <c r="E207" s="10"/>
      <c r="F207" s="10"/>
      <c r="G207" s="10"/>
      <c r="H207" s="10"/>
      <c r="I207" s="10"/>
      <c r="J207" s="10"/>
      <c r="K207" s="10"/>
      <c r="L207" s="10"/>
      <c r="M207" s="10"/>
      <c r="N207" s="10"/>
      <c r="O207" s="114"/>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3">
      <c r="A208" s="115">
        <v>44171</v>
      </c>
      <c r="B208" s="10"/>
      <c r="C208" s="10"/>
      <c r="D208" s="10"/>
      <c r="E208" s="10"/>
      <c r="F208" s="10"/>
      <c r="G208" s="10"/>
      <c r="H208" s="10"/>
      <c r="I208" s="10"/>
      <c r="J208" s="10"/>
      <c r="K208" s="10"/>
      <c r="L208" s="10"/>
      <c r="M208" s="10"/>
      <c r="N208" s="10"/>
      <c r="O208" s="114"/>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4.25" customHeight="1" x14ac:dyDescent="0.3">
      <c r="A209" s="115"/>
      <c r="B209" s="10"/>
      <c r="C209" s="10"/>
      <c r="D209" s="10"/>
      <c r="E209" s="10"/>
      <c r="F209" s="10"/>
      <c r="G209" s="10"/>
      <c r="H209" s="10"/>
      <c r="I209" s="10"/>
      <c r="J209" s="10"/>
      <c r="K209" s="10"/>
      <c r="L209" s="10"/>
      <c r="M209" s="10"/>
      <c r="N209" s="10"/>
      <c r="O209" s="114"/>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s="118" customFormat="1" ht="14.5" thickBot="1" x14ac:dyDescent="0.35">
      <c r="A210" s="117" t="s">
        <v>87</v>
      </c>
      <c r="B210" s="244">
        <f>MAX(C3:C209)</f>
        <v>0</v>
      </c>
      <c r="C210" s="245"/>
      <c r="D210" s="244">
        <f>MAX(E3:E209)</f>
        <v>404</v>
      </c>
      <c r="E210" s="245"/>
      <c r="F210" s="244">
        <f>MAX(G3:G209)</f>
        <v>24</v>
      </c>
      <c r="G210" s="245"/>
      <c r="H210" s="244">
        <f>MAX(I3:I209)</f>
        <v>199</v>
      </c>
      <c r="I210" s="245"/>
      <c r="J210" s="244">
        <f t="shared" ref="J210" si="147">MAX(K3:K209)</f>
        <v>122</v>
      </c>
      <c r="K210" s="245"/>
      <c r="L210" s="244">
        <f t="shared" ref="L210" si="148">MAX(M3:M209)</f>
        <v>179</v>
      </c>
      <c r="M210" s="245"/>
      <c r="N210" s="244">
        <f t="shared" ref="N210" si="149">MAX(O3:O209)</f>
        <v>7</v>
      </c>
      <c r="O210" s="245"/>
      <c r="P210" s="246">
        <f>MAX(Q3:Q209)</f>
        <v>68</v>
      </c>
      <c r="Q210" s="245"/>
      <c r="R210" s="244">
        <f>MAX(S3:S209)</f>
        <v>1</v>
      </c>
      <c r="S210" s="245"/>
      <c r="T210" s="244">
        <f>MAX(U3:U209)</f>
        <v>11</v>
      </c>
      <c r="U210" s="245"/>
      <c r="V210" s="244">
        <f>MAX(W3:W209)</f>
        <v>3</v>
      </c>
      <c r="W210" s="245"/>
      <c r="X210" s="244">
        <f>MAX(Y3:Y209)</f>
        <v>4</v>
      </c>
      <c r="Y210" s="245"/>
      <c r="Z210" s="244">
        <f>MAX(AA3:AA209)</f>
        <v>4</v>
      </c>
      <c r="AA210" s="245"/>
      <c r="AB210" s="244">
        <f>MAX(AC3:AC209)</f>
        <v>3</v>
      </c>
      <c r="AC210" s="245"/>
      <c r="AD210" s="244">
        <f>MAX(AE3:AE165)</f>
        <v>3</v>
      </c>
      <c r="AE210" s="245"/>
      <c r="AF210" s="244">
        <f>MAX(AG3:AG209)</f>
        <v>58</v>
      </c>
      <c r="AG210" s="245"/>
      <c r="AH210" s="244">
        <f>MAX(AI3:AI209)</f>
        <v>0</v>
      </c>
      <c r="AI210" s="245"/>
      <c r="AJ210" s="244">
        <f>MAX(AK3:AK209)</f>
        <v>3</v>
      </c>
      <c r="AK210" s="245"/>
      <c r="AL210" s="244">
        <f>MAX(AM3:AM165)</f>
        <v>10</v>
      </c>
      <c r="AM210" s="245"/>
      <c r="AN210" s="244">
        <f>MAX(AO3:AO209)</f>
        <v>1689</v>
      </c>
      <c r="AO210" s="245"/>
      <c r="AP210" s="244">
        <f>MAX(AQ3:AQ209)</f>
        <v>173</v>
      </c>
      <c r="AQ210" s="245"/>
      <c r="AR210" s="244">
        <f>MAX(AS3:AS209)</f>
        <v>3</v>
      </c>
      <c r="AS210" s="245"/>
      <c r="AT210" s="244">
        <f>MAX(AU3:AU209)</f>
        <v>3</v>
      </c>
      <c r="AU210" s="245"/>
      <c r="AV210" s="244">
        <f>MAX(AW3:AW209)</f>
        <v>24</v>
      </c>
      <c r="AW210" s="245"/>
      <c r="AX210" s="244">
        <f>MAX(AY3:AY209)</f>
        <v>15</v>
      </c>
      <c r="AY210" s="245"/>
      <c r="AZ210" s="244">
        <f>MAX(BA3:BA209)</f>
        <v>35</v>
      </c>
      <c r="BA210" s="245"/>
      <c r="BB210" s="244">
        <f>MAX(BC3:BC209)</f>
        <v>88</v>
      </c>
      <c r="BC210" s="245"/>
      <c r="BD210" s="244">
        <f>MAX(BE3:BE165)</f>
        <v>72</v>
      </c>
      <c r="BE210" s="245"/>
      <c r="BF210" s="244">
        <f>MAX(BG3:BG209)</f>
        <v>11</v>
      </c>
      <c r="BG210" s="245"/>
      <c r="BH210" s="244">
        <f>MAX(BI3:BI165)</f>
        <v>1</v>
      </c>
      <c r="BI210" s="245"/>
      <c r="BJ210" s="244">
        <f>MAX(BK3:BK165)</f>
        <v>0</v>
      </c>
      <c r="BK210" s="245"/>
      <c r="BL210" s="244">
        <f>MAX(BM3:BM165)</f>
        <v>0</v>
      </c>
      <c r="BM210" s="245"/>
      <c r="BN210" s="244">
        <f>MAX(BO3:BO209)</f>
        <v>2</v>
      </c>
      <c r="BO210" s="245"/>
      <c r="BP210" s="244">
        <f>MAX(BQ3:BQ209)</f>
        <v>0</v>
      </c>
      <c r="BQ210" s="245"/>
      <c r="BR210" s="244">
        <f>MAX(BS3:BS209)</f>
        <v>0</v>
      </c>
      <c r="BS210" s="245"/>
      <c r="BT210" s="244">
        <f>MAX(BU3:BU165)</f>
        <v>1</v>
      </c>
      <c r="BU210" s="245"/>
      <c r="BV210" s="244">
        <f>MAX(BW3:BW209)</f>
        <v>0</v>
      </c>
      <c r="BW210" s="245"/>
      <c r="BX210" s="244">
        <f>MAX(BY3:BY209)</f>
        <v>2</v>
      </c>
      <c r="BY210" s="245"/>
      <c r="BZ210" s="244">
        <f>MAX(CA3:CA209)</f>
        <v>18</v>
      </c>
      <c r="CA210" s="245"/>
      <c r="CB210" s="244">
        <f>MAX(CC3:CC209)</f>
        <v>3</v>
      </c>
      <c r="CC210" s="245"/>
      <c r="CD210" s="244">
        <f>MAX(CE3:CE209)</f>
        <v>10</v>
      </c>
      <c r="CE210" s="245"/>
      <c r="CF210" s="244">
        <f>MAX(CG3:CG209)</f>
        <v>30</v>
      </c>
      <c r="CG210" s="245"/>
      <c r="CH210" s="244">
        <f>MAX(CI3:CI209)</f>
        <v>5</v>
      </c>
      <c r="CI210" s="245"/>
      <c r="CJ210" s="244">
        <f>MAX(CK3:CK209)</f>
        <v>21</v>
      </c>
      <c r="CK210" s="245"/>
      <c r="CL210" s="244">
        <f>MAX(CM3:CM209)</f>
        <v>226</v>
      </c>
      <c r="CM210" s="245"/>
      <c r="CN210" s="244">
        <f>MAX(CO3:CO209)</f>
        <v>0</v>
      </c>
      <c r="CO210" s="245"/>
      <c r="CP210" s="244">
        <f>MAX(CQ3:CQ209)</f>
        <v>0</v>
      </c>
      <c r="CQ210" s="245"/>
      <c r="CR210" s="244">
        <f>MAX(CS3:CS209)</f>
        <v>12</v>
      </c>
      <c r="CS210" s="245"/>
      <c r="CT210" s="244">
        <f>MAX(CU3:CU165)</f>
        <v>1</v>
      </c>
      <c r="CU210" s="245"/>
      <c r="CV210" s="244">
        <f>MAX(CW3:CW209)</f>
        <v>14</v>
      </c>
      <c r="CW210" s="245"/>
      <c r="CX210" s="244">
        <f>MAX(CY3:CY165)</f>
        <v>5</v>
      </c>
      <c r="CY210" s="245"/>
      <c r="CZ210" s="244">
        <f>MAX(DA3:DA209)</f>
        <v>21</v>
      </c>
      <c r="DA210" s="245"/>
      <c r="DB210" s="244">
        <f>MAX(DC3:DC165)</f>
        <v>2556</v>
      </c>
      <c r="DC210" s="245"/>
      <c r="DD210" s="244">
        <f>MAX(DE3:DE209)</f>
        <v>416</v>
      </c>
      <c r="DE210" s="245"/>
      <c r="DF210" s="244">
        <f>MAX(DG3:DG209)</f>
        <v>6</v>
      </c>
      <c r="DG210" s="245"/>
      <c r="DH210" s="244">
        <f>MAX(DI3:DI209)</f>
        <v>16</v>
      </c>
      <c r="DI210" s="245"/>
      <c r="DJ210" s="244">
        <f>MAX(DK3:DK209)</f>
        <v>1</v>
      </c>
      <c r="DK210" s="245"/>
      <c r="DL210" s="244">
        <f>MAX(DM3:DM209)</f>
        <v>31</v>
      </c>
      <c r="DM210" s="245"/>
      <c r="DN210" s="244">
        <f>MAX(DO3:DO209)</f>
        <v>45</v>
      </c>
      <c r="DO210" s="245"/>
      <c r="DP210" s="244">
        <f>MAX(DQ3:DQ209)</f>
        <v>10</v>
      </c>
      <c r="DQ210" s="245"/>
      <c r="DR210" s="244">
        <f>MAX(DS3:DS165)</f>
        <v>50</v>
      </c>
      <c r="DS210" s="245"/>
      <c r="DT210" s="244">
        <f>MAX(DU3:DU209)</f>
        <v>22</v>
      </c>
      <c r="DU210" s="245"/>
      <c r="DV210" s="244">
        <f>MAX(DW3:DW209)</f>
        <v>2</v>
      </c>
      <c r="DW210" s="245"/>
      <c r="DX210" s="244">
        <f>MAX(DY3:DY165)</f>
        <v>1</v>
      </c>
      <c r="DY210" s="245"/>
      <c r="DZ210" s="244">
        <f>MAX(EA3:EA209)</f>
        <v>2</v>
      </c>
      <c r="EA210" s="245"/>
      <c r="EB210" s="244">
        <f>MAX(EC3:EC209)</f>
        <v>139</v>
      </c>
      <c r="EC210" s="245"/>
      <c r="ED210" s="244">
        <f>MAX(EE3:EE209)</f>
        <v>1536</v>
      </c>
      <c r="EE210" s="245"/>
      <c r="EF210" s="244">
        <f>MAX(EG3:EG209)</f>
        <v>0</v>
      </c>
      <c r="EG210" s="245"/>
      <c r="EH210" s="244">
        <f>MAX(EI3:EI209)</f>
        <v>10</v>
      </c>
      <c r="EI210" s="245"/>
      <c r="EJ210" s="244">
        <f>MAX(EK3:EK209)</f>
        <v>1</v>
      </c>
      <c r="EK210" s="245"/>
      <c r="EL210" s="244">
        <f>MAX(EM3:EM209)</f>
        <v>8</v>
      </c>
      <c r="EM210" s="245"/>
      <c r="EN210" s="244">
        <f>MAX(EO3:EO209)</f>
        <v>578</v>
      </c>
      <c r="EO210" s="245"/>
      <c r="EP210" s="244">
        <f>MAX(EQ3:EQ209)</f>
        <v>337</v>
      </c>
      <c r="EQ210" s="245"/>
      <c r="ER210" s="244">
        <f>MAX(ES3:ES209)</f>
        <v>40</v>
      </c>
      <c r="ES210" s="245"/>
      <c r="ET210" s="244">
        <f>MAX(EU3:EU165)</f>
        <v>0</v>
      </c>
      <c r="EU210" s="245"/>
      <c r="EV210" s="244">
        <f>MAX(EW3:EW165)</f>
        <v>0</v>
      </c>
      <c r="EW210" s="245"/>
      <c r="EX210" s="244">
        <f>MAX(EY3:EY165)</f>
        <v>3</v>
      </c>
      <c r="EY210" s="245"/>
      <c r="EZ210" s="244">
        <f>MAX(FA3:FA165)</f>
        <v>62</v>
      </c>
      <c r="FA210" s="245"/>
      <c r="FB210" s="244">
        <f>MAX(FC3:FC165)</f>
        <v>970</v>
      </c>
      <c r="FC210" s="245"/>
      <c r="FD210" s="244">
        <f>MAX(FE3:FE165)</f>
        <v>1</v>
      </c>
      <c r="FE210" s="245"/>
      <c r="FF210" s="244">
        <f>MAX(FG3:FG209)</f>
        <v>0</v>
      </c>
      <c r="FG210" s="245"/>
      <c r="FH210" s="244">
        <f>MAX(FI3:FI209)</f>
        <v>76</v>
      </c>
      <c r="FI210" s="245"/>
      <c r="FJ210" s="244">
        <f>MAX(FK3:FK209)</f>
        <v>61</v>
      </c>
      <c r="FK210" s="245"/>
      <c r="FL210" s="244">
        <f>MAX(FM3:FM209)</f>
        <v>1468</v>
      </c>
      <c r="FM210" s="245"/>
      <c r="FN210" s="244">
        <f>MAX(FO3:FO165)</f>
        <v>8</v>
      </c>
      <c r="FO210" s="245"/>
      <c r="FP210" s="244">
        <f>MAX(FQ3:FQ165)</f>
        <v>0</v>
      </c>
      <c r="FQ210" s="245"/>
      <c r="FR210" s="244">
        <f>MAX(FS3:FS165)</f>
        <v>2</v>
      </c>
      <c r="FS210" s="245"/>
      <c r="FT210" s="244">
        <f>MAX(FU3:FU209)</f>
        <v>8</v>
      </c>
      <c r="FU210" s="245"/>
      <c r="FV210" s="244">
        <f>MAX(FW3:FW209)</f>
        <v>1</v>
      </c>
      <c r="FW210" s="245"/>
      <c r="FX210" s="244">
        <f>MAX(FY3:FY209)</f>
        <v>46</v>
      </c>
      <c r="FY210" s="245"/>
      <c r="FZ210" s="244">
        <f>MAX(GA3:GA209)</f>
        <v>75</v>
      </c>
      <c r="GA210" s="245"/>
      <c r="GB210" s="244">
        <f>MAX(GC3:GC209)</f>
        <v>46</v>
      </c>
      <c r="GC210" s="245"/>
      <c r="GD210" s="244">
        <f>MAX(GE3:GE209)</f>
        <v>102</v>
      </c>
      <c r="GE210" s="245"/>
      <c r="GF210" s="244">
        <f>MAX(GG3:GG209)</f>
        <v>300</v>
      </c>
      <c r="GG210" s="245"/>
    </row>
    <row r="211" spans="1:189" s="36" customFormat="1" ht="12" thickTop="1" x14ac:dyDescent="0.25">
      <c r="O211" s="143"/>
      <c r="P211" s="143"/>
    </row>
    <row r="212" spans="1:189" s="36" customFormat="1" ht="11.5" x14ac:dyDescent="0.25">
      <c r="GF212" s="36" t="s">
        <v>156</v>
      </c>
      <c r="GG212" s="44">
        <f>SUM(B210:GG210)</f>
        <v>12624</v>
      </c>
    </row>
  </sheetData>
  <mergeCells count="188">
    <mergeCell ref="FX210:FY210"/>
    <mergeCell ref="FZ210:GA210"/>
    <mergeCell ref="FN210:FO210"/>
    <mergeCell ref="BH1:BI1"/>
    <mergeCell ref="BH210:BI210"/>
    <mergeCell ref="FD1:FE1"/>
    <mergeCell ref="FD210:FE210"/>
    <mergeCell ref="FF210:FG210"/>
    <mergeCell ref="BP210:BQ210"/>
    <mergeCell ref="FF1:FG1"/>
    <mergeCell ref="FJ210:FK210"/>
    <mergeCell ref="DR210:DS210"/>
    <mergeCell ref="BJ210:BK210"/>
    <mergeCell ref="FH210:FI210"/>
    <mergeCell ref="ED1:EE1"/>
    <mergeCell ref="DV1:DW1"/>
    <mergeCell ref="DH1:DI1"/>
    <mergeCell ref="DL1:DM1"/>
    <mergeCell ref="DF1:DG1"/>
    <mergeCell ref="DJ1:DK1"/>
    <mergeCell ref="CN1:CO1"/>
    <mergeCell ref="EB210:EC210"/>
    <mergeCell ref="EX1:EY1"/>
    <mergeCell ref="EX210:EY210"/>
    <mergeCell ref="EH210:EI210"/>
    <mergeCell ref="EJ210:EK210"/>
    <mergeCell ref="CB210:CC210"/>
    <mergeCell ref="CF210:CG210"/>
    <mergeCell ref="CH210:CI210"/>
    <mergeCell ref="CJ210:CK210"/>
    <mergeCell ref="DD210:DE210"/>
    <mergeCell ref="ED210:EE210"/>
    <mergeCell ref="DL210:DM210"/>
    <mergeCell ref="DN210:DO210"/>
    <mergeCell ref="DP210:DQ210"/>
    <mergeCell ref="EN210:EO210"/>
    <mergeCell ref="EP210:EQ210"/>
    <mergeCell ref="EF210:EG210"/>
    <mergeCell ref="AL1:AM1"/>
    <mergeCell ref="BD1:BE1"/>
    <mergeCell ref="DX1:DY1"/>
    <mergeCell ref="BJ1:BK1"/>
    <mergeCell ref="CT1:CU1"/>
    <mergeCell ref="CT210:CU210"/>
    <mergeCell ref="CX1:CY1"/>
    <mergeCell ref="CX210:CY210"/>
    <mergeCell ref="DR1:DS1"/>
    <mergeCell ref="DT210:DU210"/>
    <mergeCell ref="CL210:CM210"/>
    <mergeCell ref="CN210:CO210"/>
    <mergeCell ref="CV210:CW210"/>
    <mergeCell ref="CZ210:DA210"/>
    <mergeCell ref="CP210:CQ210"/>
    <mergeCell ref="CR210:CS210"/>
    <mergeCell ref="EL210:EM210"/>
    <mergeCell ref="DZ210:EA210"/>
    <mergeCell ref="BZ210:CA210"/>
    <mergeCell ref="AX210:AY210"/>
    <mergeCell ref="DV210:DW210"/>
    <mergeCell ref="GB210:GC210"/>
    <mergeCell ref="GD210:GE210"/>
    <mergeCell ref="GF210:GG210"/>
    <mergeCell ref="FL210:FM210"/>
    <mergeCell ref="L210:M210"/>
    <mergeCell ref="FV210:FW210"/>
    <mergeCell ref="FT210:FU210"/>
    <mergeCell ref="R1:S1"/>
    <mergeCell ref="R210:S210"/>
    <mergeCell ref="FP1:FQ1"/>
    <mergeCell ref="FR1:FS1"/>
    <mergeCell ref="AL210:AM210"/>
    <mergeCell ref="BD210:BE210"/>
    <mergeCell ref="DX210:DY210"/>
    <mergeCell ref="FP210:FQ210"/>
    <mergeCell ref="FR210:FS210"/>
    <mergeCell ref="DB1:DC1"/>
    <mergeCell ref="ET1:EU1"/>
    <mergeCell ref="DB210:DC210"/>
    <mergeCell ref="ET210:EU210"/>
    <mergeCell ref="BL1:BM1"/>
    <mergeCell ref="BL210:BM210"/>
    <mergeCell ref="BT1:BU1"/>
    <mergeCell ref="BT210:BU210"/>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FL1:FM1"/>
    <mergeCell ref="FX1:FY1"/>
    <mergeCell ref="L1:M1"/>
    <mergeCell ref="FV1:FW1"/>
    <mergeCell ref="D210:E210"/>
    <mergeCell ref="BV210:BW210"/>
    <mergeCell ref="BX210:BY210"/>
    <mergeCell ref="BF210:BG210"/>
    <mergeCell ref="BR210:BS210"/>
    <mergeCell ref="CD210:CE210"/>
    <mergeCell ref="BN210:BO210"/>
    <mergeCell ref="N210:O210"/>
    <mergeCell ref="DF210:DG210"/>
    <mergeCell ref="DH210:DI210"/>
    <mergeCell ref="DJ210:DK210"/>
    <mergeCell ref="ER210:ES210"/>
    <mergeCell ref="AN210:AO210"/>
    <mergeCell ref="AP210:AQ210"/>
    <mergeCell ref="AR210:AS210"/>
    <mergeCell ref="AT210:AU210"/>
    <mergeCell ref="AV210:AW210"/>
    <mergeCell ref="EZ210:FA210"/>
    <mergeCell ref="FB210:FC210"/>
    <mergeCell ref="EV210:EW210"/>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B210:C210"/>
    <mergeCell ref="T210:U210"/>
    <mergeCell ref="V210:W210"/>
    <mergeCell ref="X210:Y210"/>
    <mergeCell ref="BX1:BY1"/>
    <mergeCell ref="AF1:AG1"/>
    <mergeCell ref="Z210:AA210"/>
    <mergeCell ref="AB210:AC210"/>
    <mergeCell ref="AF210:AG210"/>
    <mergeCell ref="AH210:AI210"/>
    <mergeCell ref="AJ210:AK210"/>
    <mergeCell ref="AD1:AE1"/>
    <mergeCell ref="AD210:AE210"/>
    <mergeCell ref="F210:G210"/>
    <mergeCell ref="H210:I210"/>
    <mergeCell ref="F1:G1"/>
    <mergeCell ref="J210:K210"/>
    <mergeCell ref="AZ210:BA210"/>
    <mergeCell ref="BB210:BC210"/>
    <mergeCell ref="P210:Q210"/>
    <mergeCell ref="EH1:EI1"/>
    <mergeCell ref="J1:K1"/>
    <mergeCell ref="EP1:EQ1"/>
    <mergeCell ref="CP1:CQ1"/>
    <mergeCell ref="CR1:CS1"/>
    <mergeCell ref="N1:O1"/>
    <mergeCell ref="T1:U1"/>
    <mergeCell ref="BV1:BW1"/>
    <mergeCell ref="CZ1:DA1"/>
    <mergeCell ref="X1:Y1"/>
    <mergeCell ref="Z1:AA1"/>
    <mergeCell ref="AH1:AI1"/>
    <mergeCell ref="CJ1:C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zoomScale="110" zoomScaleNormal="110" workbookViewId="0">
      <pane xSplit="1" ySplit="2" topLeftCell="B177" activePane="bottomRight" state="frozen"/>
      <selection pane="topRight" activeCell="B1" sqref="B1"/>
      <selection pane="bottomLeft" activeCell="A3" sqref="A3"/>
      <selection pane="bottomRight" activeCell="E208" sqref="E208"/>
    </sheetView>
  </sheetViews>
  <sheetFormatPr baseColWidth="10" defaultColWidth="11" defaultRowHeight="14" x14ac:dyDescent="0.3"/>
  <cols>
    <col min="1" max="1" width="26" style="36" customWidth="1"/>
    <col min="2" max="11" width="11" style="36"/>
    <col min="12" max="16384" width="11" style="48"/>
  </cols>
  <sheetData>
    <row r="1" spans="1:11" ht="14.5" thickTop="1" x14ac:dyDescent="0.3">
      <c r="A1" s="120"/>
      <c r="B1" s="247" t="s">
        <v>90</v>
      </c>
      <c r="C1" s="247"/>
      <c r="D1" s="247"/>
      <c r="E1" s="247"/>
      <c r="F1" s="247"/>
      <c r="G1" s="247"/>
      <c r="H1" s="247"/>
      <c r="I1" s="247"/>
      <c r="J1" s="247"/>
      <c r="K1" s="248"/>
    </row>
    <row r="2" spans="1:11" x14ac:dyDescent="0.3">
      <c r="A2" s="121"/>
      <c r="B2" s="249" t="s">
        <v>22</v>
      </c>
      <c r="C2" s="249"/>
      <c r="D2" s="249" t="s">
        <v>23</v>
      </c>
      <c r="E2" s="249"/>
      <c r="F2" s="249" t="s">
        <v>24</v>
      </c>
      <c r="G2" s="249"/>
      <c r="H2" s="249" t="s">
        <v>25</v>
      </c>
      <c r="I2" s="249"/>
      <c r="J2" s="249" t="s">
        <v>26</v>
      </c>
      <c r="K2" s="250"/>
    </row>
    <row r="3" spans="1:11" x14ac:dyDescent="0.3">
      <c r="A3" s="121"/>
      <c r="B3" s="122" t="s">
        <v>3</v>
      </c>
      <c r="C3" s="122" t="s">
        <v>2</v>
      </c>
      <c r="D3" s="122" t="s">
        <v>3</v>
      </c>
      <c r="E3" s="122" t="s">
        <v>2</v>
      </c>
      <c r="F3" s="122" t="s">
        <v>3</v>
      </c>
      <c r="G3" s="122" t="s">
        <v>2</v>
      </c>
      <c r="H3" s="122" t="s">
        <v>3</v>
      </c>
      <c r="I3" s="122" t="s">
        <v>2</v>
      </c>
      <c r="J3" s="122" t="s">
        <v>3</v>
      </c>
      <c r="K3" s="123" t="s">
        <v>2</v>
      </c>
    </row>
    <row r="4" spans="1:11" x14ac:dyDescent="0.3">
      <c r="A4" s="124">
        <v>43952.333333333336</v>
      </c>
      <c r="B4" s="122"/>
      <c r="C4" s="122"/>
      <c r="D4" s="122"/>
      <c r="E4" s="122"/>
      <c r="F4" s="122"/>
      <c r="G4" s="122"/>
      <c r="H4" s="122"/>
      <c r="I4" s="122"/>
      <c r="J4" s="122"/>
      <c r="K4" s="123"/>
    </row>
    <row r="5" spans="1:11" x14ac:dyDescent="0.3">
      <c r="A5" s="124">
        <v>43953.333333333336</v>
      </c>
      <c r="B5" s="122"/>
      <c r="C5" s="122"/>
      <c r="D5" s="122"/>
      <c r="E5" s="122"/>
      <c r="F5" s="122"/>
      <c r="G5" s="122"/>
      <c r="H5" s="122"/>
      <c r="I5" s="122"/>
      <c r="J5" s="122"/>
      <c r="K5" s="123"/>
    </row>
    <row r="6" spans="1:11" x14ac:dyDescent="0.3">
      <c r="A6" s="124">
        <v>43954.333333333336</v>
      </c>
      <c r="B6" s="122"/>
      <c r="C6" s="122"/>
      <c r="D6" s="122"/>
      <c r="E6" s="122"/>
      <c r="F6" s="122"/>
      <c r="G6" s="122"/>
      <c r="H6" s="122"/>
      <c r="I6" s="122"/>
      <c r="J6" s="122"/>
      <c r="K6" s="123"/>
    </row>
    <row r="7" spans="1:11" x14ac:dyDescent="0.3">
      <c r="A7" s="124">
        <v>43955.333333333336</v>
      </c>
      <c r="B7" s="122"/>
      <c r="C7" s="122"/>
      <c r="D7" s="122"/>
      <c r="E7" s="122"/>
      <c r="F7" s="122"/>
      <c r="G7" s="122"/>
      <c r="H7" s="122"/>
      <c r="I7" s="122"/>
      <c r="J7" s="122"/>
      <c r="K7" s="123"/>
    </row>
    <row r="8" spans="1:11" x14ac:dyDescent="0.3">
      <c r="A8" s="124">
        <v>43956.333333333336</v>
      </c>
      <c r="B8" s="122"/>
      <c r="C8" s="122"/>
      <c r="D8" s="122"/>
      <c r="E8" s="122"/>
      <c r="F8" s="122"/>
      <c r="G8" s="122"/>
      <c r="H8" s="122"/>
      <c r="I8" s="122"/>
      <c r="J8" s="122"/>
      <c r="K8" s="123"/>
    </row>
    <row r="9" spans="1:11" x14ac:dyDescent="0.3">
      <c r="A9" s="124">
        <v>43957.333333333336</v>
      </c>
      <c r="B9" s="122"/>
      <c r="C9" s="122"/>
      <c r="D9" s="122"/>
      <c r="E9" s="122"/>
      <c r="F9" s="122"/>
      <c r="G9" s="122"/>
      <c r="H9" s="122"/>
      <c r="I9" s="122"/>
      <c r="J9" s="122"/>
      <c r="K9" s="123"/>
    </row>
    <row r="10" spans="1:11" x14ac:dyDescent="0.3">
      <c r="A10" s="124">
        <v>43958.333333333336</v>
      </c>
      <c r="B10" s="122"/>
      <c r="C10" s="122"/>
      <c r="D10" s="122"/>
      <c r="E10" s="122"/>
      <c r="F10" s="122"/>
      <c r="G10" s="122"/>
      <c r="H10" s="122"/>
      <c r="I10" s="122"/>
      <c r="J10" s="122"/>
      <c r="K10" s="123"/>
    </row>
    <row r="11" spans="1:11" x14ac:dyDescent="0.3">
      <c r="A11" s="124">
        <v>43959.333333333336</v>
      </c>
      <c r="B11" s="122"/>
      <c r="C11" s="122"/>
      <c r="D11" s="122"/>
      <c r="E11" s="122"/>
      <c r="F11" s="122"/>
      <c r="G11" s="122"/>
      <c r="H11" s="122"/>
      <c r="I11" s="122"/>
      <c r="J11" s="122"/>
      <c r="K11" s="123"/>
    </row>
    <row r="12" spans="1:11" x14ac:dyDescent="0.3">
      <c r="A12" s="124">
        <v>43960.333333333336</v>
      </c>
      <c r="B12" s="122"/>
      <c r="C12" s="122"/>
      <c r="D12" s="122"/>
      <c r="E12" s="122"/>
      <c r="F12" s="122"/>
      <c r="G12" s="122"/>
      <c r="H12" s="122"/>
      <c r="I12" s="122"/>
      <c r="J12" s="122"/>
      <c r="K12" s="123"/>
    </row>
    <row r="13" spans="1:11" x14ac:dyDescent="0.3">
      <c r="A13" s="124">
        <v>43961.333333333336</v>
      </c>
      <c r="B13" s="122"/>
      <c r="C13" s="122"/>
      <c r="D13" s="122"/>
      <c r="E13" s="122"/>
      <c r="F13" s="122"/>
      <c r="G13" s="122"/>
      <c r="H13" s="122"/>
      <c r="I13" s="122"/>
      <c r="J13" s="122"/>
      <c r="K13" s="123"/>
    </row>
    <row r="14" spans="1:11" x14ac:dyDescent="0.3">
      <c r="A14" s="124">
        <v>43962.333333333336</v>
      </c>
      <c r="B14" s="122"/>
      <c r="C14" s="122"/>
      <c r="D14" s="122"/>
      <c r="E14" s="122"/>
      <c r="F14" s="122"/>
      <c r="G14" s="122"/>
      <c r="H14" s="122"/>
      <c r="I14" s="122"/>
      <c r="J14" s="122"/>
      <c r="K14" s="123"/>
    </row>
    <row r="15" spans="1:11" x14ac:dyDescent="0.3">
      <c r="A15" s="124">
        <v>43963.333333333336</v>
      </c>
      <c r="B15" s="122"/>
      <c r="C15" s="122"/>
      <c r="D15" s="122"/>
      <c r="E15" s="122"/>
      <c r="F15" s="122"/>
      <c r="G15" s="122"/>
      <c r="H15" s="122"/>
      <c r="I15" s="122"/>
      <c r="J15" s="122"/>
      <c r="K15" s="123"/>
    </row>
    <row r="16" spans="1:11" x14ac:dyDescent="0.3">
      <c r="A16" s="124">
        <v>43964.333333333336</v>
      </c>
      <c r="B16" s="122"/>
      <c r="C16" s="122"/>
      <c r="D16" s="122"/>
      <c r="E16" s="122"/>
      <c r="F16" s="122"/>
      <c r="G16" s="122"/>
      <c r="H16" s="122"/>
      <c r="I16" s="122"/>
      <c r="J16" s="122"/>
      <c r="K16" s="123"/>
    </row>
    <row r="17" spans="1:11" x14ac:dyDescent="0.3">
      <c r="A17" s="124">
        <v>43965.333333333336</v>
      </c>
      <c r="B17" s="122"/>
      <c r="C17" s="122"/>
      <c r="D17" s="122"/>
      <c r="E17" s="122"/>
      <c r="F17" s="122"/>
      <c r="G17" s="122"/>
      <c r="H17" s="122"/>
      <c r="I17" s="122"/>
      <c r="J17" s="122"/>
      <c r="K17" s="123"/>
    </row>
    <row r="18" spans="1:11" x14ac:dyDescent="0.3">
      <c r="A18" s="124">
        <v>43966.333333333336</v>
      </c>
      <c r="B18" s="122"/>
      <c r="C18" s="122"/>
      <c r="D18" s="122"/>
      <c r="E18" s="122"/>
      <c r="F18" s="122"/>
      <c r="G18" s="122"/>
      <c r="H18" s="122"/>
      <c r="I18" s="122"/>
      <c r="J18" s="122"/>
      <c r="K18" s="123"/>
    </row>
    <row r="19" spans="1:11" x14ac:dyDescent="0.3">
      <c r="A19" s="124">
        <v>43967.333333333336</v>
      </c>
      <c r="B19" s="122"/>
      <c r="C19" s="122"/>
      <c r="D19" s="122"/>
      <c r="E19" s="122"/>
      <c r="F19" s="122"/>
      <c r="G19" s="122"/>
      <c r="H19" s="122"/>
      <c r="I19" s="122"/>
      <c r="J19" s="122"/>
      <c r="K19" s="123"/>
    </row>
    <row r="20" spans="1:11" x14ac:dyDescent="0.3">
      <c r="A20" s="124">
        <v>43968.333333333336</v>
      </c>
      <c r="B20" s="122"/>
      <c r="C20" s="122"/>
      <c r="D20" s="122"/>
      <c r="E20" s="122"/>
      <c r="F20" s="122"/>
      <c r="G20" s="122"/>
      <c r="H20" s="122"/>
      <c r="I20" s="122"/>
      <c r="J20" s="122"/>
      <c r="K20" s="123"/>
    </row>
    <row r="21" spans="1:11" x14ac:dyDescent="0.3">
      <c r="A21" s="124">
        <v>43969.333333333336</v>
      </c>
      <c r="B21" s="122"/>
      <c r="C21" s="122"/>
      <c r="D21" s="122"/>
      <c r="E21" s="122"/>
      <c r="F21" s="122"/>
      <c r="G21" s="122"/>
      <c r="H21" s="122"/>
      <c r="I21" s="122"/>
      <c r="J21" s="122"/>
      <c r="K21" s="123"/>
    </row>
    <row r="22" spans="1:11" x14ac:dyDescent="0.3">
      <c r="A22" s="124">
        <v>43970.333333333336</v>
      </c>
      <c r="B22" s="122"/>
      <c r="C22" s="122"/>
      <c r="D22" s="122"/>
      <c r="E22" s="122"/>
      <c r="F22" s="122"/>
      <c r="G22" s="122"/>
      <c r="H22" s="122"/>
      <c r="I22" s="122"/>
      <c r="J22" s="122"/>
      <c r="K22" s="123"/>
    </row>
    <row r="23" spans="1:11" x14ac:dyDescent="0.3">
      <c r="A23" s="124">
        <v>43971.333333333336</v>
      </c>
      <c r="B23" s="122"/>
      <c r="C23" s="122"/>
      <c r="D23" s="122"/>
      <c r="E23" s="122"/>
      <c r="F23" s="122"/>
      <c r="G23" s="122"/>
      <c r="H23" s="122"/>
      <c r="I23" s="122"/>
      <c r="J23" s="122"/>
      <c r="K23" s="123"/>
    </row>
    <row r="24" spans="1:11" x14ac:dyDescent="0.3">
      <c r="A24" s="124">
        <v>43972.333333333336</v>
      </c>
      <c r="B24" s="122"/>
      <c r="C24" s="122"/>
      <c r="D24" s="122"/>
      <c r="E24" s="122"/>
      <c r="F24" s="122"/>
      <c r="G24" s="122"/>
      <c r="H24" s="122"/>
      <c r="I24" s="122"/>
      <c r="J24" s="122"/>
      <c r="K24" s="123"/>
    </row>
    <row r="25" spans="1:11" x14ac:dyDescent="0.3">
      <c r="A25" s="124">
        <v>43973.333333333336</v>
      </c>
      <c r="B25" s="122"/>
      <c r="C25" s="122"/>
      <c r="D25" s="122"/>
      <c r="E25" s="122"/>
      <c r="F25" s="122"/>
      <c r="G25" s="122"/>
      <c r="H25" s="122"/>
      <c r="I25" s="122"/>
      <c r="J25" s="122"/>
      <c r="K25" s="123"/>
    </row>
    <row r="26" spans="1:11" x14ac:dyDescent="0.3">
      <c r="A26" s="124">
        <v>43974.333333333336</v>
      </c>
      <c r="B26" s="122"/>
      <c r="C26" s="122"/>
      <c r="D26" s="122"/>
      <c r="E26" s="122"/>
      <c r="F26" s="122"/>
      <c r="G26" s="122"/>
      <c r="H26" s="122"/>
      <c r="I26" s="122"/>
      <c r="J26" s="122"/>
      <c r="K26" s="123"/>
    </row>
    <row r="27" spans="1:11" x14ac:dyDescent="0.3">
      <c r="A27" s="124">
        <v>43975.333333333336</v>
      </c>
      <c r="B27" s="122"/>
      <c r="C27" s="122"/>
      <c r="D27" s="122"/>
      <c r="E27" s="122"/>
      <c r="F27" s="122"/>
      <c r="G27" s="122"/>
      <c r="H27" s="122"/>
      <c r="I27" s="122"/>
      <c r="J27" s="122"/>
      <c r="K27" s="123"/>
    </row>
    <row r="28" spans="1:11" x14ac:dyDescent="0.3">
      <c r="A28" s="124">
        <v>43976.333333333336</v>
      </c>
      <c r="B28" s="122"/>
      <c r="C28" s="122"/>
      <c r="D28" s="122"/>
      <c r="E28" s="122"/>
      <c r="F28" s="122"/>
      <c r="G28" s="122"/>
      <c r="H28" s="122"/>
      <c r="I28" s="122"/>
      <c r="J28" s="122"/>
      <c r="K28" s="123"/>
    </row>
    <row r="29" spans="1:11" x14ac:dyDescent="0.3">
      <c r="A29" s="124">
        <v>43977.333333333336</v>
      </c>
      <c r="B29" s="122"/>
      <c r="C29" s="122"/>
      <c r="D29" s="122"/>
      <c r="E29" s="122"/>
      <c r="F29" s="122"/>
      <c r="G29" s="122"/>
      <c r="H29" s="122"/>
      <c r="I29" s="122"/>
      <c r="J29" s="122"/>
      <c r="K29" s="123"/>
    </row>
    <row r="30" spans="1:11" x14ac:dyDescent="0.3">
      <c r="A30" s="124">
        <v>43978.333333333336</v>
      </c>
      <c r="B30" s="122"/>
      <c r="C30" s="122"/>
      <c r="D30" s="122"/>
      <c r="E30" s="122"/>
      <c r="F30" s="122"/>
      <c r="G30" s="122"/>
      <c r="H30" s="122"/>
      <c r="I30" s="122"/>
      <c r="J30" s="122"/>
      <c r="K30" s="123"/>
    </row>
    <row r="31" spans="1:11" x14ac:dyDescent="0.3">
      <c r="A31" s="124">
        <v>43979.333333333336</v>
      </c>
      <c r="B31" s="122"/>
      <c r="C31" s="122"/>
      <c r="D31" s="122"/>
      <c r="E31" s="122"/>
      <c r="F31" s="122"/>
      <c r="G31" s="122"/>
      <c r="H31" s="122"/>
      <c r="I31" s="122"/>
      <c r="J31" s="122"/>
      <c r="K31" s="123"/>
    </row>
    <row r="32" spans="1:11" x14ac:dyDescent="0.3">
      <c r="A32" s="124">
        <v>43980.333333333336</v>
      </c>
      <c r="B32" s="122"/>
      <c r="C32" s="122"/>
      <c r="D32" s="122"/>
      <c r="E32" s="122"/>
      <c r="F32" s="122"/>
      <c r="G32" s="122"/>
      <c r="H32" s="122"/>
      <c r="I32" s="122"/>
      <c r="J32" s="122"/>
      <c r="K32" s="123"/>
    </row>
    <row r="33" spans="1:11" x14ac:dyDescent="0.3">
      <c r="A33" s="124">
        <v>43981.333333333336</v>
      </c>
      <c r="B33" s="122"/>
      <c r="C33" s="122"/>
      <c r="D33" s="122"/>
      <c r="E33" s="122"/>
      <c r="F33" s="122"/>
      <c r="G33" s="122"/>
      <c r="H33" s="122"/>
      <c r="I33" s="122"/>
      <c r="J33" s="122"/>
      <c r="K33" s="123"/>
    </row>
    <row r="34" spans="1:11" x14ac:dyDescent="0.3">
      <c r="A34" s="124">
        <v>43982.333333333336</v>
      </c>
      <c r="B34" s="122"/>
      <c r="C34" s="122"/>
      <c r="D34" s="122"/>
      <c r="E34" s="122"/>
      <c r="F34" s="122"/>
      <c r="G34" s="122"/>
      <c r="H34" s="122"/>
      <c r="I34" s="122"/>
      <c r="J34" s="122"/>
      <c r="K34" s="123"/>
    </row>
    <row r="35" spans="1:11" x14ac:dyDescent="0.3">
      <c r="A35" s="124">
        <v>43983.333333333336</v>
      </c>
      <c r="B35" s="122"/>
      <c r="C35" s="122"/>
      <c r="D35" s="122"/>
      <c r="E35" s="122"/>
      <c r="F35" s="122"/>
      <c r="G35" s="122"/>
      <c r="H35" s="122"/>
      <c r="I35" s="122"/>
      <c r="J35" s="122"/>
      <c r="K35" s="123"/>
    </row>
    <row r="36" spans="1:11" x14ac:dyDescent="0.3">
      <c r="A36" s="124">
        <v>43984.333333333336</v>
      </c>
      <c r="B36" s="122"/>
      <c r="C36" s="122"/>
      <c r="D36" s="122"/>
      <c r="E36" s="122"/>
      <c r="F36" s="122"/>
      <c r="G36" s="122"/>
      <c r="H36" s="122"/>
      <c r="I36" s="122"/>
      <c r="J36" s="122"/>
      <c r="K36" s="123"/>
    </row>
    <row r="37" spans="1:11" x14ac:dyDescent="0.3">
      <c r="A37" s="124">
        <v>43985.333333333336</v>
      </c>
      <c r="B37" s="122"/>
      <c r="C37" s="122"/>
      <c r="D37" s="122"/>
      <c r="E37" s="122"/>
      <c r="F37" s="122"/>
      <c r="G37" s="122"/>
      <c r="H37" s="122"/>
      <c r="I37" s="122"/>
      <c r="J37" s="122"/>
      <c r="K37" s="123"/>
    </row>
    <row r="38" spans="1:11" x14ac:dyDescent="0.3">
      <c r="A38" s="124">
        <v>43986.333333333336</v>
      </c>
      <c r="B38" s="122"/>
      <c r="C38" s="122"/>
      <c r="D38" s="122"/>
      <c r="E38" s="122"/>
      <c r="F38" s="122"/>
      <c r="G38" s="122"/>
      <c r="H38" s="122"/>
      <c r="I38" s="122"/>
      <c r="J38" s="122"/>
      <c r="K38" s="123"/>
    </row>
    <row r="39" spans="1:11" x14ac:dyDescent="0.3">
      <c r="A39" s="124">
        <v>43987.333333333336</v>
      </c>
      <c r="B39" s="122"/>
      <c r="C39" s="122"/>
      <c r="D39" s="122"/>
      <c r="E39" s="122"/>
      <c r="F39" s="122"/>
      <c r="G39" s="122"/>
      <c r="H39" s="122"/>
      <c r="I39" s="122"/>
      <c r="J39" s="122"/>
      <c r="K39" s="123"/>
    </row>
    <row r="40" spans="1:11" x14ac:dyDescent="0.3">
      <c r="A40" s="124">
        <v>43988.333333333336</v>
      </c>
      <c r="B40" s="122"/>
      <c r="C40" s="122"/>
      <c r="D40" s="122"/>
      <c r="E40" s="122"/>
      <c r="F40" s="122"/>
      <c r="G40" s="122"/>
      <c r="H40" s="122"/>
      <c r="I40" s="122"/>
      <c r="J40" s="122"/>
      <c r="K40" s="123"/>
    </row>
    <row r="41" spans="1:11" x14ac:dyDescent="0.3">
      <c r="A41" s="124">
        <v>43989.333333333336</v>
      </c>
      <c r="B41" s="122"/>
      <c r="C41" s="122"/>
      <c r="D41" s="122"/>
      <c r="E41" s="122"/>
      <c r="F41" s="122"/>
      <c r="G41" s="122"/>
      <c r="H41" s="122"/>
      <c r="I41" s="122"/>
      <c r="J41" s="122"/>
      <c r="K41" s="123"/>
    </row>
    <row r="42" spans="1:11" x14ac:dyDescent="0.3">
      <c r="A42" s="124">
        <v>43990.333333333336</v>
      </c>
      <c r="B42" s="122"/>
      <c r="C42" s="122"/>
      <c r="D42" s="122"/>
      <c r="E42" s="122"/>
      <c r="F42" s="122"/>
      <c r="G42" s="122"/>
      <c r="H42" s="122"/>
      <c r="I42" s="122"/>
      <c r="J42" s="122"/>
      <c r="K42" s="123"/>
    </row>
    <row r="43" spans="1:11" x14ac:dyDescent="0.3">
      <c r="A43" s="124">
        <v>43991.333333333336</v>
      </c>
      <c r="B43" s="122"/>
      <c r="C43" s="122"/>
      <c r="D43" s="122"/>
      <c r="E43" s="122"/>
      <c r="F43" s="122"/>
      <c r="G43" s="122"/>
      <c r="H43" s="122"/>
      <c r="I43" s="122"/>
      <c r="J43" s="122"/>
      <c r="K43" s="123"/>
    </row>
    <row r="44" spans="1:11" x14ac:dyDescent="0.3">
      <c r="A44" s="124">
        <v>43992.333333333336</v>
      </c>
      <c r="B44" s="122"/>
      <c r="C44" s="122"/>
      <c r="D44" s="122"/>
      <c r="E44" s="122"/>
      <c r="F44" s="122"/>
      <c r="G44" s="122"/>
      <c r="H44" s="122"/>
      <c r="I44" s="122"/>
      <c r="J44" s="122"/>
      <c r="K44" s="123"/>
    </row>
    <row r="45" spans="1:11" x14ac:dyDescent="0.3">
      <c r="A45" s="124">
        <v>43993.333333333336</v>
      </c>
      <c r="B45" s="122"/>
      <c r="C45" s="122"/>
      <c r="D45" s="122"/>
      <c r="E45" s="122"/>
      <c r="F45" s="122"/>
      <c r="G45" s="122"/>
      <c r="H45" s="122"/>
      <c r="I45" s="122"/>
      <c r="J45" s="122"/>
      <c r="K45" s="123"/>
    </row>
    <row r="46" spans="1:11" x14ac:dyDescent="0.3">
      <c r="A46" s="124">
        <v>43994.333333333336</v>
      </c>
      <c r="B46" s="122"/>
      <c r="C46" s="122"/>
      <c r="D46" s="122"/>
      <c r="E46" s="122"/>
      <c r="F46" s="122"/>
      <c r="G46" s="122"/>
      <c r="H46" s="122"/>
      <c r="I46" s="122"/>
      <c r="J46" s="122"/>
      <c r="K46" s="123"/>
    </row>
    <row r="47" spans="1:11" x14ac:dyDescent="0.3">
      <c r="A47" s="125">
        <v>43997.333333333336</v>
      </c>
      <c r="B47" s="126"/>
      <c r="C47" s="126"/>
      <c r="D47" s="126"/>
      <c r="E47" s="126"/>
      <c r="F47" s="126"/>
      <c r="G47" s="126"/>
      <c r="H47" s="126"/>
      <c r="I47" s="126"/>
      <c r="J47" s="126"/>
      <c r="K47" s="127"/>
    </row>
    <row r="48" spans="1:11" x14ac:dyDescent="0.3">
      <c r="A48" s="125">
        <v>43998.333333333336</v>
      </c>
      <c r="B48" s="126"/>
      <c r="C48" s="126"/>
      <c r="D48" s="126"/>
      <c r="E48" s="126"/>
      <c r="F48" s="126"/>
      <c r="G48" s="126"/>
      <c r="H48" s="126"/>
      <c r="I48" s="126"/>
      <c r="J48" s="126"/>
      <c r="K48" s="127"/>
    </row>
    <row r="49" spans="1:11" x14ac:dyDescent="0.3">
      <c r="A49" s="125">
        <v>43999.333333333336</v>
      </c>
      <c r="B49" s="126"/>
      <c r="C49" s="126"/>
      <c r="D49" s="126"/>
      <c r="E49" s="126"/>
      <c r="F49" s="126"/>
      <c r="G49" s="126"/>
      <c r="H49" s="126"/>
      <c r="I49" s="126"/>
      <c r="J49" s="126"/>
      <c r="K49" s="127"/>
    </row>
    <row r="50" spans="1:11" x14ac:dyDescent="0.3">
      <c r="A50" s="125">
        <v>44000</v>
      </c>
      <c r="B50" s="126"/>
      <c r="C50" s="126"/>
      <c r="D50" s="126"/>
      <c r="E50" s="126"/>
      <c r="F50" s="126"/>
      <c r="G50" s="126"/>
      <c r="H50" s="126"/>
      <c r="I50" s="126"/>
      <c r="J50" s="126"/>
      <c r="K50" s="127"/>
    </row>
    <row r="51" spans="1:11" x14ac:dyDescent="0.3">
      <c r="A51" s="125">
        <v>44001</v>
      </c>
      <c r="B51" s="126"/>
      <c r="C51" s="126"/>
      <c r="D51" s="126"/>
      <c r="E51" s="126"/>
      <c r="F51" s="126"/>
      <c r="G51" s="126"/>
      <c r="H51" s="126"/>
      <c r="I51" s="126"/>
      <c r="J51" s="126"/>
      <c r="K51" s="127"/>
    </row>
    <row r="52" spans="1:11" x14ac:dyDescent="0.3">
      <c r="A52" s="125">
        <v>44004</v>
      </c>
      <c r="B52" s="126"/>
      <c r="C52" s="126"/>
      <c r="D52" s="126"/>
      <c r="E52" s="126"/>
      <c r="F52" s="126"/>
      <c r="G52" s="126"/>
      <c r="H52" s="126"/>
      <c r="I52" s="126"/>
      <c r="J52" s="126"/>
      <c r="K52" s="127"/>
    </row>
    <row r="53" spans="1:11" x14ac:dyDescent="0.3">
      <c r="A53" s="125">
        <v>44005</v>
      </c>
      <c r="B53" s="126"/>
      <c r="C53" s="126"/>
      <c r="D53" s="126"/>
      <c r="E53" s="126"/>
      <c r="F53" s="126"/>
      <c r="G53" s="126"/>
      <c r="H53" s="126"/>
      <c r="I53" s="126"/>
      <c r="J53" s="126"/>
      <c r="K53" s="127"/>
    </row>
    <row r="54" spans="1:11" x14ac:dyDescent="0.3">
      <c r="A54" s="125">
        <v>44006</v>
      </c>
      <c r="B54" s="126"/>
      <c r="C54" s="126"/>
      <c r="D54" s="126"/>
      <c r="E54" s="126"/>
      <c r="F54" s="126"/>
      <c r="G54" s="126"/>
      <c r="H54" s="126"/>
      <c r="I54" s="126"/>
      <c r="J54" s="126"/>
      <c r="K54" s="127"/>
    </row>
    <row r="55" spans="1:11" x14ac:dyDescent="0.3">
      <c r="A55" s="125">
        <v>44007</v>
      </c>
      <c r="B55" s="126"/>
      <c r="C55" s="126"/>
      <c r="D55" s="126"/>
      <c r="E55" s="126"/>
      <c r="F55" s="126"/>
      <c r="G55" s="126"/>
      <c r="H55" s="126"/>
      <c r="I55" s="126"/>
      <c r="J55" s="126"/>
      <c r="K55" s="127"/>
    </row>
    <row r="56" spans="1:11" x14ac:dyDescent="0.3">
      <c r="A56" s="125">
        <v>44008</v>
      </c>
      <c r="B56" s="126"/>
      <c r="C56" s="126"/>
      <c r="D56" s="126"/>
      <c r="E56" s="126"/>
      <c r="F56" s="126"/>
      <c r="G56" s="126"/>
      <c r="H56" s="126"/>
      <c r="I56" s="126"/>
      <c r="J56" s="126"/>
      <c r="K56" s="127"/>
    </row>
    <row r="57" spans="1:11" x14ac:dyDescent="0.3">
      <c r="A57" s="125">
        <v>44011</v>
      </c>
      <c r="B57" s="126"/>
      <c r="C57" s="126"/>
      <c r="D57" s="126"/>
      <c r="E57" s="126"/>
      <c r="F57" s="126"/>
      <c r="G57" s="126"/>
      <c r="H57" s="126"/>
      <c r="I57" s="126"/>
      <c r="J57" s="126"/>
      <c r="K57" s="127"/>
    </row>
    <row r="58" spans="1:11" x14ac:dyDescent="0.3">
      <c r="A58" s="125">
        <v>44012</v>
      </c>
      <c r="B58" s="126"/>
      <c r="C58" s="126"/>
      <c r="D58" s="126"/>
      <c r="E58" s="126"/>
      <c r="F58" s="126"/>
      <c r="G58" s="126"/>
      <c r="H58" s="126"/>
      <c r="I58" s="126"/>
      <c r="J58" s="126"/>
      <c r="K58" s="127"/>
    </row>
    <row r="59" spans="1:11" x14ac:dyDescent="0.3">
      <c r="A59" s="125">
        <v>44013</v>
      </c>
      <c r="B59" s="126"/>
      <c r="C59" s="126"/>
      <c r="D59" s="126"/>
      <c r="E59" s="126"/>
      <c r="F59" s="126"/>
      <c r="G59" s="126"/>
      <c r="H59" s="126"/>
      <c r="I59" s="126"/>
      <c r="J59" s="126"/>
      <c r="K59" s="127"/>
    </row>
    <row r="60" spans="1:11" x14ac:dyDescent="0.3">
      <c r="A60" s="125">
        <v>44014</v>
      </c>
      <c r="B60" s="126"/>
      <c r="C60" s="126"/>
      <c r="D60" s="126"/>
      <c r="E60" s="126"/>
      <c r="F60" s="126"/>
      <c r="G60" s="126"/>
      <c r="H60" s="126"/>
      <c r="I60" s="126"/>
      <c r="J60" s="126"/>
      <c r="K60" s="127"/>
    </row>
    <row r="61" spans="1:11" x14ac:dyDescent="0.3">
      <c r="A61" s="125">
        <v>44015</v>
      </c>
      <c r="B61" s="126"/>
      <c r="C61" s="126"/>
      <c r="D61" s="126"/>
      <c r="E61" s="126"/>
      <c r="F61" s="126"/>
      <c r="G61" s="126"/>
      <c r="H61" s="126"/>
      <c r="I61" s="126"/>
      <c r="J61" s="126"/>
      <c r="K61" s="127"/>
    </row>
    <row r="62" spans="1:11" x14ac:dyDescent="0.3">
      <c r="A62" s="125">
        <v>44018</v>
      </c>
      <c r="B62" s="126"/>
      <c r="C62" s="126"/>
      <c r="D62" s="126"/>
      <c r="E62" s="126"/>
      <c r="F62" s="126"/>
      <c r="G62" s="126"/>
      <c r="H62" s="126"/>
      <c r="I62" s="126"/>
      <c r="J62" s="126"/>
      <c r="K62" s="127"/>
    </row>
    <row r="63" spans="1:11" x14ac:dyDescent="0.3">
      <c r="A63" s="125">
        <v>44019</v>
      </c>
      <c r="B63" s="126"/>
      <c r="C63" s="126"/>
      <c r="D63" s="126"/>
      <c r="E63" s="126"/>
      <c r="F63" s="126"/>
      <c r="G63" s="126"/>
      <c r="H63" s="126"/>
      <c r="I63" s="126"/>
      <c r="J63" s="126"/>
      <c r="K63" s="127"/>
    </row>
    <row r="64" spans="1:11" x14ac:dyDescent="0.3">
      <c r="A64" s="125">
        <v>44020</v>
      </c>
      <c r="B64" s="126"/>
      <c r="C64" s="126"/>
      <c r="D64" s="126"/>
      <c r="E64" s="126"/>
      <c r="F64" s="126"/>
      <c r="G64" s="126"/>
      <c r="H64" s="126"/>
      <c r="I64" s="126"/>
      <c r="J64" s="126"/>
      <c r="K64" s="127"/>
    </row>
    <row r="65" spans="1:11" x14ac:dyDescent="0.3">
      <c r="A65" s="125">
        <v>44021</v>
      </c>
      <c r="B65" s="126"/>
      <c r="C65" s="126"/>
      <c r="D65" s="126"/>
      <c r="E65" s="126"/>
      <c r="F65" s="126"/>
      <c r="G65" s="126"/>
      <c r="H65" s="126"/>
      <c r="I65" s="126"/>
      <c r="J65" s="126"/>
      <c r="K65" s="127"/>
    </row>
    <row r="66" spans="1:11" x14ac:dyDescent="0.3">
      <c r="A66" s="125">
        <v>44022</v>
      </c>
      <c r="B66" s="126"/>
      <c r="C66" s="126"/>
      <c r="D66" s="126"/>
      <c r="E66" s="126"/>
      <c r="F66" s="126"/>
      <c r="G66" s="126"/>
      <c r="H66" s="126"/>
      <c r="I66" s="126"/>
      <c r="J66" s="126"/>
      <c r="K66" s="127"/>
    </row>
    <row r="67" spans="1:11" x14ac:dyDescent="0.3">
      <c r="A67" s="125">
        <v>44025</v>
      </c>
      <c r="B67" s="126">
        <v>170</v>
      </c>
      <c r="C67" s="126">
        <v>170</v>
      </c>
      <c r="D67" s="126">
        <v>48</v>
      </c>
      <c r="E67" s="126">
        <v>48</v>
      </c>
      <c r="F67" s="126">
        <v>5</v>
      </c>
      <c r="G67" s="126">
        <v>5</v>
      </c>
      <c r="H67" s="126">
        <v>0</v>
      </c>
      <c r="I67" s="126">
        <v>0</v>
      </c>
      <c r="J67" s="126">
        <v>0</v>
      </c>
      <c r="K67" s="127">
        <v>0</v>
      </c>
    </row>
    <row r="68" spans="1:11" x14ac:dyDescent="0.3">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3">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3">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3">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3">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3">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3">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3">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3">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3">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3">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3">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3">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3">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3">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3">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3">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3">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3">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3">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3">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3">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3">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3">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3">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3">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3">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3">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3">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3">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3">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3">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3">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3">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3">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3">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3">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3">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3">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3">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3">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3">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3">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3">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3">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3">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3">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3">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3">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3">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3">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3">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3">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3">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3">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3">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3">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3">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3">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3">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3">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3">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3">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3">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3">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3">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3">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3">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3">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3">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3">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3">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3">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3">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3">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3">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3">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3">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3">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3">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3">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3">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3">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3">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3">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3">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3">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3">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3">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3">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3">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3">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3">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3">
      <c r="A161" s="125">
        <v>44123</v>
      </c>
      <c r="B161" s="128">
        <v>207</v>
      </c>
      <c r="C161" s="126">
        <f t="shared" ref="C161:C206" si="15">SUM(C160,B161)</f>
        <v>7235</v>
      </c>
      <c r="D161" s="128">
        <v>136</v>
      </c>
      <c r="E161" s="126">
        <f t="shared" ref="E161:E206" si="16">SUM(E160,D161)</f>
        <v>3638</v>
      </c>
      <c r="F161" s="128">
        <v>40</v>
      </c>
      <c r="G161" s="126">
        <f t="shared" ref="G161:G206" si="17">SUM(G160,F161)</f>
        <v>695</v>
      </c>
      <c r="H161" s="128">
        <v>20</v>
      </c>
      <c r="I161" s="126">
        <f t="shared" ref="I161:I206" si="18">I160+H161</f>
        <v>141</v>
      </c>
      <c r="J161" s="128">
        <v>0</v>
      </c>
      <c r="K161" s="127">
        <f t="shared" ref="K161:K206" si="19">SUM(K160,J161)</f>
        <v>42</v>
      </c>
    </row>
    <row r="162" spans="1:11" x14ac:dyDescent="0.3">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3">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3">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3">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3">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3">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3">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3">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3">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3">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3">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3">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3">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3">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3">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3">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3">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3">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3">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3">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3">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3">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3">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3">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3">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3">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3">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3">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3">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3">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3">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3">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3">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3">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3">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3">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3">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3">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3">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3">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3">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3">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3">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3">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3">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3">
      <c r="A207" s="125">
        <v>44169</v>
      </c>
      <c r="B207" s="138"/>
      <c r="C207" s="139"/>
      <c r="D207" s="138"/>
      <c r="E207" s="139"/>
      <c r="F207" s="138"/>
      <c r="G207" s="139"/>
      <c r="H207" s="138"/>
      <c r="I207" s="139"/>
      <c r="J207" s="138"/>
      <c r="K207" s="140"/>
      <c r="L207" s="43"/>
    </row>
    <row r="208" spans="1:12" x14ac:dyDescent="0.3">
      <c r="A208" s="125">
        <v>44170</v>
      </c>
      <c r="B208" s="138"/>
      <c r="C208" s="139"/>
      <c r="D208" s="138"/>
      <c r="E208" s="139"/>
      <c r="F208" s="138"/>
      <c r="G208" s="139"/>
      <c r="H208" s="138"/>
      <c r="I208" s="139"/>
      <c r="J208" s="138"/>
      <c r="K208" s="140"/>
      <c r="L208" s="43"/>
    </row>
    <row r="209" spans="1:12" x14ac:dyDescent="0.3">
      <c r="A209" s="125">
        <v>44171</v>
      </c>
      <c r="B209" s="138"/>
      <c r="C209" s="139"/>
      <c r="D209" s="138"/>
      <c r="E209" s="139"/>
      <c r="F209" s="138"/>
      <c r="G209" s="139"/>
      <c r="H209" s="138"/>
      <c r="I209" s="139"/>
      <c r="J209" s="138"/>
      <c r="K209" s="140"/>
      <c r="L209" s="43"/>
    </row>
    <row r="210" spans="1:12" x14ac:dyDescent="0.3">
      <c r="A210" s="137"/>
      <c r="B210" s="138"/>
      <c r="C210" s="139"/>
      <c r="D210" s="138"/>
      <c r="E210" s="139"/>
      <c r="F210" s="138"/>
      <c r="G210" s="139"/>
      <c r="H210" s="138"/>
      <c r="I210" s="139"/>
      <c r="J210" s="138"/>
      <c r="K210" s="140"/>
      <c r="L210" s="43"/>
    </row>
    <row r="211" spans="1:12" ht="14.5" thickBot="1" x14ac:dyDescent="0.35">
      <c r="A211" s="129" t="s">
        <v>87</v>
      </c>
      <c r="B211" s="130"/>
      <c r="C211" s="131">
        <f>MAX(C4:C210)</f>
        <v>7699</v>
      </c>
      <c r="D211" s="130"/>
      <c r="E211" s="131">
        <f>MAX(E4:E210)</f>
        <v>3910</v>
      </c>
      <c r="F211" s="130"/>
      <c r="G211" s="131">
        <f>MAX(G4:G210)</f>
        <v>782</v>
      </c>
      <c r="H211" s="130"/>
      <c r="I211" s="131">
        <f>MAX(I4:I210)</f>
        <v>191</v>
      </c>
      <c r="J211" s="130"/>
      <c r="K211" s="132">
        <f>MAX(K4:K210)</f>
        <v>42</v>
      </c>
    </row>
    <row r="212" spans="1:12" ht="14.5" thickTop="1" x14ac:dyDescent="0.3">
      <c r="B212" s="44"/>
      <c r="C212" s="44"/>
      <c r="D212" s="44"/>
      <c r="E212" s="44"/>
      <c r="F212" s="44"/>
      <c r="G212" s="44"/>
      <c r="H212" s="44"/>
      <c r="I212" s="44"/>
      <c r="J212" s="44"/>
      <c r="K212" s="44"/>
    </row>
    <row r="213" spans="1:12" x14ac:dyDescent="0.3">
      <c r="B213" s="44"/>
      <c r="C213" s="44"/>
      <c r="D213" s="44"/>
      <c r="E213" s="44"/>
      <c r="F213" s="44"/>
      <c r="G213" s="44"/>
      <c r="H213" s="44"/>
      <c r="I213" s="44"/>
      <c r="J213" s="43" t="s">
        <v>91</v>
      </c>
      <c r="K213" s="119">
        <f>SUM(B211:K211)</f>
        <v>12624</v>
      </c>
    </row>
    <row r="214" spans="1:12" x14ac:dyDescent="0.3">
      <c r="B214" s="44"/>
      <c r="C214" s="44"/>
      <c r="D214" s="44"/>
      <c r="E214" s="44"/>
      <c r="F214" s="44"/>
      <c r="G214" s="44"/>
      <c r="H214" s="44"/>
      <c r="I214" s="44"/>
      <c r="J214" s="44"/>
      <c r="K214" s="44"/>
    </row>
    <row r="215" spans="1:12" x14ac:dyDescent="0.3">
      <c r="B215" s="44"/>
      <c r="C215" s="44"/>
      <c r="D215" s="44"/>
      <c r="E215" s="44"/>
      <c r="F215" s="44"/>
      <c r="G215" s="44"/>
      <c r="H215" s="44"/>
      <c r="I215" s="44"/>
      <c r="J215" s="44"/>
      <c r="K215" s="44"/>
    </row>
    <row r="216" spans="1:12" x14ac:dyDescent="0.3">
      <c r="B216" s="44"/>
      <c r="C216" s="44"/>
      <c r="D216" s="44"/>
      <c r="E216" s="44"/>
      <c r="F216" s="44"/>
      <c r="G216" s="44"/>
      <c r="H216" s="44"/>
      <c r="I216" s="44"/>
      <c r="J216" s="44"/>
      <c r="K216" s="44"/>
    </row>
    <row r="217" spans="1:12" x14ac:dyDescent="0.3">
      <c r="B217" s="44"/>
      <c r="C217" s="44"/>
      <c r="D217" s="44"/>
      <c r="E217" s="44"/>
      <c r="F217" s="44"/>
      <c r="G217" s="44"/>
      <c r="H217" s="44"/>
      <c r="I217" s="44"/>
      <c r="J217" s="44"/>
      <c r="K217" s="44"/>
    </row>
    <row r="218" spans="1:12" x14ac:dyDescent="0.3">
      <c r="B218" s="44"/>
      <c r="C218" s="44"/>
      <c r="D218" s="44"/>
      <c r="E218" s="44"/>
      <c r="F218" s="44"/>
      <c r="G218" s="44"/>
      <c r="H218" s="44"/>
      <c r="I218" s="44"/>
      <c r="J218" s="44"/>
      <c r="K218" s="44"/>
    </row>
    <row r="219" spans="1:12" x14ac:dyDescent="0.3">
      <c r="B219" s="44"/>
      <c r="C219" s="44"/>
      <c r="D219" s="44"/>
      <c r="E219" s="44"/>
      <c r="F219" s="44"/>
      <c r="G219" s="44"/>
      <c r="H219" s="44"/>
      <c r="I219" s="44"/>
      <c r="J219" s="44"/>
      <c r="K219" s="44"/>
    </row>
    <row r="220" spans="1:12" x14ac:dyDescent="0.3">
      <c r="B220" s="44"/>
      <c r="C220" s="44"/>
      <c r="D220" s="44"/>
      <c r="E220" s="44"/>
      <c r="F220" s="44"/>
      <c r="G220" s="44"/>
      <c r="H220" s="44"/>
      <c r="I220" s="44"/>
      <c r="J220" s="44"/>
      <c r="K220" s="44"/>
    </row>
    <row r="221" spans="1:12" x14ac:dyDescent="0.3">
      <c r="B221" s="44"/>
      <c r="C221" s="44"/>
      <c r="D221" s="44"/>
      <c r="E221" s="44"/>
      <c r="F221" s="44"/>
      <c r="G221" s="44"/>
      <c r="H221" s="44"/>
      <c r="I221" s="44"/>
      <c r="J221" s="44"/>
      <c r="K221" s="44"/>
    </row>
    <row r="222" spans="1:12" x14ac:dyDescent="0.3">
      <c r="B222" s="44"/>
      <c r="C222" s="44"/>
      <c r="D222" s="44"/>
      <c r="E222" s="44"/>
      <c r="F222" s="44"/>
      <c r="G222" s="44"/>
      <c r="H222" s="44"/>
      <c r="I222" s="44"/>
      <c r="J222" s="44"/>
      <c r="K222" s="44"/>
    </row>
    <row r="223" spans="1:12" x14ac:dyDescent="0.3">
      <c r="B223" s="44"/>
      <c r="C223" s="44"/>
      <c r="D223" s="44"/>
      <c r="E223" s="44"/>
      <c r="F223" s="44"/>
      <c r="G223" s="44"/>
      <c r="H223" s="44"/>
      <c r="I223" s="44"/>
      <c r="J223" s="44"/>
      <c r="K223" s="44"/>
    </row>
    <row r="224" spans="1:12" x14ac:dyDescent="0.3">
      <c r="B224" s="44"/>
      <c r="C224" s="44"/>
      <c r="D224" s="44"/>
      <c r="E224" s="44"/>
      <c r="F224" s="44"/>
      <c r="G224" s="44"/>
      <c r="H224" s="44"/>
      <c r="I224" s="44"/>
      <c r="J224" s="44"/>
      <c r="K224" s="44"/>
    </row>
    <row r="225" spans="2:11" x14ac:dyDescent="0.3">
      <c r="B225" s="44"/>
      <c r="C225" s="44"/>
      <c r="D225" s="44"/>
      <c r="E225" s="44"/>
      <c r="F225" s="44"/>
      <c r="G225" s="44"/>
      <c r="H225" s="44"/>
      <c r="I225" s="44"/>
      <c r="J225" s="44"/>
      <c r="K225" s="44"/>
    </row>
    <row r="226" spans="2:11" x14ac:dyDescent="0.3">
      <c r="B226" s="44"/>
      <c r="C226" s="44"/>
      <c r="D226" s="44"/>
      <c r="E226" s="44"/>
      <c r="F226" s="44"/>
      <c r="G226" s="44"/>
      <c r="H226" s="44"/>
      <c r="I226" s="44"/>
      <c r="J226" s="44"/>
      <c r="K226" s="44"/>
    </row>
    <row r="227" spans="2:11" x14ac:dyDescent="0.3">
      <c r="B227" s="44"/>
      <c r="C227" s="44"/>
      <c r="D227" s="44"/>
      <c r="E227" s="44"/>
      <c r="F227" s="44"/>
      <c r="G227" s="44"/>
      <c r="H227" s="44"/>
      <c r="I227" s="44"/>
      <c r="J227" s="44"/>
      <c r="K227" s="44"/>
    </row>
    <row r="228" spans="2:11" x14ac:dyDescent="0.3">
      <c r="B228" s="44"/>
      <c r="C228" s="44"/>
      <c r="D228" s="44"/>
      <c r="E228" s="44"/>
      <c r="F228" s="44"/>
      <c r="G228" s="44"/>
      <c r="H228" s="44"/>
      <c r="I228" s="44"/>
      <c r="J228" s="44"/>
      <c r="K228" s="44"/>
    </row>
    <row r="229" spans="2:11" x14ac:dyDescent="0.3">
      <c r="B229" s="44"/>
      <c r="C229" s="44"/>
      <c r="D229" s="44"/>
      <c r="E229" s="44"/>
      <c r="F229" s="44"/>
      <c r="G229" s="44"/>
      <c r="H229" s="44"/>
      <c r="I229" s="44"/>
      <c r="J229" s="44"/>
      <c r="K229" s="44"/>
    </row>
    <row r="230" spans="2:11" x14ac:dyDescent="0.3">
      <c r="B230" s="44"/>
      <c r="C230" s="44"/>
      <c r="D230" s="44"/>
      <c r="E230" s="44"/>
      <c r="F230" s="44"/>
      <c r="G230" s="44"/>
      <c r="H230" s="44"/>
      <c r="I230" s="44"/>
      <c r="J230" s="44"/>
      <c r="K230" s="44"/>
    </row>
    <row r="231" spans="2:11" x14ac:dyDescent="0.3">
      <c r="B231" s="44"/>
      <c r="C231" s="44"/>
      <c r="D231" s="44"/>
      <c r="E231" s="44"/>
      <c r="F231" s="44"/>
      <c r="G231" s="44"/>
      <c r="H231" s="44"/>
      <c r="I231" s="44"/>
      <c r="J231" s="44"/>
      <c r="K231" s="44"/>
    </row>
    <row r="232" spans="2:11" x14ac:dyDescent="0.3">
      <c r="B232" s="44"/>
      <c r="C232" s="44"/>
      <c r="D232" s="44"/>
      <c r="E232" s="44"/>
      <c r="F232" s="44"/>
      <c r="G232" s="44"/>
      <c r="H232" s="44"/>
      <c r="I232" s="44"/>
      <c r="J232" s="44"/>
      <c r="K232" s="44"/>
    </row>
    <row r="233" spans="2:11" x14ac:dyDescent="0.3">
      <c r="B233" s="44"/>
      <c r="C233" s="44"/>
      <c r="D233" s="44"/>
      <c r="E233" s="44"/>
      <c r="F233" s="44"/>
      <c r="G233" s="44"/>
      <c r="H233" s="44"/>
      <c r="I233" s="44"/>
      <c r="J233" s="44"/>
      <c r="K233" s="44"/>
    </row>
    <row r="234" spans="2:11" x14ac:dyDescent="0.3">
      <c r="B234" s="44"/>
      <c r="C234" s="44"/>
      <c r="D234" s="44"/>
      <c r="E234" s="44"/>
      <c r="F234" s="44"/>
      <c r="G234" s="44"/>
      <c r="H234" s="44"/>
      <c r="I234" s="44"/>
      <c r="J234" s="44"/>
      <c r="K234" s="44"/>
    </row>
    <row r="235" spans="2:11" x14ac:dyDescent="0.3">
      <c r="B235" s="44"/>
      <c r="C235" s="44"/>
      <c r="D235" s="44"/>
      <c r="E235" s="44"/>
      <c r="F235" s="44"/>
      <c r="G235" s="44"/>
      <c r="H235" s="44"/>
      <c r="I235" s="44"/>
      <c r="J235" s="44"/>
      <c r="K235" s="44"/>
    </row>
    <row r="236" spans="2:11" x14ac:dyDescent="0.3">
      <c r="B236" s="44"/>
      <c r="C236" s="44"/>
      <c r="D236" s="44"/>
      <c r="E236" s="44"/>
      <c r="F236" s="44"/>
      <c r="G236" s="44"/>
      <c r="H236" s="44"/>
      <c r="I236" s="44"/>
      <c r="J236" s="44"/>
      <c r="K236" s="44"/>
    </row>
    <row r="237" spans="2:11" x14ac:dyDescent="0.3">
      <c r="B237" s="44"/>
      <c r="C237" s="44"/>
      <c r="D237" s="44"/>
      <c r="E237" s="44"/>
      <c r="F237" s="44"/>
      <c r="G237" s="44"/>
      <c r="H237" s="44"/>
      <c r="I237" s="44"/>
      <c r="J237" s="44"/>
      <c r="K237" s="44"/>
    </row>
    <row r="238" spans="2:11" x14ac:dyDescent="0.3">
      <c r="B238" s="44"/>
      <c r="C238" s="44"/>
      <c r="D238" s="44"/>
      <c r="E238" s="44"/>
      <c r="F238" s="44"/>
      <c r="G238" s="44"/>
      <c r="H238" s="44"/>
      <c r="I238" s="44"/>
      <c r="J238" s="44"/>
      <c r="K238" s="44"/>
    </row>
    <row r="239" spans="2:11" x14ac:dyDescent="0.3">
      <c r="B239" s="44"/>
      <c r="C239" s="44"/>
      <c r="D239" s="44"/>
      <c r="E239" s="44"/>
      <c r="F239" s="44"/>
      <c r="G239" s="44"/>
      <c r="H239" s="44"/>
      <c r="I239" s="44"/>
      <c r="J239" s="44"/>
      <c r="K239" s="44"/>
    </row>
    <row r="240" spans="2:11" x14ac:dyDescent="0.3">
      <c r="B240" s="44"/>
      <c r="C240" s="44"/>
      <c r="D240" s="44"/>
      <c r="E240" s="44"/>
      <c r="F240" s="44"/>
      <c r="G240" s="44"/>
      <c r="H240" s="44"/>
      <c r="I240" s="44"/>
      <c r="J240" s="44"/>
      <c r="K240" s="44"/>
    </row>
    <row r="241" spans="2:11" x14ac:dyDescent="0.3">
      <c r="B241" s="44"/>
      <c r="C241" s="44"/>
      <c r="D241" s="44"/>
      <c r="E241" s="44"/>
      <c r="F241" s="44"/>
      <c r="G241" s="44"/>
      <c r="H241" s="44"/>
      <c r="I241" s="44"/>
      <c r="J241" s="44"/>
      <c r="K241" s="44"/>
    </row>
    <row r="242" spans="2:11" x14ac:dyDescent="0.3">
      <c r="B242" s="44"/>
      <c r="C242" s="44"/>
      <c r="D242" s="44"/>
      <c r="E242" s="44"/>
      <c r="F242" s="44"/>
      <c r="G242" s="44"/>
      <c r="H242" s="44"/>
      <c r="I242" s="44"/>
      <c r="J242" s="44"/>
      <c r="K242" s="44"/>
    </row>
    <row r="243" spans="2:11" x14ac:dyDescent="0.3">
      <c r="B243" s="44"/>
      <c r="C243" s="44"/>
      <c r="D243" s="44"/>
      <c r="E243" s="44"/>
      <c r="F243" s="44"/>
      <c r="G243" s="44"/>
      <c r="H243" s="44"/>
      <c r="I243" s="44"/>
      <c r="J243" s="44"/>
      <c r="K243" s="44"/>
    </row>
    <row r="244" spans="2:11" x14ac:dyDescent="0.3">
      <c r="B244" s="44"/>
      <c r="C244" s="44"/>
      <c r="D244" s="44"/>
      <c r="E244" s="44"/>
      <c r="F244" s="44"/>
      <c r="G244" s="44"/>
      <c r="H244" s="44"/>
      <c r="I244" s="44"/>
      <c r="J244" s="44"/>
      <c r="K244" s="44"/>
    </row>
    <row r="245" spans="2:11" x14ac:dyDescent="0.3">
      <c r="B245" s="44"/>
      <c r="C245" s="44"/>
      <c r="D245" s="44"/>
      <c r="E245" s="44"/>
      <c r="F245" s="44"/>
      <c r="G245" s="44"/>
      <c r="H245" s="44"/>
      <c r="I245" s="44"/>
      <c r="J245" s="44"/>
      <c r="K245" s="44"/>
    </row>
    <row r="246" spans="2:11" x14ac:dyDescent="0.3">
      <c r="B246" s="44"/>
      <c r="C246" s="44"/>
      <c r="D246" s="44"/>
      <c r="E246" s="44"/>
      <c r="F246" s="44"/>
      <c r="G246" s="44"/>
      <c r="H246" s="44"/>
      <c r="I246" s="44"/>
      <c r="J246" s="44"/>
      <c r="K246" s="44"/>
    </row>
    <row r="247" spans="2:11" x14ac:dyDescent="0.3">
      <c r="B247" s="44"/>
      <c r="C247" s="44"/>
      <c r="D247" s="44"/>
      <c r="E247" s="44"/>
      <c r="F247" s="44"/>
      <c r="G247" s="44"/>
      <c r="H247" s="44"/>
      <c r="I247" s="44"/>
      <c r="J247" s="44"/>
      <c r="K247" s="44"/>
    </row>
    <row r="248" spans="2:11" x14ac:dyDescent="0.3">
      <c r="B248" s="44"/>
      <c r="C248" s="44"/>
      <c r="D248" s="44"/>
      <c r="E248" s="44"/>
      <c r="F248" s="44"/>
      <c r="G248" s="44"/>
      <c r="H248" s="44"/>
      <c r="I248" s="44"/>
      <c r="J248" s="44"/>
      <c r="K248" s="44"/>
    </row>
    <row r="249" spans="2:11" x14ac:dyDescent="0.3">
      <c r="B249" s="44"/>
      <c r="C249" s="44"/>
      <c r="D249" s="44"/>
      <c r="E249" s="44"/>
      <c r="F249" s="44"/>
      <c r="G249" s="44"/>
      <c r="H249" s="44"/>
      <c r="I249" s="44"/>
      <c r="J249" s="44"/>
      <c r="K249" s="44"/>
    </row>
    <row r="250" spans="2:11" x14ac:dyDescent="0.3">
      <c r="B250" s="44"/>
      <c r="C250" s="44"/>
      <c r="D250" s="44"/>
      <c r="E250" s="44"/>
      <c r="F250" s="44"/>
      <c r="G250" s="44"/>
      <c r="H250" s="44"/>
      <c r="I250" s="44"/>
      <c r="J250" s="44"/>
      <c r="K250" s="44"/>
    </row>
    <row r="251" spans="2:11" x14ac:dyDescent="0.3">
      <c r="B251" s="44"/>
      <c r="C251" s="44"/>
      <c r="D251" s="44"/>
      <c r="E251" s="44"/>
      <c r="F251" s="44"/>
      <c r="G251" s="44"/>
      <c r="H251" s="44"/>
      <c r="I251" s="44"/>
      <c r="J251" s="44"/>
      <c r="K251" s="44"/>
    </row>
    <row r="252" spans="2:11" x14ac:dyDescent="0.3">
      <c r="B252" s="44"/>
      <c r="C252" s="44"/>
      <c r="D252" s="44"/>
      <c r="E252" s="44"/>
      <c r="F252" s="44"/>
      <c r="G252" s="44"/>
      <c r="H252" s="44"/>
      <c r="I252" s="44"/>
      <c r="J252" s="44"/>
      <c r="K252" s="44"/>
    </row>
    <row r="253" spans="2:11" x14ac:dyDescent="0.3">
      <c r="B253" s="44"/>
      <c r="C253" s="44"/>
      <c r="D253" s="44"/>
      <c r="E253" s="44"/>
      <c r="F253" s="44"/>
      <c r="G253" s="44"/>
      <c r="H253" s="44"/>
      <c r="I253" s="44"/>
      <c r="J253" s="44"/>
      <c r="K253" s="44"/>
    </row>
    <row r="254" spans="2:11" x14ac:dyDescent="0.3">
      <c r="B254" s="44"/>
      <c r="C254" s="44"/>
      <c r="D254" s="44"/>
      <c r="E254" s="44"/>
      <c r="F254" s="44"/>
      <c r="G254" s="44"/>
      <c r="H254" s="44"/>
      <c r="I254" s="44"/>
      <c r="J254" s="44"/>
      <c r="K254" s="44"/>
    </row>
    <row r="255" spans="2:11" x14ac:dyDescent="0.3">
      <c r="B255" s="44"/>
      <c r="C255" s="44"/>
      <c r="D255" s="44"/>
      <c r="E255" s="44"/>
      <c r="F255" s="44"/>
      <c r="G255" s="44"/>
      <c r="H255" s="44"/>
      <c r="I255" s="44"/>
      <c r="J255" s="44"/>
      <c r="K255" s="44"/>
    </row>
    <row r="256" spans="2:11" x14ac:dyDescent="0.3">
      <c r="B256" s="44"/>
      <c r="C256" s="44"/>
      <c r="D256" s="44"/>
      <c r="E256" s="44"/>
      <c r="F256" s="44"/>
      <c r="G256" s="44"/>
      <c r="H256" s="44"/>
      <c r="I256" s="44"/>
      <c r="J256" s="44"/>
      <c r="K256" s="44"/>
    </row>
    <row r="257" spans="2:11" x14ac:dyDescent="0.3">
      <c r="B257" s="44"/>
      <c r="C257" s="44"/>
      <c r="D257" s="44"/>
      <c r="E257" s="44"/>
      <c r="F257" s="44"/>
      <c r="G257" s="44"/>
      <c r="H257" s="44"/>
      <c r="I257" s="44"/>
      <c r="J257" s="44"/>
      <c r="K257" s="44"/>
    </row>
    <row r="258" spans="2:11" x14ac:dyDescent="0.3">
      <c r="B258" s="44"/>
      <c r="C258" s="44"/>
      <c r="D258" s="44"/>
      <c r="E258" s="44"/>
      <c r="F258" s="44"/>
      <c r="G258" s="44"/>
      <c r="H258" s="44"/>
      <c r="I258" s="44"/>
      <c r="J258" s="44"/>
      <c r="K258" s="44"/>
    </row>
    <row r="259" spans="2:11" x14ac:dyDescent="0.3">
      <c r="B259" s="44"/>
      <c r="C259" s="44"/>
      <c r="D259" s="44"/>
      <c r="E259" s="44"/>
      <c r="F259" s="44"/>
      <c r="G259" s="44"/>
      <c r="H259" s="44"/>
      <c r="I259" s="44"/>
      <c r="J259" s="44"/>
      <c r="K259" s="44"/>
    </row>
    <row r="260" spans="2:11" x14ac:dyDescent="0.3">
      <c r="B260" s="44"/>
      <c r="C260" s="44"/>
      <c r="D260" s="44"/>
      <c r="E260" s="44"/>
      <c r="F260" s="44"/>
      <c r="G260" s="44"/>
      <c r="H260" s="44"/>
      <c r="I260" s="44"/>
      <c r="J260" s="44"/>
      <c r="K260" s="44"/>
    </row>
    <row r="261" spans="2:11" x14ac:dyDescent="0.3">
      <c r="B261" s="44"/>
      <c r="C261" s="44"/>
      <c r="D261" s="44"/>
      <c r="E261" s="44"/>
      <c r="F261" s="44"/>
      <c r="G261" s="44"/>
      <c r="H261" s="44"/>
      <c r="I261" s="44"/>
      <c r="J261" s="44"/>
      <c r="K261" s="44"/>
    </row>
    <row r="262" spans="2:11" x14ac:dyDescent="0.3">
      <c r="B262" s="44"/>
      <c r="C262" s="44"/>
      <c r="D262" s="44"/>
      <c r="E262" s="44"/>
      <c r="F262" s="44"/>
      <c r="G262" s="44"/>
      <c r="H262" s="44"/>
      <c r="I262" s="44"/>
      <c r="J262" s="44"/>
      <c r="K262" s="44"/>
    </row>
    <row r="263" spans="2:11" x14ac:dyDescent="0.3">
      <c r="B263" s="44"/>
      <c r="C263" s="44"/>
      <c r="D263" s="44"/>
      <c r="E263" s="44"/>
      <c r="F263" s="44"/>
      <c r="G263" s="44"/>
      <c r="H263" s="44"/>
      <c r="I263" s="44"/>
      <c r="J263" s="44"/>
      <c r="K263" s="44"/>
    </row>
    <row r="264" spans="2:11" x14ac:dyDescent="0.3">
      <c r="B264" s="44"/>
      <c r="C264" s="44"/>
      <c r="D264" s="44"/>
      <c r="E264" s="44"/>
      <c r="F264" s="44"/>
      <c r="G264" s="44"/>
      <c r="H264" s="44"/>
      <c r="I264" s="44"/>
      <c r="J264" s="44"/>
      <c r="K264" s="44"/>
    </row>
    <row r="265" spans="2:11" x14ac:dyDescent="0.3">
      <c r="B265" s="44"/>
      <c r="C265" s="44"/>
      <c r="D265" s="44"/>
      <c r="E265" s="44"/>
      <c r="F265" s="44"/>
      <c r="G265" s="44"/>
      <c r="H265" s="44"/>
      <c r="I265" s="44"/>
      <c r="J265" s="44"/>
      <c r="K265" s="44"/>
    </row>
    <row r="266" spans="2:11" x14ac:dyDescent="0.3">
      <c r="B266" s="44"/>
      <c r="C266" s="44"/>
      <c r="D266" s="44"/>
      <c r="E266" s="44"/>
      <c r="F266" s="44"/>
      <c r="G266" s="44"/>
      <c r="H266" s="44"/>
      <c r="I266" s="44"/>
      <c r="J266" s="44"/>
      <c r="K266" s="44"/>
    </row>
    <row r="267" spans="2:11" x14ac:dyDescent="0.3">
      <c r="B267" s="44"/>
      <c r="C267" s="44"/>
      <c r="D267" s="44"/>
      <c r="E267" s="44"/>
      <c r="F267" s="44"/>
      <c r="G267" s="44"/>
      <c r="H267" s="44"/>
      <c r="I267" s="44"/>
      <c r="J267" s="44"/>
      <c r="K267" s="44"/>
    </row>
    <row r="268" spans="2:11" x14ac:dyDescent="0.3">
      <c r="B268" s="44"/>
      <c r="C268" s="44"/>
      <c r="D268" s="44"/>
      <c r="E268" s="44"/>
      <c r="F268" s="44"/>
      <c r="G268" s="44"/>
      <c r="H268" s="44"/>
      <c r="I268" s="44"/>
      <c r="J268" s="44"/>
      <c r="K268" s="44"/>
    </row>
    <row r="269" spans="2:11" x14ac:dyDescent="0.3">
      <c r="B269" s="44"/>
      <c r="C269" s="44"/>
      <c r="D269" s="44"/>
      <c r="E269" s="44"/>
      <c r="F269" s="44"/>
      <c r="G269" s="44"/>
      <c r="H269" s="44"/>
      <c r="I269" s="44"/>
      <c r="J269" s="44"/>
      <c r="K269" s="44"/>
    </row>
    <row r="270" spans="2:11" x14ac:dyDescent="0.3">
      <c r="B270" s="44"/>
      <c r="C270" s="44"/>
      <c r="D270" s="44"/>
      <c r="E270" s="44"/>
      <c r="F270" s="44"/>
      <c r="G270" s="44"/>
      <c r="H270" s="44"/>
      <c r="I270" s="44"/>
      <c r="J270" s="44"/>
      <c r="K270" s="44"/>
    </row>
    <row r="271" spans="2:11" x14ac:dyDescent="0.3">
      <c r="B271" s="44"/>
      <c r="C271" s="44"/>
      <c r="D271" s="44"/>
      <c r="E271" s="44"/>
      <c r="F271" s="44"/>
      <c r="G271" s="44"/>
      <c r="H271" s="44"/>
      <c r="I271" s="44"/>
      <c r="J271" s="44"/>
      <c r="K271" s="44"/>
    </row>
    <row r="272" spans="2:11" x14ac:dyDescent="0.3">
      <c r="B272" s="44"/>
      <c r="C272" s="44"/>
      <c r="D272" s="44"/>
      <c r="E272" s="44"/>
      <c r="F272" s="44"/>
      <c r="G272" s="44"/>
      <c r="H272" s="44"/>
      <c r="I272" s="44"/>
      <c r="J272" s="44"/>
      <c r="K272" s="44"/>
    </row>
    <row r="273" spans="2:11" x14ac:dyDescent="0.3">
      <c r="B273" s="44"/>
      <c r="C273" s="44"/>
      <c r="D273" s="44"/>
      <c r="E273" s="44"/>
      <c r="F273" s="44"/>
      <c r="G273" s="44"/>
      <c r="H273" s="44"/>
      <c r="I273" s="44"/>
      <c r="J273" s="44"/>
      <c r="K273" s="44"/>
    </row>
    <row r="274" spans="2:11" x14ac:dyDescent="0.3">
      <c r="B274" s="44"/>
      <c r="C274" s="44"/>
      <c r="D274" s="44"/>
      <c r="E274" s="44"/>
      <c r="F274" s="44"/>
      <c r="G274" s="44"/>
      <c r="H274" s="44"/>
      <c r="I274" s="44"/>
      <c r="J274" s="44"/>
      <c r="K274" s="44"/>
    </row>
    <row r="275" spans="2:11" x14ac:dyDescent="0.3">
      <c r="B275" s="44"/>
      <c r="C275" s="44"/>
      <c r="D275" s="44"/>
      <c r="E275" s="44"/>
      <c r="F275" s="44"/>
      <c r="G275" s="44"/>
      <c r="H275" s="44"/>
      <c r="I275" s="44"/>
      <c r="J275" s="44"/>
      <c r="K275" s="44"/>
    </row>
    <row r="276" spans="2:11" x14ac:dyDescent="0.3">
      <c r="B276" s="44"/>
      <c r="C276" s="44"/>
      <c r="D276" s="44"/>
      <c r="E276" s="44"/>
      <c r="F276" s="44"/>
      <c r="G276" s="44"/>
      <c r="H276" s="44"/>
      <c r="I276" s="44"/>
      <c r="J276" s="44"/>
      <c r="K276" s="44"/>
    </row>
    <row r="277" spans="2:11" x14ac:dyDescent="0.3">
      <c r="B277" s="44"/>
      <c r="C277" s="44"/>
      <c r="D277" s="44"/>
      <c r="E277" s="44"/>
      <c r="F277" s="44"/>
      <c r="G277" s="44"/>
      <c r="H277" s="44"/>
      <c r="I277" s="44"/>
      <c r="J277" s="44"/>
      <c r="K277" s="44"/>
    </row>
    <row r="278" spans="2:11" x14ac:dyDescent="0.3">
      <c r="B278" s="44"/>
      <c r="C278" s="44"/>
      <c r="D278" s="44"/>
      <c r="E278" s="44"/>
      <c r="F278" s="44"/>
      <c r="G278" s="44"/>
      <c r="H278" s="44"/>
      <c r="I278" s="44"/>
      <c r="J278" s="44"/>
      <c r="K278" s="44"/>
    </row>
    <row r="279" spans="2:11" x14ac:dyDescent="0.3">
      <c r="B279" s="44"/>
      <c r="C279" s="44"/>
      <c r="D279" s="44"/>
      <c r="E279" s="44"/>
      <c r="F279" s="44"/>
      <c r="G279" s="44"/>
      <c r="H279" s="44"/>
      <c r="I279" s="44"/>
      <c r="J279" s="44"/>
      <c r="K279" s="44"/>
    </row>
    <row r="280" spans="2:11" x14ac:dyDescent="0.3">
      <c r="B280" s="44"/>
      <c r="C280" s="44"/>
      <c r="D280" s="44"/>
      <c r="E280" s="44"/>
      <c r="F280" s="44"/>
      <c r="G280" s="44"/>
      <c r="H280" s="44"/>
      <c r="I280" s="44"/>
      <c r="J280" s="44"/>
      <c r="K280" s="44"/>
    </row>
    <row r="281" spans="2:11" x14ac:dyDescent="0.3">
      <c r="B281" s="44"/>
      <c r="C281" s="44"/>
      <c r="D281" s="44"/>
      <c r="E281" s="44"/>
      <c r="F281" s="44"/>
      <c r="G281" s="44"/>
      <c r="H281" s="44"/>
      <c r="I281" s="44"/>
      <c r="J281" s="44"/>
      <c r="K281" s="44"/>
    </row>
    <row r="282" spans="2:11" x14ac:dyDescent="0.3">
      <c r="B282" s="44"/>
      <c r="C282" s="44"/>
      <c r="D282" s="44"/>
      <c r="E282" s="44"/>
      <c r="F282" s="44"/>
      <c r="G282" s="44"/>
      <c r="H282" s="44"/>
      <c r="I282" s="44"/>
      <c r="J282" s="44"/>
      <c r="K282" s="44"/>
    </row>
    <row r="283" spans="2:11" x14ac:dyDescent="0.3">
      <c r="B283" s="44"/>
      <c r="C283" s="44"/>
      <c r="D283" s="44"/>
      <c r="E283" s="44"/>
      <c r="F283" s="44"/>
      <c r="G283" s="44"/>
      <c r="H283" s="44"/>
      <c r="I283" s="44"/>
      <c r="J283" s="44"/>
      <c r="K283" s="44"/>
    </row>
    <row r="284" spans="2:11" x14ac:dyDescent="0.3">
      <c r="B284" s="44"/>
      <c r="C284" s="44"/>
      <c r="D284" s="44"/>
      <c r="E284" s="44"/>
      <c r="F284" s="44"/>
      <c r="G284" s="44"/>
      <c r="H284" s="44"/>
      <c r="I284" s="44"/>
      <c r="J284" s="44"/>
      <c r="K284" s="44"/>
    </row>
    <row r="285" spans="2:11" x14ac:dyDescent="0.3">
      <c r="B285" s="44"/>
      <c r="C285" s="44"/>
      <c r="D285" s="44"/>
      <c r="E285" s="44"/>
      <c r="F285" s="44"/>
      <c r="G285" s="44"/>
      <c r="H285" s="44"/>
      <c r="I285" s="44"/>
      <c r="J285" s="44"/>
      <c r="K285" s="44"/>
    </row>
    <row r="286" spans="2:11" x14ac:dyDescent="0.3">
      <c r="B286" s="44"/>
      <c r="C286" s="44"/>
      <c r="D286" s="44"/>
      <c r="E286" s="44"/>
      <c r="F286" s="44"/>
      <c r="G286" s="44"/>
      <c r="H286" s="44"/>
      <c r="I286" s="44"/>
      <c r="J286" s="44"/>
      <c r="K286" s="44"/>
    </row>
    <row r="287" spans="2:11" x14ac:dyDescent="0.3">
      <c r="B287" s="44"/>
      <c r="C287" s="44"/>
      <c r="D287" s="44"/>
      <c r="E287" s="44"/>
      <c r="F287" s="44"/>
      <c r="G287" s="44"/>
      <c r="H287" s="44"/>
      <c r="I287" s="44"/>
      <c r="J287" s="44"/>
      <c r="K287" s="44"/>
    </row>
    <row r="288" spans="2:11" x14ac:dyDescent="0.3">
      <c r="B288" s="44"/>
      <c r="C288" s="44"/>
      <c r="D288" s="44"/>
      <c r="E288" s="44"/>
      <c r="F288" s="44"/>
      <c r="G288" s="44"/>
      <c r="H288" s="44"/>
      <c r="I288" s="44"/>
      <c r="J288" s="44"/>
      <c r="K288" s="44"/>
    </row>
    <row r="289" spans="2:11" x14ac:dyDescent="0.3">
      <c r="B289" s="44"/>
      <c r="C289" s="44"/>
      <c r="D289" s="44"/>
      <c r="E289" s="44"/>
      <c r="F289" s="44"/>
      <c r="G289" s="44"/>
      <c r="H289" s="44"/>
      <c r="I289" s="44"/>
      <c r="J289" s="44"/>
      <c r="K289" s="44"/>
    </row>
    <row r="290" spans="2:11" x14ac:dyDescent="0.3">
      <c r="B290" s="44"/>
      <c r="C290" s="44"/>
      <c r="D290" s="44"/>
      <c r="E290" s="44"/>
      <c r="F290" s="44"/>
      <c r="G290" s="44"/>
      <c r="H290" s="44"/>
      <c r="I290" s="44"/>
      <c r="J290" s="44"/>
      <c r="K290" s="44"/>
    </row>
    <row r="291" spans="2:11" x14ac:dyDescent="0.3">
      <c r="B291" s="44"/>
      <c r="C291" s="44"/>
      <c r="D291" s="44"/>
      <c r="E291" s="44"/>
      <c r="F291" s="44"/>
      <c r="G291" s="44"/>
      <c r="H291" s="44"/>
      <c r="I291" s="44"/>
      <c r="J291" s="44"/>
      <c r="K291" s="44"/>
    </row>
    <row r="292" spans="2:11" x14ac:dyDescent="0.3">
      <c r="B292" s="44"/>
      <c r="C292" s="44"/>
      <c r="D292" s="44"/>
      <c r="E292" s="44"/>
      <c r="F292" s="44"/>
      <c r="G292" s="44"/>
      <c r="H292" s="44"/>
      <c r="I292" s="44"/>
      <c r="J292" s="44"/>
      <c r="K292" s="44"/>
    </row>
    <row r="293" spans="2:11" x14ac:dyDescent="0.3">
      <c r="B293" s="44"/>
      <c r="C293" s="44"/>
      <c r="D293" s="44"/>
      <c r="E293" s="44"/>
      <c r="F293" s="44"/>
      <c r="G293" s="44"/>
      <c r="H293" s="44"/>
      <c r="I293" s="44"/>
      <c r="J293" s="44"/>
      <c r="K293" s="44"/>
    </row>
    <row r="294" spans="2:11" x14ac:dyDescent="0.3">
      <c r="B294" s="44"/>
      <c r="C294" s="44"/>
      <c r="D294" s="44"/>
      <c r="E294" s="44"/>
      <c r="F294" s="44"/>
      <c r="G294" s="44"/>
      <c r="H294" s="44"/>
      <c r="I294" s="44"/>
      <c r="J294" s="44"/>
      <c r="K294" s="44"/>
    </row>
    <row r="295" spans="2:11" x14ac:dyDescent="0.3">
      <c r="B295" s="44"/>
      <c r="C295" s="44"/>
      <c r="D295" s="44"/>
      <c r="E295" s="44"/>
      <c r="F295" s="44"/>
      <c r="G295" s="44"/>
      <c r="H295" s="44"/>
      <c r="I295" s="44"/>
      <c r="J295" s="44"/>
      <c r="K295" s="44"/>
    </row>
    <row r="296" spans="2:11" x14ac:dyDescent="0.3">
      <c r="B296" s="44"/>
      <c r="C296" s="44"/>
      <c r="D296" s="44"/>
      <c r="E296" s="44"/>
      <c r="F296" s="44"/>
      <c r="G296" s="44"/>
      <c r="H296" s="44"/>
      <c r="I296" s="44"/>
      <c r="J296" s="44"/>
      <c r="K296" s="44"/>
    </row>
    <row r="297" spans="2:11" x14ac:dyDescent="0.3">
      <c r="B297" s="44"/>
      <c r="C297" s="44"/>
      <c r="D297" s="44"/>
      <c r="E297" s="44"/>
      <c r="F297" s="44"/>
      <c r="G297" s="44"/>
      <c r="H297" s="44"/>
      <c r="I297" s="44"/>
      <c r="J297" s="44"/>
      <c r="K297" s="44"/>
    </row>
    <row r="298" spans="2:11" x14ac:dyDescent="0.3">
      <c r="B298" s="44"/>
      <c r="C298" s="44"/>
      <c r="D298" s="44"/>
      <c r="E298" s="44"/>
      <c r="F298" s="44"/>
      <c r="G298" s="44"/>
      <c r="H298" s="44"/>
      <c r="I298" s="44"/>
      <c r="J298" s="44"/>
      <c r="K298" s="44"/>
    </row>
    <row r="299" spans="2:11" x14ac:dyDescent="0.3">
      <c r="B299" s="44"/>
      <c r="C299" s="44"/>
      <c r="D299" s="44"/>
      <c r="E299" s="44"/>
      <c r="F299" s="44"/>
      <c r="G299" s="44"/>
      <c r="H299" s="44"/>
      <c r="I299" s="44"/>
      <c r="J299" s="44"/>
      <c r="K299" s="44"/>
    </row>
    <row r="300" spans="2:11" x14ac:dyDescent="0.3">
      <c r="B300" s="44"/>
      <c r="C300" s="44"/>
      <c r="D300" s="44"/>
      <c r="E300" s="44"/>
      <c r="F300" s="44"/>
      <c r="G300" s="44"/>
      <c r="H300" s="44"/>
      <c r="I300" s="44"/>
      <c r="J300" s="44"/>
      <c r="K300" s="44"/>
    </row>
    <row r="301" spans="2:11" x14ac:dyDescent="0.3">
      <c r="B301" s="44"/>
      <c r="C301" s="44"/>
      <c r="D301" s="44"/>
      <c r="E301" s="44"/>
      <c r="F301" s="44"/>
      <c r="G301" s="44"/>
      <c r="H301" s="44"/>
      <c r="I301" s="44"/>
      <c r="J301" s="44"/>
      <c r="K301" s="44"/>
    </row>
    <row r="302" spans="2:11" x14ac:dyDescent="0.3">
      <c r="B302" s="44"/>
      <c r="C302" s="44"/>
      <c r="D302" s="44"/>
      <c r="E302" s="44"/>
      <c r="F302" s="44"/>
      <c r="G302" s="44"/>
      <c r="H302" s="44"/>
      <c r="I302" s="44"/>
      <c r="J302" s="44"/>
      <c r="K302" s="44"/>
    </row>
    <row r="303" spans="2:11" x14ac:dyDescent="0.3">
      <c r="B303" s="44"/>
      <c r="C303" s="44"/>
      <c r="D303" s="44"/>
      <c r="E303" s="44"/>
      <c r="F303" s="44"/>
      <c r="G303" s="44"/>
      <c r="H303" s="44"/>
      <c r="I303" s="44"/>
      <c r="J303" s="44"/>
      <c r="K303" s="44"/>
    </row>
    <row r="304" spans="2:11" x14ac:dyDescent="0.3">
      <c r="B304" s="44"/>
      <c r="C304" s="44"/>
      <c r="D304" s="44"/>
      <c r="E304" s="44"/>
      <c r="F304" s="44"/>
      <c r="G304" s="44"/>
      <c r="H304" s="44"/>
      <c r="I304" s="44"/>
      <c r="J304" s="44"/>
      <c r="K304" s="44"/>
    </row>
    <row r="305" spans="2:11" x14ac:dyDescent="0.3">
      <c r="B305" s="44"/>
      <c r="C305" s="44"/>
      <c r="D305" s="44"/>
      <c r="E305" s="44"/>
      <c r="F305" s="44"/>
      <c r="G305" s="44"/>
      <c r="H305" s="44"/>
      <c r="I305" s="44"/>
      <c r="J305" s="44"/>
      <c r="K305" s="44"/>
    </row>
    <row r="306" spans="2:11" x14ac:dyDescent="0.3">
      <c r="B306" s="44"/>
      <c r="C306" s="44"/>
      <c r="D306" s="44"/>
      <c r="E306" s="44"/>
      <c r="F306" s="44"/>
      <c r="G306" s="44"/>
      <c r="H306" s="44"/>
      <c r="I306" s="44"/>
      <c r="J306" s="44"/>
      <c r="K306" s="44"/>
    </row>
    <row r="307" spans="2:11" x14ac:dyDescent="0.3">
      <c r="B307" s="44"/>
      <c r="C307" s="44"/>
      <c r="D307" s="44"/>
      <c r="E307" s="44"/>
      <c r="F307" s="44"/>
      <c r="G307" s="44"/>
      <c r="H307" s="44"/>
      <c r="I307" s="44"/>
      <c r="J307" s="44"/>
      <c r="K307" s="44"/>
    </row>
    <row r="308" spans="2:11" x14ac:dyDescent="0.3">
      <c r="B308" s="44"/>
      <c r="C308" s="44"/>
      <c r="D308" s="44"/>
      <c r="E308" s="44"/>
      <c r="F308" s="44"/>
      <c r="G308" s="44"/>
      <c r="H308" s="44"/>
      <c r="I308" s="44"/>
      <c r="J308" s="44"/>
      <c r="K308" s="44"/>
    </row>
    <row r="309" spans="2:11" x14ac:dyDescent="0.3">
      <c r="B309" s="44"/>
      <c r="C309" s="44"/>
      <c r="D309" s="44"/>
      <c r="E309" s="44"/>
      <c r="F309" s="44"/>
      <c r="G309" s="44"/>
      <c r="H309" s="44"/>
      <c r="I309" s="44"/>
      <c r="J309" s="44"/>
      <c r="K309" s="44"/>
    </row>
    <row r="310" spans="2:11" x14ac:dyDescent="0.3">
      <c r="B310" s="44"/>
      <c r="C310" s="44"/>
      <c r="D310" s="44"/>
      <c r="E310" s="44"/>
      <c r="F310" s="44"/>
      <c r="G310" s="44"/>
      <c r="H310" s="44"/>
      <c r="I310" s="44"/>
      <c r="J310" s="44"/>
      <c r="K310" s="44"/>
    </row>
    <row r="311" spans="2:11" x14ac:dyDescent="0.3">
      <c r="B311" s="44"/>
      <c r="C311" s="44"/>
      <c r="D311" s="44"/>
      <c r="E311" s="44"/>
      <c r="F311" s="44"/>
      <c r="G311" s="44"/>
      <c r="H311" s="44"/>
      <c r="I311" s="44"/>
      <c r="J311" s="44"/>
      <c r="K311" s="44"/>
    </row>
    <row r="312" spans="2:11" x14ac:dyDescent="0.3">
      <c r="B312" s="44"/>
      <c r="C312" s="44"/>
      <c r="D312" s="44"/>
      <c r="E312" s="44"/>
      <c r="F312" s="44"/>
      <c r="G312" s="44"/>
      <c r="H312" s="44"/>
      <c r="I312" s="44"/>
      <c r="J312" s="44"/>
      <c r="K312" s="44"/>
    </row>
    <row r="313" spans="2:11" x14ac:dyDescent="0.3">
      <c r="B313" s="44"/>
      <c r="C313" s="44"/>
      <c r="D313" s="44"/>
      <c r="E313" s="44"/>
      <c r="F313" s="44"/>
      <c r="G313" s="44"/>
      <c r="H313" s="44"/>
      <c r="I313" s="44"/>
      <c r="J313" s="44"/>
      <c r="K313" s="44"/>
    </row>
    <row r="314" spans="2:11" x14ac:dyDescent="0.3">
      <c r="B314" s="44"/>
      <c r="C314" s="44"/>
      <c r="D314" s="44"/>
      <c r="E314" s="44"/>
      <c r="F314" s="44"/>
      <c r="G314" s="44"/>
      <c r="H314" s="44"/>
      <c r="I314" s="44"/>
      <c r="J314" s="44"/>
      <c r="K314" s="44"/>
    </row>
    <row r="315" spans="2:11" x14ac:dyDescent="0.3">
      <c r="B315" s="44"/>
      <c r="C315" s="44"/>
      <c r="D315" s="44"/>
      <c r="E315" s="44"/>
      <c r="F315" s="44"/>
      <c r="G315" s="44"/>
      <c r="H315" s="44"/>
      <c r="I315" s="44"/>
      <c r="J315" s="44"/>
      <c r="K315" s="44"/>
    </row>
    <row r="316" spans="2:11" x14ac:dyDescent="0.3">
      <c r="B316" s="44"/>
      <c r="C316" s="44"/>
      <c r="D316" s="44"/>
      <c r="E316" s="44"/>
      <c r="F316" s="44"/>
      <c r="G316" s="44"/>
      <c r="H316" s="44"/>
      <c r="I316" s="44"/>
      <c r="J316" s="44"/>
      <c r="K316" s="44"/>
    </row>
    <row r="317" spans="2:11" x14ac:dyDescent="0.3">
      <c r="B317" s="44"/>
      <c r="C317" s="44"/>
      <c r="D317" s="44"/>
      <c r="E317" s="44"/>
      <c r="F317" s="44"/>
      <c r="G317" s="44"/>
      <c r="H317" s="44"/>
      <c r="I317" s="44"/>
      <c r="J317" s="44"/>
      <c r="K317" s="44"/>
    </row>
    <row r="318" spans="2:11" x14ac:dyDescent="0.3">
      <c r="B318" s="44"/>
      <c r="C318" s="44"/>
      <c r="D318" s="44"/>
      <c r="E318" s="44"/>
      <c r="F318" s="44"/>
      <c r="G318" s="44"/>
      <c r="H318" s="44"/>
      <c r="I318" s="44"/>
      <c r="J318" s="44"/>
      <c r="K318" s="44"/>
    </row>
    <row r="319" spans="2:11" x14ac:dyDescent="0.3">
      <c r="B319" s="44"/>
      <c r="C319" s="44"/>
      <c r="D319" s="44"/>
      <c r="E319" s="44"/>
      <c r="F319" s="44"/>
      <c r="G319" s="44"/>
      <c r="H319" s="44"/>
      <c r="I319" s="44"/>
      <c r="J319" s="44"/>
      <c r="K319" s="44"/>
    </row>
    <row r="320" spans="2:11" x14ac:dyDescent="0.3">
      <c r="B320" s="44"/>
      <c r="C320" s="44"/>
      <c r="D320" s="44"/>
      <c r="E320" s="44"/>
      <c r="F320" s="44"/>
      <c r="G320" s="44"/>
      <c r="H320" s="44"/>
      <c r="I320" s="44"/>
      <c r="J320" s="44"/>
      <c r="K320" s="44"/>
    </row>
    <row r="321" spans="2:11" x14ac:dyDescent="0.3">
      <c r="B321" s="44"/>
      <c r="C321" s="44"/>
      <c r="D321" s="44"/>
      <c r="E321" s="44"/>
      <c r="F321" s="44"/>
      <c r="G321" s="44"/>
      <c r="H321" s="44"/>
      <c r="I321" s="44"/>
      <c r="J321" s="44"/>
      <c r="K321" s="44"/>
    </row>
    <row r="322" spans="2:11" x14ac:dyDescent="0.3">
      <c r="B322" s="44"/>
      <c r="C322" s="44"/>
      <c r="D322" s="44"/>
      <c r="E322" s="44"/>
      <c r="F322" s="44"/>
      <c r="G322" s="44"/>
      <c r="H322" s="44"/>
      <c r="I322" s="44"/>
      <c r="J322" s="44"/>
      <c r="K322" s="44"/>
    </row>
    <row r="323" spans="2:11" x14ac:dyDescent="0.3">
      <c r="B323" s="44"/>
      <c r="C323" s="44"/>
      <c r="D323" s="44"/>
      <c r="E323" s="44"/>
      <c r="F323" s="44"/>
      <c r="G323" s="44"/>
      <c r="H323" s="44"/>
      <c r="I323" s="44"/>
      <c r="J323" s="44"/>
      <c r="K323" s="44"/>
    </row>
    <row r="324" spans="2:11" x14ac:dyDescent="0.3">
      <c r="B324" s="44"/>
      <c r="C324" s="44"/>
      <c r="D324" s="44"/>
      <c r="E324" s="44"/>
      <c r="F324" s="44"/>
      <c r="G324" s="44"/>
      <c r="H324" s="44"/>
      <c r="I324" s="44"/>
      <c r="J324" s="44"/>
      <c r="K324" s="44"/>
    </row>
    <row r="325" spans="2:11" x14ac:dyDescent="0.3">
      <c r="B325" s="44"/>
      <c r="C325" s="44"/>
      <c r="D325" s="44"/>
      <c r="E325" s="44"/>
      <c r="F325" s="44"/>
      <c r="G325" s="44"/>
      <c r="H325" s="44"/>
      <c r="I325" s="44"/>
      <c r="J325" s="44"/>
      <c r="K325" s="44"/>
    </row>
    <row r="326" spans="2:11" x14ac:dyDescent="0.3">
      <c r="B326" s="44"/>
      <c r="C326" s="44"/>
      <c r="D326" s="44"/>
      <c r="E326" s="44"/>
      <c r="F326" s="44"/>
      <c r="G326" s="44"/>
      <c r="H326" s="44"/>
      <c r="I326" s="44"/>
      <c r="J326" s="44"/>
      <c r="K326" s="44"/>
    </row>
    <row r="327" spans="2:11" x14ac:dyDescent="0.3">
      <c r="B327" s="44"/>
      <c r="C327" s="44"/>
      <c r="D327" s="44"/>
      <c r="E327" s="44"/>
      <c r="F327" s="44"/>
      <c r="G327" s="44"/>
      <c r="H327" s="44"/>
      <c r="I327" s="44"/>
      <c r="J327" s="44"/>
      <c r="K327" s="44"/>
    </row>
    <row r="328" spans="2:11" x14ac:dyDescent="0.3">
      <c r="B328" s="44"/>
      <c r="C328" s="44"/>
      <c r="D328" s="44"/>
      <c r="E328" s="44"/>
      <c r="F328" s="44"/>
      <c r="G328" s="44"/>
      <c r="H328" s="44"/>
      <c r="I328" s="44"/>
      <c r="J328" s="44"/>
      <c r="K328" s="44"/>
    </row>
    <row r="329" spans="2:11" x14ac:dyDescent="0.3">
      <c r="B329" s="44"/>
      <c r="C329" s="44"/>
      <c r="D329" s="44"/>
      <c r="E329" s="44"/>
      <c r="F329" s="44"/>
      <c r="G329" s="44"/>
      <c r="H329" s="44"/>
      <c r="I329" s="44"/>
      <c r="J329" s="44"/>
      <c r="K329" s="44"/>
    </row>
    <row r="330" spans="2:11" x14ac:dyDescent="0.3">
      <c r="B330" s="44"/>
      <c r="C330" s="44"/>
      <c r="D330" s="44"/>
      <c r="E330" s="44"/>
      <c r="F330" s="44"/>
      <c r="G330" s="44"/>
      <c r="H330" s="44"/>
      <c r="I330" s="44"/>
      <c r="J330" s="44"/>
      <c r="K330"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9"/>
  <sheetViews>
    <sheetView tabSelected="1" topLeftCell="H1" zoomScaleNormal="100" workbookViewId="0">
      <pane ySplit="3" topLeftCell="A279" activePane="bottomLeft" state="frozen"/>
      <selection pane="bottomLeft" activeCell="P2" sqref="P1:R1048576"/>
    </sheetView>
  </sheetViews>
  <sheetFormatPr baseColWidth="10" defaultColWidth="11.58203125" defaultRowHeight="11.5" x14ac:dyDescent="0.25"/>
  <cols>
    <col min="1" max="1" width="30.08203125" style="36" customWidth="1"/>
    <col min="2" max="2" width="9.75" style="36" customWidth="1"/>
    <col min="3" max="3" width="10.58203125" style="44" customWidth="1"/>
    <col min="4" max="4" width="10.58203125" style="45" customWidth="1"/>
    <col min="5" max="5" width="14.08203125" style="45" customWidth="1"/>
    <col min="6" max="6" width="11.08203125" style="45" customWidth="1"/>
    <col min="7" max="7" width="14.33203125" style="45" customWidth="1"/>
    <col min="8" max="8" width="15.33203125" style="45" customWidth="1"/>
    <col min="9" max="12" width="13.75" style="47" customWidth="1"/>
    <col min="13" max="13" width="17.83203125" style="47" customWidth="1"/>
    <col min="14" max="14" width="9.75" style="36" bestFit="1" customWidth="1"/>
    <col min="15" max="15" width="10.58203125" style="36" customWidth="1"/>
    <col min="16" max="16" width="5.75" style="36" hidden="1" customWidth="1"/>
    <col min="17" max="18" width="16" style="44" hidden="1" customWidth="1"/>
    <col min="19" max="19" width="16.08203125" style="46" customWidth="1"/>
    <col min="20" max="16384" width="11.58203125" style="36"/>
  </cols>
  <sheetData>
    <row r="1" spans="1:21" ht="15" customHeight="1" thickTop="1" x14ac:dyDescent="0.3">
      <c r="A1" s="180" t="s">
        <v>92</v>
      </c>
      <c r="B1" s="181"/>
      <c r="C1" s="181"/>
      <c r="D1" s="181"/>
      <c r="E1" s="181"/>
      <c r="F1" s="181"/>
      <c r="G1" s="181"/>
      <c r="H1" s="181"/>
      <c r="I1" s="181"/>
      <c r="J1" s="181"/>
      <c r="K1" s="181"/>
      <c r="L1" s="181"/>
      <c r="M1" s="181"/>
      <c r="N1" s="181"/>
      <c r="O1" s="181"/>
      <c r="P1" s="181"/>
      <c r="Q1" s="181"/>
      <c r="R1" s="181"/>
      <c r="S1" s="182"/>
    </row>
    <row r="2" spans="1:21" ht="41.15" customHeight="1" x14ac:dyDescent="0.3">
      <c r="A2" s="15"/>
      <c r="B2" s="176" t="s">
        <v>0</v>
      </c>
      <c r="C2" s="177"/>
      <c r="D2" s="177"/>
      <c r="E2" s="177"/>
      <c r="F2" s="177"/>
      <c r="G2" s="177"/>
      <c r="H2" s="178"/>
      <c r="I2" s="179" t="s">
        <v>84</v>
      </c>
      <c r="J2" s="179"/>
      <c r="K2" s="179"/>
      <c r="L2" s="179"/>
      <c r="M2" s="179"/>
      <c r="N2" s="175" t="s">
        <v>1</v>
      </c>
      <c r="O2" s="175"/>
      <c r="P2" s="150" t="s">
        <v>175</v>
      </c>
      <c r="Q2" s="149" t="s">
        <v>176</v>
      </c>
      <c r="R2" s="149" t="s">
        <v>177</v>
      </c>
      <c r="S2" s="168" t="s">
        <v>75</v>
      </c>
    </row>
    <row r="3" spans="1:21" ht="98" x14ac:dyDescent="0.3">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 x14ac:dyDescent="0.3">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 x14ac:dyDescent="0.3">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 x14ac:dyDescent="0.3">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 x14ac:dyDescent="0.3">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 x14ac:dyDescent="0.3">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 x14ac:dyDescent="0.3">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 x14ac:dyDescent="0.3">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 x14ac:dyDescent="0.3">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 x14ac:dyDescent="0.3">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 x14ac:dyDescent="0.3">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 x14ac:dyDescent="0.3">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 x14ac:dyDescent="0.3">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 x14ac:dyDescent="0.3">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 x14ac:dyDescent="0.3">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 x14ac:dyDescent="0.3">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 x14ac:dyDescent="0.3">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 x14ac:dyDescent="0.3">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 x14ac:dyDescent="0.3">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 x14ac:dyDescent="0.3">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 x14ac:dyDescent="0.3">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 x14ac:dyDescent="0.3">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 x14ac:dyDescent="0.3">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 x14ac:dyDescent="0.3">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 x14ac:dyDescent="0.3">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 x14ac:dyDescent="0.3">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 x14ac:dyDescent="0.3">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 x14ac:dyDescent="0.3">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 x14ac:dyDescent="0.3">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 x14ac:dyDescent="0.3">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 x14ac:dyDescent="0.3">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 x14ac:dyDescent="0.3">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 x14ac:dyDescent="0.3">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 x14ac:dyDescent="0.3">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 x14ac:dyDescent="0.3">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 x14ac:dyDescent="0.3">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 x14ac:dyDescent="0.3">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 x14ac:dyDescent="0.3">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 x14ac:dyDescent="0.3">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 x14ac:dyDescent="0.3">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 x14ac:dyDescent="0.3">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 x14ac:dyDescent="0.3">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 x14ac:dyDescent="0.3">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 x14ac:dyDescent="0.3">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 x14ac:dyDescent="0.3">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 x14ac:dyDescent="0.3">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 x14ac:dyDescent="0.3">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 x14ac:dyDescent="0.3">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 x14ac:dyDescent="0.3">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 x14ac:dyDescent="0.3">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 x14ac:dyDescent="0.3">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 x14ac:dyDescent="0.3">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 x14ac:dyDescent="0.3">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 x14ac:dyDescent="0.3">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 x14ac:dyDescent="0.3">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 x14ac:dyDescent="0.3">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 x14ac:dyDescent="0.3">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 x14ac:dyDescent="0.3">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 x14ac:dyDescent="0.3">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 x14ac:dyDescent="0.3">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 x14ac:dyDescent="0.3">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 x14ac:dyDescent="0.3">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 x14ac:dyDescent="0.3">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 x14ac:dyDescent="0.3">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 x14ac:dyDescent="0.3">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 x14ac:dyDescent="0.3">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 x14ac:dyDescent="0.3">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 x14ac:dyDescent="0.3">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 x14ac:dyDescent="0.3">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 x14ac:dyDescent="0.3">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 x14ac:dyDescent="0.3">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 x14ac:dyDescent="0.3">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 x14ac:dyDescent="0.3">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 x14ac:dyDescent="0.3">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 x14ac:dyDescent="0.3">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 x14ac:dyDescent="0.3">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 x14ac:dyDescent="0.3">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 x14ac:dyDescent="0.3">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 x14ac:dyDescent="0.3">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 x14ac:dyDescent="0.3">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 x14ac:dyDescent="0.3">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SUM(C69,-P83,-$N$290)</f>
        <v>896</v>
      </c>
      <c r="R83" s="28">
        <f>MROUND(Q83,5)</f>
        <v>895</v>
      </c>
      <c r="S83" s="25">
        <f t="shared" ref="S83:S146" si="19">IF(R83&gt;R82,R83,R82)</f>
        <v>895</v>
      </c>
    </row>
    <row r="84" spans="1:19" ht="14.5" x14ac:dyDescent="0.35">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901</v>
      </c>
      <c r="R84" s="28">
        <f t="shared" ref="R84:R147" si="20">MROUND(Q84,5)</f>
        <v>900</v>
      </c>
      <c r="S84" s="25">
        <f t="shared" si="19"/>
        <v>900</v>
      </c>
    </row>
    <row r="85" spans="1:19" ht="14.5" x14ac:dyDescent="0.35">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905</v>
      </c>
      <c r="R85" s="28">
        <f t="shared" si="20"/>
        <v>905</v>
      </c>
      <c r="S85" s="25">
        <f t="shared" si="19"/>
        <v>905</v>
      </c>
    </row>
    <row r="86" spans="1:19" ht="14" x14ac:dyDescent="0.3">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912</v>
      </c>
      <c r="R86" s="28">
        <f t="shared" si="20"/>
        <v>910</v>
      </c>
      <c r="S86" s="25">
        <f t="shared" si="19"/>
        <v>910</v>
      </c>
    </row>
    <row r="87" spans="1:19" ht="14" x14ac:dyDescent="0.3">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915</v>
      </c>
      <c r="R87" s="28">
        <f t="shared" si="20"/>
        <v>915</v>
      </c>
      <c r="S87" s="25">
        <f t="shared" si="19"/>
        <v>915</v>
      </c>
    </row>
    <row r="88" spans="1:19" ht="14" x14ac:dyDescent="0.3">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918</v>
      </c>
      <c r="R88" s="28">
        <f t="shared" si="20"/>
        <v>920</v>
      </c>
      <c r="S88" s="25">
        <f t="shared" si="19"/>
        <v>920</v>
      </c>
    </row>
    <row r="89" spans="1:19" ht="14" x14ac:dyDescent="0.3">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922</v>
      </c>
      <c r="R89" s="28">
        <f t="shared" si="20"/>
        <v>920</v>
      </c>
      <c r="S89" s="25">
        <f t="shared" si="19"/>
        <v>920</v>
      </c>
    </row>
    <row r="90" spans="1:19" ht="14" x14ac:dyDescent="0.3">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928</v>
      </c>
      <c r="R90" s="28">
        <f t="shared" si="20"/>
        <v>930</v>
      </c>
      <c r="S90" s="25">
        <f t="shared" si="19"/>
        <v>930</v>
      </c>
    </row>
    <row r="91" spans="1:19" ht="14.5" x14ac:dyDescent="0.35">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930</v>
      </c>
      <c r="R91" s="28">
        <f t="shared" si="20"/>
        <v>930</v>
      </c>
      <c r="S91" s="25">
        <f t="shared" si="19"/>
        <v>930</v>
      </c>
    </row>
    <row r="92" spans="1:19" ht="14.5" x14ac:dyDescent="0.35">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937</v>
      </c>
      <c r="R92" s="28">
        <f t="shared" si="20"/>
        <v>935</v>
      </c>
      <c r="S92" s="25">
        <f t="shared" si="19"/>
        <v>935</v>
      </c>
    </row>
    <row r="93" spans="1:19" ht="14" x14ac:dyDescent="0.3">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944</v>
      </c>
      <c r="R93" s="28">
        <f t="shared" si="20"/>
        <v>945</v>
      </c>
      <c r="S93" s="25">
        <f t="shared" si="19"/>
        <v>945</v>
      </c>
    </row>
    <row r="94" spans="1:19" ht="14" x14ac:dyDescent="0.3">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947</v>
      </c>
      <c r="R94" s="28">
        <f t="shared" si="20"/>
        <v>945</v>
      </c>
      <c r="S94" s="25">
        <f t="shared" si="19"/>
        <v>945</v>
      </c>
    </row>
    <row r="95" spans="1:19" ht="14" x14ac:dyDescent="0.3">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952</v>
      </c>
      <c r="R95" s="28">
        <f t="shared" si="20"/>
        <v>950</v>
      </c>
      <c r="S95" s="25">
        <f t="shared" si="19"/>
        <v>950</v>
      </c>
    </row>
    <row r="96" spans="1:19" ht="14" x14ac:dyDescent="0.3">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955</v>
      </c>
      <c r="R96" s="28">
        <f t="shared" si="20"/>
        <v>955</v>
      </c>
      <c r="S96" s="25">
        <f t="shared" si="19"/>
        <v>955</v>
      </c>
    </row>
    <row r="97" spans="1:19" ht="14" x14ac:dyDescent="0.3">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961</v>
      </c>
      <c r="R97" s="28">
        <f t="shared" si="20"/>
        <v>960</v>
      </c>
      <c r="S97" s="25">
        <f t="shared" si="19"/>
        <v>960</v>
      </c>
    </row>
    <row r="98" spans="1:19" ht="14.5" x14ac:dyDescent="0.35">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963</v>
      </c>
      <c r="R98" s="28">
        <f t="shared" si="20"/>
        <v>965</v>
      </c>
      <c r="S98" s="25">
        <f t="shared" si="19"/>
        <v>965</v>
      </c>
    </row>
    <row r="99" spans="1:19" ht="14.5" x14ac:dyDescent="0.35">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966</v>
      </c>
      <c r="R99" s="28">
        <f t="shared" si="20"/>
        <v>965</v>
      </c>
      <c r="S99" s="25">
        <f t="shared" si="19"/>
        <v>965</v>
      </c>
    </row>
    <row r="100" spans="1:19" ht="14" x14ac:dyDescent="0.3">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968</v>
      </c>
      <c r="R100" s="28">
        <f t="shared" si="20"/>
        <v>970</v>
      </c>
      <c r="S100" s="25">
        <f t="shared" si="19"/>
        <v>970</v>
      </c>
    </row>
    <row r="101" spans="1:19" ht="14" x14ac:dyDescent="0.3">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975</v>
      </c>
      <c r="R101" s="28">
        <f t="shared" si="20"/>
        <v>975</v>
      </c>
      <c r="S101" s="25">
        <f t="shared" si="19"/>
        <v>975</v>
      </c>
    </row>
    <row r="102" spans="1:19" ht="14" x14ac:dyDescent="0.3">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978</v>
      </c>
      <c r="R102" s="28">
        <f t="shared" si="20"/>
        <v>980</v>
      </c>
      <c r="S102" s="25">
        <f t="shared" si="19"/>
        <v>980</v>
      </c>
    </row>
    <row r="103" spans="1:19" ht="14" x14ac:dyDescent="0.3">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977</v>
      </c>
      <c r="R103" s="28">
        <f t="shared" si="20"/>
        <v>975</v>
      </c>
      <c r="S103" s="25">
        <f>IF(R103&gt;R102,R103,R102)</f>
        <v>980</v>
      </c>
    </row>
    <row r="104" spans="1:19" ht="14" x14ac:dyDescent="0.3">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980</v>
      </c>
      <c r="R104" s="28">
        <f t="shared" si="20"/>
        <v>980</v>
      </c>
      <c r="S104" s="25">
        <f t="shared" si="19"/>
        <v>980</v>
      </c>
    </row>
    <row r="105" spans="1:19" ht="14.5" x14ac:dyDescent="0.35">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981</v>
      </c>
      <c r="R105" s="28">
        <f t="shared" si="20"/>
        <v>980</v>
      </c>
      <c r="S105" s="25">
        <f t="shared" si="19"/>
        <v>980</v>
      </c>
    </row>
    <row r="106" spans="1:19" ht="14.5" x14ac:dyDescent="0.35">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981</v>
      </c>
      <c r="R106" s="28">
        <f t="shared" si="20"/>
        <v>980</v>
      </c>
      <c r="S106" s="25">
        <f t="shared" si="19"/>
        <v>980</v>
      </c>
    </row>
    <row r="107" spans="1:19" ht="14" x14ac:dyDescent="0.3">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979</v>
      </c>
      <c r="R107" s="28">
        <f t="shared" si="20"/>
        <v>980</v>
      </c>
      <c r="S107" s="25">
        <f t="shared" si="19"/>
        <v>980</v>
      </c>
    </row>
    <row r="108" spans="1:19" ht="14" x14ac:dyDescent="0.3">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982</v>
      </c>
      <c r="R108" s="28">
        <f t="shared" si="20"/>
        <v>980</v>
      </c>
      <c r="S108" s="25">
        <f t="shared" si="19"/>
        <v>980</v>
      </c>
    </row>
    <row r="109" spans="1:19" ht="14" x14ac:dyDescent="0.3">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984</v>
      </c>
      <c r="R109" s="28">
        <f t="shared" si="20"/>
        <v>985</v>
      </c>
      <c r="S109" s="25">
        <f t="shared" si="19"/>
        <v>985</v>
      </c>
    </row>
    <row r="110" spans="1:19" ht="14" x14ac:dyDescent="0.3">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985</v>
      </c>
      <c r="R110" s="28">
        <f t="shared" si="20"/>
        <v>985</v>
      </c>
      <c r="S110" s="25">
        <f t="shared" si="19"/>
        <v>985</v>
      </c>
    </row>
    <row r="111" spans="1:19" ht="14" x14ac:dyDescent="0.3">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993</v>
      </c>
      <c r="R111" s="28">
        <f t="shared" si="20"/>
        <v>995</v>
      </c>
      <c r="S111" s="25">
        <f t="shared" si="19"/>
        <v>995</v>
      </c>
    </row>
    <row r="112" spans="1:19" ht="14.5" x14ac:dyDescent="0.35">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993</v>
      </c>
      <c r="R112" s="28">
        <f t="shared" si="20"/>
        <v>995</v>
      </c>
      <c r="S112" s="25">
        <f t="shared" si="19"/>
        <v>995</v>
      </c>
    </row>
    <row r="113" spans="1:19" ht="14.5" x14ac:dyDescent="0.35">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996</v>
      </c>
      <c r="R113" s="28">
        <f t="shared" si="20"/>
        <v>995</v>
      </c>
      <c r="S113" s="25">
        <f t="shared" si="19"/>
        <v>995</v>
      </c>
    </row>
    <row r="114" spans="1:19" ht="14" x14ac:dyDescent="0.3">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996</v>
      </c>
      <c r="R114" s="28">
        <f t="shared" si="20"/>
        <v>995</v>
      </c>
      <c r="S114" s="25">
        <f t="shared" si="19"/>
        <v>995</v>
      </c>
    </row>
    <row r="115" spans="1:19" ht="14" x14ac:dyDescent="0.3">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SUM(C101,-P115,-$N$290)</f>
        <v>996</v>
      </c>
      <c r="R115" s="28">
        <f t="shared" si="20"/>
        <v>995</v>
      </c>
      <c r="S115" s="25">
        <f t="shared" si="19"/>
        <v>995</v>
      </c>
    </row>
    <row r="116" spans="1:19" ht="14" x14ac:dyDescent="0.3">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997</v>
      </c>
      <c r="R116" s="28">
        <f t="shared" si="20"/>
        <v>995</v>
      </c>
      <c r="S116" s="25">
        <f t="shared" si="19"/>
        <v>995</v>
      </c>
    </row>
    <row r="117" spans="1:19" ht="14" x14ac:dyDescent="0.3">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999</v>
      </c>
      <c r="R117" s="28">
        <f t="shared" si="20"/>
        <v>1000</v>
      </c>
      <c r="S117" s="25">
        <f t="shared" si="19"/>
        <v>1000</v>
      </c>
    </row>
    <row r="118" spans="1:19" ht="14" x14ac:dyDescent="0.3">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998</v>
      </c>
      <c r="R118" s="28">
        <f t="shared" si="20"/>
        <v>1000</v>
      </c>
      <c r="S118" s="25">
        <f t="shared" si="19"/>
        <v>1000</v>
      </c>
    </row>
    <row r="119" spans="1:19" ht="14.5" x14ac:dyDescent="0.35">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1000</v>
      </c>
      <c r="R119" s="28">
        <f t="shared" si="20"/>
        <v>1000</v>
      </c>
      <c r="S119" s="25">
        <f t="shared" si="19"/>
        <v>1000</v>
      </c>
    </row>
    <row r="120" spans="1:19" ht="14.5" x14ac:dyDescent="0.35">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1000</v>
      </c>
      <c r="R120" s="28">
        <f t="shared" si="20"/>
        <v>1000</v>
      </c>
      <c r="S120" s="25">
        <f t="shared" si="19"/>
        <v>1000</v>
      </c>
    </row>
    <row r="121" spans="1:19" ht="14" x14ac:dyDescent="0.3">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1000</v>
      </c>
      <c r="R121" s="28">
        <f t="shared" si="20"/>
        <v>1000</v>
      </c>
      <c r="S121" s="25">
        <f t="shared" si="19"/>
        <v>1000</v>
      </c>
    </row>
    <row r="122" spans="1:19" ht="14" x14ac:dyDescent="0.3">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1003</v>
      </c>
      <c r="R122" s="28">
        <f t="shared" si="20"/>
        <v>1005</v>
      </c>
      <c r="S122" s="25">
        <f t="shared" si="19"/>
        <v>1005</v>
      </c>
    </row>
    <row r="123" spans="1:19" ht="14" x14ac:dyDescent="0.3">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1003</v>
      </c>
      <c r="R123" s="28">
        <f t="shared" si="20"/>
        <v>1005</v>
      </c>
      <c r="S123" s="25">
        <f t="shared" si="19"/>
        <v>1005</v>
      </c>
    </row>
    <row r="124" spans="1:19" ht="14" x14ac:dyDescent="0.3">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1006</v>
      </c>
      <c r="R124" s="28">
        <f t="shared" si="20"/>
        <v>1005</v>
      </c>
      <c r="S124" s="25">
        <f t="shared" si="19"/>
        <v>1005</v>
      </c>
    </row>
    <row r="125" spans="1:19" ht="14" x14ac:dyDescent="0.3">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1009</v>
      </c>
      <c r="R125" s="28">
        <f t="shared" si="20"/>
        <v>1010</v>
      </c>
      <c r="S125" s="25">
        <f t="shared" si="19"/>
        <v>1010</v>
      </c>
    </row>
    <row r="126" spans="1:19" ht="14.5" x14ac:dyDescent="0.35">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1010</v>
      </c>
      <c r="R126" s="28">
        <f t="shared" si="20"/>
        <v>1010</v>
      </c>
      <c r="S126" s="25">
        <f t="shared" si="19"/>
        <v>1010</v>
      </c>
    </row>
    <row r="127" spans="1:19" ht="14.5" x14ac:dyDescent="0.35">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1012</v>
      </c>
      <c r="R127" s="28">
        <f t="shared" si="20"/>
        <v>1010</v>
      </c>
      <c r="S127" s="25">
        <f t="shared" si="19"/>
        <v>1010</v>
      </c>
    </row>
    <row r="128" spans="1:19" ht="14" x14ac:dyDescent="0.3">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1012</v>
      </c>
      <c r="R128" s="28">
        <f t="shared" si="20"/>
        <v>1010</v>
      </c>
      <c r="S128" s="25">
        <f t="shared" si="19"/>
        <v>1010</v>
      </c>
    </row>
    <row r="129" spans="1:19" ht="14" x14ac:dyDescent="0.3">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1013</v>
      </c>
      <c r="R129" s="28">
        <f t="shared" si="20"/>
        <v>1015</v>
      </c>
      <c r="S129" s="25">
        <f t="shared" si="19"/>
        <v>1015</v>
      </c>
    </row>
    <row r="130" spans="1:19" ht="14" x14ac:dyDescent="0.3">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1013</v>
      </c>
      <c r="R130" s="28">
        <f t="shared" si="20"/>
        <v>1015</v>
      </c>
      <c r="S130" s="25">
        <f t="shared" si="19"/>
        <v>1015</v>
      </c>
    </row>
    <row r="131" spans="1:19" ht="14" x14ac:dyDescent="0.3">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1015</v>
      </c>
      <c r="R131" s="28">
        <f t="shared" si="20"/>
        <v>1015</v>
      </c>
      <c r="S131" s="25">
        <f t="shared" si="19"/>
        <v>1015</v>
      </c>
    </row>
    <row r="132" spans="1:19" ht="14" x14ac:dyDescent="0.3">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1018</v>
      </c>
      <c r="R132" s="28">
        <f t="shared" si="20"/>
        <v>1020</v>
      </c>
      <c r="S132" s="25">
        <f t="shared" si="19"/>
        <v>1020</v>
      </c>
    </row>
    <row r="133" spans="1:19" ht="14.5" x14ac:dyDescent="0.35">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1021</v>
      </c>
      <c r="R133" s="28">
        <f t="shared" si="20"/>
        <v>1020</v>
      </c>
      <c r="S133" s="25">
        <f t="shared" si="19"/>
        <v>1020</v>
      </c>
    </row>
    <row r="134" spans="1:19" ht="14.5" x14ac:dyDescent="0.35">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1021</v>
      </c>
      <c r="R134" s="28">
        <f t="shared" si="20"/>
        <v>1020</v>
      </c>
      <c r="S134" s="25">
        <f t="shared" si="19"/>
        <v>1020</v>
      </c>
    </row>
    <row r="135" spans="1:19" ht="14" x14ac:dyDescent="0.3">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1021</v>
      </c>
      <c r="R135" s="28">
        <f t="shared" si="20"/>
        <v>1020</v>
      </c>
      <c r="S135" s="25">
        <f t="shared" si="19"/>
        <v>1020</v>
      </c>
    </row>
    <row r="136" spans="1:19" ht="14" x14ac:dyDescent="0.3">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1020</v>
      </c>
      <c r="R136" s="28">
        <f t="shared" si="20"/>
        <v>1020</v>
      </c>
      <c r="S136" s="25">
        <f t="shared" si="19"/>
        <v>1020</v>
      </c>
    </row>
    <row r="137" spans="1:19" ht="14" x14ac:dyDescent="0.3">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1027</v>
      </c>
      <c r="R137" s="28">
        <f t="shared" si="20"/>
        <v>1025</v>
      </c>
      <c r="S137" s="25">
        <f t="shared" si="19"/>
        <v>1025</v>
      </c>
    </row>
    <row r="138" spans="1:19" ht="14" x14ac:dyDescent="0.3">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1034</v>
      </c>
      <c r="R138" s="28">
        <f t="shared" si="20"/>
        <v>1035</v>
      </c>
      <c r="S138" s="25">
        <f t="shared" si="19"/>
        <v>1035</v>
      </c>
    </row>
    <row r="139" spans="1:19" ht="14" x14ac:dyDescent="0.3">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1046</v>
      </c>
      <c r="R139" s="28">
        <f t="shared" si="20"/>
        <v>1045</v>
      </c>
      <c r="S139" s="25">
        <f t="shared" si="19"/>
        <v>1045</v>
      </c>
    </row>
    <row r="140" spans="1:19" ht="14.5" x14ac:dyDescent="0.35">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1051</v>
      </c>
      <c r="R140" s="28">
        <f t="shared" si="20"/>
        <v>1050</v>
      </c>
      <c r="S140" s="25">
        <f t="shared" si="19"/>
        <v>1050</v>
      </c>
    </row>
    <row r="141" spans="1:19" ht="14.5" x14ac:dyDescent="0.35">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1055</v>
      </c>
      <c r="R141" s="28">
        <f t="shared" si="20"/>
        <v>1055</v>
      </c>
      <c r="S141" s="25">
        <f t="shared" si="19"/>
        <v>1055</v>
      </c>
    </row>
    <row r="142" spans="1:19" ht="14" x14ac:dyDescent="0.3">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1059</v>
      </c>
      <c r="R142" s="28">
        <f t="shared" si="20"/>
        <v>1060</v>
      </c>
      <c r="S142" s="25">
        <f t="shared" si="19"/>
        <v>1060</v>
      </c>
    </row>
    <row r="143" spans="1:19" ht="14" x14ac:dyDescent="0.3">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1081</v>
      </c>
      <c r="R143" s="28">
        <f t="shared" si="20"/>
        <v>1080</v>
      </c>
      <c r="S143" s="25">
        <f t="shared" si="19"/>
        <v>1080</v>
      </c>
    </row>
    <row r="144" spans="1:19" ht="14" x14ac:dyDescent="0.3">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1093</v>
      </c>
      <c r="R144" s="28">
        <f t="shared" si="20"/>
        <v>1095</v>
      </c>
      <c r="S144" s="25">
        <f t="shared" si="19"/>
        <v>1095</v>
      </c>
    </row>
    <row r="145" spans="1:19" ht="14" x14ac:dyDescent="0.3">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1107</v>
      </c>
      <c r="R145" s="28">
        <f t="shared" si="20"/>
        <v>1105</v>
      </c>
      <c r="S145" s="25">
        <f t="shared" si="19"/>
        <v>1105</v>
      </c>
    </row>
    <row r="146" spans="1:19" ht="14" x14ac:dyDescent="0.3">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1113</v>
      </c>
      <c r="R146" s="28">
        <f t="shared" si="20"/>
        <v>1115</v>
      </c>
      <c r="S146" s="25">
        <f t="shared" si="19"/>
        <v>1115</v>
      </c>
    </row>
    <row r="147" spans="1:19" ht="14.5" x14ac:dyDescent="0.35">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SUM(C133,-P147,-$N$290)</f>
        <v>1116</v>
      </c>
      <c r="R147" s="28">
        <f t="shared" si="20"/>
        <v>1115</v>
      </c>
      <c r="S147" s="25">
        <f t="shared" ref="S147:S210" si="30">IF(R147&gt;R146,R147,R146)</f>
        <v>1115</v>
      </c>
    </row>
    <row r="148" spans="1:19" ht="14.5" x14ac:dyDescent="0.35">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1118</v>
      </c>
      <c r="R148" s="28">
        <f t="shared" ref="R148:R211" si="31">MROUND(Q148,5)</f>
        <v>1120</v>
      </c>
      <c r="S148" s="25">
        <f t="shared" si="30"/>
        <v>1120</v>
      </c>
    </row>
    <row r="149" spans="1:19" ht="14" x14ac:dyDescent="0.3">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1125</v>
      </c>
      <c r="R149" s="28">
        <f t="shared" si="31"/>
        <v>1125</v>
      </c>
      <c r="S149" s="25">
        <f t="shared" si="30"/>
        <v>1125</v>
      </c>
    </row>
    <row r="150" spans="1:19" ht="14" x14ac:dyDescent="0.3">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1132</v>
      </c>
      <c r="R150" s="28">
        <f t="shared" si="31"/>
        <v>1130</v>
      </c>
      <c r="S150" s="25">
        <f t="shared" si="30"/>
        <v>1130</v>
      </c>
    </row>
    <row r="151" spans="1:19" ht="14" x14ac:dyDescent="0.3">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1139</v>
      </c>
      <c r="R151" s="28">
        <f t="shared" si="31"/>
        <v>1140</v>
      </c>
      <c r="S151" s="25">
        <f t="shared" si="30"/>
        <v>1140</v>
      </c>
    </row>
    <row r="152" spans="1:19" ht="14" x14ac:dyDescent="0.3">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1141</v>
      </c>
      <c r="R152" s="28">
        <f t="shared" si="31"/>
        <v>1140</v>
      </c>
      <c r="S152" s="25">
        <f t="shared" si="30"/>
        <v>1140</v>
      </c>
    </row>
    <row r="153" spans="1:19" ht="14" x14ac:dyDescent="0.3">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1157</v>
      </c>
      <c r="R153" s="28">
        <f t="shared" si="31"/>
        <v>1155</v>
      </c>
      <c r="S153" s="25">
        <f t="shared" si="30"/>
        <v>1155</v>
      </c>
    </row>
    <row r="154" spans="1:19" ht="14.5" x14ac:dyDescent="0.35">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1171</v>
      </c>
      <c r="R154" s="28">
        <f t="shared" si="31"/>
        <v>1170</v>
      </c>
      <c r="S154" s="25">
        <f t="shared" si="30"/>
        <v>1170</v>
      </c>
    </row>
    <row r="155" spans="1:19" ht="14.5" x14ac:dyDescent="0.35">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1174</v>
      </c>
      <c r="R155" s="28">
        <f t="shared" si="31"/>
        <v>1175</v>
      </c>
      <c r="S155" s="25">
        <f t="shared" si="30"/>
        <v>1175</v>
      </c>
    </row>
    <row r="156" spans="1:19" ht="14" x14ac:dyDescent="0.3">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1174</v>
      </c>
      <c r="R156" s="28">
        <f t="shared" si="31"/>
        <v>1175</v>
      </c>
      <c r="S156" s="25">
        <f t="shared" si="30"/>
        <v>1175</v>
      </c>
    </row>
    <row r="157" spans="1:19" ht="14" x14ac:dyDescent="0.3">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1191</v>
      </c>
      <c r="R157" s="28">
        <f t="shared" si="31"/>
        <v>1190</v>
      </c>
      <c r="S157" s="25">
        <f t="shared" si="30"/>
        <v>1190</v>
      </c>
    </row>
    <row r="158" spans="1:19" ht="14" x14ac:dyDescent="0.3">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1205</v>
      </c>
      <c r="R158" s="28">
        <f t="shared" si="31"/>
        <v>1205</v>
      </c>
      <c r="S158" s="25">
        <f t="shared" si="30"/>
        <v>1205</v>
      </c>
    </row>
    <row r="159" spans="1:19" ht="14" x14ac:dyDescent="0.3">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1212</v>
      </c>
      <c r="R159" s="28">
        <f t="shared" si="31"/>
        <v>1210</v>
      </c>
      <c r="S159" s="25">
        <f t="shared" si="30"/>
        <v>1210</v>
      </c>
    </row>
    <row r="160" spans="1:19" ht="14" x14ac:dyDescent="0.3">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1225</v>
      </c>
      <c r="R160" s="28">
        <f t="shared" si="31"/>
        <v>1225</v>
      </c>
      <c r="S160" s="25">
        <f t="shared" si="30"/>
        <v>1225</v>
      </c>
    </row>
    <row r="161" spans="1:19" ht="14.5" x14ac:dyDescent="0.35">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1232</v>
      </c>
      <c r="R161" s="28">
        <f t="shared" si="31"/>
        <v>1230</v>
      </c>
      <c r="S161" s="25">
        <f t="shared" si="30"/>
        <v>1230</v>
      </c>
    </row>
    <row r="162" spans="1:19" ht="14.5" x14ac:dyDescent="0.35">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1234</v>
      </c>
      <c r="R162" s="28">
        <f t="shared" si="31"/>
        <v>1235</v>
      </c>
      <c r="S162" s="25">
        <f t="shared" si="30"/>
        <v>1235</v>
      </c>
    </row>
    <row r="163" spans="1:19" ht="14" x14ac:dyDescent="0.3">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1242</v>
      </c>
      <c r="R163" s="28">
        <f t="shared" si="31"/>
        <v>1240</v>
      </c>
      <c r="S163" s="25">
        <f t="shared" si="30"/>
        <v>1240</v>
      </c>
    </row>
    <row r="164" spans="1:19" ht="14" x14ac:dyDescent="0.3">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1257</v>
      </c>
      <c r="R164" s="28">
        <f t="shared" si="31"/>
        <v>1255</v>
      </c>
      <c r="S164" s="25">
        <f t="shared" si="30"/>
        <v>1255</v>
      </c>
    </row>
    <row r="165" spans="1:19" ht="14" x14ac:dyDescent="0.3">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1271</v>
      </c>
      <c r="R165" s="28">
        <f t="shared" si="31"/>
        <v>1270</v>
      </c>
      <c r="S165" s="25">
        <f t="shared" si="30"/>
        <v>1270</v>
      </c>
    </row>
    <row r="166" spans="1:19" ht="14" x14ac:dyDescent="0.3">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1286</v>
      </c>
      <c r="R166" s="28">
        <f t="shared" si="31"/>
        <v>1285</v>
      </c>
      <c r="S166" s="25">
        <f t="shared" si="30"/>
        <v>1285</v>
      </c>
    </row>
    <row r="167" spans="1:19" ht="14" x14ac:dyDescent="0.3">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1302</v>
      </c>
      <c r="R167" s="28">
        <f t="shared" si="31"/>
        <v>1300</v>
      </c>
      <c r="S167" s="25">
        <f t="shared" si="30"/>
        <v>1300</v>
      </c>
    </row>
    <row r="168" spans="1:19" ht="14.5" x14ac:dyDescent="0.35">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1308</v>
      </c>
      <c r="R168" s="28">
        <f t="shared" si="31"/>
        <v>1310</v>
      </c>
      <c r="S168" s="25">
        <f t="shared" si="30"/>
        <v>1310</v>
      </c>
    </row>
    <row r="169" spans="1:19" ht="14.5" x14ac:dyDescent="0.35">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1310</v>
      </c>
      <c r="R169" s="28">
        <f t="shared" si="31"/>
        <v>1310</v>
      </c>
      <c r="S169" s="25">
        <f t="shared" si="30"/>
        <v>1310</v>
      </c>
    </row>
    <row r="170" spans="1:19" ht="14" x14ac:dyDescent="0.3">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1315</v>
      </c>
      <c r="R170" s="28">
        <f t="shared" si="31"/>
        <v>1315</v>
      </c>
      <c r="S170" s="25">
        <f t="shared" si="30"/>
        <v>1315</v>
      </c>
    </row>
    <row r="171" spans="1:19" ht="14" x14ac:dyDescent="0.3">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1329</v>
      </c>
      <c r="R171" s="28">
        <f t="shared" si="31"/>
        <v>1330</v>
      </c>
      <c r="S171" s="25">
        <f t="shared" si="30"/>
        <v>1330</v>
      </c>
    </row>
    <row r="172" spans="1:19" ht="14" x14ac:dyDescent="0.3">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1337</v>
      </c>
      <c r="R172" s="28">
        <f t="shared" si="31"/>
        <v>1335</v>
      </c>
      <c r="S172" s="25">
        <f t="shared" si="30"/>
        <v>1335</v>
      </c>
    </row>
    <row r="173" spans="1:19" ht="14" x14ac:dyDescent="0.3">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1363</v>
      </c>
      <c r="R173" s="28">
        <f t="shared" si="31"/>
        <v>1365</v>
      </c>
      <c r="S173" s="25">
        <f t="shared" si="30"/>
        <v>1365</v>
      </c>
    </row>
    <row r="174" spans="1:19" ht="14" x14ac:dyDescent="0.3">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1372</v>
      </c>
      <c r="R174" s="28">
        <f t="shared" si="31"/>
        <v>1370</v>
      </c>
      <c r="S174" s="25">
        <f t="shared" si="30"/>
        <v>1370</v>
      </c>
    </row>
    <row r="175" spans="1:19" ht="14.5" x14ac:dyDescent="0.35">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1388</v>
      </c>
      <c r="R175" s="28">
        <f t="shared" si="31"/>
        <v>1390</v>
      </c>
      <c r="S175" s="25">
        <f t="shared" si="30"/>
        <v>1390</v>
      </c>
    </row>
    <row r="176" spans="1:19" ht="14.5" x14ac:dyDescent="0.35">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1390</v>
      </c>
      <c r="R176" s="28">
        <f t="shared" si="31"/>
        <v>1390</v>
      </c>
      <c r="S176" s="25">
        <f t="shared" si="30"/>
        <v>1390</v>
      </c>
    </row>
    <row r="177" spans="1:19" ht="14" x14ac:dyDescent="0.3">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1392</v>
      </c>
      <c r="R177" s="28">
        <f t="shared" si="31"/>
        <v>1390</v>
      </c>
      <c r="S177" s="25">
        <f t="shared" si="30"/>
        <v>1390</v>
      </c>
    </row>
    <row r="178" spans="1:19" ht="14" x14ac:dyDescent="0.3">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1408</v>
      </c>
      <c r="R178" s="28">
        <f t="shared" si="31"/>
        <v>1410</v>
      </c>
      <c r="S178" s="25">
        <f t="shared" si="30"/>
        <v>1410</v>
      </c>
    </row>
    <row r="179" spans="1:19" ht="14" x14ac:dyDescent="0.3">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SUM(C165,-P179,-$N$290)</f>
        <v>1425</v>
      </c>
      <c r="R179" s="28">
        <f t="shared" si="31"/>
        <v>1425</v>
      </c>
      <c r="S179" s="25">
        <f t="shared" si="30"/>
        <v>1425</v>
      </c>
    </row>
    <row r="180" spans="1:19" ht="14" x14ac:dyDescent="0.3">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1446</v>
      </c>
      <c r="R180" s="28">
        <f t="shared" si="31"/>
        <v>1445</v>
      </c>
      <c r="S180" s="25">
        <f t="shared" si="30"/>
        <v>1445</v>
      </c>
    </row>
    <row r="181" spans="1:19" ht="14" x14ac:dyDescent="0.3">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1456</v>
      </c>
      <c r="R181" s="28">
        <f t="shared" si="31"/>
        <v>1455</v>
      </c>
      <c r="S181" s="25">
        <f t="shared" si="30"/>
        <v>1455</v>
      </c>
    </row>
    <row r="182" spans="1:19" ht="14.5" x14ac:dyDescent="0.35">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1464</v>
      </c>
      <c r="R182" s="28">
        <f t="shared" si="31"/>
        <v>1465</v>
      </c>
      <c r="S182" s="25">
        <f t="shared" si="30"/>
        <v>1465</v>
      </c>
    </row>
    <row r="183" spans="1:19" ht="14.5" x14ac:dyDescent="0.35">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1467</v>
      </c>
      <c r="R183" s="28">
        <f t="shared" si="31"/>
        <v>1465</v>
      </c>
      <c r="S183" s="25">
        <f t="shared" si="30"/>
        <v>1465</v>
      </c>
    </row>
    <row r="184" spans="1:19" ht="14" x14ac:dyDescent="0.3">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1475</v>
      </c>
      <c r="R184" s="28">
        <f t="shared" si="31"/>
        <v>1475</v>
      </c>
      <c r="S184" s="25">
        <f t="shared" si="30"/>
        <v>1475</v>
      </c>
    </row>
    <row r="185" spans="1:19" ht="14" x14ac:dyDescent="0.3">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1504</v>
      </c>
      <c r="R185" s="28">
        <f t="shared" si="31"/>
        <v>1505</v>
      </c>
      <c r="S185" s="25">
        <f t="shared" si="30"/>
        <v>1505</v>
      </c>
    </row>
    <row r="186" spans="1:19" ht="14" x14ac:dyDescent="0.3">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1528</v>
      </c>
      <c r="R186" s="28">
        <f t="shared" si="31"/>
        <v>1530</v>
      </c>
      <c r="S186" s="25">
        <f t="shared" si="30"/>
        <v>1530</v>
      </c>
    </row>
    <row r="187" spans="1:19" ht="14" x14ac:dyDescent="0.3">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1550</v>
      </c>
      <c r="R187" s="28">
        <f t="shared" si="31"/>
        <v>1550</v>
      </c>
      <c r="S187" s="25">
        <f t="shared" si="30"/>
        <v>1550</v>
      </c>
    </row>
    <row r="188" spans="1:19" ht="14" x14ac:dyDescent="0.3">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1563</v>
      </c>
      <c r="R188" s="28">
        <f t="shared" si="31"/>
        <v>1565</v>
      </c>
      <c r="S188" s="25">
        <f t="shared" si="30"/>
        <v>1565</v>
      </c>
    </row>
    <row r="189" spans="1:19" ht="14.5" x14ac:dyDescent="0.35">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1582</v>
      </c>
      <c r="R189" s="28">
        <f t="shared" si="31"/>
        <v>1580</v>
      </c>
      <c r="S189" s="25">
        <f t="shared" si="30"/>
        <v>1580</v>
      </c>
    </row>
    <row r="190" spans="1:19" ht="14.5" x14ac:dyDescent="0.35">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1593</v>
      </c>
      <c r="R190" s="28">
        <f t="shared" si="31"/>
        <v>1595</v>
      </c>
      <c r="S190" s="25">
        <f t="shared" si="30"/>
        <v>1595</v>
      </c>
    </row>
    <row r="191" spans="1:19" ht="14" x14ac:dyDescent="0.3">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1603</v>
      </c>
      <c r="R191" s="28">
        <f t="shared" si="31"/>
        <v>1605</v>
      </c>
      <c r="S191" s="25">
        <f t="shared" si="30"/>
        <v>1605</v>
      </c>
    </row>
    <row r="192" spans="1:19" ht="14" x14ac:dyDescent="0.3">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1630</v>
      </c>
      <c r="R192" s="28">
        <f t="shared" si="31"/>
        <v>1630</v>
      </c>
      <c r="S192" s="25">
        <f t="shared" si="30"/>
        <v>1630</v>
      </c>
    </row>
    <row r="193" spans="1:19" ht="14" x14ac:dyDescent="0.3">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1659</v>
      </c>
      <c r="R193" s="28">
        <f t="shared" si="31"/>
        <v>1660</v>
      </c>
      <c r="S193" s="25">
        <f t="shared" si="30"/>
        <v>1660</v>
      </c>
    </row>
    <row r="194" spans="1:19" ht="14" x14ac:dyDescent="0.3">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1674</v>
      </c>
      <c r="R194" s="28">
        <f t="shared" si="31"/>
        <v>1675</v>
      </c>
      <c r="S194" s="25">
        <f t="shared" si="30"/>
        <v>1675</v>
      </c>
    </row>
    <row r="195" spans="1:19" ht="14" x14ac:dyDescent="0.3">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1691</v>
      </c>
      <c r="R195" s="28">
        <f t="shared" si="31"/>
        <v>1690</v>
      </c>
      <c r="S195" s="25">
        <f t="shared" si="30"/>
        <v>1690</v>
      </c>
    </row>
    <row r="196" spans="1:19" ht="14.5" x14ac:dyDescent="0.35">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1710</v>
      </c>
      <c r="R196" s="28">
        <f t="shared" si="31"/>
        <v>1710</v>
      </c>
      <c r="S196" s="25">
        <f t="shared" si="30"/>
        <v>1710</v>
      </c>
    </row>
    <row r="197" spans="1:19" ht="14.5" x14ac:dyDescent="0.35">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1725</v>
      </c>
      <c r="R197" s="28">
        <f>MROUND(Q197,5)</f>
        <v>1725</v>
      </c>
      <c r="S197" s="25">
        <f t="shared" si="30"/>
        <v>1725</v>
      </c>
    </row>
    <row r="198" spans="1:19" ht="14" x14ac:dyDescent="0.3">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1732</v>
      </c>
      <c r="R198" s="28">
        <f t="shared" si="31"/>
        <v>1730</v>
      </c>
      <c r="S198" s="25">
        <f t="shared" si="30"/>
        <v>1730</v>
      </c>
    </row>
    <row r="199" spans="1:19" ht="14" x14ac:dyDescent="0.3">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1762</v>
      </c>
      <c r="R199" s="28">
        <f t="shared" si="31"/>
        <v>1760</v>
      </c>
      <c r="S199" s="25">
        <f t="shared" si="30"/>
        <v>1760</v>
      </c>
    </row>
    <row r="200" spans="1:19" ht="14" x14ac:dyDescent="0.3">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1797</v>
      </c>
      <c r="R200" s="28">
        <f t="shared" si="31"/>
        <v>1795</v>
      </c>
      <c r="S200" s="25">
        <f t="shared" si="30"/>
        <v>1795</v>
      </c>
    </row>
    <row r="201" spans="1:19" ht="14" x14ac:dyDescent="0.3">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1822</v>
      </c>
      <c r="R201" s="28">
        <f t="shared" si="31"/>
        <v>1820</v>
      </c>
      <c r="S201" s="25">
        <f t="shared" si="30"/>
        <v>1820</v>
      </c>
    </row>
    <row r="202" spans="1:19" ht="14" x14ac:dyDescent="0.3">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1846</v>
      </c>
      <c r="R202" s="28">
        <f t="shared" si="31"/>
        <v>1845</v>
      </c>
      <c r="S202" s="25">
        <f t="shared" si="30"/>
        <v>1845</v>
      </c>
    </row>
    <row r="203" spans="1:19" ht="14.5" x14ac:dyDescent="0.35">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1869</v>
      </c>
      <c r="R203" s="28">
        <f t="shared" si="31"/>
        <v>1870</v>
      </c>
      <c r="S203" s="25">
        <f t="shared" si="30"/>
        <v>1870</v>
      </c>
    </row>
    <row r="204" spans="1:19" ht="14.5" x14ac:dyDescent="0.35">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1878</v>
      </c>
      <c r="R204" s="28">
        <f t="shared" si="31"/>
        <v>1880</v>
      </c>
      <c r="S204" s="25">
        <f t="shared" si="30"/>
        <v>1880</v>
      </c>
    </row>
    <row r="205" spans="1:19" ht="14" x14ac:dyDescent="0.3">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1881</v>
      </c>
      <c r="R205" s="28">
        <f t="shared" si="31"/>
        <v>1880</v>
      </c>
      <c r="S205" s="25">
        <f t="shared" si="30"/>
        <v>1880</v>
      </c>
    </row>
    <row r="206" spans="1:19" ht="14" x14ac:dyDescent="0.3">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1898</v>
      </c>
      <c r="R206" s="28">
        <f t="shared" si="31"/>
        <v>1900</v>
      </c>
      <c r="S206" s="25">
        <f t="shared" si="30"/>
        <v>1900</v>
      </c>
    </row>
    <row r="207" spans="1:19" ht="14" x14ac:dyDescent="0.3">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1925</v>
      </c>
      <c r="R207" s="28">
        <f t="shared" si="31"/>
        <v>1925</v>
      </c>
      <c r="S207" s="25">
        <f t="shared" si="30"/>
        <v>1925</v>
      </c>
    </row>
    <row r="208" spans="1:19" ht="14" x14ac:dyDescent="0.3">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1950</v>
      </c>
      <c r="R208" s="28">
        <f t="shared" si="31"/>
        <v>1950</v>
      </c>
      <c r="S208" s="25">
        <f t="shared" si="30"/>
        <v>1950</v>
      </c>
    </row>
    <row r="209" spans="1:19" ht="14" x14ac:dyDescent="0.3">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1977</v>
      </c>
      <c r="R209" s="28">
        <f t="shared" si="31"/>
        <v>1975</v>
      </c>
      <c r="S209" s="25">
        <f t="shared" si="30"/>
        <v>1975</v>
      </c>
    </row>
    <row r="210" spans="1:19" ht="14.5" x14ac:dyDescent="0.35">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1997</v>
      </c>
      <c r="R210" s="28">
        <f>MROUND(Q210,5)</f>
        <v>1995</v>
      </c>
      <c r="S210" s="25">
        <f t="shared" si="30"/>
        <v>1995</v>
      </c>
    </row>
    <row r="211" spans="1:19" ht="14.5" x14ac:dyDescent="0.35">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SUM(C197,-P211,-$N$290)</f>
        <v>2002</v>
      </c>
      <c r="R211" s="28">
        <f t="shared" si="31"/>
        <v>2000</v>
      </c>
      <c r="S211" s="25">
        <f t="shared" ref="S211:S273" si="41">IF(R211&gt;R210,R211,R210)</f>
        <v>2000</v>
      </c>
    </row>
    <row r="212" spans="1:19" ht="14" x14ac:dyDescent="0.3">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2016</v>
      </c>
      <c r="R212" s="28">
        <f t="shared" ref="R212:R279" si="42">MROUND(Q212,5)</f>
        <v>2015</v>
      </c>
      <c r="S212" s="25">
        <f t="shared" si="41"/>
        <v>2015</v>
      </c>
    </row>
    <row r="213" spans="1:19" ht="14" x14ac:dyDescent="0.3">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2034</v>
      </c>
      <c r="R213" s="28">
        <f t="shared" si="42"/>
        <v>2035</v>
      </c>
      <c r="S213" s="25">
        <f t="shared" si="41"/>
        <v>2035</v>
      </c>
    </row>
    <row r="214" spans="1:19" ht="14" x14ac:dyDescent="0.3">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2052</v>
      </c>
      <c r="R214" s="28">
        <f t="shared" si="42"/>
        <v>2050</v>
      </c>
      <c r="S214" s="25">
        <f t="shared" si="41"/>
        <v>2050</v>
      </c>
    </row>
    <row r="215" spans="1:19" ht="14" x14ac:dyDescent="0.3">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2084</v>
      </c>
      <c r="R215" s="28">
        <f t="shared" si="42"/>
        <v>2085</v>
      </c>
      <c r="S215" s="25">
        <f t="shared" si="41"/>
        <v>2085</v>
      </c>
    </row>
    <row r="216" spans="1:19" ht="14" x14ac:dyDescent="0.3">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2099</v>
      </c>
      <c r="R216" s="28">
        <f t="shared" si="42"/>
        <v>2100</v>
      </c>
      <c r="S216" s="25">
        <f t="shared" si="41"/>
        <v>2100</v>
      </c>
    </row>
    <row r="217" spans="1:19" ht="14.5" x14ac:dyDescent="0.35">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2122</v>
      </c>
      <c r="R217" s="28">
        <f t="shared" si="42"/>
        <v>2120</v>
      </c>
      <c r="S217" s="25">
        <f t="shared" si="41"/>
        <v>2120</v>
      </c>
    </row>
    <row r="218" spans="1:19" ht="14.5" x14ac:dyDescent="0.35">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2135</v>
      </c>
      <c r="R218" s="28">
        <f t="shared" si="42"/>
        <v>2135</v>
      </c>
      <c r="S218" s="25">
        <f t="shared" si="41"/>
        <v>2135</v>
      </c>
    </row>
    <row r="219" spans="1:19" ht="14" x14ac:dyDescent="0.3">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2141</v>
      </c>
      <c r="R219" s="28">
        <f t="shared" si="42"/>
        <v>2140</v>
      </c>
      <c r="S219" s="25">
        <f t="shared" si="41"/>
        <v>2140</v>
      </c>
    </row>
    <row r="220" spans="1:19" ht="14" x14ac:dyDescent="0.3">
      <c r="A220" s="23">
        <v>44103.333333333336</v>
      </c>
      <c r="B220" s="34">
        <v>10</v>
      </c>
      <c r="C220" s="17">
        <f t="shared" si="34"/>
        <v>2612</v>
      </c>
      <c r="D220" s="24">
        <f t="shared" si="36"/>
        <v>11</v>
      </c>
      <c r="E220" s="24">
        <f t="shared" ref="E220:E285"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2173</v>
      </c>
      <c r="R220" s="28">
        <f t="shared" si="42"/>
        <v>2175</v>
      </c>
      <c r="S220" s="25">
        <f t="shared" si="41"/>
        <v>2175</v>
      </c>
    </row>
    <row r="221" spans="1:19" ht="14" x14ac:dyDescent="0.3">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2212</v>
      </c>
      <c r="R221" s="28">
        <f t="shared" si="42"/>
        <v>2210</v>
      </c>
      <c r="S221" s="25">
        <f t="shared" si="41"/>
        <v>2210</v>
      </c>
    </row>
    <row r="222" spans="1:19" ht="14" x14ac:dyDescent="0.3">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2231</v>
      </c>
      <c r="R222" s="28">
        <f t="shared" si="42"/>
        <v>2230</v>
      </c>
      <c r="S222" s="25">
        <f t="shared" si="41"/>
        <v>2230</v>
      </c>
    </row>
    <row r="223" spans="1:19" ht="14" x14ac:dyDescent="0.3">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2259</v>
      </c>
      <c r="R223" s="28">
        <f t="shared" si="42"/>
        <v>2260</v>
      </c>
      <c r="S223" s="25">
        <f t="shared" si="41"/>
        <v>2260</v>
      </c>
    </row>
    <row r="224" spans="1:19" ht="14.5" x14ac:dyDescent="0.35">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2271</v>
      </c>
      <c r="R224" s="28">
        <f t="shared" si="42"/>
        <v>2270</v>
      </c>
      <c r="S224" s="25">
        <f t="shared" si="41"/>
        <v>2270</v>
      </c>
    </row>
    <row r="225" spans="1:21" ht="14.5" x14ac:dyDescent="0.35">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2285</v>
      </c>
      <c r="R225" s="28">
        <f t="shared" si="42"/>
        <v>2285</v>
      </c>
      <c r="S225" s="25">
        <f t="shared" si="41"/>
        <v>2285</v>
      </c>
    </row>
    <row r="226" spans="1:21" ht="14" x14ac:dyDescent="0.3">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2297</v>
      </c>
      <c r="R226" s="28">
        <f t="shared" si="42"/>
        <v>2295</v>
      </c>
      <c r="S226" s="25">
        <f t="shared" si="41"/>
        <v>2295</v>
      </c>
    </row>
    <row r="227" spans="1:21" ht="14" x14ac:dyDescent="0.3">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2320</v>
      </c>
      <c r="R227" s="28">
        <f t="shared" si="42"/>
        <v>2320</v>
      </c>
      <c r="S227" s="25">
        <f t="shared" si="41"/>
        <v>2320</v>
      </c>
    </row>
    <row r="228" spans="1:21" ht="14" x14ac:dyDescent="0.3">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2334</v>
      </c>
      <c r="R228" s="28">
        <f t="shared" si="42"/>
        <v>2335</v>
      </c>
      <c r="S228" s="25">
        <f t="shared" si="41"/>
        <v>2335</v>
      </c>
    </row>
    <row r="229" spans="1:21" ht="14" x14ac:dyDescent="0.3">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2345</v>
      </c>
      <c r="R229" s="28">
        <f t="shared" si="42"/>
        <v>2345</v>
      </c>
      <c r="S229" s="25">
        <f t="shared" si="41"/>
        <v>2345</v>
      </c>
    </row>
    <row r="230" spans="1:21" ht="14" x14ac:dyDescent="0.3">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2358</v>
      </c>
      <c r="R230" s="28">
        <f t="shared" si="42"/>
        <v>2360</v>
      </c>
      <c r="S230" s="25">
        <f t="shared" si="41"/>
        <v>2360</v>
      </c>
    </row>
    <row r="231" spans="1:21" ht="14.5" x14ac:dyDescent="0.35">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2364</v>
      </c>
      <c r="R231" s="28">
        <f t="shared" si="42"/>
        <v>2365</v>
      </c>
      <c r="S231" s="25">
        <f t="shared" si="41"/>
        <v>2365</v>
      </c>
    </row>
    <row r="232" spans="1:21" ht="14.5" x14ac:dyDescent="0.35">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2369</v>
      </c>
      <c r="R232" s="28">
        <f t="shared" si="42"/>
        <v>2370</v>
      </c>
      <c r="S232" s="25">
        <f t="shared" si="41"/>
        <v>2370</v>
      </c>
      <c r="U232" s="36">
        <v>18574</v>
      </c>
    </row>
    <row r="233" spans="1:21" ht="14" x14ac:dyDescent="0.3">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2369</v>
      </c>
      <c r="R233" s="28">
        <f t="shared" si="42"/>
        <v>2370</v>
      </c>
      <c r="S233" s="25">
        <f t="shared" si="41"/>
        <v>2370</v>
      </c>
    </row>
    <row r="234" spans="1:21" ht="14" x14ac:dyDescent="0.3">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2377</v>
      </c>
      <c r="R234" s="28">
        <f t="shared" si="42"/>
        <v>2375</v>
      </c>
      <c r="S234" s="148">
        <f t="shared" si="41"/>
        <v>2375</v>
      </c>
    </row>
    <row r="235" spans="1:21" ht="14" x14ac:dyDescent="0.3">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2390</v>
      </c>
      <c r="R235" s="28">
        <f t="shared" si="42"/>
        <v>2390</v>
      </c>
      <c r="S235" s="148">
        <f t="shared" si="41"/>
        <v>2390</v>
      </c>
    </row>
    <row r="236" spans="1:21" ht="14" x14ac:dyDescent="0.3">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2405</v>
      </c>
      <c r="R236" s="28">
        <f t="shared" si="42"/>
        <v>2405</v>
      </c>
      <c r="S236" s="148">
        <f t="shared" si="41"/>
        <v>2405</v>
      </c>
    </row>
    <row r="237" spans="1:21" ht="14" x14ac:dyDescent="0.3">
      <c r="A237" s="23">
        <v>44120.333333333336</v>
      </c>
      <c r="B237" s="27">
        <v>155</v>
      </c>
      <c r="C237" s="17">
        <f t="shared" si="34"/>
        <v>3638</v>
      </c>
      <c r="D237" s="24">
        <f t="shared" si="36"/>
        <v>125</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2421</v>
      </c>
      <c r="R237" s="28">
        <f t="shared" si="42"/>
        <v>2420</v>
      </c>
      <c r="S237" s="148">
        <f t="shared" si="41"/>
        <v>2420</v>
      </c>
    </row>
    <row r="238" spans="1:21" ht="14" x14ac:dyDescent="0.3">
      <c r="A238" s="23">
        <v>44121.333333333336</v>
      </c>
      <c r="B238" s="34">
        <v>123</v>
      </c>
      <c r="C238" s="17">
        <f t="shared" si="34"/>
        <v>3761</v>
      </c>
      <c r="D238" s="24">
        <f t="shared" si="36"/>
        <v>143.28571428571428</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2445</v>
      </c>
      <c r="R238" s="28">
        <f t="shared" si="42"/>
        <v>2445</v>
      </c>
      <c r="S238" s="148">
        <f t="shared" si="41"/>
        <v>2445</v>
      </c>
    </row>
    <row r="239" spans="1:21" ht="14" x14ac:dyDescent="0.3">
      <c r="A239" s="23">
        <v>44122.333333333336</v>
      </c>
      <c r="B239" s="27">
        <v>91</v>
      </c>
      <c r="C239" s="17">
        <f t="shared" si="34"/>
        <v>3852</v>
      </c>
      <c r="D239" s="24">
        <f t="shared" si="36"/>
        <v>162</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2455</v>
      </c>
      <c r="R239" s="28">
        <f t="shared" si="42"/>
        <v>2455</v>
      </c>
      <c r="S239" s="148">
        <f t="shared" si="41"/>
        <v>2455</v>
      </c>
    </row>
    <row r="240" spans="1:21" ht="14" x14ac:dyDescent="0.3">
      <c r="A240" s="23">
        <v>44123.333333333336</v>
      </c>
      <c r="B240" s="27">
        <v>87</v>
      </c>
      <c r="C240" s="17">
        <f t="shared" si="34"/>
        <v>3939</v>
      </c>
      <c r="D240" s="24">
        <f t="shared" si="36"/>
        <v>179</v>
      </c>
      <c r="E240" s="24">
        <f t="shared" si="46"/>
        <v>12.794117647058824</v>
      </c>
      <c r="F240" s="24">
        <f t="shared" si="38"/>
        <v>18.382352941176467</v>
      </c>
      <c r="G240" s="24">
        <f>SUM(E234,E235,E236,E237,E238,E239,E240)</f>
        <v>128.67647058823528</v>
      </c>
      <c r="H240" s="24">
        <f t="shared" si="39"/>
        <v>180.4411764705882</v>
      </c>
      <c r="I240" s="26">
        <v>32</v>
      </c>
      <c r="J240" s="26">
        <v>5</v>
      </c>
      <c r="K240" s="26">
        <v>0</v>
      </c>
      <c r="L240" s="26">
        <f>SUM(K240+J240)</f>
        <v>5</v>
      </c>
      <c r="M240" s="26">
        <v>21</v>
      </c>
      <c r="N240" s="27">
        <v>0</v>
      </c>
      <c r="O240" s="16">
        <f t="shared" si="33"/>
        <v>58</v>
      </c>
      <c r="P240" s="27">
        <f>SUM(I240:K240)</f>
        <v>37</v>
      </c>
      <c r="Q240" s="28">
        <f t="shared" si="40"/>
        <v>2460</v>
      </c>
      <c r="R240" s="28">
        <f t="shared" si="42"/>
        <v>2460</v>
      </c>
      <c r="S240" s="148">
        <f t="shared" si="41"/>
        <v>2460</v>
      </c>
    </row>
    <row r="241" spans="1:19" ht="14" x14ac:dyDescent="0.3">
      <c r="A241" s="23">
        <v>44124.333333333336</v>
      </c>
      <c r="B241" s="34">
        <v>258</v>
      </c>
      <c r="C241" s="17">
        <f t="shared" si="34"/>
        <v>4197</v>
      </c>
      <c r="D241" s="24">
        <f t="shared" si="36"/>
        <v>194.57142857142858</v>
      </c>
      <c r="E241" s="24">
        <f t="shared" si="46"/>
        <v>37.941176470588239</v>
      </c>
      <c r="F241" s="24">
        <f t="shared" si="38"/>
        <v>21.071428571428577</v>
      </c>
      <c r="G241" s="24">
        <f>SUM(E235,E236,E237,E238,E239,E240,E241)</f>
        <v>147.50000000000003</v>
      </c>
      <c r="H241" s="24">
        <f t="shared" si="39"/>
        <v>212.05882352941174</v>
      </c>
      <c r="I241" s="26">
        <v>39</v>
      </c>
      <c r="J241" s="26">
        <v>7</v>
      </c>
      <c r="K241" s="26">
        <v>0</v>
      </c>
      <c r="L241" s="26">
        <f>SUM(K241+J241)</f>
        <v>7</v>
      </c>
      <c r="M241" s="26">
        <v>20</v>
      </c>
      <c r="N241" s="27">
        <v>0</v>
      </c>
      <c r="O241" s="16">
        <f t="shared" si="33"/>
        <v>58</v>
      </c>
      <c r="P241" s="27">
        <f>SUM(I241:K241)</f>
        <v>46</v>
      </c>
      <c r="Q241" s="28">
        <f t="shared" si="40"/>
        <v>2494</v>
      </c>
      <c r="R241" s="28">
        <f t="shared" si="42"/>
        <v>2495</v>
      </c>
      <c r="S241" s="148">
        <f t="shared" si="41"/>
        <v>2495</v>
      </c>
    </row>
    <row r="242" spans="1:19" ht="14" x14ac:dyDescent="0.3">
      <c r="A242" s="23">
        <v>44125.333333333336</v>
      </c>
      <c r="B242" s="34">
        <v>273</v>
      </c>
      <c r="C242" s="17">
        <f t="shared" si="34"/>
        <v>4470</v>
      </c>
      <c r="D242" s="24">
        <f t="shared" si="36"/>
        <v>223.28571428571428</v>
      </c>
      <c r="E242" s="24">
        <f t="shared" si="46"/>
        <v>40.147058823529413</v>
      </c>
      <c r="F242" s="24">
        <f t="shared" si="38"/>
        <v>23.823529411764707</v>
      </c>
      <c r="G242" s="24">
        <f>SUM(E236,E237,E238,E239,E240,E241,E242)</f>
        <v>166.76470588235296</v>
      </c>
      <c r="H242" s="24">
        <f t="shared" si="39"/>
        <v>244.11764705882351</v>
      </c>
      <c r="I242" s="26">
        <v>31</v>
      </c>
      <c r="J242" s="26">
        <v>6</v>
      </c>
      <c r="K242" s="26">
        <v>0</v>
      </c>
      <c r="L242" s="26">
        <f>SUM(K242+J242)</f>
        <v>6</v>
      </c>
      <c r="M242" s="26">
        <v>20</v>
      </c>
      <c r="N242" s="27">
        <v>0</v>
      </c>
      <c r="O242" s="16">
        <f t="shared" si="33"/>
        <v>58</v>
      </c>
      <c r="P242" s="27">
        <f>SUM(I242:K242)</f>
        <v>37</v>
      </c>
      <c r="Q242" s="28">
        <f t="shared" si="40"/>
        <v>2558</v>
      </c>
      <c r="R242" s="28">
        <f t="shared" si="42"/>
        <v>2560</v>
      </c>
      <c r="S242" s="148">
        <f t="shared" si="41"/>
        <v>2560</v>
      </c>
    </row>
    <row r="243" spans="1:19" ht="14" x14ac:dyDescent="0.3">
      <c r="A243" s="23">
        <v>44126.333333333336</v>
      </c>
      <c r="B243" s="34">
        <v>266</v>
      </c>
      <c r="C243" s="17">
        <f t="shared" si="34"/>
        <v>4736</v>
      </c>
      <c r="D243" s="24">
        <f t="shared" si="36"/>
        <v>232.85714285714286</v>
      </c>
      <c r="E243" s="24">
        <f t="shared" si="46"/>
        <v>39.117647058823529</v>
      </c>
      <c r="F243" s="24">
        <f t="shared" si="38"/>
        <v>26.323529411764707</v>
      </c>
      <c r="G243" s="24">
        <f>SUM(E237,E238,E239,E240,E241,E242,E243)</f>
        <v>184.26470588235296</v>
      </c>
      <c r="H243" s="24">
        <f t="shared" si="39"/>
        <v>274.70588235294116</v>
      </c>
      <c r="I243" s="26">
        <v>31</v>
      </c>
      <c r="J243" s="26">
        <v>8</v>
      </c>
      <c r="K243" s="26">
        <v>1</v>
      </c>
      <c r="L243" s="26">
        <f>SUM(K243+J243)</f>
        <v>9</v>
      </c>
      <c r="M243" s="26">
        <v>17</v>
      </c>
      <c r="N243" s="27">
        <v>1</v>
      </c>
      <c r="O243" s="16">
        <f t="shared" si="33"/>
        <v>59</v>
      </c>
      <c r="P243" s="27">
        <f t="shared" ref="P243:P244" si="48">SUM(I243:K243)</f>
        <v>40</v>
      </c>
      <c r="Q243" s="28">
        <f t="shared" si="40"/>
        <v>2613</v>
      </c>
      <c r="R243" s="28">
        <f t="shared" si="42"/>
        <v>2615</v>
      </c>
      <c r="S243" s="148">
        <f t="shared" si="41"/>
        <v>2615</v>
      </c>
    </row>
    <row r="244" spans="1:19" ht="14" x14ac:dyDescent="0.3">
      <c r="A244" s="23">
        <v>44127.333333333336</v>
      </c>
      <c r="B244" s="27">
        <v>264</v>
      </c>
      <c r="C244" s="17">
        <f t="shared" si="34"/>
        <v>5000</v>
      </c>
      <c r="D244" s="24">
        <f t="shared" si="36"/>
        <v>259</v>
      </c>
      <c r="E244" s="24">
        <f t="shared" si="46"/>
        <v>38.82352941176471</v>
      </c>
      <c r="F244" s="24">
        <f t="shared" si="38"/>
        <v>28.613445378151262</v>
      </c>
      <c r="G244" s="24">
        <f t="shared" ref="G244:G285" si="49">SUM(E238,E239,E240,E241,E242,E243,E244)</f>
        <v>200.29411764705884</v>
      </c>
      <c r="H244" s="24">
        <f t="shared" si="39"/>
        <v>304.11764705882354</v>
      </c>
      <c r="I244" s="26">
        <v>42</v>
      </c>
      <c r="J244" s="26">
        <v>8</v>
      </c>
      <c r="K244" s="26">
        <v>0</v>
      </c>
      <c r="L244" s="26">
        <f>SUM(K244+J244)</f>
        <v>8</v>
      </c>
      <c r="M244" s="26">
        <v>22</v>
      </c>
      <c r="N244" s="27">
        <v>0</v>
      </c>
      <c r="O244" s="16">
        <f t="shared" si="33"/>
        <v>59</v>
      </c>
      <c r="P244" s="27">
        <f t="shared" si="48"/>
        <v>50</v>
      </c>
      <c r="Q244" s="28">
        <f t="shared" si="40"/>
        <v>2667</v>
      </c>
      <c r="R244" s="28">
        <f t="shared" si="42"/>
        <v>2665</v>
      </c>
      <c r="S244" s="148">
        <f t="shared" si="41"/>
        <v>2665</v>
      </c>
    </row>
    <row r="245" spans="1:19" ht="14" x14ac:dyDescent="0.3">
      <c r="A245" s="23">
        <v>44128.333333333336</v>
      </c>
      <c r="B245" s="34">
        <v>324</v>
      </c>
      <c r="C245" s="17">
        <f t="shared" si="34"/>
        <v>5324</v>
      </c>
      <c r="D245" s="24">
        <f t="shared" si="36"/>
        <v>285.14285714285717</v>
      </c>
      <c r="E245" s="24">
        <f t="shared" si="46"/>
        <v>47.647058823529413</v>
      </c>
      <c r="F245" s="24">
        <f t="shared" si="38"/>
        <v>32.836134453781519</v>
      </c>
      <c r="G245" s="24">
        <f t="shared" si="49"/>
        <v>229.85294117647064</v>
      </c>
      <c r="H245" s="24">
        <f t="shared" si="39"/>
        <v>342.49999999999994</v>
      </c>
      <c r="I245" s="26"/>
      <c r="J245" s="26"/>
      <c r="K245" s="26"/>
      <c r="L245" s="26"/>
      <c r="M245" s="26"/>
      <c r="N245" s="27">
        <v>0</v>
      </c>
      <c r="O245" s="16">
        <f t="shared" si="33"/>
        <v>59</v>
      </c>
      <c r="P245" s="27">
        <v>50</v>
      </c>
      <c r="Q245" s="28">
        <f t="shared" si="40"/>
        <v>2730</v>
      </c>
      <c r="R245" s="28">
        <f t="shared" si="42"/>
        <v>2730</v>
      </c>
      <c r="S245" s="148">
        <f t="shared" si="41"/>
        <v>2730</v>
      </c>
    </row>
    <row r="246" spans="1:19" ht="14" x14ac:dyDescent="0.3">
      <c r="A246" s="23">
        <v>44129.333333333336</v>
      </c>
      <c r="B246" s="34">
        <v>158</v>
      </c>
      <c r="C246" s="17">
        <f t="shared" si="34"/>
        <v>5482</v>
      </c>
      <c r="D246" s="24">
        <f t="shared" si="36"/>
        <v>311.85714285714283</v>
      </c>
      <c r="E246" s="24">
        <f t="shared" si="46"/>
        <v>23.235294117647058</v>
      </c>
      <c r="F246" s="24">
        <f t="shared" si="38"/>
        <v>34.243697478991592</v>
      </c>
      <c r="G246" s="24">
        <f t="shared" si="49"/>
        <v>239.70588235294116</v>
      </c>
      <c r="H246" s="24">
        <f t="shared" si="39"/>
        <v>362.20588235294116</v>
      </c>
      <c r="I246" s="26"/>
      <c r="J246" s="26"/>
      <c r="K246" s="26"/>
      <c r="L246" s="26"/>
      <c r="M246" s="26"/>
      <c r="N246" s="27">
        <v>0</v>
      </c>
      <c r="O246" s="16">
        <f t="shared" si="33"/>
        <v>59</v>
      </c>
      <c r="P246" s="27">
        <v>50</v>
      </c>
      <c r="Q246" s="28">
        <f t="shared" si="40"/>
        <v>2754</v>
      </c>
      <c r="R246" s="28">
        <f t="shared" si="42"/>
        <v>2755</v>
      </c>
      <c r="S246" s="148">
        <f t="shared" si="41"/>
        <v>2755</v>
      </c>
    </row>
    <row r="247" spans="1:19" ht="14" x14ac:dyDescent="0.3">
      <c r="A247" s="23">
        <v>44130.333333333336</v>
      </c>
      <c r="B247" s="34">
        <v>270</v>
      </c>
      <c r="C247" s="17">
        <f t="shared" si="34"/>
        <v>5752</v>
      </c>
      <c r="D247" s="24">
        <f t="shared" si="36"/>
        <v>329.28571428571428</v>
      </c>
      <c r="E247" s="24">
        <f t="shared" si="46"/>
        <v>39.705882352941174</v>
      </c>
      <c r="F247" s="24">
        <f t="shared" si="38"/>
        <v>38.088235294117645</v>
      </c>
      <c r="G247" s="24">
        <f t="shared" si="49"/>
        <v>266.61764705882354</v>
      </c>
      <c r="H247" s="24">
        <f t="shared" si="39"/>
        <v>395.29411764705878</v>
      </c>
      <c r="I247" s="26">
        <v>58</v>
      </c>
      <c r="J247" s="26">
        <v>9</v>
      </c>
      <c r="K247" s="26">
        <v>4</v>
      </c>
      <c r="L247" s="26">
        <f t="shared" ref="L247:L272" si="50">SUM(K247+J247)</f>
        <v>13</v>
      </c>
      <c r="M247" s="26">
        <v>22</v>
      </c>
      <c r="N247" s="34">
        <v>1</v>
      </c>
      <c r="O247" s="16">
        <f t="shared" si="33"/>
        <v>60</v>
      </c>
      <c r="P247" s="27">
        <f>SUM(I247:K247)</f>
        <v>71</v>
      </c>
      <c r="Q247" s="28">
        <f t="shared" si="40"/>
        <v>2778</v>
      </c>
      <c r="R247" s="28">
        <f t="shared" si="42"/>
        <v>2780</v>
      </c>
      <c r="S247" s="148">
        <f t="shared" si="41"/>
        <v>2780</v>
      </c>
    </row>
    <row r="248" spans="1:19" ht="14" x14ac:dyDescent="0.3">
      <c r="A248" s="23">
        <v>44131.333333333336</v>
      </c>
      <c r="B248" s="34">
        <v>441</v>
      </c>
      <c r="C248" s="17">
        <f t="shared" si="34"/>
        <v>6193</v>
      </c>
      <c r="D248" s="24">
        <f t="shared" si="36"/>
        <v>347.14285714285717</v>
      </c>
      <c r="E248" s="24">
        <f t="shared" si="46"/>
        <v>64.852941176470594</v>
      </c>
      <c r="F248" s="24">
        <f t="shared" si="38"/>
        <v>41.932773109243705</v>
      </c>
      <c r="G248" s="24">
        <f t="shared" si="49"/>
        <v>293.52941176470591</v>
      </c>
      <c r="H248" s="24">
        <f t="shared" si="39"/>
        <v>441.02941176470591</v>
      </c>
      <c r="I248" s="26">
        <v>67</v>
      </c>
      <c r="J248" s="26">
        <v>11</v>
      </c>
      <c r="K248" s="26">
        <v>4</v>
      </c>
      <c r="L248" s="26">
        <f t="shared" si="50"/>
        <v>15</v>
      </c>
      <c r="M248" s="26">
        <v>20</v>
      </c>
      <c r="N248" s="27">
        <v>0</v>
      </c>
      <c r="O248" s="16">
        <f t="shared" si="33"/>
        <v>60</v>
      </c>
      <c r="P248" s="27">
        <f>SUM(I248:K248)</f>
        <v>82</v>
      </c>
      <c r="Q248" s="28">
        <f t="shared" si="40"/>
        <v>2897</v>
      </c>
      <c r="R248" s="28">
        <f t="shared" si="42"/>
        <v>2895</v>
      </c>
      <c r="S248" s="148">
        <f t="shared" si="41"/>
        <v>2895</v>
      </c>
    </row>
    <row r="249" spans="1:19" ht="14" x14ac:dyDescent="0.3">
      <c r="A249" s="23">
        <v>44132.333333333336</v>
      </c>
      <c r="B249" s="34">
        <v>460</v>
      </c>
      <c r="C249" s="17">
        <f t="shared" si="34"/>
        <v>6653</v>
      </c>
      <c r="D249" s="24">
        <f t="shared" si="36"/>
        <v>353.28571428571428</v>
      </c>
      <c r="E249" s="24">
        <f t="shared" si="46"/>
        <v>67.64705882352942</v>
      </c>
      <c r="F249" s="24">
        <f t="shared" si="38"/>
        <v>45.861344537815121</v>
      </c>
      <c r="G249" s="24">
        <f t="shared" si="49"/>
        <v>321.02941176470586</v>
      </c>
      <c r="H249" s="24">
        <f t="shared" si="39"/>
        <v>487.7941176470589</v>
      </c>
      <c r="I249" s="26">
        <v>65</v>
      </c>
      <c r="J249" s="26">
        <v>11</v>
      </c>
      <c r="K249" s="26">
        <v>4</v>
      </c>
      <c r="L249" s="26">
        <f t="shared" si="50"/>
        <v>15</v>
      </c>
      <c r="M249" s="26">
        <v>21</v>
      </c>
      <c r="N249" s="34">
        <v>6</v>
      </c>
      <c r="O249" s="16">
        <f t="shared" si="33"/>
        <v>66</v>
      </c>
      <c r="P249" s="27">
        <f>SUM(I249:K249)</f>
        <v>80</v>
      </c>
      <c r="Q249" s="28">
        <f t="shared" si="40"/>
        <v>3041</v>
      </c>
      <c r="R249" s="28">
        <f t="shared" si="42"/>
        <v>3040</v>
      </c>
      <c r="S249" s="148">
        <f t="shared" si="41"/>
        <v>3040</v>
      </c>
    </row>
    <row r="250" spans="1:19" ht="14" x14ac:dyDescent="0.3">
      <c r="A250" s="23">
        <v>44133.333333333336</v>
      </c>
      <c r="B250" s="27">
        <v>388</v>
      </c>
      <c r="C250" s="17">
        <f t="shared" si="34"/>
        <v>7041</v>
      </c>
      <c r="D250" s="24">
        <f t="shared" si="36"/>
        <v>371.42857142857144</v>
      </c>
      <c r="E250" s="24">
        <f t="shared" si="46"/>
        <v>57.058823529411768</v>
      </c>
      <c r="F250" s="24">
        <f t="shared" si="38"/>
        <v>48.424369747899156</v>
      </c>
      <c r="G250" s="24">
        <f t="shared" si="49"/>
        <v>338.97058823529409</v>
      </c>
      <c r="H250" s="24">
        <f t="shared" si="39"/>
        <v>523.23529411764707</v>
      </c>
      <c r="I250" s="26">
        <v>72</v>
      </c>
      <c r="J250" s="26">
        <v>12</v>
      </c>
      <c r="K250" s="26">
        <v>3</v>
      </c>
      <c r="L250" s="26">
        <f t="shared" si="50"/>
        <v>15</v>
      </c>
      <c r="M250" s="26">
        <v>19</v>
      </c>
      <c r="N250" s="34">
        <v>5</v>
      </c>
      <c r="O250" s="16">
        <f t="shared" si="33"/>
        <v>71</v>
      </c>
      <c r="P250" s="27">
        <f>SUM(I250:K250)</f>
        <v>87</v>
      </c>
      <c r="Q250" s="28">
        <f t="shared" si="40"/>
        <v>3181</v>
      </c>
      <c r="R250" s="28">
        <f t="shared" si="42"/>
        <v>3180</v>
      </c>
      <c r="S250" s="148">
        <f t="shared" si="41"/>
        <v>3180</v>
      </c>
    </row>
    <row r="251" spans="1:19" ht="14" x14ac:dyDescent="0.3">
      <c r="A251" s="23">
        <v>44134.333333333336</v>
      </c>
      <c r="B251" s="34">
        <v>389</v>
      </c>
      <c r="C251" s="17">
        <f t="shared" si="34"/>
        <v>7430</v>
      </c>
      <c r="D251" s="24">
        <f t="shared" si="36"/>
        <v>368.57142857142856</v>
      </c>
      <c r="E251" s="24">
        <f t="shared" si="46"/>
        <v>57.205882352941181</v>
      </c>
      <c r="F251" s="24">
        <f t="shared" si="38"/>
        <v>51.05042016806722</v>
      </c>
      <c r="G251" s="24">
        <f t="shared" si="49"/>
        <v>357.35294117647055</v>
      </c>
      <c r="H251" s="24">
        <f t="shared" si="39"/>
        <v>557.64705882352939</v>
      </c>
      <c r="I251" s="26">
        <v>67</v>
      </c>
      <c r="J251" s="26">
        <v>13</v>
      </c>
      <c r="K251" s="26">
        <v>3</v>
      </c>
      <c r="L251" s="26">
        <f t="shared" si="50"/>
        <v>16</v>
      </c>
      <c r="M251" s="26">
        <v>17</v>
      </c>
      <c r="N251" s="27">
        <v>1</v>
      </c>
      <c r="O251" s="16">
        <f t="shared" si="33"/>
        <v>72</v>
      </c>
      <c r="P251" s="27">
        <f>SUM(I251:K251)</f>
        <v>83</v>
      </c>
      <c r="Q251" s="28">
        <f t="shared" si="40"/>
        <v>3340</v>
      </c>
      <c r="R251" s="28">
        <f t="shared" si="42"/>
        <v>3340</v>
      </c>
      <c r="S251" s="148">
        <f t="shared" si="41"/>
        <v>3340</v>
      </c>
    </row>
    <row r="252" spans="1:19" ht="14" x14ac:dyDescent="0.3">
      <c r="A252" s="23">
        <v>44135.333333333336</v>
      </c>
      <c r="B252" s="27">
        <v>367</v>
      </c>
      <c r="C252" s="17">
        <f t="shared" si="34"/>
        <v>7797</v>
      </c>
      <c r="D252" s="24">
        <f t="shared" si="36"/>
        <v>373.42857142857144</v>
      </c>
      <c r="E252" s="24">
        <f t="shared" si="46"/>
        <v>53.970588235294116</v>
      </c>
      <c r="F252" s="24">
        <f t="shared" si="38"/>
        <v>51.953781512605033</v>
      </c>
      <c r="G252" s="24">
        <f t="shared" si="49"/>
        <v>363.67647058823525</v>
      </c>
      <c r="H252" s="24">
        <f t="shared" si="39"/>
        <v>593.52941176470597</v>
      </c>
      <c r="I252" s="26"/>
      <c r="J252" s="26"/>
      <c r="K252" s="26"/>
      <c r="L252" s="26"/>
      <c r="M252" s="26"/>
      <c r="N252" s="27">
        <v>5</v>
      </c>
      <c r="O252" s="16">
        <f t="shared" si="33"/>
        <v>77</v>
      </c>
      <c r="P252" s="27">
        <v>83</v>
      </c>
      <c r="Q252" s="28">
        <f t="shared" si="40"/>
        <v>3463</v>
      </c>
      <c r="R252" s="28">
        <f t="shared" si="42"/>
        <v>3465</v>
      </c>
      <c r="S252" s="148">
        <f t="shared" si="41"/>
        <v>3465</v>
      </c>
    </row>
    <row r="253" spans="1:19" ht="14" x14ac:dyDescent="0.3">
      <c r="A253" s="23">
        <v>44136.333333333336</v>
      </c>
      <c r="B253" s="34">
        <v>285</v>
      </c>
      <c r="C253" s="17">
        <f t="shared" si="34"/>
        <v>8082</v>
      </c>
      <c r="D253" s="24">
        <f t="shared" si="36"/>
        <v>378.42857142857144</v>
      </c>
      <c r="E253" s="24">
        <f t="shared" si="46"/>
        <v>41.911764705882355</v>
      </c>
      <c r="F253" s="24">
        <f t="shared" si="38"/>
        <v>54.62184873949581</v>
      </c>
      <c r="G253" s="24">
        <f t="shared" si="49"/>
        <v>382.35294117647067</v>
      </c>
      <c r="H253" s="24">
        <f t="shared" si="39"/>
        <v>622.05882352941171</v>
      </c>
      <c r="I253" s="26"/>
      <c r="J253" s="26"/>
      <c r="K253" s="26"/>
      <c r="L253" s="26"/>
      <c r="M253" s="26"/>
      <c r="N253" s="34">
        <v>3</v>
      </c>
      <c r="O253" s="16">
        <f t="shared" si="33"/>
        <v>80</v>
      </c>
      <c r="P253" s="27">
        <v>83</v>
      </c>
      <c r="Q253" s="28">
        <f t="shared" si="40"/>
        <v>3554</v>
      </c>
      <c r="R253" s="28">
        <f t="shared" si="42"/>
        <v>3555</v>
      </c>
      <c r="S253" s="148">
        <f t="shared" si="41"/>
        <v>3555</v>
      </c>
    </row>
    <row r="254" spans="1:19" ht="14" x14ac:dyDescent="0.3">
      <c r="A254" s="23">
        <v>44137.333333333336</v>
      </c>
      <c r="B254" s="27">
        <v>250</v>
      </c>
      <c r="C254" s="17">
        <f t="shared" si="34"/>
        <v>8332</v>
      </c>
      <c r="D254" s="24">
        <f t="shared" si="36"/>
        <v>388.28571428571428</v>
      </c>
      <c r="E254" s="24">
        <f t="shared" si="46"/>
        <v>36.764705882352942</v>
      </c>
      <c r="F254" s="24">
        <f t="shared" si="38"/>
        <v>54.201680672268914</v>
      </c>
      <c r="G254" s="24">
        <f t="shared" si="49"/>
        <v>379.41176470588238</v>
      </c>
      <c r="H254" s="24">
        <f t="shared" si="39"/>
        <v>646.02941176470586</v>
      </c>
      <c r="I254" s="26">
        <v>102</v>
      </c>
      <c r="J254" s="26">
        <v>13</v>
      </c>
      <c r="K254" s="26">
        <v>3</v>
      </c>
      <c r="L254" s="26">
        <f t="shared" si="50"/>
        <v>16</v>
      </c>
      <c r="M254" s="26">
        <v>22</v>
      </c>
      <c r="N254" s="34">
        <v>4</v>
      </c>
      <c r="O254" s="16">
        <f t="shared" si="33"/>
        <v>84</v>
      </c>
      <c r="P254" s="27">
        <f>SUM(I254:K254)</f>
        <v>118</v>
      </c>
      <c r="Q254" s="28">
        <f t="shared" si="40"/>
        <v>3606</v>
      </c>
      <c r="R254" s="28">
        <f t="shared" si="42"/>
        <v>3605</v>
      </c>
      <c r="S254" s="148">
        <f t="shared" si="41"/>
        <v>3605</v>
      </c>
    </row>
    <row r="255" spans="1:19" ht="14" x14ac:dyDescent="0.3">
      <c r="A255" s="23">
        <v>44138.333333333336</v>
      </c>
      <c r="B255" s="34">
        <v>475</v>
      </c>
      <c r="C255" s="17">
        <f t="shared" si="34"/>
        <v>8807</v>
      </c>
      <c r="D255" s="24">
        <f t="shared" si="36"/>
        <v>389.57142857142856</v>
      </c>
      <c r="E255" s="24">
        <f t="shared" si="46"/>
        <v>69.852941176470594</v>
      </c>
      <c r="F255" s="24">
        <f t="shared" si="38"/>
        <v>54.915966386554622</v>
      </c>
      <c r="G255" s="24">
        <f t="shared" si="49"/>
        <v>384.41176470588238</v>
      </c>
      <c r="H255" s="24">
        <f t="shared" si="39"/>
        <v>677.94117647058829</v>
      </c>
      <c r="I255" s="26">
        <v>114</v>
      </c>
      <c r="J255" s="26">
        <v>15</v>
      </c>
      <c r="K255" s="26">
        <v>4</v>
      </c>
      <c r="L255" s="26">
        <f t="shared" si="50"/>
        <v>19</v>
      </c>
      <c r="M255" s="26">
        <v>22</v>
      </c>
      <c r="N255" s="34">
        <v>3</v>
      </c>
      <c r="O255" s="16">
        <f t="shared" si="33"/>
        <v>87</v>
      </c>
      <c r="P255" s="27">
        <f>SUM(I255:K255)</f>
        <v>133</v>
      </c>
      <c r="Q255" s="28">
        <f t="shared" si="40"/>
        <v>3849</v>
      </c>
      <c r="R255" s="28">
        <f t="shared" si="42"/>
        <v>3850</v>
      </c>
      <c r="S255" s="148">
        <f t="shared" si="41"/>
        <v>3850</v>
      </c>
    </row>
    <row r="256" spans="1:19" ht="14" x14ac:dyDescent="0.3">
      <c r="A256" s="23">
        <v>44139.333333333336</v>
      </c>
      <c r="B256" s="27">
        <v>495</v>
      </c>
      <c r="C256" s="17">
        <f t="shared" si="34"/>
        <v>9302</v>
      </c>
      <c r="D256" s="24">
        <f t="shared" si="36"/>
        <v>389.14285714285717</v>
      </c>
      <c r="E256" s="24">
        <f t="shared" si="46"/>
        <v>72.794117647058826</v>
      </c>
      <c r="F256" s="24">
        <f t="shared" si="38"/>
        <v>55.651260504201687</v>
      </c>
      <c r="G256" s="24">
        <f t="shared" si="49"/>
        <v>389.55882352941182</v>
      </c>
      <c r="H256" s="24">
        <f t="shared" si="39"/>
        <v>710.58823529411757</v>
      </c>
      <c r="I256" s="26">
        <v>109</v>
      </c>
      <c r="J256" s="26">
        <v>19</v>
      </c>
      <c r="K256" s="26">
        <v>5</v>
      </c>
      <c r="L256" s="26">
        <f t="shared" si="50"/>
        <v>24</v>
      </c>
      <c r="M256" s="26">
        <v>23</v>
      </c>
      <c r="N256" s="34">
        <v>3</v>
      </c>
      <c r="O256" s="16">
        <f t="shared" si="33"/>
        <v>90</v>
      </c>
      <c r="P256" s="27">
        <f>SUM(I256:K256)</f>
        <v>133</v>
      </c>
      <c r="Q256" s="28">
        <f t="shared" si="40"/>
        <v>4122</v>
      </c>
      <c r="R256" s="28">
        <f t="shared" si="42"/>
        <v>4120</v>
      </c>
      <c r="S256" s="148">
        <f t="shared" si="41"/>
        <v>4120</v>
      </c>
    </row>
    <row r="257" spans="1:19" ht="14" x14ac:dyDescent="0.3">
      <c r="A257" s="23">
        <v>44140.333333333336</v>
      </c>
      <c r="B257" s="27">
        <v>457</v>
      </c>
      <c r="C257" s="17">
        <f t="shared" si="34"/>
        <v>9759</v>
      </c>
      <c r="D257" s="24">
        <f t="shared" si="36"/>
        <v>366.71428571428572</v>
      </c>
      <c r="E257" s="24">
        <f t="shared" si="46"/>
        <v>67.205882352941174</v>
      </c>
      <c r="F257" s="24">
        <f t="shared" si="38"/>
        <v>57.100840336134461</v>
      </c>
      <c r="G257" s="24">
        <f t="shared" si="49"/>
        <v>399.70588235294122</v>
      </c>
      <c r="H257" s="24">
        <f t="shared" si="39"/>
        <v>738.67647058823536</v>
      </c>
      <c r="I257" s="26">
        <v>106</v>
      </c>
      <c r="J257" s="26">
        <v>20</v>
      </c>
      <c r="K257" s="26">
        <v>6</v>
      </c>
      <c r="L257" s="26">
        <f t="shared" si="50"/>
        <v>26</v>
      </c>
      <c r="M257" s="26">
        <v>14</v>
      </c>
      <c r="N257" s="27">
        <v>2</v>
      </c>
      <c r="O257" s="16">
        <f t="shared" si="33"/>
        <v>92</v>
      </c>
      <c r="P257" s="27">
        <f>SUM(I257:K257)</f>
        <v>132</v>
      </c>
      <c r="Q257" s="28">
        <f t="shared" si="40"/>
        <v>4389</v>
      </c>
      <c r="R257" s="28">
        <f t="shared" si="42"/>
        <v>4390</v>
      </c>
      <c r="S257" s="148">
        <f t="shared" si="41"/>
        <v>4390</v>
      </c>
    </row>
    <row r="258" spans="1:19" ht="14" x14ac:dyDescent="0.3">
      <c r="A258" s="23">
        <v>44141.333333333336</v>
      </c>
      <c r="B258" s="27">
        <v>398</v>
      </c>
      <c r="C258" s="17">
        <f t="shared" si="34"/>
        <v>10157</v>
      </c>
      <c r="D258" s="24">
        <f t="shared" si="36"/>
        <v>358.42857142857144</v>
      </c>
      <c r="E258" s="24">
        <f t="shared" si="46"/>
        <v>58.529411764705884</v>
      </c>
      <c r="F258" s="24">
        <f t="shared" si="38"/>
        <v>57.289915966386552</v>
      </c>
      <c r="G258" s="24">
        <f t="shared" si="49"/>
        <v>401.02941176470586</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4654</v>
      </c>
      <c r="R258" s="28">
        <f t="shared" si="42"/>
        <v>4655</v>
      </c>
      <c r="S258" s="148">
        <f t="shared" si="41"/>
        <v>4655</v>
      </c>
    </row>
    <row r="259" spans="1:19" ht="14" x14ac:dyDescent="0.3">
      <c r="A259" s="23">
        <v>44142.333333333336</v>
      </c>
      <c r="B259" s="27">
        <v>364</v>
      </c>
      <c r="C259" s="17">
        <f t="shared" si="34"/>
        <v>10521</v>
      </c>
      <c r="D259" s="24">
        <f>AVERAGE(B256:B262)</f>
        <v>355.42857142857144</v>
      </c>
      <c r="E259" s="24">
        <f t="shared" si="46"/>
        <v>53.529411764705884</v>
      </c>
      <c r="F259" s="24">
        <f t="shared" si="38"/>
        <v>57.226890756302524</v>
      </c>
      <c r="G259" s="24">
        <f t="shared" si="49"/>
        <v>400.58823529411768</v>
      </c>
      <c r="H259" s="24">
        <f t="shared" si="39"/>
        <v>764.26470588235281</v>
      </c>
      <c r="I259" s="26"/>
      <c r="J259" s="26"/>
      <c r="K259" s="26"/>
      <c r="L259" s="26"/>
      <c r="M259" s="26"/>
      <c r="N259" s="34">
        <v>2</v>
      </c>
      <c r="O259" s="16">
        <f t="shared" si="33"/>
        <v>100</v>
      </c>
      <c r="P259" s="27">
        <v>131</v>
      </c>
      <c r="Q259" s="28">
        <f t="shared" si="40"/>
        <v>4978</v>
      </c>
      <c r="R259" s="28">
        <f t="shared" si="42"/>
        <v>4980</v>
      </c>
      <c r="S259" s="148">
        <f t="shared" si="41"/>
        <v>4980</v>
      </c>
    </row>
    <row r="260" spans="1:19" ht="14" x14ac:dyDescent="0.3">
      <c r="A260" s="23">
        <v>44143.333333333336</v>
      </c>
      <c r="B260" s="34">
        <v>128</v>
      </c>
      <c r="C260" s="17">
        <f t="shared" si="34"/>
        <v>10649</v>
      </c>
      <c r="D260" s="24">
        <f>AVERAGE(B257:B263)</f>
        <v>331.14285714285717</v>
      </c>
      <c r="E260" s="24">
        <f t="shared" si="46"/>
        <v>18.823529411764707</v>
      </c>
      <c r="F260" s="24">
        <f t="shared" si="38"/>
        <v>53.928571428571423</v>
      </c>
      <c r="G260" s="24">
        <f t="shared" si="49"/>
        <v>377.49999999999994</v>
      </c>
      <c r="H260" s="24">
        <f t="shared" si="39"/>
        <v>759.85294117647072</v>
      </c>
      <c r="I260" s="26"/>
      <c r="J260" s="26"/>
      <c r="K260" s="26"/>
      <c r="L260" s="26"/>
      <c r="M260" s="26"/>
      <c r="N260" s="34">
        <v>2</v>
      </c>
      <c r="O260" s="16">
        <f t="shared" si="33"/>
        <v>102</v>
      </c>
      <c r="P260" s="27">
        <v>131</v>
      </c>
      <c r="Q260" s="28">
        <f t="shared" si="40"/>
        <v>5136</v>
      </c>
      <c r="R260" s="28">
        <f t="shared" si="42"/>
        <v>5135</v>
      </c>
      <c r="S260" s="148">
        <f t="shared" si="41"/>
        <v>5135</v>
      </c>
    </row>
    <row r="261" spans="1:19" ht="14" x14ac:dyDescent="0.3">
      <c r="A261" s="23">
        <v>44144.333333333336</v>
      </c>
      <c r="B261" s="34">
        <v>192</v>
      </c>
      <c r="C261" s="17">
        <f t="shared" si="34"/>
        <v>10841</v>
      </c>
      <c r="D261" s="24">
        <f>AVERAGE(B258:B264)</f>
        <v>313</v>
      </c>
      <c r="E261" s="24">
        <f t="shared" si="46"/>
        <v>28.235294117647058</v>
      </c>
      <c r="F261" s="24">
        <f t="shared" si="38"/>
        <v>52.710084033613441</v>
      </c>
      <c r="G261" s="24">
        <f t="shared" si="49"/>
        <v>368.97058823529409</v>
      </c>
      <c r="H261" s="24">
        <f t="shared" si="39"/>
        <v>748.38235294117658</v>
      </c>
      <c r="I261" s="26">
        <v>109</v>
      </c>
      <c r="J261" s="26">
        <v>25</v>
      </c>
      <c r="K261" s="26">
        <v>6</v>
      </c>
      <c r="L261" s="26">
        <f t="shared" si="50"/>
        <v>31</v>
      </c>
      <c r="M261" s="26">
        <v>16</v>
      </c>
      <c r="N261" s="34">
        <v>1</v>
      </c>
      <c r="O261" s="16">
        <f t="shared" si="33"/>
        <v>103</v>
      </c>
      <c r="P261" s="27">
        <f>SUM(I261:K261)</f>
        <v>140</v>
      </c>
      <c r="Q261" s="28">
        <f t="shared" si="40"/>
        <v>5397</v>
      </c>
      <c r="R261" s="28">
        <f t="shared" si="42"/>
        <v>5395</v>
      </c>
      <c r="S261" s="148">
        <f t="shared" si="41"/>
        <v>5395</v>
      </c>
    </row>
    <row r="262" spans="1:19" ht="14" x14ac:dyDescent="0.3">
      <c r="A262" s="23">
        <v>44145.333333333336</v>
      </c>
      <c r="B262" s="34">
        <v>454</v>
      </c>
      <c r="C262" s="17">
        <f t="shared" si="34"/>
        <v>11295</v>
      </c>
      <c r="D262" s="24">
        <f t="shared" ref="D262:D277" si="52">AVERAGE(B259:B265)</f>
        <v>304</v>
      </c>
      <c r="E262" s="24">
        <f t="shared" si="46"/>
        <v>66.764705882352942</v>
      </c>
      <c r="F262" s="24">
        <f t="shared" si="38"/>
        <v>52.268907563025209</v>
      </c>
      <c r="G262" s="24">
        <f t="shared" si="49"/>
        <v>365.88235294117646</v>
      </c>
      <c r="H262" s="24">
        <f t="shared" si="39"/>
        <v>750.2941176470589</v>
      </c>
      <c r="I262" s="26">
        <v>115</v>
      </c>
      <c r="J262" s="26">
        <v>26</v>
      </c>
      <c r="K262" s="26">
        <v>6</v>
      </c>
      <c r="L262" s="26">
        <f t="shared" si="50"/>
        <v>32</v>
      </c>
      <c r="M262" s="26">
        <v>18</v>
      </c>
      <c r="N262" s="34">
        <v>5</v>
      </c>
      <c r="O262" s="16">
        <f t="shared" si="33"/>
        <v>108</v>
      </c>
      <c r="P262" s="27">
        <f>SUM(I262:K262)</f>
        <v>147</v>
      </c>
      <c r="Q262" s="28">
        <f t="shared" si="40"/>
        <v>5831</v>
      </c>
      <c r="R262" s="28">
        <f t="shared" si="42"/>
        <v>5830</v>
      </c>
      <c r="S262" s="148">
        <f t="shared" si="41"/>
        <v>5830</v>
      </c>
    </row>
    <row r="263" spans="1:19" ht="14" x14ac:dyDescent="0.3">
      <c r="A263" s="23">
        <v>44146.333333333336</v>
      </c>
      <c r="B263" s="34">
        <v>325</v>
      </c>
      <c r="C263" s="17">
        <f t="shared" si="34"/>
        <v>11620</v>
      </c>
      <c r="D263" s="24">
        <f t="shared" si="52"/>
        <v>289.71428571428572</v>
      </c>
      <c r="E263" s="24">
        <f t="shared" si="46"/>
        <v>47.794117647058826</v>
      </c>
      <c r="F263" s="24">
        <f t="shared" si="38"/>
        <v>48.69747899159664</v>
      </c>
      <c r="G263" s="24">
        <f t="shared" si="49"/>
        <v>340.88235294117646</v>
      </c>
      <c r="H263" s="24">
        <f t="shared" si="39"/>
        <v>730.44117647058829</v>
      </c>
      <c r="I263" s="26">
        <v>111</v>
      </c>
      <c r="J263" s="26">
        <v>24</v>
      </c>
      <c r="K263" s="26">
        <v>4</v>
      </c>
      <c r="L263" s="26">
        <f t="shared" si="50"/>
        <v>28</v>
      </c>
      <c r="M263" s="26">
        <v>21</v>
      </c>
      <c r="N263" s="34">
        <v>2</v>
      </c>
      <c r="O263" s="16">
        <f t="shared" si="33"/>
        <v>110</v>
      </c>
      <c r="P263" s="27">
        <f>SUM(I263:K263)</f>
        <v>139</v>
      </c>
      <c r="Q263" s="28">
        <f t="shared" si="40"/>
        <v>6299</v>
      </c>
      <c r="R263" s="28">
        <f t="shared" si="42"/>
        <v>6300</v>
      </c>
      <c r="S263" s="148">
        <f t="shared" si="41"/>
        <v>6300</v>
      </c>
    </row>
    <row r="264" spans="1:19" ht="14" x14ac:dyDescent="0.3">
      <c r="A264" s="23">
        <v>44147.333333333336</v>
      </c>
      <c r="B264" s="34">
        <v>330</v>
      </c>
      <c r="C264" s="17">
        <f t="shared" si="34"/>
        <v>11950</v>
      </c>
      <c r="D264" s="24">
        <f t="shared" si="52"/>
        <v>286.14285714285717</v>
      </c>
      <c r="E264" s="24">
        <f t="shared" si="46"/>
        <v>48.529411764705884</v>
      </c>
      <c r="F264" s="24">
        <f t="shared" si="38"/>
        <v>46.029411764705891</v>
      </c>
      <c r="G264" s="24">
        <f t="shared" si="49"/>
        <v>322.20588235294122</v>
      </c>
      <c r="H264" s="24">
        <f t="shared" si="39"/>
        <v>721.91176470588232</v>
      </c>
      <c r="I264" s="26">
        <v>105</v>
      </c>
      <c r="J264" s="26">
        <v>24</v>
      </c>
      <c r="K264" s="26">
        <v>3</v>
      </c>
      <c r="L264" s="26">
        <f t="shared" si="50"/>
        <v>27</v>
      </c>
      <c r="M264" s="26">
        <v>8</v>
      </c>
      <c r="N264" s="34">
        <v>6</v>
      </c>
      <c r="O264" s="16">
        <f t="shared" si="33"/>
        <v>116</v>
      </c>
      <c r="P264" s="27">
        <f>SUM(I264:K264)</f>
        <v>132</v>
      </c>
      <c r="Q264" s="28">
        <f t="shared" si="40"/>
        <v>6694</v>
      </c>
      <c r="R264" s="28">
        <f t="shared" si="42"/>
        <v>6695</v>
      </c>
      <c r="S264" s="148">
        <f t="shared" si="41"/>
        <v>6695</v>
      </c>
    </row>
    <row r="265" spans="1:19" ht="14" x14ac:dyDescent="0.3">
      <c r="A265" s="23">
        <v>44148.333333333336</v>
      </c>
      <c r="B265" s="27">
        <v>335</v>
      </c>
      <c r="C265" s="17">
        <f t="shared" si="34"/>
        <v>12285</v>
      </c>
      <c r="D265" s="24">
        <f t="shared" si="52"/>
        <v>291.28571428571428</v>
      </c>
      <c r="E265" s="24">
        <f t="shared" si="46"/>
        <v>49.264705882352942</v>
      </c>
      <c r="F265" s="24">
        <f t="shared" si="38"/>
        <v>44.705882352941181</v>
      </c>
      <c r="G265" s="24">
        <f t="shared" si="49"/>
        <v>312.94117647058829</v>
      </c>
      <c r="H265" s="24">
        <f t="shared" si="39"/>
        <v>713.97058823529403</v>
      </c>
      <c r="I265" s="26">
        <v>115</v>
      </c>
      <c r="J265" s="26">
        <v>23</v>
      </c>
      <c r="K265" s="26">
        <v>2</v>
      </c>
      <c r="L265" s="26">
        <f t="shared" si="50"/>
        <v>25</v>
      </c>
      <c r="M265" s="26">
        <v>13</v>
      </c>
      <c r="N265" s="34">
        <v>5</v>
      </c>
      <c r="O265" s="16">
        <f t="shared" si="33"/>
        <v>121</v>
      </c>
      <c r="P265" s="27">
        <f>SUM(I265:K265)</f>
        <v>140</v>
      </c>
      <c r="Q265" s="28">
        <f t="shared" si="40"/>
        <v>7075</v>
      </c>
      <c r="R265" s="28">
        <f t="shared" si="42"/>
        <v>7075</v>
      </c>
      <c r="S265" s="148">
        <f t="shared" si="41"/>
        <v>7075</v>
      </c>
    </row>
    <row r="266" spans="1:19" ht="14" x14ac:dyDescent="0.3">
      <c r="A266" s="23">
        <v>44149.333333333336</v>
      </c>
      <c r="B266" s="27">
        <v>264</v>
      </c>
      <c r="C266" s="17">
        <f t="shared" ref="C266:C285" si="53">SUM(C265,B266)</f>
        <v>12549</v>
      </c>
      <c r="D266" s="24">
        <f t="shared" si="52"/>
        <v>284.71428571428572</v>
      </c>
      <c r="E266" s="24">
        <f t="shared" si="46"/>
        <v>38.82352941176471</v>
      </c>
      <c r="F266" s="24">
        <f t="shared" si="38"/>
        <v>42.605042016806728</v>
      </c>
      <c r="G266" s="24">
        <f t="shared" si="49"/>
        <v>298.23529411764707</v>
      </c>
      <c r="H266" s="24">
        <f t="shared" si="39"/>
        <v>698.82352941176475</v>
      </c>
      <c r="I266" s="26"/>
      <c r="J266" s="26"/>
      <c r="K266" s="26"/>
      <c r="L266" s="26"/>
      <c r="M266" s="26"/>
      <c r="N266" s="34">
        <v>3</v>
      </c>
      <c r="O266" s="16">
        <f t="shared" ref="O266:O285" si="54">SUM(O265,N266)</f>
        <v>124</v>
      </c>
      <c r="P266" s="27">
        <v>140</v>
      </c>
      <c r="Q266" s="28">
        <f t="shared" si="40"/>
        <v>7442</v>
      </c>
      <c r="R266" s="28">
        <f t="shared" si="42"/>
        <v>7440</v>
      </c>
      <c r="S266" s="148">
        <f t="shared" si="41"/>
        <v>7440</v>
      </c>
    </row>
    <row r="267" spans="1:19" ht="14" x14ac:dyDescent="0.3">
      <c r="A267" s="23">
        <v>44150.333333333336</v>
      </c>
      <c r="B267" s="27">
        <v>103</v>
      </c>
      <c r="C267" s="17">
        <f t="shared" si="53"/>
        <v>12652</v>
      </c>
      <c r="D267" s="24">
        <f t="shared" si="52"/>
        <v>287</v>
      </c>
      <c r="E267" s="24">
        <f t="shared" si="46"/>
        <v>15.147058823529413</v>
      </c>
      <c r="F267" s="24">
        <f t="shared" si="38"/>
        <v>42.079831932773111</v>
      </c>
      <c r="G267" s="24">
        <f t="shared" si="49"/>
        <v>294.55882352941177</v>
      </c>
      <c r="H267" s="24">
        <f t="shared" si="39"/>
        <v>672.05882352941171</v>
      </c>
      <c r="I267" s="26"/>
      <c r="J267" s="26"/>
      <c r="K267" s="26"/>
      <c r="L267" s="26"/>
      <c r="M267" s="26"/>
      <c r="N267" s="27">
        <v>2</v>
      </c>
      <c r="O267" s="16">
        <f t="shared" si="54"/>
        <v>126</v>
      </c>
      <c r="P267" s="27">
        <v>140</v>
      </c>
      <c r="Q267" s="28">
        <f t="shared" si="40"/>
        <v>7727</v>
      </c>
      <c r="R267" s="28">
        <f t="shared" si="42"/>
        <v>7725</v>
      </c>
      <c r="S267" s="148">
        <f t="shared" si="41"/>
        <v>7725</v>
      </c>
    </row>
    <row r="268" spans="1:19" ht="14" x14ac:dyDescent="0.3">
      <c r="A268" s="23">
        <v>44151.333333333336</v>
      </c>
      <c r="B268" s="34">
        <v>228</v>
      </c>
      <c r="C268" s="17">
        <f t="shared" si="53"/>
        <v>12880</v>
      </c>
      <c r="D268" s="24">
        <f t="shared" si="52"/>
        <v>293.14285714285717</v>
      </c>
      <c r="E268" s="24">
        <f t="shared" si="46"/>
        <v>33.529411764705884</v>
      </c>
      <c r="F268" s="24">
        <f t="shared" si="38"/>
        <v>42.836134453781519</v>
      </c>
      <c r="G268" s="24">
        <f t="shared" si="49"/>
        <v>299.85294117647061</v>
      </c>
      <c r="H268" s="24">
        <f t="shared" si="39"/>
        <v>668.82352941176464</v>
      </c>
      <c r="I268" s="26">
        <v>126</v>
      </c>
      <c r="J268" s="26">
        <v>27</v>
      </c>
      <c r="K268" s="26">
        <v>6</v>
      </c>
      <c r="L268" s="26">
        <f t="shared" si="50"/>
        <v>33</v>
      </c>
      <c r="M268" s="26">
        <v>14</v>
      </c>
      <c r="N268" s="34">
        <v>5</v>
      </c>
      <c r="O268" s="16">
        <f t="shared" si="54"/>
        <v>131</v>
      </c>
      <c r="P268" s="27">
        <f>SUM(I268:K268)</f>
        <v>159</v>
      </c>
      <c r="Q268" s="28">
        <f t="shared" si="40"/>
        <v>7958</v>
      </c>
      <c r="R268" s="28">
        <f t="shared" si="42"/>
        <v>7960</v>
      </c>
      <c r="S268" s="153">
        <f t="shared" si="41"/>
        <v>7960</v>
      </c>
    </row>
    <row r="269" spans="1:19" ht="14" x14ac:dyDescent="0.3">
      <c r="A269" s="23">
        <v>44152.333333333336</v>
      </c>
      <c r="B269" s="34">
        <v>408</v>
      </c>
      <c r="C269" s="17">
        <f t="shared" si="53"/>
        <v>13288</v>
      </c>
      <c r="D269" s="24">
        <f t="shared" si="52"/>
        <v>310</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8417</v>
      </c>
      <c r="R269" s="28">
        <f t="shared" si="42"/>
        <v>8415</v>
      </c>
      <c r="S269" s="153">
        <f t="shared" si="41"/>
        <v>8415</v>
      </c>
    </row>
    <row r="270" spans="1:19" ht="14" x14ac:dyDescent="0.3">
      <c r="A270" s="23">
        <v>44153.333333333336</v>
      </c>
      <c r="B270" s="34">
        <v>341</v>
      </c>
      <c r="C270" s="17">
        <f t="shared" si="53"/>
        <v>13629</v>
      </c>
      <c r="D270" s="24">
        <f t="shared" si="52"/>
        <v>313.71428571428572</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8916</v>
      </c>
      <c r="R270" s="28">
        <f t="shared" si="42"/>
        <v>8915</v>
      </c>
      <c r="S270" s="153">
        <f t="shared" si="41"/>
        <v>8915</v>
      </c>
    </row>
    <row r="271" spans="1:19" ht="14" x14ac:dyDescent="0.3">
      <c r="A271" s="23">
        <v>44154.333333333336</v>
      </c>
      <c r="B271" s="34">
        <v>373</v>
      </c>
      <c r="C271" s="17">
        <f t="shared" si="53"/>
        <v>14002</v>
      </c>
      <c r="D271" s="24">
        <f t="shared" si="52"/>
        <v>311.85714285714283</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9381</v>
      </c>
      <c r="R271" s="28">
        <f t="shared" si="42"/>
        <v>9380</v>
      </c>
      <c r="S271" s="153">
        <f t="shared" si="41"/>
        <v>9380</v>
      </c>
    </row>
    <row r="272" spans="1:19" ht="14" x14ac:dyDescent="0.3">
      <c r="A272" s="23">
        <v>44155.333333333336</v>
      </c>
      <c r="B272" s="27">
        <v>453</v>
      </c>
      <c r="C272" s="17">
        <f t="shared" si="53"/>
        <v>14455</v>
      </c>
      <c r="D272" s="24">
        <f t="shared" si="52"/>
        <v>316.42857142857144</v>
      </c>
      <c r="E272" s="24">
        <f t="shared" si="46"/>
        <v>66.617647058823536</v>
      </c>
      <c r="F272" s="24">
        <f t="shared" si="38"/>
        <v>45.588235294117645</v>
      </c>
      <c r="G272" s="24">
        <f t="shared" si="49"/>
        <v>319.11764705882354</v>
      </c>
      <c r="H272" s="24">
        <f t="shared" si="39"/>
        <v>632.05882352941182</v>
      </c>
      <c r="I272" s="26">
        <v>124</v>
      </c>
      <c r="J272" s="26">
        <v>27</v>
      </c>
      <c r="K272" s="26">
        <v>5</v>
      </c>
      <c r="L272" s="26">
        <f t="shared" si="50"/>
        <v>32</v>
      </c>
      <c r="M272" s="26">
        <v>25</v>
      </c>
      <c r="N272" s="34">
        <v>5</v>
      </c>
      <c r="O272" s="16">
        <f t="shared" si="54"/>
        <v>152</v>
      </c>
      <c r="P272" s="27">
        <f>SUM(I272:K272)</f>
        <v>156</v>
      </c>
      <c r="Q272" s="28">
        <f t="shared" si="40"/>
        <v>9786</v>
      </c>
      <c r="R272" s="28">
        <f t="shared" si="42"/>
        <v>9785</v>
      </c>
      <c r="S272" s="153">
        <f t="shared" si="41"/>
        <v>9785</v>
      </c>
    </row>
    <row r="273" spans="1:19" ht="14" x14ac:dyDescent="0.3">
      <c r="A273" s="23">
        <v>44156.333333333336</v>
      </c>
      <c r="B273" s="27">
        <v>290</v>
      </c>
      <c r="C273" s="17">
        <f t="shared" si="53"/>
        <v>14745</v>
      </c>
      <c r="D273" s="24">
        <f t="shared" si="52"/>
        <v>319.85714285714283</v>
      </c>
      <c r="E273" s="24">
        <f t="shared" si="46"/>
        <v>42.647058823529413</v>
      </c>
      <c r="F273" s="24">
        <f t="shared" ref="F273:F285" si="55">(E267+E268+E269+E270+E271+E272+E273)/7</f>
        <v>46.134453781512605</v>
      </c>
      <c r="G273" s="24">
        <f t="shared" si="49"/>
        <v>322.94117647058823</v>
      </c>
      <c r="H273" s="24">
        <f t="shared" si="39"/>
        <v>621.17647058823525</v>
      </c>
      <c r="I273" s="26"/>
      <c r="J273" s="26"/>
      <c r="K273" s="26"/>
      <c r="L273" s="26"/>
      <c r="M273" s="26"/>
      <c r="N273" s="34">
        <v>6</v>
      </c>
      <c r="O273" s="16">
        <f t="shared" si="54"/>
        <v>158</v>
      </c>
      <c r="P273" s="27">
        <v>156</v>
      </c>
      <c r="Q273" s="28">
        <f t="shared" si="40"/>
        <v>10150</v>
      </c>
      <c r="R273" s="28">
        <f t="shared" si="42"/>
        <v>10150</v>
      </c>
      <c r="S273" s="153">
        <f t="shared" si="41"/>
        <v>10150</v>
      </c>
    </row>
    <row r="274" spans="1:19" ht="14" x14ac:dyDescent="0.3">
      <c r="A274" s="23">
        <v>44157.333333333336</v>
      </c>
      <c r="B274" s="27">
        <v>90</v>
      </c>
      <c r="C274" s="17">
        <f t="shared" si="53"/>
        <v>14835</v>
      </c>
      <c r="D274" s="24">
        <f t="shared" si="52"/>
        <v>335.85714285714283</v>
      </c>
      <c r="E274" s="24">
        <f t="shared" si="46"/>
        <v>13.23529411764706</v>
      </c>
      <c r="F274" s="24">
        <f t="shared" si="55"/>
        <v>45.861344537815121</v>
      </c>
      <c r="G274" s="24">
        <f t="shared" si="49"/>
        <v>321.02941176470586</v>
      </c>
      <c r="H274" s="24">
        <f t="shared" si="39"/>
        <v>615.58823529411768</v>
      </c>
      <c r="I274" s="26"/>
      <c r="J274" s="26"/>
      <c r="K274" s="26"/>
      <c r="L274" s="26"/>
      <c r="M274" s="26"/>
      <c r="N274" s="34">
        <v>4</v>
      </c>
      <c r="O274" s="16">
        <f t="shared" si="54"/>
        <v>162</v>
      </c>
      <c r="P274" s="27">
        <v>156</v>
      </c>
      <c r="Q274" s="28">
        <f>SUM(C260,-P274,-$N$290)</f>
        <v>10278</v>
      </c>
      <c r="R274" s="28">
        <f t="shared" si="42"/>
        <v>10280</v>
      </c>
      <c r="S274" s="153">
        <f>IF(R274&gt;R273,R274,R273)</f>
        <v>10280</v>
      </c>
    </row>
    <row r="275" spans="1:19" ht="14" x14ac:dyDescent="0.3">
      <c r="A275" s="23">
        <v>44158.333333333336</v>
      </c>
      <c r="B275" s="27">
        <v>260</v>
      </c>
      <c r="C275" s="17">
        <f t="shared" si="53"/>
        <v>15095</v>
      </c>
      <c r="D275" s="24">
        <f t="shared" si="52"/>
        <v>326.14285714285717</v>
      </c>
      <c r="E275" s="24">
        <f t="shared" si="46"/>
        <v>38.235294117647058</v>
      </c>
      <c r="F275" s="24">
        <f t="shared" si="55"/>
        <v>46.533613445378151</v>
      </c>
      <c r="G275" s="24">
        <f t="shared" si="49"/>
        <v>325.73529411764707</v>
      </c>
      <c r="H275" s="24">
        <f t="shared" si="39"/>
        <v>625.58823529411768</v>
      </c>
      <c r="I275" s="26">
        <v>135</v>
      </c>
      <c r="J275" s="26">
        <v>28</v>
      </c>
      <c r="K275" s="26">
        <v>4</v>
      </c>
      <c r="L275" s="26">
        <f>SUM(K275+J275)</f>
        <v>32</v>
      </c>
      <c r="M275" s="26">
        <v>19</v>
      </c>
      <c r="N275" s="34">
        <v>5</v>
      </c>
      <c r="O275" s="16">
        <f t="shared" si="54"/>
        <v>167</v>
      </c>
      <c r="P275" s="27">
        <f>SUM(I275:K275)</f>
        <v>167</v>
      </c>
      <c r="Q275" s="28">
        <f>SUM(C261,-P275,-$N$290)</f>
        <v>10459</v>
      </c>
      <c r="R275" s="28">
        <f t="shared" si="42"/>
        <v>10460</v>
      </c>
      <c r="S275" s="153">
        <f>IF(R275&gt;R274,R275,R274)</f>
        <v>10460</v>
      </c>
    </row>
    <row r="276" spans="1:19" ht="14" x14ac:dyDescent="0.3">
      <c r="A276" s="23">
        <v>44159.333333333336</v>
      </c>
      <c r="B276" s="34">
        <v>432</v>
      </c>
      <c r="C276" s="17">
        <f t="shared" si="53"/>
        <v>15527</v>
      </c>
      <c r="D276" s="24">
        <f t="shared" si="52"/>
        <v>309.85714285714283</v>
      </c>
      <c r="E276" s="24">
        <f t="shared" si="46"/>
        <v>63.529411764705884</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SUM(C262,-P276,-$N$290)</f>
        <v>10906</v>
      </c>
      <c r="R276" s="28">
        <f t="shared" si="42"/>
        <v>10905</v>
      </c>
      <c r="S276" s="153">
        <f>IF(R276&gt;R275,R276,R275)</f>
        <v>10905</v>
      </c>
    </row>
    <row r="277" spans="1:19" ht="14" x14ac:dyDescent="0.3">
      <c r="A277" s="23">
        <v>44160.333333333336</v>
      </c>
      <c r="B277" s="34">
        <v>453</v>
      </c>
      <c r="C277" s="17">
        <f t="shared" si="53"/>
        <v>15980</v>
      </c>
      <c r="D277" s="24">
        <f t="shared" si="52"/>
        <v>305.42857142857144</v>
      </c>
      <c r="E277" s="24">
        <f t="shared" si="46"/>
        <v>66.617647058823536</v>
      </c>
      <c r="F277" s="24">
        <f t="shared" si="55"/>
        <v>49.390756302521012</v>
      </c>
      <c r="G277" s="24">
        <f t="shared" si="49"/>
        <v>345.73529411764707</v>
      </c>
      <c r="H277" s="24">
        <f t="shared" si="39"/>
        <v>641.17647058823536</v>
      </c>
      <c r="I277" s="26">
        <v>136</v>
      </c>
      <c r="J277" s="26">
        <v>24</v>
      </c>
      <c r="K277" s="26">
        <v>4</v>
      </c>
      <c r="L277" s="26">
        <f>SUM(K277+J277)</f>
        <v>28</v>
      </c>
      <c r="M277" s="26">
        <v>15</v>
      </c>
      <c r="N277" s="34">
        <v>3</v>
      </c>
      <c r="O277" s="16">
        <f t="shared" si="54"/>
        <v>178</v>
      </c>
      <c r="P277" s="27">
        <f>SUM(I277:K277)</f>
        <v>164</v>
      </c>
      <c r="Q277" s="28">
        <f>SUM(C263,-P277,-$N$290)</f>
        <v>11241</v>
      </c>
      <c r="R277" s="28">
        <f t="shared" si="42"/>
        <v>11240</v>
      </c>
      <c r="S277" s="153">
        <f>IF(R277&gt;R276,R277,R276)</f>
        <v>11240</v>
      </c>
    </row>
    <row r="278" spans="1:19" ht="14" x14ac:dyDescent="0.3">
      <c r="A278" s="23">
        <v>44161.333333333336</v>
      </c>
      <c r="B278" s="34">
        <v>305</v>
      </c>
      <c r="C278" s="17">
        <f t="shared" si="53"/>
        <v>16285</v>
      </c>
      <c r="D278" s="24">
        <f>AVERAGE(B275:B281)</f>
        <v>310</v>
      </c>
      <c r="E278" s="24">
        <f t="shared" si="46"/>
        <v>44.852941176470587</v>
      </c>
      <c r="F278" s="24">
        <f t="shared" si="55"/>
        <v>47.962184873949582</v>
      </c>
      <c r="G278" s="24">
        <f t="shared" si="49"/>
        <v>335.73529411764707</v>
      </c>
      <c r="H278" s="24">
        <f t="shared" si="39"/>
        <v>637.50000000000011</v>
      </c>
      <c r="I278" s="26">
        <v>135</v>
      </c>
      <c r="J278" s="26">
        <v>25</v>
      </c>
      <c r="K278" s="26">
        <v>6</v>
      </c>
      <c r="L278" s="26">
        <f>SUM(K278+J278)</f>
        <v>31</v>
      </c>
      <c r="M278" s="26">
        <v>15</v>
      </c>
      <c r="N278" s="34">
        <v>6</v>
      </c>
      <c r="O278" s="16">
        <f t="shared" si="54"/>
        <v>184</v>
      </c>
      <c r="P278" s="27">
        <f>SUM(I278:K278)</f>
        <v>166</v>
      </c>
      <c r="Q278" s="28">
        <f>SUM(C264,-P278,-$N$290)</f>
        <v>11569</v>
      </c>
      <c r="R278" s="28">
        <f t="shared" si="42"/>
        <v>11570</v>
      </c>
      <c r="S278" s="153">
        <f>IF(R278&gt;R277,R278,R277)</f>
        <v>11570</v>
      </c>
    </row>
    <row r="279" spans="1:19" ht="14" x14ac:dyDescent="0.3">
      <c r="A279" s="23">
        <v>44162.333333333336</v>
      </c>
      <c r="B279" s="27">
        <v>339</v>
      </c>
      <c r="C279" s="17">
        <f t="shared" si="53"/>
        <v>16624</v>
      </c>
      <c r="D279" s="24">
        <f>AVERAGE(B276:B282)</f>
        <v>318.57142857142856</v>
      </c>
      <c r="E279" s="24">
        <f t="shared" si="46"/>
        <v>49.852941176470587</v>
      </c>
      <c r="F279" s="24">
        <f t="shared" si="55"/>
        <v>45.567226890756309</v>
      </c>
      <c r="G279" s="24">
        <f t="shared" si="49"/>
        <v>318.97058823529414</v>
      </c>
      <c r="H279" s="24">
        <f t="shared" si="39"/>
        <v>638.08823529411768</v>
      </c>
      <c r="I279" s="26">
        <v>134</v>
      </c>
      <c r="J279" s="26">
        <v>26</v>
      </c>
      <c r="K279" s="26">
        <v>4</v>
      </c>
      <c r="L279" s="26">
        <f>SUM(K279+J279)</f>
        <v>30</v>
      </c>
      <c r="M279" s="26">
        <v>13</v>
      </c>
      <c r="N279" s="27">
        <v>3</v>
      </c>
      <c r="O279" s="16">
        <f t="shared" si="54"/>
        <v>187</v>
      </c>
      <c r="P279" s="27">
        <f>SUM(I279:K279)</f>
        <v>164</v>
      </c>
      <c r="Q279" s="28">
        <f t="shared" ref="Q279:Q285" si="56">SUM(C265,-P279,-$N$290)</f>
        <v>11906</v>
      </c>
      <c r="R279" s="28">
        <f t="shared" si="42"/>
        <v>11905</v>
      </c>
      <c r="S279" s="153">
        <f t="shared" ref="S279:S285" si="57">IF(R279&gt;R278,R279,R278)</f>
        <v>11905</v>
      </c>
    </row>
    <row r="280" spans="1:19" ht="14" x14ac:dyDescent="0.3">
      <c r="A280" s="23">
        <v>44163.333333333336</v>
      </c>
      <c r="B280" s="34">
        <v>259</v>
      </c>
      <c r="C280" s="17">
        <f t="shared" si="53"/>
        <v>16883</v>
      </c>
      <c r="D280" s="24">
        <f>AVERAGE(B277:B283)</f>
        <v>314.71428571428572</v>
      </c>
      <c r="E280" s="24">
        <f t="shared" si="46"/>
        <v>38.088235294117645</v>
      </c>
      <c r="F280" s="24">
        <f t="shared" si="55"/>
        <v>44.915966386554615</v>
      </c>
      <c r="G280" s="24">
        <f t="shared" si="49"/>
        <v>314.41176470588232</v>
      </c>
      <c r="H280" s="24">
        <f t="shared" ref="H280:H285" si="58">SUM(E267:E280)</f>
        <v>637.35294117647072</v>
      </c>
      <c r="I280" s="26"/>
      <c r="J280" s="26"/>
      <c r="K280" s="26"/>
      <c r="L280" s="26"/>
      <c r="M280" s="26"/>
      <c r="N280" s="34">
        <v>8</v>
      </c>
      <c r="O280" s="16">
        <f t="shared" si="54"/>
        <v>195</v>
      </c>
      <c r="P280" s="27">
        <v>164</v>
      </c>
      <c r="Q280" s="28">
        <f t="shared" si="56"/>
        <v>12170</v>
      </c>
      <c r="R280" s="28">
        <f t="shared" ref="R280:R285" si="59">MROUND(Q280,5)</f>
        <v>12170</v>
      </c>
      <c r="S280" s="153">
        <f t="shared" si="57"/>
        <v>12170</v>
      </c>
    </row>
    <row r="281" spans="1:19" ht="14" x14ac:dyDescent="0.3">
      <c r="A281" s="23">
        <v>44164.333333333336</v>
      </c>
      <c r="B281" s="27">
        <v>122</v>
      </c>
      <c r="C281" s="17">
        <f t="shared" si="53"/>
        <v>17005</v>
      </c>
      <c r="D281" s="24">
        <f>AVERAGE(B278:B284)</f>
        <v>302</v>
      </c>
      <c r="E281" s="24">
        <f t="shared" si="46"/>
        <v>17.941176470588236</v>
      </c>
      <c r="F281" s="24">
        <f t="shared" si="55"/>
        <v>45.588235294117638</v>
      </c>
      <c r="G281" s="24">
        <f t="shared" si="49"/>
        <v>319.11764705882348</v>
      </c>
      <c r="H281" s="24">
        <f t="shared" si="58"/>
        <v>640.14705882352951</v>
      </c>
      <c r="I281" s="26"/>
      <c r="J281" s="26"/>
      <c r="K281" s="26"/>
      <c r="L281" s="26"/>
      <c r="M281" s="26"/>
      <c r="N281" s="34">
        <v>5</v>
      </c>
      <c r="O281" s="16">
        <f t="shared" si="54"/>
        <v>200</v>
      </c>
      <c r="P281" s="27">
        <v>164</v>
      </c>
      <c r="Q281" s="28">
        <f t="shared" si="56"/>
        <v>12273</v>
      </c>
      <c r="R281" s="28">
        <f t="shared" si="59"/>
        <v>12275</v>
      </c>
      <c r="S281" s="153">
        <f t="shared" si="57"/>
        <v>12275</v>
      </c>
    </row>
    <row r="282" spans="1:19" ht="14" x14ac:dyDescent="0.3">
      <c r="A282" s="23">
        <v>44165.333333333336</v>
      </c>
      <c r="B282" s="27">
        <v>320</v>
      </c>
      <c r="C282" s="17">
        <f t="shared" si="53"/>
        <v>17325</v>
      </c>
      <c r="D282" s="24">
        <f>AVERAGE(B279:B285)</f>
        <v>312.28571428571428</v>
      </c>
      <c r="E282" s="24">
        <f t="shared" si="46"/>
        <v>47.058823529411768</v>
      </c>
      <c r="F282" s="24">
        <f t="shared" si="55"/>
        <v>46.84873949579832</v>
      </c>
      <c r="G282" s="24">
        <f t="shared" si="49"/>
        <v>327.94117647058823</v>
      </c>
      <c r="H282" s="24">
        <f t="shared" si="58"/>
        <v>653.67647058823536</v>
      </c>
      <c r="I282" s="26">
        <v>153</v>
      </c>
      <c r="J282" s="26">
        <v>28</v>
      </c>
      <c r="K282" s="26">
        <v>7</v>
      </c>
      <c r="L282" s="26">
        <f>SUM(K282+J282)</f>
        <v>35</v>
      </c>
      <c r="M282" s="26">
        <v>25</v>
      </c>
      <c r="N282" s="34">
        <v>1</v>
      </c>
      <c r="O282" s="16">
        <f t="shared" si="54"/>
        <v>201</v>
      </c>
      <c r="P282" s="27">
        <f>SUM(I282:K282)</f>
        <v>188</v>
      </c>
      <c r="Q282" s="28">
        <f t="shared" si="56"/>
        <v>12477</v>
      </c>
      <c r="R282" s="28">
        <f t="shared" si="59"/>
        <v>12475</v>
      </c>
      <c r="S282" s="153">
        <f t="shared" si="57"/>
        <v>12475</v>
      </c>
    </row>
    <row r="283" spans="1:19" ht="14" x14ac:dyDescent="0.3">
      <c r="A283" s="23">
        <v>44166.333333333336</v>
      </c>
      <c r="B283" s="27">
        <v>405</v>
      </c>
      <c r="C283" s="17">
        <f t="shared" si="53"/>
        <v>17730</v>
      </c>
      <c r="D283" s="24"/>
      <c r="E283" s="24">
        <f t="shared" si="46"/>
        <v>59.558823529411768</v>
      </c>
      <c r="F283" s="24">
        <f t="shared" si="55"/>
        <v>46.28151260504201</v>
      </c>
      <c r="G283" s="24">
        <f t="shared" si="49"/>
        <v>323.97058823529409</v>
      </c>
      <c r="H283" s="24">
        <f t="shared" si="58"/>
        <v>653.23529411764707</v>
      </c>
      <c r="I283" s="26">
        <v>137</v>
      </c>
      <c r="J283" s="26">
        <v>31</v>
      </c>
      <c r="K283" s="26">
        <v>8</v>
      </c>
      <c r="L283" s="26">
        <f>SUM(K283+J283)</f>
        <v>39</v>
      </c>
      <c r="M283" s="26">
        <v>18</v>
      </c>
      <c r="N283" s="34">
        <v>4</v>
      </c>
      <c r="O283" s="16">
        <f t="shared" si="54"/>
        <v>205</v>
      </c>
      <c r="P283" s="27">
        <f>SUM(I283:K283)</f>
        <v>176</v>
      </c>
      <c r="Q283" s="28">
        <f t="shared" si="56"/>
        <v>12897</v>
      </c>
      <c r="R283" s="28">
        <f t="shared" si="59"/>
        <v>12895</v>
      </c>
      <c r="S283" s="153">
        <f t="shared" si="57"/>
        <v>12895</v>
      </c>
    </row>
    <row r="284" spans="1:19" ht="14" x14ac:dyDescent="0.3">
      <c r="A284" s="23">
        <v>44167.333333333336</v>
      </c>
      <c r="B284" s="34">
        <v>364</v>
      </c>
      <c r="C284" s="17">
        <f t="shared" si="53"/>
        <v>18094</v>
      </c>
      <c r="D284" s="24"/>
      <c r="E284" s="24">
        <f t="shared" si="46"/>
        <v>53.529411764705884</v>
      </c>
      <c r="F284" s="24">
        <f t="shared" si="55"/>
        <v>44.411764705882355</v>
      </c>
      <c r="G284" s="24">
        <f t="shared" si="49"/>
        <v>310.88235294117646</v>
      </c>
      <c r="H284" s="24">
        <f t="shared" si="58"/>
        <v>656.61764705882342</v>
      </c>
      <c r="I284" s="26">
        <v>132</v>
      </c>
      <c r="J284" s="26">
        <v>30</v>
      </c>
      <c r="K284" s="26">
        <v>8</v>
      </c>
      <c r="L284" s="26">
        <f>SUM(K284+J284)</f>
        <v>38</v>
      </c>
      <c r="M284" s="26">
        <v>18</v>
      </c>
      <c r="N284" s="34">
        <v>7</v>
      </c>
      <c r="O284" s="16">
        <f t="shared" si="54"/>
        <v>212</v>
      </c>
      <c r="P284" s="27">
        <f>SUM(I284:K284)</f>
        <v>170</v>
      </c>
      <c r="Q284" s="28">
        <f t="shared" si="56"/>
        <v>13244</v>
      </c>
      <c r="R284" s="28">
        <f t="shared" si="59"/>
        <v>13245</v>
      </c>
      <c r="S284" s="153">
        <f t="shared" si="57"/>
        <v>13245</v>
      </c>
    </row>
    <row r="285" spans="1:19" ht="14" x14ac:dyDescent="0.3">
      <c r="A285" s="23">
        <v>44168.333333333336</v>
      </c>
      <c r="B285" s="27">
        <v>377</v>
      </c>
      <c r="C285" s="17">
        <f t="shared" si="53"/>
        <v>18471</v>
      </c>
      <c r="D285" s="24"/>
      <c r="E285" s="24">
        <f t="shared" si="46"/>
        <v>55.441176470588239</v>
      </c>
      <c r="F285" s="24">
        <f t="shared" si="55"/>
        <v>45.924369747899156</v>
      </c>
      <c r="G285" s="24">
        <f t="shared" si="49"/>
        <v>321.47058823529409</v>
      </c>
      <c r="H285" s="24">
        <f t="shared" si="58"/>
        <v>657.20588235294122</v>
      </c>
      <c r="I285" s="26">
        <v>120</v>
      </c>
      <c r="J285" s="26">
        <v>28</v>
      </c>
      <c r="K285" s="26">
        <v>10</v>
      </c>
      <c r="L285" s="26">
        <f>SUM(K285+J285)</f>
        <v>38</v>
      </c>
      <c r="M285" s="26">
        <v>16</v>
      </c>
      <c r="N285" s="27">
        <v>3</v>
      </c>
      <c r="O285" s="16">
        <f t="shared" si="54"/>
        <v>215</v>
      </c>
      <c r="P285" s="27">
        <f>SUM(I285:K285)</f>
        <v>158</v>
      </c>
      <c r="Q285" s="28">
        <f t="shared" si="56"/>
        <v>13629</v>
      </c>
      <c r="R285" s="28">
        <f t="shared" si="59"/>
        <v>13630</v>
      </c>
      <c r="S285" s="153">
        <f t="shared" si="57"/>
        <v>13630</v>
      </c>
    </row>
    <row r="286" spans="1:19" ht="14" x14ac:dyDescent="0.3">
      <c r="A286" s="23">
        <v>44169.333333333336</v>
      </c>
      <c r="B286" s="27"/>
      <c r="C286" s="17"/>
      <c r="D286" s="24"/>
      <c r="E286" s="24"/>
      <c r="F286" s="24"/>
      <c r="G286" s="24"/>
      <c r="H286" s="24"/>
      <c r="I286" s="26"/>
      <c r="J286" s="26"/>
      <c r="K286" s="26"/>
      <c r="L286" s="26"/>
      <c r="M286" s="26"/>
      <c r="N286" s="27"/>
      <c r="O286" s="16"/>
      <c r="P286" s="27"/>
      <c r="Q286" s="28"/>
      <c r="R286" s="28"/>
      <c r="S286" s="153"/>
    </row>
    <row r="287" spans="1:19" ht="14" x14ac:dyDescent="0.3">
      <c r="A287" s="23">
        <v>44170.333333333336</v>
      </c>
      <c r="B287" s="27"/>
      <c r="C287" s="17"/>
      <c r="D287" s="24"/>
      <c r="E287" s="24"/>
      <c r="F287" s="24"/>
      <c r="G287" s="24"/>
      <c r="H287" s="24"/>
      <c r="I287" s="26"/>
      <c r="J287" s="26"/>
      <c r="K287" s="26"/>
      <c r="L287" s="26"/>
      <c r="M287" s="26"/>
      <c r="N287" s="27"/>
      <c r="O287" s="16"/>
      <c r="P287" s="27"/>
      <c r="Q287" s="28"/>
      <c r="R287" s="28"/>
      <c r="S287" s="153"/>
    </row>
    <row r="288" spans="1:19" ht="14" x14ac:dyDescent="0.3">
      <c r="A288" s="23">
        <v>44171.333333333336</v>
      </c>
      <c r="B288" s="27"/>
      <c r="C288" s="17"/>
      <c r="D288" s="24"/>
      <c r="E288" s="24"/>
      <c r="F288" s="24"/>
      <c r="G288" s="24"/>
      <c r="H288" s="24"/>
      <c r="I288" s="26"/>
      <c r="J288" s="26"/>
      <c r="K288" s="26"/>
      <c r="L288" s="26"/>
      <c r="M288" s="26"/>
      <c r="N288" s="27"/>
      <c r="O288" s="16"/>
      <c r="P288" s="27"/>
      <c r="Q288" s="28"/>
      <c r="R288" s="28"/>
      <c r="S288" s="153"/>
    </row>
    <row r="289" spans="1:19" ht="14" x14ac:dyDescent="0.3">
      <c r="A289" s="38"/>
      <c r="B289" s="27"/>
      <c r="C289" s="27"/>
      <c r="D289" s="24"/>
      <c r="E289" s="24"/>
      <c r="F289" s="24"/>
      <c r="G289" s="24"/>
      <c r="H289" s="24"/>
      <c r="I289" s="26"/>
      <c r="J289" s="26"/>
      <c r="K289" s="26"/>
      <c r="L289" s="26"/>
      <c r="M289" s="26"/>
      <c r="N289" s="28"/>
      <c r="O289" s="28"/>
      <c r="P289" s="27"/>
      <c r="Q289" s="16"/>
      <c r="R289" s="28"/>
      <c r="S289" s="25"/>
    </row>
    <row r="290" spans="1:19" s="43" customFormat="1" ht="14.5" thickBot="1" x14ac:dyDescent="0.35">
      <c r="A290" s="39" t="s">
        <v>87</v>
      </c>
      <c r="B290" s="40">
        <f>SUM(C112,B113:B289)</f>
        <v>18471</v>
      </c>
      <c r="C290" s="40"/>
      <c r="D290" s="41"/>
      <c r="E290" s="41"/>
      <c r="F290" s="41"/>
      <c r="G290" s="41"/>
      <c r="H290" s="41"/>
      <c r="I290" s="41"/>
      <c r="J290" s="41"/>
      <c r="K290" s="41"/>
      <c r="L290" s="41"/>
      <c r="M290" s="41"/>
      <c r="N290" s="40">
        <f>SUM(O112,N113:N289)</f>
        <v>215</v>
      </c>
      <c r="O290" s="40"/>
      <c r="P290" s="40"/>
      <c r="Q290" s="40"/>
      <c r="R290" s="40"/>
      <c r="S290" s="42"/>
    </row>
    <row r="291" spans="1:19" ht="12" thickTop="1" x14ac:dyDescent="0.25">
      <c r="B291" s="44"/>
      <c r="I291" s="36"/>
      <c r="J291" s="36"/>
      <c r="K291" s="36"/>
      <c r="L291" s="36"/>
      <c r="M291" s="36"/>
      <c r="N291" s="44"/>
      <c r="O291" s="44"/>
      <c r="P291" s="44"/>
    </row>
    <row r="292" spans="1:19" x14ac:dyDescent="0.25">
      <c r="B292" s="44"/>
      <c r="I292" s="36"/>
      <c r="J292" s="36"/>
      <c r="K292" s="36"/>
      <c r="L292" s="36"/>
      <c r="M292" s="36"/>
      <c r="N292" s="44"/>
      <c r="O292" s="44"/>
      <c r="P292" s="44"/>
    </row>
    <row r="293" spans="1:19" x14ac:dyDescent="0.25">
      <c r="B293" s="44"/>
      <c r="I293" s="36"/>
      <c r="J293" s="36"/>
      <c r="K293" s="36"/>
      <c r="L293" s="36"/>
      <c r="M293" s="36"/>
      <c r="N293" s="44"/>
      <c r="O293" s="44"/>
      <c r="P293" s="44"/>
    </row>
    <row r="294" spans="1:19" x14ac:dyDescent="0.25">
      <c r="B294" s="44"/>
      <c r="I294" s="36"/>
      <c r="J294" s="36"/>
      <c r="K294" s="36"/>
      <c r="L294" s="36"/>
      <c r="M294" s="36"/>
      <c r="N294" s="44"/>
      <c r="O294" s="44"/>
      <c r="P294" s="44"/>
    </row>
    <row r="295" spans="1:19" x14ac:dyDescent="0.25">
      <c r="B295" s="44"/>
      <c r="I295" s="36"/>
      <c r="J295" s="36"/>
      <c r="K295" s="36"/>
      <c r="L295" s="36"/>
      <c r="M295" s="36"/>
      <c r="N295" s="44"/>
      <c r="O295" s="44"/>
      <c r="P295" s="44"/>
    </row>
    <row r="296" spans="1:19" x14ac:dyDescent="0.25">
      <c r="B296" s="44"/>
      <c r="I296" s="36"/>
      <c r="J296" s="36"/>
      <c r="K296" s="36"/>
      <c r="L296" s="36"/>
      <c r="M296" s="36"/>
      <c r="N296" s="44"/>
      <c r="O296" s="44"/>
      <c r="P296" s="44"/>
    </row>
    <row r="297" spans="1:19" x14ac:dyDescent="0.25">
      <c r="B297" s="44"/>
      <c r="I297" s="36"/>
      <c r="J297" s="36"/>
      <c r="K297" s="36"/>
      <c r="L297" s="36"/>
      <c r="M297" s="36"/>
      <c r="N297" s="44"/>
      <c r="O297" s="44"/>
      <c r="P297" s="44"/>
    </row>
    <row r="298" spans="1:19" x14ac:dyDescent="0.25">
      <c r="B298" s="44"/>
      <c r="I298" s="36"/>
      <c r="J298" s="36"/>
      <c r="K298" s="36"/>
      <c r="L298" s="36"/>
      <c r="M298" s="36"/>
      <c r="N298" s="44"/>
      <c r="O298" s="44"/>
      <c r="P298" s="44"/>
    </row>
    <row r="299" spans="1:19" x14ac:dyDescent="0.25">
      <c r="B299" s="44"/>
      <c r="I299" s="36"/>
      <c r="J299" s="36"/>
      <c r="K299" s="36"/>
      <c r="L299" s="36"/>
      <c r="M299" s="36"/>
      <c r="N299" s="44"/>
      <c r="O299" s="44"/>
      <c r="P299" s="44"/>
    </row>
    <row r="300" spans="1:19" x14ac:dyDescent="0.25">
      <c r="B300" s="44"/>
      <c r="I300" s="36"/>
      <c r="J300" s="36"/>
      <c r="K300" s="36"/>
      <c r="L300" s="36"/>
      <c r="M300" s="36"/>
      <c r="N300" s="44"/>
      <c r="O300" s="44"/>
      <c r="P300" s="44"/>
    </row>
    <row r="301" spans="1:19" x14ac:dyDescent="0.25">
      <c r="B301" s="44"/>
      <c r="I301" s="36"/>
      <c r="J301" s="36"/>
      <c r="K301" s="36"/>
      <c r="L301" s="36"/>
      <c r="M301" s="36"/>
      <c r="N301" s="44"/>
      <c r="O301" s="44"/>
      <c r="P301" s="44"/>
    </row>
    <row r="302" spans="1:19" x14ac:dyDescent="0.25">
      <c r="B302" s="44"/>
      <c r="I302" s="36"/>
      <c r="J302" s="36"/>
      <c r="K302" s="36"/>
      <c r="L302" s="36"/>
      <c r="M302" s="36"/>
      <c r="N302" s="44"/>
      <c r="O302" s="44"/>
      <c r="P302" s="44"/>
    </row>
    <row r="303" spans="1:19" x14ac:dyDescent="0.25">
      <c r="B303" s="44"/>
      <c r="I303" s="36"/>
      <c r="J303" s="36"/>
      <c r="K303" s="36"/>
      <c r="L303" s="36"/>
      <c r="M303" s="36"/>
      <c r="N303" s="44"/>
      <c r="O303" s="44"/>
      <c r="P303" s="44"/>
    </row>
    <row r="304" spans="1:19" x14ac:dyDescent="0.25">
      <c r="B304" s="44"/>
      <c r="I304" s="36"/>
      <c r="J304" s="36"/>
      <c r="K304" s="36"/>
      <c r="L304" s="36"/>
      <c r="M304" s="36"/>
      <c r="N304" s="44"/>
      <c r="O304" s="44"/>
      <c r="P304" s="44"/>
    </row>
    <row r="305" spans="2:16" x14ac:dyDescent="0.25">
      <c r="B305" s="44"/>
      <c r="I305" s="36"/>
      <c r="J305" s="36"/>
      <c r="K305" s="36"/>
      <c r="L305" s="36"/>
      <c r="M305" s="36"/>
      <c r="N305" s="44"/>
      <c r="O305" s="44"/>
      <c r="P305" s="44"/>
    </row>
    <row r="306" spans="2:16" x14ac:dyDescent="0.25">
      <c r="B306" s="44"/>
      <c r="I306" s="36"/>
      <c r="J306" s="36"/>
      <c r="K306" s="36"/>
      <c r="L306" s="36"/>
      <c r="M306" s="36"/>
      <c r="N306" s="44"/>
      <c r="O306" s="44"/>
      <c r="P306" s="44"/>
    </row>
    <row r="307" spans="2:16" x14ac:dyDescent="0.25">
      <c r="B307" s="44"/>
      <c r="I307" s="36"/>
      <c r="J307" s="36"/>
      <c r="K307" s="36"/>
      <c r="L307" s="36"/>
      <c r="M307" s="36"/>
      <c r="N307" s="44"/>
      <c r="O307" s="44"/>
      <c r="P307" s="44"/>
    </row>
    <row r="308" spans="2:16" x14ac:dyDescent="0.25">
      <c r="B308" s="44"/>
      <c r="I308" s="36"/>
      <c r="J308" s="36"/>
      <c r="K308" s="36"/>
      <c r="L308" s="36"/>
      <c r="M308" s="36"/>
      <c r="N308" s="44"/>
      <c r="O308" s="44"/>
      <c r="P308" s="44"/>
    </row>
    <row r="309" spans="2:16" x14ac:dyDescent="0.25">
      <c r="B309" s="44"/>
      <c r="I309" s="36"/>
      <c r="J309" s="36"/>
      <c r="K309" s="36"/>
      <c r="L309" s="36"/>
      <c r="M309" s="36"/>
      <c r="N309" s="44"/>
      <c r="O309" s="44"/>
      <c r="P309" s="44"/>
    </row>
    <row r="310" spans="2:16" x14ac:dyDescent="0.25">
      <c r="B310" s="44"/>
      <c r="I310" s="36"/>
      <c r="J310" s="36"/>
      <c r="K310" s="36"/>
      <c r="L310" s="36"/>
      <c r="M310" s="36"/>
      <c r="N310" s="44"/>
      <c r="O310" s="44"/>
      <c r="P310" s="44"/>
    </row>
    <row r="311" spans="2:16" x14ac:dyDescent="0.25">
      <c r="B311" s="44"/>
      <c r="I311" s="36"/>
      <c r="J311" s="36"/>
      <c r="K311" s="36"/>
      <c r="L311" s="36"/>
      <c r="M311" s="36"/>
      <c r="N311" s="44"/>
      <c r="O311" s="44"/>
      <c r="P311" s="44"/>
    </row>
    <row r="312" spans="2:16" x14ac:dyDescent="0.25">
      <c r="B312" s="44"/>
      <c r="I312" s="36"/>
      <c r="J312" s="36"/>
      <c r="K312" s="36"/>
      <c r="L312" s="36"/>
      <c r="M312" s="36"/>
      <c r="N312" s="44"/>
      <c r="O312" s="44"/>
      <c r="P312" s="44"/>
    </row>
    <row r="313" spans="2:16" x14ac:dyDescent="0.25">
      <c r="B313" s="44"/>
      <c r="I313" s="36"/>
      <c r="J313" s="36"/>
      <c r="K313" s="36"/>
      <c r="L313" s="36"/>
      <c r="M313" s="36"/>
      <c r="N313" s="44"/>
      <c r="O313" s="44"/>
      <c r="P313" s="44"/>
    </row>
    <row r="314" spans="2:16" x14ac:dyDescent="0.25">
      <c r="B314" s="44"/>
      <c r="I314" s="36"/>
      <c r="J314" s="36"/>
      <c r="K314" s="36"/>
      <c r="L314" s="36"/>
      <c r="M314" s="36"/>
      <c r="N314" s="44"/>
      <c r="O314" s="44"/>
      <c r="P314" s="44"/>
    </row>
    <row r="315" spans="2:16" x14ac:dyDescent="0.25">
      <c r="B315" s="44"/>
      <c r="I315" s="36"/>
      <c r="J315" s="36"/>
      <c r="K315" s="36"/>
      <c r="L315" s="36"/>
      <c r="M315" s="36"/>
      <c r="N315" s="44"/>
      <c r="O315" s="44"/>
      <c r="P315" s="44"/>
    </row>
    <row r="316" spans="2:16" x14ac:dyDescent="0.25">
      <c r="B316" s="44"/>
      <c r="I316" s="36"/>
      <c r="J316" s="36"/>
      <c r="K316" s="36"/>
      <c r="L316" s="36"/>
      <c r="M316" s="36"/>
      <c r="N316" s="44"/>
      <c r="O316" s="44"/>
      <c r="P316" s="44"/>
    </row>
    <row r="317" spans="2:16" x14ac:dyDescent="0.25">
      <c r="B317" s="44"/>
      <c r="I317" s="36"/>
      <c r="J317" s="36"/>
      <c r="K317" s="36"/>
      <c r="L317" s="36"/>
      <c r="M317" s="36"/>
      <c r="N317" s="44"/>
      <c r="O317" s="44"/>
      <c r="P317" s="44"/>
    </row>
    <row r="318" spans="2:16" x14ac:dyDescent="0.25">
      <c r="B318" s="44"/>
      <c r="I318" s="36"/>
      <c r="J318" s="36"/>
      <c r="K318" s="36"/>
      <c r="L318" s="36"/>
      <c r="M318" s="36"/>
      <c r="N318" s="44"/>
      <c r="O318" s="44"/>
      <c r="P318" s="44"/>
    </row>
    <row r="319" spans="2:16" x14ac:dyDescent="0.25">
      <c r="B319" s="44"/>
      <c r="I319" s="36"/>
      <c r="J319" s="36"/>
      <c r="K319" s="36"/>
      <c r="L319" s="36"/>
      <c r="M319" s="36"/>
      <c r="N319" s="44"/>
      <c r="O319" s="44"/>
      <c r="P319" s="44"/>
    </row>
    <row r="320" spans="2:16" x14ac:dyDescent="0.25">
      <c r="B320" s="44"/>
      <c r="I320" s="36"/>
      <c r="J320" s="36"/>
      <c r="K320" s="36"/>
      <c r="L320" s="36"/>
      <c r="M320" s="36"/>
      <c r="N320" s="44"/>
      <c r="O320" s="44"/>
      <c r="P320" s="44"/>
    </row>
    <row r="321" spans="2:16" x14ac:dyDescent="0.25">
      <c r="B321" s="44"/>
      <c r="I321" s="36"/>
      <c r="J321" s="36"/>
      <c r="K321" s="36"/>
      <c r="L321" s="36"/>
      <c r="M321" s="36"/>
      <c r="N321" s="44"/>
      <c r="O321" s="44"/>
      <c r="P321" s="44"/>
    </row>
    <row r="322" spans="2:16" x14ac:dyDescent="0.25">
      <c r="B322" s="44"/>
      <c r="I322" s="36"/>
      <c r="J322" s="36"/>
      <c r="K322" s="36"/>
      <c r="L322" s="36"/>
      <c r="M322" s="36"/>
      <c r="N322" s="44"/>
      <c r="O322" s="44"/>
      <c r="P322" s="44"/>
    </row>
    <row r="323" spans="2:16" x14ac:dyDescent="0.25">
      <c r="B323" s="44"/>
      <c r="I323" s="36"/>
      <c r="J323" s="36"/>
      <c r="K323" s="36"/>
      <c r="L323" s="36"/>
      <c r="M323" s="36"/>
      <c r="N323" s="44"/>
      <c r="O323" s="44"/>
      <c r="P323" s="44"/>
    </row>
    <row r="324" spans="2:16" x14ac:dyDescent="0.25">
      <c r="B324" s="44"/>
      <c r="I324" s="36"/>
      <c r="J324" s="36"/>
      <c r="K324" s="36"/>
      <c r="L324" s="36"/>
      <c r="M324" s="36"/>
      <c r="N324" s="44"/>
      <c r="O324" s="44"/>
      <c r="P324" s="44"/>
    </row>
    <row r="325" spans="2:16" x14ac:dyDescent="0.25">
      <c r="B325" s="44"/>
      <c r="I325" s="36"/>
      <c r="J325" s="36"/>
      <c r="K325" s="36"/>
      <c r="L325" s="36"/>
      <c r="M325" s="36"/>
      <c r="N325" s="44"/>
      <c r="O325" s="44"/>
      <c r="P325" s="44"/>
    </row>
    <row r="326" spans="2:16" x14ac:dyDescent="0.25">
      <c r="B326" s="44"/>
      <c r="I326" s="36"/>
      <c r="J326" s="36"/>
      <c r="K326" s="36"/>
      <c r="L326" s="36"/>
      <c r="M326" s="36"/>
      <c r="N326" s="44"/>
      <c r="O326" s="44"/>
      <c r="P326" s="44"/>
    </row>
    <row r="327" spans="2:16" x14ac:dyDescent="0.25">
      <c r="B327" s="44"/>
      <c r="I327" s="36"/>
      <c r="J327" s="36"/>
      <c r="K327" s="36"/>
      <c r="L327" s="36"/>
      <c r="M327" s="36"/>
      <c r="N327" s="44"/>
      <c r="O327" s="44"/>
      <c r="P327" s="44"/>
    </row>
    <row r="328" spans="2:16" x14ac:dyDescent="0.25">
      <c r="B328" s="44"/>
      <c r="I328" s="36"/>
      <c r="J328" s="36"/>
      <c r="K328" s="36"/>
      <c r="L328" s="36"/>
      <c r="M328" s="36"/>
      <c r="N328" s="44"/>
      <c r="O328" s="44"/>
      <c r="P328" s="44"/>
    </row>
    <row r="329" spans="2:16" x14ac:dyDescent="0.25">
      <c r="B329" s="44"/>
      <c r="I329" s="36"/>
      <c r="J329" s="36"/>
      <c r="K329" s="36"/>
      <c r="L329" s="36"/>
      <c r="M329" s="36"/>
      <c r="N329" s="44"/>
      <c r="O329" s="44"/>
      <c r="P329" s="44"/>
    </row>
    <row r="330" spans="2:16" x14ac:dyDescent="0.25">
      <c r="B330" s="44"/>
      <c r="I330" s="36"/>
      <c r="J330" s="36"/>
      <c r="K330" s="36"/>
      <c r="L330" s="36"/>
      <c r="M330" s="36"/>
      <c r="N330" s="44"/>
      <c r="O330" s="44"/>
      <c r="P330" s="44"/>
    </row>
    <row r="331" spans="2:16" x14ac:dyDescent="0.25">
      <c r="B331" s="44"/>
      <c r="I331" s="36"/>
      <c r="J331" s="36"/>
      <c r="K331" s="36"/>
      <c r="L331" s="36"/>
      <c r="M331" s="36"/>
      <c r="N331" s="44"/>
      <c r="O331" s="44"/>
      <c r="P331" s="44"/>
    </row>
    <row r="332" spans="2:16" x14ac:dyDescent="0.25">
      <c r="B332" s="44"/>
      <c r="I332" s="36"/>
      <c r="J332" s="36"/>
      <c r="K332" s="36"/>
      <c r="L332" s="36"/>
      <c r="M332" s="36"/>
      <c r="N332" s="44"/>
      <c r="O332" s="44"/>
      <c r="P332" s="44"/>
    </row>
    <row r="333" spans="2:16" x14ac:dyDescent="0.25">
      <c r="B333" s="44"/>
      <c r="I333" s="36"/>
      <c r="J333" s="36"/>
      <c r="K333" s="36"/>
      <c r="L333" s="36"/>
      <c r="M333" s="36"/>
      <c r="N333" s="44"/>
      <c r="O333" s="44"/>
      <c r="P333" s="44"/>
    </row>
    <row r="334" spans="2:16" x14ac:dyDescent="0.25">
      <c r="B334" s="44"/>
      <c r="I334" s="36"/>
      <c r="J334" s="36"/>
      <c r="K334" s="36"/>
      <c r="L334" s="36"/>
      <c r="M334" s="36"/>
      <c r="N334" s="44"/>
      <c r="O334" s="44"/>
      <c r="P334" s="44"/>
    </row>
    <row r="335" spans="2:16" x14ac:dyDescent="0.25">
      <c r="B335" s="44"/>
      <c r="I335" s="36"/>
      <c r="J335" s="36"/>
      <c r="K335" s="36"/>
      <c r="L335" s="36"/>
      <c r="M335" s="36"/>
      <c r="N335" s="44"/>
      <c r="O335" s="44"/>
      <c r="P335" s="44"/>
    </row>
    <row r="336" spans="2:16" x14ac:dyDescent="0.25">
      <c r="B336" s="44"/>
      <c r="N336" s="44"/>
      <c r="O336" s="44"/>
      <c r="P336" s="44"/>
    </row>
    <row r="337" spans="2:16" x14ac:dyDescent="0.25">
      <c r="B337" s="44"/>
      <c r="N337" s="44"/>
      <c r="O337" s="44"/>
      <c r="P337" s="44"/>
    </row>
    <row r="338" spans="2:16" x14ac:dyDescent="0.25">
      <c r="B338" s="44"/>
      <c r="N338" s="44"/>
      <c r="O338" s="44"/>
      <c r="P338" s="44"/>
    </row>
    <row r="339" spans="2:16" x14ac:dyDescent="0.25">
      <c r="B339" s="44"/>
      <c r="N339" s="44"/>
      <c r="O339" s="44"/>
      <c r="P339" s="44"/>
    </row>
    <row r="340" spans="2:16" x14ac:dyDescent="0.25">
      <c r="B340" s="44"/>
      <c r="N340" s="44"/>
      <c r="O340" s="44"/>
      <c r="P340" s="44"/>
    </row>
    <row r="341" spans="2:16" x14ac:dyDescent="0.25">
      <c r="B341" s="44"/>
      <c r="N341" s="44"/>
      <c r="O341" s="44"/>
      <c r="P341" s="44"/>
    </row>
    <row r="342" spans="2:16" x14ac:dyDescent="0.25">
      <c r="B342" s="44"/>
      <c r="N342" s="44"/>
      <c r="O342" s="44"/>
      <c r="P342" s="44"/>
    </row>
    <row r="343" spans="2:16" x14ac:dyDescent="0.25">
      <c r="B343" s="44"/>
      <c r="N343" s="44"/>
      <c r="O343" s="44"/>
      <c r="P343" s="44"/>
    </row>
    <row r="344" spans="2:16" x14ac:dyDescent="0.25">
      <c r="B344" s="44"/>
      <c r="N344" s="44"/>
      <c r="O344" s="44"/>
      <c r="P344" s="44"/>
    </row>
    <row r="345" spans="2:16" x14ac:dyDescent="0.25">
      <c r="B345" s="44"/>
      <c r="N345" s="44"/>
      <c r="O345" s="44"/>
      <c r="P345" s="44"/>
    </row>
    <row r="346" spans="2:16" x14ac:dyDescent="0.25">
      <c r="B346" s="44"/>
      <c r="N346" s="44"/>
      <c r="O346" s="44"/>
      <c r="P346" s="44"/>
    </row>
    <row r="347" spans="2:16" x14ac:dyDescent="0.25">
      <c r="B347" s="44"/>
      <c r="N347" s="44"/>
      <c r="O347" s="44"/>
      <c r="P347" s="44"/>
    </row>
    <row r="348" spans="2:16" x14ac:dyDescent="0.25">
      <c r="B348" s="44"/>
      <c r="N348" s="44"/>
      <c r="O348" s="44"/>
      <c r="P348" s="44"/>
    </row>
    <row r="349" spans="2:16" x14ac:dyDescent="0.25">
      <c r="B349" s="44"/>
      <c r="N349" s="44"/>
      <c r="O349" s="44"/>
      <c r="P349" s="44"/>
    </row>
    <row r="350" spans="2:16" x14ac:dyDescent="0.25">
      <c r="B350" s="44"/>
      <c r="N350" s="44"/>
      <c r="O350" s="44"/>
      <c r="P350" s="44"/>
    </row>
    <row r="351" spans="2:16" x14ac:dyDescent="0.25">
      <c r="B351" s="44"/>
      <c r="N351" s="44"/>
      <c r="O351" s="44"/>
      <c r="P351" s="44"/>
    </row>
    <row r="352" spans="2:16" x14ac:dyDescent="0.25">
      <c r="B352" s="44"/>
      <c r="N352" s="44"/>
      <c r="O352" s="44"/>
      <c r="P352" s="44"/>
    </row>
    <row r="353" spans="2:16" x14ac:dyDescent="0.25">
      <c r="B353" s="44"/>
      <c r="N353" s="44"/>
      <c r="O353" s="44"/>
      <c r="P353" s="44"/>
    </row>
    <row r="354" spans="2:16" x14ac:dyDescent="0.25">
      <c r="B354" s="44"/>
      <c r="N354" s="44"/>
      <c r="O354" s="44"/>
      <c r="P354" s="44"/>
    </row>
    <row r="355" spans="2:16" x14ac:dyDescent="0.25">
      <c r="B355" s="44"/>
      <c r="N355" s="44"/>
      <c r="O355" s="44"/>
      <c r="P355" s="44"/>
    </row>
    <row r="356" spans="2:16" x14ac:dyDescent="0.25">
      <c r="B356" s="44"/>
      <c r="N356" s="44"/>
      <c r="O356" s="44"/>
      <c r="P356" s="44"/>
    </row>
    <row r="357" spans="2:16" x14ac:dyDescent="0.25">
      <c r="B357" s="44"/>
      <c r="N357" s="44"/>
      <c r="O357" s="44"/>
      <c r="P357" s="44"/>
    </row>
    <row r="358" spans="2:16" x14ac:dyDescent="0.25">
      <c r="B358" s="44"/>
      <c r="N358" s="44"/>
      <c r="O358" s="44"/>
      <c r="P358" s="44"/>
    </row>
    <row r="359" spans="2:16" x14ac:dyDescent="0.25">
      <c r="B359" s="44"/>
      <c r="N359" s="44"/>
      <c r="O359" s="44"/>
      <c r="P359" s="44"/>
    </row>
    <row r="360" spans="2:16" x14ac:dyDescent="0.25">
      <c r="B360" s="44"/>
      <c r="N360" s="44"/>
      <c r="O360" s="44"/>
      <c r="P360" s="44"/>
    </row>
    <row r="361" spans="2:16" x14ac:dyDescent="0.25">
      <c r="B361" s="44"/>
      <c r="N361" s="44"/>
      <c r="O361" s="44"/>
      <c r="P361" s="44"/>
    </row>
    <row r="362" spans="2:16" x14ac:dyDescent="0.25">
      <c r="B362" s="44"/>
      <c r="N362" s="44"/>
      <c r="O362" s="44"/>
      <c r="P362" s="44"/>
    </row>
    <row r="363" spans="2:16" x14ac:dyDescent="0.25">
      <c r="B363" s="44"/>
      <c r="N363" s="44"/>
      <c r="O363" s="44"/>
      <c r="P363" s="44"/>
    </row>
    <row r="364" spans="2:16" x14ac:dyDescent="0.25">
      <c r="B364" s="44"/>
      <c r="N364" s="44"/>
      <c r="O364" s="44"/>
      <c r="P364" s="44"/>
    </row>
    <row r="365" spans="2:16" x14ac:dyDescent="0.25">
      <c r="B365" s="44"/>
      <c r="N365" s="44"/>
      <c r="O365" s="44"/>
      <c r="P365" s="44"/>
    </row>
    <row r="366" spans="2:16" x14ac:dyDescent="0.25">
      <c r="B366" s="44"/>
      <c r="N366" s="44"/>
      <c r="O366" s="44"/>
      <c r="P366" s="44"/>
    </row>
    <row r="367" spans="2:16" x14ac:dyDescent="0.25">
      <c r="B367" s="44"/>
      <c r="N367" s="44"/>
      <c r="O367" s="44"/>
      <c r="P367" s="44"/>
    </row>
    <row r="368" spans="2:16" x14ac:dyDescent="0.25">
      <c r="B368" s="44"/>
      <c r="N368" s="44"/>
      <c r="O368" s="44"/>
      <c r="P368" s="44"/>
    </row>
    <row r="369" spans="2:16" x14ac:dyDescent="0.25">
      <c r="B369" s="44"/>
      <c r="N369" s="44"/>
      <c r="O369" s="44"/>
      <c r="P369" s="44"/>
    </row>
    <row r="370" spans="2:16" x14ac:dyDescent="0.25">
      <c r="B370" s="44"/>
      <c r="N370" s="44"/>
      <c r="O370" s="44"/>
      <c r="P370" s="44"/>
    </row>
    <row r="371" spans="2:16" x14ac:dyDescent="0.25">
      <c r="B371" s="44"/>
      <c r="N371" s="44"/>
      <c r="O371" s="44"/>
      <c r="P371" s="44"/>
    </row>
    <row r="372" spans="2:16" x14ac:dyDescent="0.25">
      <c r="B372" s="44"/>
      <c r="N372" s="44"/>
      <c r="O372" s="44"/>
      <c r="P372" s="44"/>
    </row>
    <row r="373" spans="2:16" x14ac:dyDescent="0.25">
      <c r="B373" s="44"/>
      <c r="N373" s="44"/>
      <c r="O373" s="44"/>
      <c r="P373" s="44"/>
    </row>
    <row r="374" spans="2:16" x14ac:dyDescent="0.25">
      <c r="B374" s="44"/>
      <c r="N374" s="44"/>
      <c r="O374" s="44"/>
      <c r="P374" s="44"/>
    </row>
    <row r="375" spans="2:16" x14ac:dyDescent="0.25">
      <c r="B375" s="44"/>
      <c r="N375" s="44"/>
      <c r="O375" s="44"/>
      <c r="P375" s="44"/>
    </row>
    <row r="376" spans="2:16" x14ac:dyDescent="0.25">
      <c r="B376" s="44"/>
      <c r="N376" s="44"/>
      <c r="O376" s="44"/>
      <c r="P376" s="44"/>
    </row>
    <row r="377" spans="2:16" x14ac:dyDescent="0.25">
      <c r="B377" s="44"/>
      <c r="N377" s="44"/>
      <c r="O377" s="44"/>
      <c r="P377" s="44"/>
    </row>
    <row r="378" spans="2:16" x14ac:dyDescent="0.25">
      <c r="B378" s="44"/>
      <c r="N378" s="44"/>
      <c r="O378" s="44"/>
      <c r="P378" s="44"/>
    </row>
    <row r="379" spans="2:16" x14ac:dyDescent="0.25">
      <c r="B379" s="44"/>
      <c r="N379" s="44"/>
      <c r="O379" s="44"/>
      <c r="P379" s="44"/>
    </row>
    <row r="380" spans="2:16" x14ac:dyDescent="0.25">
      <c r="B380" s="44"/>
      <c r="N380" s="44"/>
      <c r="O380" s="44"/>
      <c r="P380" s="44"/>
    </row>
    <row r="381" spans="2:16" x14ac:dyDescent="0.25">
      <c r="B381" s="44"/>
      <c r="N381" s="44"/>
      <c r="O381" s="44"/>
      <c r="P381" s="44"/>
    </row>
    <row r="382" spans="2:16" x14ac:dyDescent="0.25">
      <c r="B382" s="44"/>
      <c r="N382" s="44"/>
      <c r="O382" s="44"/>
      <c r="P382" s="44"/>
    </row>
    <row r="383" spans="2:16" x14ac:dyDescent="0.25">
      <c r="B383" s="44"/>
      <c r="N383" s="44"/>
      <c r="O383" s="44"/>
      <c r="P383" s="44"/>
    </row>
    <row r="384" spans="2:16" x14ac:dyDescent="0.25">
      <c r="B384" s="44"/>
      <c r="N384" s="44"/>
      <c r="O384" s="44"/>
      <c r="P384" s="44"/>
    </row>
    <row r="385" spans="2:16" x14ac:dyDescent="0.25">
      <c r="B385" s="44"/>
      <c r="N385" s="44"/>
      <c r="O385" s="44"/>
      <c r="P385" s="44"/>
    </row>
    <row r="386" spans="2:16" x14ac:dyDescent="0.25">
      <c r="B386" s="44"/>
      <c r="N386" s="44"/>
      <c r="O386" s="44"/>
      <c r="P386" s="44"/>
    </row>
    <row r="387" spans="2:16" x14ac:dyDescent="0.25">
      <c r="B387" s="44"/>
      <c r="N387" s="44"/>
      <c r="O387" s="44"/>
      <c r="P387" s="44"/>
    </row>
    <row r="388" spans="2:16" x14ac:dyDescent="0.25">
      <c r="B388" s="44"/>
      <c r="N388" s="44"/>
      <c r="O388" s="44"/>
      <c r="P388" s="44"/>
    </row>
    <row r="389" spans="2:16" x14ac:dyDescent="0.25">
      <c r="B389" s="44"/>
      <c r="N389" s="44"/>
      <c r="O389" s="44"/>
      <c r="P389" s="44"/>
    </row>
    <row r="390" spans="2:16" x14ac:dyDescent="0.25">
      <c r="B390" s="44"/>
      <c r="N390" s="44"/>
      <c r="O390" s="44"/>
      <c r="P390" s="44"/>
    </row>
    <row r="391" spans="2:16" x14ac:dyDescent="0.25">
      <c r="B391" s="44"/>
      <c r="N391" s="44"/>
      <c r="O391" s="44"/>
      <c r="P391" s="44"/>
    </row>
    <row r="392" spans="2:16" x14ac:dyDescent="0.25">
      <c r="B392" s="44"/>
      <c r="N392" s="44"/>
      <c r="O392" s="44"/>
      <c r="P392" s="44"/>
    </row>
    <row r="393" spans="2:16" x14ac:dyDescent="0.25">
      <c r="B393" s="44"/>
      <c r="N393" s="44"/>
      <c r="O393" s="44"/>
      <c r="P393" s="44"/>
    </row>
    <row r="394" spans="2:16" x14ac:dyDescent="0.25">
      <c r="B394" s="44"/>
      <c r="N394" s="44"/>
      <c r="O394" s="44"/>
      <c r="P394" s="44"/>
    </row>
    <row r="395" spans="2:16" x14ac:dyDescent="0.25">
      <c r="B395" s="44"/>
      <c r="N395" s="44"/>
      <c r="O395" s="44"/>
      <c r="P395" s="44"/>
    </row>
    <row r="396" spans="2:16" x14ac:dyDescent="0.25">
      <c r="B396" s="44"/>
      <c r="N396" s="44"/>
      <c r="O396" s="44"/>
      <c r="P396" s="44"/>
    </row>
    <row r="397" spans="2:16" x14ac:dyDescent="0.25">
      <c r="B397" s="44"/>
      <c r="N397" s="44"/>
      <c r="O397" s="44"/>
      <c r="P397" s="44"/>
    </row>
    <row r="398" spans="2:16" x14ac:dyDescent="0.25">
      <c r="B398" s="44"/>
      <c r="N398" s="44"/>
      <c r="O398" s="44"/>
      <c r="P398" s="44"/>
    </row>
    <row r="399" spans="2:16" x14ac:dyDescent="0.25">
      <c r="B399" s="44"/>
      <c r="N399" s="44"/>
      <c r="O399" s="44"/>
      <c r="P399" s="44"/>
    </row>
    <row r="400" spans="2:16" x14ac:dyDescent="0.25">
      <c r="B400" s="44"/>
      <c r="N400" s="44"/>
      <c r="O400" s="44"/>
      <c r="P400" s="44"/>
    </row>
    <row r="401" spans="2:16" x14ac:dyDescent="0.25">
      <c r="B401" s="44"/>
      <c r="N401" s="44"/>
      <c r="O401" s="44"/>
      <c r="P401" s="44"/>
    </row>
    <row r="402" spans="2:16" x14ac:dyDescent="0.25">
      <c r="B402" s="44"/>
      <c r="N402" s="44"/>
      <c r="O402" s="44"/>
      <c r="P402" s="44"/>
    </row>
    <row r="403" spans="2:16" x14ac:dyDescent="0.25">
      <c r="B403" s="44"/>
      <c r="N403" s="44"/>
      <c r="O403" s="44"/>
      <c r="P403" s="44"/>
    </row>
    <row r="404" spans="2:16" x14ac:dyDescent="0.25">
      <c r="B404" s="44"/>
      <c r="N404" s="44"/>
      <c r="O404" s="44"/>
      <c r="P404" s="44"/>
    </row>
    <row r="405" spans="2:16" x14ac:dyDescent="0.25">
      <c r="B405" s="44"/>
      <c r="N405" s="44"/>
      <c r="O405" s="44"/>
      <c r="P405" s="44"/>
    </row>
    <row r="406" spans="2:16" x14ac:dyDescent="0.25">
      <c r="B406" s="44"/>
      <c r="N406" s="44"/>
      <c r="O406" s="44"/>
      <c r="P406" s="44"/>
    </row>
    <row r="407" spans="2:16" x14ac:dyDescent="0.25">
      <c r="B407" s="44"/>
      <c r="N407" s="44"/>
      <c r="O407" s="44"/>
      <c r="P407" s="44"/>
    </row>
    <row r="408" spans="2:16" x14ac:dyDescent="0.25">
      <c r="B408" s="44"/>
      <c r="N408" s="44"/>
      <c r="O408" s="44"/>
      <c r="P408" s="44"/>
    </row>
    <row r="409" spans="2:16" x14ac:dyDescent="0.25">
      <c r="B409" s="44"/>
      <c r="N409" s="44"/>
      <c r="O409" s="44"/>
      <c r="P409"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46" zoomScale="80" zoomScaleNormal="80" workbookViewId="0">
      <selection activeCell="Y98" sqref="Y98"/>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45"/>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P75" sqref="P7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AD42" sqref="AD42"/>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O45" sqref="O45"/>
    </sheetView>
  </sheetViews>
  <sheetFormatPr baseColWidth="10" defaultColWidth="11" defaultRowHeight="14" x14ac:dyDescent="0.3"/>
  <cols>
    <col min="1" max="1" width="14.25" style="48" customWidth="1"/>
    <col min="2" max="5" width="15.58203125" style="48" customWidth="1"/>
    <col min="6" max="16384" width="11" style="48"/>
  </cols>
  <sheetData>
    <row r="1" spans="1:5" x14ac:dyDescent="0.3">
      <c r="A1" s="183" t="s">
        <v>174</v>
      </c>
      <c r="B1" s="184"/>
      <c r="C1" s="184"/>
      <c r="D1" s="184"/>
      <c r="E1" s="185"/>
    </row>
    <row r="2" spans="1:5" x14ac:dyDescent="0.3">
      <c r="A2" s="160" t="s">
        <v>157</v>
      </c>
      <c r="B2" s="49" t="s">
        <v>159</v>
      </c>
      <c r="C2" s="49" t="s">
        <v>158</v>
      </c>
      <c r="D2" s="49" t="s">
        <v>160</v>
      </c>
      <c r="E2" s="161" t="s">
        <v>161</v>
      </c>
    </row>
    <row r="3" spans="1:5" x14ac:dyDescent="0.3">
      <c r="A3" s="162">
        <v>25</v>
      </c>
      <c r="B3" s="50">
        <v>3203</v>
      </c>
      <c r="C3" s="50">
        <f>B3*E3/100</f>
        <v>12.812000000000001</v>
      </c>
      <c r="D3" s="50">
        <f>SUM(B3,-C3)</f>
        <v>3190.1880000000001</v>
      </c>
      <c r="E3" s="163">
        <v>0.4</v>
      </c>
    </row>
    <row r="4" spans="1:5" x14ac:dyDescent="0.3">
      <c r="A4" s="162">
        <v>26</v>
      </c>
      <c r="B4" s="50">
        <v>3909</v>
      </c>
      <c r="C4" s="50">
        <f t="shared" ref="C4:C20" si="0">B4*E4/100</f>
        <v>39.090000000000003</v>
      </c>
      <c r="D4" s="50">
        <f t="shared" ref="D4:D20" si="1">SUM(B4,-C4)</f>
        <v>3869.91</v>
      </c>
      <c r="E4" s="163">
        <v>1</v>
      </c>
    </row>
    <row r="5" spans="1:5" x14ac:dyDescent="0.3">
      <c r="A5" s="162">
        <v>27</v>
      </c>
      <c r="B5" s="50">
        <v>5470</v>
      </c>
      <c r="C5" s="50">
        <f t="shared" si="0"/>
        <v>71.11</v>
      </c>
      <c r="D5" s="50">
        <f t="shared" si="1"/>
        <v>5398.89</v>
      </c>
      <c r="E5" s="163">
        <v>1.3</v>
      </c>
    </row>
    <row r="6" spans="1:5" x14ac:dyDescent="0.3">
      <c r="A6" s="162">
        <v>28</v>
      </c>
      <c r="B6" s="50">
        <v>3588</v>
      </c>
      <c r="C6" s="50">
        <f t="shared" si="0"/>
        <v>64.584000000000003</v>
      </c>
      <c r="D6" s="50">
        <f t="shared" si="1"/>
        <v>3523.4160000000002</v>
      </c>
      <c r="E6" s="163">
        <v>1.8</v>
      </c>
    </row>
    <row r="7" spans="1:5" x14ac:dyDescent="0.3">
      <c r="A7" s="162">
        <v>29</v>
      </c>
      <c r="B7" s="50">
        <v>2870</v>
      </c>
      <c r="C7" s="50">
        <f t="shared" si="0"/>
        <v>83.23</v>
      </c>
      <c r="D7" s="50">
        <f t="shared" si="1"/>
        <v>2786.77</v>
      </c>
      <c r="E7" s="163">
        <v>2.9</v>
      </c>
    </row>
    <row r="8" spans="1:5" x14ac:dyDescent="0.3">
      <c r="A8" s="162">
        <v>30</v>
      </c>
      <c r="B8" s="50">
        <v>2383</v>
      </c>
      <c r="C8" s="50">
        <f t="shared" si="0"/>
        <v>88.171000000000006</v>
      </c>
      <c r="D8" s="50">
        <f t="shared" si="1"/>
        <v>2294.8290000000002</v>
      </c>
      <c r="E8" s="163">
        <v>3.7</v>
      </c>
    </row>
    <row r="9" spans="1:5" x14ac:dyDescent="0.3">
      <c r="A9" s="162">
        <v>31</v>
      </c>
      <c r="B9" s="50">
        <v>2173</v>
      </c>
      <c r="C9" s="50">
        <f t="shared" si="0"/>
        <v>99.957999999999998</v>
      </c>
      <c r="D9" s="50">
        <f t="shared" si="1"/>
        <v>2073.0419999999999</v>
      </c>
      <c r="E9" s="163">
        <v>4.5999999999999996</v>
      </c>
    </row>
    <row r="10" spans="1:5" x14ac:dyDescent="0.3">
      <c r="A10" s="162">
        <v>32</v>
      </c>
      <c r="B10" s="50">
        <v>2503</v>
      </c>
      <c r="C10" s="50">
        <f t="shared" si="0"/>
        <v>90.108000000000004</v>
      </c>
      <c r="D10" s="50">
        <f t="shared" si="1"/>
        <v>2412.8919999999998</v>
      </c>
      <c r="E10" s="163">
        <v>3.6</v>
      </c>
    </row>
    <row r="11" spans="1:5" x14ac:dyDescent="0.3">
      <c r="A11" s="162">
        <v>33</v>
      </c>
      <c r="B11" s="50">
        <v>2958</v>
      </c>
      <c r="C11" s="50">
        <f t="shared" si="0"/>
        <v>141.98400000000001</v>
      </c>
      <c r="D11" s="50">
        <f t="shared" si="1"/>
        <v>2816.0160000000001</v>
      </c>
      <c r="E11" s="163">
        <v>4.8</v>
      </c>
    </row>
    <row r="12" spans="1:5" x14ac:dyDescent="0.3">
      <c r="A12" s="162">
        <v>34</v>
      </c>
      <c r="B12" s="50">
        <v>4139</v>
      </c>
      <c r="C12" s="50">
        <f t="shared" si="0"/>
        <v>161.42099999999999</v>
      </c>
      <c r="D12" s="50">
        <f t="shared" si="1"/>
        <v>3977.5790000000002</v>
      </c>
      <c r="E12" s="163">
        <v>3.9</v>
      </c>
    </row>
    <row r="13" spans="1:5" x14ac:dyDescent="0.3">
      <c r="A13" s="162">
        <v>35</v>
      </c>
      <c r="B13" s="50">
        <v>5603</v>
      </c>
      <c r="C13" s="50">
        <f t="shared" si="0"/>
        <v>162.48699999999999</v>
      </c>
      <c r="D13" s="50">
        <f t="shared" si="1"/>
        <v>5440.5129999999999</v>
      </c>
      <c r="E13" s="163">
        <v>2.9</v>
      </c>
    </row>
    <row r="14" spans="1:5" x14ac:dyDescent="0.3">
      <c r="A14" s="162">
        <v>36</v>
      </c>
      <c r="B14" s="50">
        <v>6481</v>
      </c>
      <c r="C14" s="50">
        <f t="shared" si="0"/>
        <v>142.58199999999999</v>
      </c>
      <c r="D14" s="50">
        <f t="shared" si="1"/>
        <v>6338.4179999999997</v>
      </c>
      <c r="E14" s="163">
        <v>2.2000000000000002</v>
      </c>
    </row>
    <row r="15" spans="1:5" x14ac:dyDescent="0.3">
      <c r="A15" s="162">
        <v>37</v>
      </c>
      <c r="B15" s="50">
        <v>5975</v>
      </c>
      <c r="C15" s="50">
        <f t="shared" si="0"/>
        <v>149.375</v>
      </c>
      <c r="D15" s="50">
        <f t="shared" si="1"/>
        <v>5825.625</v>
      </c>
      <c r="E15" s="163">
        <v>2.5</v>
      </c>
    </row>
    <row r="16" spans="1:5" x14ac:dyDescent="0.3">
      <c r="A16" s="162">
        <v>38</v>
      </c>
      <c r="B16" s="50">
        <v>5482</v>
      </c>
      <c r="C16" s="50">
        <f t="shared" si="0"/>
        <v>164.46</v>
      </c>
      <c r="D16" s="50">
        <f t="shared" si="1"/>
        <v>5317.54</v>
      </c>
      <c r="E16" s="163">
        <v>3</v>
      </c>
    </row>
    <row r="17" spans="1:5" x14ac:dyDescent="0.3">
      <c r="A17" s="162">
        <v>39</v>
      </c>
      <c r="B17" s="50">
        <v>4478</v>
      </c>
      <c r="C17" s="50">
        <f t="shared" si="0"/>
        <v>89.56</v>
      </c>
      <c r="D17" s="50">
        <f t="shared" si="1"/>
        <v>4388.4399999999996</v>
      </c>
      <c r="E17" s="163">
        <v>2</v>
      </c>
    </row>
    <row r="18" spans="1:5" x14ac:dyDescent="0.3">
      <c r="A18" s="162">
        <v>40</v>
      </c>
      <c r="B18" s="50">
        <v>3788</v>
      </c>
      <c r="C18" s="50">
        <f t="shared" si="0"/>
        <v>109.85199999999999</v>
      </c>
      <c r="D18" s="50">
        <f t="shared" si="1"/>
        <v>3678.1480000000001</v>
      </c>
      <c r="E18" s="163">
        <v>2.9</v>
      </c>
    </row>
    <row r="19" spans="1:5" x14ac:dyDescent="0.3">
      <c r="A19" s="162">
        <v>41</v>
      </c>
      <c r="B19" s="50">
        <v>4961</v>
      </c>
      <c r="C19" s="50">
        <f t="shared" si="0"/>
        <v>357.19200000000006</v>
      </c>
      <c r="D19" s="50">
        <f t="shared" si="1"/>
        <v>4603.808</v>
      </c>
      <c r="E19" s="163">
        <v>7.2</v>
      </c>
    </row>
    <row r="20" spans="1:5" x14ac:dyDescent="0.3">
      <c r="A20" s="164">
        <v>42</v>
      </c>
      <c r="B20" s="135">
        <v>7199</v>
      </c>
      <c r="C20" s="135">
        <f t="shared" si="0"/>
        <v>842.2829999999999</v>
      </c>
      <c r="D20" s="135">
        <f t="shared" si="1"/>
        <v>6356.7170000000006</v>
      </c>
      <c r="E20" s="165">
        <v>11.7</v>
      </c>
    </row>
    <row r="21" spans="1:5" x14ac:dyDescent="0.3">
      <c r="A21" s="164">
        <v>43</v>
      </c>
      <c r="B21" s="135">
        <v>10539</v>
      </c>
      <c r="C21" s="135">
        <f t="shared" ref="C21:C26" si="2">B21*E21/100</f>
        <v>1717.8570000000002</v>
      </c>
      <c r="D21" s="135">
        <f t="shared" ref="D21:D26" si="3">SUM(B21,-C21)</f>
        <v>8821.143</v>
      </c>
      <c r="E21" s="165">
        <v>16.3</v>
      </c>
    </row>
    <row r="22" spans="1:5" x14ac:dyDescent="0.3">
      <c r="A22" s="164">
        <v>44</v>
      </c>
      <c r="B22" s="135">
        <v>13709</v>
      </c>
      <c r="C22" s="135">
        <f t="shared" si="2"/>
        <v>2700.6729999999998</v>
      </c>
      <c r="D22" s="135">
        <f t="shared" si="3"/>
        <v>11008.327000000001</v>
      </c>
      <c r="E22" s="165">
        <v>19.7</v>
      </c>
    </row>
    <row r="23" spans="1:5" x14ac:dyDescent="0.3">
      <c r="A23" s="162">
        <v>45</v>
      </c>
      <c r="B23" s="50">
        <v>13326</v>
      </c>
      <c r="C23" s="50">
        <f t="shared" si="2"/>
        <v>2638.5479999999998</v>
      </c>
      <c r="D23" s="50">
        <f t="shared" si="3"/>
        <v>10687.452000000001</v>
      </c>
      <c r="E23" s="163">
        <v>19.8</v>
      </c>
    </row>
    <row r="24" spans="1:5" x14ac:dyDescent="0.3">
      <c r="A24" s="166">
        <v>46</v>
      </c>
      <c r="B24" s="159">
        <v>11250</v>
      </c>
      <c r="C24" s="159">
        <f t="shared" si="2"/>
        <v>2148.7500000000005</v>
      </c>
      <c r="D24" s="159">
        <f t="shared" si="3"/>
        <v>9101.25</v>
      </c>
      <c r="E24" s="167">
        <v>19.100000000000001</v>
      </c>
    </row>
    <row r="25" spans="1:5" x14ac:dyDescent="0.3">
      <c r="A25" s="164">
        <v>47</v>
      </c>
      <c r="B25" s="135">
        <v>11191</v>
      </c>
      <c r="C25" s="135">
        <f t="shared" si="2"/>
        <v>2282.9639999999999</v>
      </c>
      <c r="D25" s="135">
        <f t="shared" si="3"/>
        <v>8908.0360000000001</v>
      </c>
      <c r="E25" s="165">
        <v>20.399999999999999</v>
      </c>
    </row>
    <row r="26" spans="1:5" ht="14.5" thickBot="1" x14ac:dyDescent="0.35">
      <c r="A26" s="173">
        <v>48</v>
      </c>
      <c r="B26" s="172">
        <v>12410</v>
      </c>
      <c r="C26" s="172">
        <f t="shared" si="2"/>
        <v>2258.62</v>
      </c>
      <c r="D26" s="172">
        <f t="shared" si="3"/>
        <v>10151.380000000001</v>
      </c>
      <c r="E26" s="174">
        <v>18.2</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T61" sqref="T61:T62"/>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14" t="s">
        <v>179</v>
      </c>
      <c r="B1" s="214"/>
      <c r="C1" s="214"/>
      <c r="D1" s="214"/>
      <c r="E1" s="214" t="s">
        <v>170</v>
      </c>
      <c r="F1" s="214"/>
      <c r="G1" s="214"/>
      <c r="H1" s="214"/>
      <c r="I1" s="214"/>
      <c r="J1" s="214"/>
      <c r="K1" s="214"/>
      <c r="L1" s="214"/>
    </row>
    <row r="2" spans="1:12" x14ac:dyDescent="0.3">
      <c r="A2" s="214"/>
      <c r="B2" s="214"/>
      <c r="C2" s="214"/>
      <c r="D2" s="214"/>
      <c r="E2" s="214"/>
      <c r="F2" s="214"/>
      <c r="G2" s="214"/>
      <c r="H2" s="214"/>
      <c r="I2" s="214"/>
      <c r="J2" s="214"/>
      <c r="K2" s="214"/>
      <c r="L2" s="214"/>
    </row>
    <row r="3" spans="1:12" ht="14.15" customHeight="1" x14ac:dyDescent="0.3">
      <c r="A3" s="157" t="s">
        <v>164</v>
      </c>
      <c r="B3" s="158" t="s">
        <v>172</v>
      </c>
      <c r="C3" s="144" t="s">
        <v>166</v>
      </c>
      <c r="D3" s="158" t="s">
        <v>172</v>
      </c>
      <c r="E3" s="215" t="s">
        <v>167</v>
      </c>
      <c r="F3" s="215"/>
      <c r="G3" s="215"/>
      <c r="H3" s="215"/>
      <c r="I3" s="215" t="s">
        <v>168</v>
      </c>
      <c r="J3" s="215"/>
      <c r="K3" s="215"/>
      <c r="L3" s="215"/>
    </row>
    <row r="4" spans="1:12" ht="14.15" customHeight="1" x14ac:dyDescent="0.3">
      <c r="A4" s="213" t="s">
        <v>181</v>
      </c>
      <c r="B4" s="213">
        <v>1</v>
      </c>
      <c r="C4" s="213" t="s">
        <v>167</v>
      </c>
      <c r="D4" s="213">
        <v>84</v>
      </c>
      <c r="E4" s="219" t="s">
        <v>171</v>
      </c>
      <c r="F4" s="219"/>
      <c r="G4" s="219" t="s">
        <v>172</v>
      </c>
      <c r="H4" s="219"/>
      <c r="I4" s="219" t="s">
        <v>171</v>
      </c>
      <c r="J4" s="219"/>
      <c r="K4" s="219" t="s">
        <v>172</v>
      </c>
      <c r="L4" s="219"/>
    </row>
    <row r="5" spans="1:12" ht="14.25" customHeight="1" x14ac:dyDescent="0.3">
      <c r="A5" s="213"/>
      <c r="B5" s="213"/>
      <c r="C5" s="213"/>
      <c r="D5" s="213"/>
      <c r="E5" s="219"/>
      <c r="F5" s="219"/>
      <c r="G5" s="219"/>
      <c r="H5" s="219"/>
      <c r="I5" s="219"/>
      <c r="J5" s="219"/>
      <c r="K5" s="219"/>
      <c r="L5" s="219"/>
    </row>
    <row r="6" spans="1:12" x14ac:dyDescent="0.3">
      <c r="A6" s="213" t="s">
        <v>182</v>
      </c>
      <c r="B6" s="213">
        <v>11</v>
      </c>
      <c r="C6" s="213" t="s">
        <v>168</v>
      </c>
      <c r="D6" s="213">
        <v>68</v>
      </c>
      <c r="E6" s="212">
        <v>0</v>
      </c>
      <c r="F6" s="212"/>
      <c r="G6" s="212">
        <v>3</v>
      </c>
      <c r="H6" s="212"/>
      <c r="I6" s="212">
        <v>0</v>
      </c>
      <c r="J6" s="212"/>
      <c r="K6" s="196">
        <v>1</v>
      </c>
      <c r="L6" s="197"/>
    </row>
    <row r="7" spans="1:12" x14ac:dyDescent="0.3">
      <c r="A7" s="213"/>
      <c r="B7" s="213"/>
      <c r="C7" s="213"/>
      <c r="D7" s="213"/>
      <c r="E7" s="212"/>
      <c r="F7" s="212"/>
      <c r="G7" s="212"/>
      <c r="H7" s="212"/>
      <c r="I7" s="212"/>
      <c r="J7" s="212"/>
      <c r="K7" s="198"/>
      <c r="L7" s="199"/>
    </row>
    <row r="8" spans="1:12" x14ac:dyDescent="0.3">
      <c r="A8" s="213" t="s">
        <v>183</v>
      </c>
      <c r="B8" s="213">
        <v>35</v>
      </c>
      <c r="C8" s="213" t="s">
        <v>169</v>
      </c>
      <c r="D8" s="213">
        <v>3</v>
      </c>
      <c r="E8" s="212">
        <v>1</v>
      </c>
      <c r="F8" s="212"/>
      <c r="G8" s="212">
        <v>19</v>
      </c>
      <c r="H8" s="212"/>
      <c r="I8" s="212">
        <v>1</v>
      </c>
      <c r="J8" s="212"/>
      <c r="K8" s="196">
        <v>17</v>
      </c>
      <c r="L8" s="197"/>
    </row>
    <row r="9" spans="1:12" x14ac:dyDescent="0.3">
      <c r="A9" s="213"/>
      <c r="B9" s="213"/>
      <c r="C9" s="213"/>
      <c r="D9" s="213"/>
      <c r="E9" s="212"/>
      <c r="F9" s="212"/>
      <c r="G9" s="212"/>
      <c r="H9" s="212"/>
      <c r="I9" s="212"/>
      <c r="J9" s="212"/>
      <c r="K9" s="198"/>
      <c r="L9" s="199"/>
    </row>
    <row r="10" spans="1:12" x14ac:dyDescent="0.3">
      <c r="A10" s="213" t="s">
        <v>184</v>
      </c>
      <c r="B10" s="213">
        <v>65</v>
      </c>
      <c r="C10" s="212" t="s">
        <v>178</v>
      </c>
      <c r="D10" s="213">
        <v>5</v>
      </c>
      <c r="E10" s="212">
        <v>2</v>
      </c>
      <c r="F10" s="212"/>
      <c r="G10" s="212">
        <v>16</v>
      </c>
      <c r="H10" s="212"/>
      <c r="I10" s="212">
        <v>2</v>
      </c>
      <c r="J10" s="212"/>
      <c r="K10" s="196">
        <v>23</v>
      </c>
      <c r="L10" s="197"/>
    </row>
    <row r="11" spans="1:12" x14ac:dyDescent="0.3">
      <c r="A11" s="213"/>
      <c r="B11" s="213"/>
      <c r="C11" s="212"/>
      <c r="D11" s="213"/>
      <c r="E11" s="212"/>
      <c r="F11" s="212"/>
      <c r="G11" s="212"/>
      <c r="H11" s="212"/>
      <c r="I11" s="212"/>
      <c r="J11" s="212"/>
      <c r="K11" s="198"/>
      <c r="L11" s="199"/>
    </row>
    <row r="12" spans="1:12" x14ac:dyDescent="0.3">
      <c r="A12" s="200" t="s">
        <v>185</v>
      </c>
      <c r="B12" s="200">
        <v>48</v>
      </c>
      <c r="C12" s="209"/>
      <c r="D12" s="216"/>
      <c r="E12" s="196">
        <v>3</v>
      </c>
      <c r="F12" s="197"/>
      <c r="G12" s="196">
        <v>28</v>
      </c>
      <c r="H12" s="197"/>
      <c r="I12" s="196">
        <v>3</v>
      </c>
      <c r="J12" s="197"/>
      <c r="K12" s="196">
        <v>21</v>
      </c>
      <c r="L12" s="197"/>
    </row>
    <row r="13" spans="1:12" x14ac:dyDescent="0.3">
      <c r="A13" s="208"/>
      <c r="B13" s="208"/>
      <c r="C13" s="210"/>
      <c r="D13" s="217"/>
      <c r="E13" s="198"/>
      <c r="F13" s="199"/>
      <c r="G13" s="198"/>
      <c r="H13" s="199"/>
      <c r="I13" s="198"/>
      <c r="J13" s="199"/>
      <c r="K13" s="198"/>
      <c r="L13" s="199"/>
    </row>
    <row r="14" spans="1:12" x14ac:dyDescent="0.3">
      <c r="A14" s="200" t="s">
        <v>165</v>
      </c>
      <c r="B14" s="203">
        <v>84</v>
      </c>
      <c r="C14" s="210"/>
      <c r="D14" s="217"/>
      <c r="E14" s="196">
        <v>4</v>
      </c>
      <c r="F14" s="197"/>
      <c r="G14" s="196">
        <v>11</v>
      </c>
      <c r="H14" s="197"/>
      <c r="I14" s="196">
        <v>4</v>
      </c>
      <c r="J14" s="197"/>
      <c r="K14" s="196">
        <v>5</v>
      </c>
      <c r="L14" s="197"/>
    </row>
    <row r="15" spans="1:12" x14ac:dyDescent="0.3">
      <c r="A15" s="201"/>
      <c r="B15" s="204"/>
      <c r="C15" s="210"/>
      <c r="D15" s="217"/>
      <c r="E15" s="198"/>
      <c r="F15" s="199"/>
      <c r="G15" s="198"/>
      <c r="H15" s="199"/>
      <c r="I15" s="198"/>
      <c r="J15" s="199"/>
      <c r="K15" s="198"/>
      <c r="L15" s="199"/>
    </row>
    <row r="16" spans="1:12" x14ac:dyDescent="0.3">
      <c r="A16" s="201"/>
      <c r="B16" s="204"/>
      <c r="C16" s="210"/>
      <c r="D16" s="217"/>
      <c r="E16" s="196" t="s">
        <v>180</v>
      </c>
      <c r="F16" s="197"/>
      <c r="G16" s="196">
        <v>7</v>
      </c>
      <c r="H16" s="197"/>
      <c r="I16" s="196" t="s">
        <v>180</v>
      </c>
      <c r="J16" s="197"/>
      <c r="K16" s="196">
        <v>1</v>
      </c>
      <c r="L16" s="197"/>
    </row>
    <row r="17" spans="1:12" ht="14.5" thickBot="1" x14ac:dyDescent="0.35">
      <c r="A17" s="202"/>
      <c r="B17" s="205"/>
      <c r="C17" s="211"/>
      <c r="D17" s="218"/>
      <c r="E17" s="206"/>
      <c r="F17" s="207"/>
      <c r="G17" s="206"/>
      <c r="H17" s="207"/>
      <c r="I17" s="206"/>
      <c r="J17" s="207"/>
      <c r="K17" s="206"/>
      <c r="L17" s="207"/>
    </row>
    <row r="18" spans="1:12" x14ac:dyDescent="0.3">
      <c r="A18" s="186" t="s">
        <v>186</v>
      </c>
      <c r="B18" s="188">
        <f>SUM(B4:B13)</f>
        <v>160</v>
      </c>
      <c r="C18" s="190">
        <f>SUM(D4:D11)</f>
        <v>160</v>
      </c>
      <c r="D18" s="191"/>
      <c r="E18" s="190">
        <f>SUM(G6:H17)</f>
        <v>84</v>
      </c>
      <c r="F18" s="194"/>
      <c r="G18" s="194"/>
      <c r="H18" s="191"/>
      <c r="I18" s="190">
        <f>SUM(K6:L17)</f>
        <v>68</v>
      </c>
      <c r="J18" s="194"/>
      <c r="K18" s="194"/>
      <c r="L18" s="191"/>
    </row>
    <row r="19" spans="1:12" x14ac:dyDescent="0.3">
      <c r="A19" s="187"/>
      <c r="B19" s="189"/>
      <c r="C19" s="192"/>
      <c r="D19" s="193"/>
      <c r="E19" s="192"/>
      <c r="F19" s="195"/>
      <c r="G19" s="195"/>
      <c r="H19" s="193"/>
      <c r="I19" s="192"/>
      <c r="J19" s="195"/>
      <c r="K19" s="195"/>
      <c r="L19" s="193"/>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0"/>
  <sheetViews>
    <sheetView zoomScale="110" zoomScaleNormal="110" workbookViewId="0">
      <pane ySplit="3" topLeftCell="A193" activePane="bottomLeft" state="frozen"/>
      <selection pane="bottomLeft" activeCell="F219" sqref="F219"/>
    </sheetView>
  </sheetViews>
  <sheetFormatPr baseColWidth="10" defaultColWidth="11" defaultRowHeight="14" x14ac:dyDescent="0.3"/>
  <cols>
    <col min="1" max="1" width="26" style="36" customWidth="1"/>
    <col min="2" max="7" width="11" style="36"/>
    <col min="8" max="16384" width="11" style="48"/>
  </cols>
  <sheetData>
    <row r="1" spans="1:7" ht="14.5" thickTop="1" x14ac:dyDescent="0.3">
      <c r="A1" s="51"/>
      <c r="B1" s="220" t="s">
        <v>5</v>
      </c>
      <c r="C1" s="220"/>
      <c r="D1" s="220"/>
      <c r="E1" s="220"/>
      <c r="F1" s="220"/>
      <c r="G1" s="221"/>
    </row>
    <row r="2" spans="1:7" x14ac:dyDescent="0.3">
      <c r="A2" s="52"/>
      <c r="B2" s="222" t="s">
        <v>8</v>
      </c>
      <c r="C2" s="222"/>
      <c r="D2" s="222"/>
      <c r="E2" s="222" t="s">
        <v>9</v>
      </c>
      <c r="F2" s="222"/>
      <c r="G2" s="223"/>
    </row>
    <row r="3" spans="1:7" ht="58" x14ac:dyDescent="0.3">
      <c r="A3" s="52"/>
      <c r="B3" s="53" t="s">
        <v>3</v>
      </c>
      <c r="C3" s="53" t="s">
        <v>6</v>
      </c>
      <c r="D3" s="53" t="s">
        <v>7</v>
      </c>
      <c r="E3" s="53" t="s">
        <v>3</v>
      </c>
      <c r="F3" s="53" t="s">
        <v>6</v>
      </c>
      <c r="G3" s="54" t="s">
        <v>7</v>
      </c>
    </row>
    <row r="4" spans="1:7" x14ac:dyDescent="0.3">
      <c r="A4" s="55">
        <v>43952.333333333336</v>
      </c>
      <c r="B4" s="53"/>
      <c r="C4" s="53"/>
      <c r="D4" s="53"/>
      <c r="E4" s="53"/>
      <c r="F4" s="53"/>
      <c r="G4" s="54"/>
    </row>
    <row r="5" spans="1:7" x14ac:dyDescent="0.3">
      <c r="A5" s="55">
        <v>43953.333333333336</v>
      </c>
      <c r="B5" s="53"/>
      <c r="C5" s="53"/>
      <c r="D5" s="53"/>
      <c r="E5" s="53"/>
      <c r="F5" s="53"/>
      <c r="G5" s="54"/>
    </row>
    <row r="6" spans="1:7" x14ac:dyDescent="0.3">
      <c r="A6" s="55">
        <v>43954.333333333336</v>
      </c>
      <c r="B6" s="53"/>
      <c r="C6" s="53"/>
      <c r="D6" s="53"/>
      <c r="E6" s="53"/>
      <c r="F6" s="53"/>
      <c r="G6" s="54"/>
    </row>
    <row r="7" spans="1:7" x14ac:dyDescent="0.3">
      <c r="A7" s="55">
        <v>43955.333333333336</v>
      </c>
      <c r="B7" s="53"/>
      <c r="C7" s="53"/>
      <c r="D7" s="53"/>
      <c r="E7" s="53"/>
      <c r="F7" s="53"/>
      <c r="G7" s="54"/>
    </row>
    <row r="8" spans="1:7" x14ac:dyDescent="0.3">
      <c r="A8" s="55">
        <v>43956.333333333336</v>
      </c>
      <c r="B8" s="53"/>
      <c r="C8" s="53"/>
      <c r="D8" s="53"/>
      <c r="E8" s="53"/>
      <c r="F8" s="53"/>
      <c r="G8" s="54"/>
    </row>
    <row r="9" spans="1:7" x14ac:dyDescent="0.3">
      <c r="A9" s="55">
        <v>43957.333333333336</v>
      </c>
      <c r="B9" s="53"/>
      <c r="C9" s="53"/>
      <c r="D9" s="53"/>
      <c r="E9" s="53"/>
      <c r="F9" s="53"/>
      <c r="G9" s="54"/>
    </row>
    <row r="10" spans="1:7" x14ac:dyDescent="0.3">
      <c r="A10" s="55">
        <v>43958.333333333336</v>
      </c>
      <c r="B10" s="53"/>
      <c r="C10" s="53"/>
      <c r="D10" s="53"/>
      <c r="E10" s="53"/>
      <c r="F10" s="53"/>
      <c r="G10" s="54"/>
    </row>
    <row r="11" spans="1:7" x14ac:dyDescent="0.3">
      <c r="A11" s="55">
        <v>43959.333333333336</v>
      </c>
      <c r="B11" s="53"/>
      <c r="C11" s="53"/>
      <c r="D11" s="53"/>
      <c r="E11" s="53"/>
      <c r="F11" s="53"/>
      <c r="G11" s="54"/>
    </row>
    <row r="12" spans="1:7" x14ac:dyDescent="0.3">
      <c r="A12" s="55">
        <v>43960.333333333336</v>
      </c>
      <c r="B12" s="53"/>
      <c r="C12" s="53"/>
      <c r="D12" s="53"/>
      <c r="E12" s="53"/>
      <c r="F12" s="53"/>
      <c r="G12" s="54"/>
    </row>
    <row r="13" spans="1:7" x14ac:dyDescent="0.3">
      <c r="A13" s="55">
        <v>43961.333333333336</v>
      </c>
      <c r="B13" s="53"/>
      <c r="C13" s="53"/>
      <c r="D13" s="53"/>
      <c r="E13" s="53"/>
      <c r="F13" s="53"/>
      <c r="G13" s="54"/>
    </row>
    <row r="14" spans="1:7" x14ac:dyDescent="0.3">
      <c r="A14" s="55">
        <v>43962.333333333336</v>
      </c>
      <c r="B14" s="53"/>
      <c r="C14" s="53"/>
      <c r="D14" s="53"/>
      <c r="E14" s="53"/>
      <c r="F14" s="53"/>
      <c r="G14" s="54"/>
    </row>
    <row r="15" spans="1:7" x14ac:dyDescent="0.3">
      <c r="A15" s="55">
        <v>43963.333333333336</v>
      </c>
      <c r="B15" s="53"/>
      <c r="C15" s="53"/>
      <c r="D15" s="53"/>
      <c r="E15" s="53"/>
      <c r="F15" s="53"/>
      <c r="G15" s="54"/>
    </row>
    <row r="16" spans="1:7" x14ac:dyDescent="0.3">
      <c r="A16" s="55">
        <v>43964.333333333336</v>
      </c>
      <c r="B16" s="53"/>
      <c r="C16" s="53"/>
      <c r="D16" s="53"/>
      <c r="E16" s="53"/>
      <c r="F16" s="53"/>
      <c r="G16" s="54"/>
    </row>
    <row r="17" spans="1:7" x14ac:dyDescent="0.3">
      <c r="A17" s="55">
        <v>43965.333333333336</v>
      </c>
      <c r="B17" s="53"/>
      <c r="C17" s="53"/>
      <c r="D17" s="53"/>
      <c r="E17" s="53"/>
      <c r="F17" s="53"/>
      <c r="G17" s="54"/>
    </row>
    <row r="18" spans="1:7" x14ac:dyDescent="0.3">
      <c r="A18" s="55">
        <v>43966.333333333336</v>
      </c>
      <c r="B18" s="53"/>
      <c r="C18" s="53"/>
      <c r="D18" s="53"/>
      <c r="E18" s="53"/>
      <c r="F18" s="53"/>
      <c r="G18" s="54"/>
    </row>
    <row r="19" spans="1:7" x14ac:dyDescent="0.3">
      <c r="A19" s="55">
        <v>43967.333333333336</v>
      </c>
      <c r="B19" s="53"/>
      <c r="C19" s="53"/>
      <c r="D19" s="53"/>
      <c r="E19" s="53"/>
      <c r="F19" s="53"/>
      <c r="G19" s="54"/>
    </row>
    <row r="20" spans="1:7" x14ac:dyDescent="0.3">
      <c r="A20" s="55">
        <v>43968.333333333336</v>
      </c>
      <c r="B20" s="53"/>
      <c r="C20" s="53"/>
      <c r="D20" s="53"/>
      <c r="E20" s="53"/>
      <c r="F20" s="53"/>
      <c r="G20" s="54"/>
    </row>
    <row r="21" spans="1:7" x14ac:dyDescent="0.3">
      <c r="A21" s="55">
        <v>43969.333333333336</v>
      </c>
      <c r="B21" s="53"/>
      <c r="C21" s="53"/>
      <c r="D21" s="53"/>
      <c r="E21" s="53"/>
      <c r="F21" s="53"/>
      <c r="G21" s="54"/>
    </row>
    <row r="22" spans="1:7" x14ac:dyDescent="0.3">
      <c r="A22" s="55">
        <v>43970.333333333336</v>
      </c>
      <c r="B22" s="53"/>
      <c r="C22" s="53"/>
      <c r="D22" s="53"/>
      <c r="E22" s="53"/>
      <c r="F22" s="53"/>
      <c r="G22" s="54"/>
    </row>
    <row r="23" spans="1:7" x14ac:dyDescent="0.3">
      <c r="A23" s="55">
        <v>43971.333333333336</v>
      </c>
      <c r="B23" s="53"/>
      <c r="C23" s="53"/>
      <c r="D23" s="53"/>
      <c r="E23" s="53"/>
      <c r="F23" s="53"/>
      <c r="G23" s="54"/>
    </row>
    <row r="24" spans="1:7" x14ac:dyDescent="0.3">
      <c r="A24" s="55">
        <v>43972.333333333336</v>
      </c>
      <c r="B24" s="53"/>
      <c r="C24" s="53"/>
      <c r="D24" s="53"/>
      <c r="E24" s="53"/>
      <c r="F24" s="53"/>
      <c r="G24" s="54"/>
    </row>
    <row r="25" spans="1:7" x14ac:dyDescent="0.3">
      <c r="A25" s="55">
        <v>43973.333333333336</v>
      </c>
      <c r="B25" s="53"/>
      <c r="C25" s="53"/>
      <c r="D25" s="53"/>
      <c r="E25" s="53"/>
      <c r="F25" s="53"/>
      <c r="G25" s="54"/>
    </row>
    <row r="26" spans="1:7" x14ac:dyDescent="0.3">
      <c r="A26" s="55">
        <v>43974.333333333336</v>
      </c>
      <c r="B26" s="53"/>
      <c r="C26" s="53"/>
      <c r="D26" s="53"/>
      <c r="E26" s="53"/>
      <c r="F26" s="53"/>
      <c r="G26" s="54"/>
    </row>
    <row r="27" spans="1:7" x14ac:dyDescent="0.3">
      <c r="A27" s="55">
        <v>43975.333333333336</v>
      </c>
      <c r="B27" s="53"/>
      <c r="C27" s="53"/>
      <c r="D27" s="53"/>
      <c r="E27" s="53"/>
      <c r="F27" s="53"/>
      <c r="G27" s="54"/>
    </row>
    <row r="28" spans="1:7" x14ac:dyDescent="0.3">
      <c r="A28" s="55">
        <v>43976.333333333336</v>
      </c>
      <c r="B28" s="53"/>
      <c r="C28" s="53"/>
      <c r="D28" s="53"/>
      <c r="E28" s="53"/>
      <c r="F28" s="53"/>
      <c r="G28" s="54"/>
    </row>
    <row r="29" spans="1:7" x14ac:dyDescent="0.3">
      <c r="A29" s="55">
        <v>43977.333333333336</v>
      </c>
      <c r="B29" s="53"/>
      <c r="C29" s="53"/>
      <c r="D29" s="53"/>
      <c r="E29" s="53"/>
      <c r="F29" s="53"/>
      <c r="G29" s="54"/>
    </row>
    <row r="30" spans="1:7" x14ac:dyDescent="0.3">
      <c r="A30" s="55">
        <v>43978.333333333336</v>
      </c>
      <c r="B30" s="53"/>
      <c r="C30" s="53"/>
      <c r="D30" s="53"/>
      <c r="E30" s="53"/>
      <c r="F30" s="53"/>
      <c r="G30" s="54"/>
    </row>
    <row r="31" spans="1:7" x14ac:dyDescent="0.3">
      <c r="A31" s="55">
        <v>43979.333333333336</v>
      </c>
      <c r="B31" s="53"/>
      <c r="C31" s="53"/>
      <c r="D31" s="53"/>
      <c r="E31" s="53"/>
      <c r="F31" s="53"/>
      <c r="G31" s="54"/>
    </row>
    <row r="32" spans="1:7" x14ac:dyDescent="0.3">
      <c r="A32" s="55">
        <v>43980.333333333336</v>
      </c>
      <c r="B32" s="53"/>
      <c r="C32" s="53"/>
      <c r="D32" s="53"/>
      <c r="E32" s="53"/>
      <c r="F32" s="53"/>
      <c r="G32" s="54"/>
    </row>
    <row r="33" spans="1:7" x14ac:dyDescent="0.3">
      <c r="A33" s="55">
        <v>43981.333333333336</v>
      </c>
      <c r="B33" s="53"/>
      <c r="C33" s="53"/>
      <c r="D33" s="53"/>
      <c r="E33" s="53"/>
      <c r="F33" s="53"/>
      <c r="G33" s="54"/>
    </row>
    <row r="34" spans="1:7" x14ac:dyDescent="0.3">
      <c r="A34" s="55">
        <v>43982.333333333336</v>
      </c>
      <c r="B34" s="53"/>
      <c r="C34" s="53"/>
      <c r="D34" s="53"/>
      <c r="E34" s="53"/>
      <c r="F34" s="53"/>
      <c r="G34" s="54"/>
    </row>
    <row r="35" spans="1:7" x14ac:dyDescent="0.3">
      <c r="A35" s="55">
        <v>43983.333333333336</v>
      </c>
      <c r="B35" s="53"/>
      <c r="C35" s="53"/>
      <c r="D35" s="53"/>
      <c r="E35" s="53"/>
      <c r="F35" s="53"/>
      <c r="G35" s="54"/>
    </row>
    <row r="36" spans="1:7" x14ac:dyDescent="0.3">
      <c r="A36" s="55">
        <v>43984.333333333336</v>
      </c>
      <c r="B36" s="53"/>
      <c r="C36" s="53"/>
      <c r="D36" s="53"/>
      <c r="E36" s="53"/>
      <c r="F36" s="53"/>
      <c r="G36" s="54"/>
    </row>
    <row r="37" spans="1:7" x14ac:dyDescent="0.3">
      <c r="A37" s="55">
        <v>43985.333333333336</v>
      </c>
      <c r="B37" s="53"/>
      <c r="C37" s="53"/>
      <c r="D37" s="53"/>
      <c r="E37" s="53"/>
      <c r="F37" s="53"/>
      <c r="G37" s="54"/>
    </row>
    <row r="38" spans="1:7" x14ac:dyDescent="0.3">
      <c r="A38" s="55">
        <v>43986.333333333336</v>
      </c>
      <c r="B38" s="53"/>
      <c r="C38" s="53"/>
      <c r="D38" s="53"/>
      <c r="E38" s="53"/>
      <c r="F38" s="53"/>
      <c r="G38" s="54"/>
    </row>
    <row r="39" spans="1:7" x14ac:dyDescent="0.3">
      <c r="A39" s="55">
        <v>43987.333333333336</v>
      </c>
      <c r="B39" s="53"/>
      <c r="C39" s="53"/>
      <c r="D39" s="53"/>
      <c r="E39" s="53"/>
      <c r="F39" s="53"/>
      <c r="G39" s="54"/>
    </row>
    <row r="40" spans="1:7" x14ac:dyDescent="0.3">
      <c r="A40" s="55">
        <v>43988.333333333336</v>
      </c>
      <c r="B40" s="53"/>
      <c r="C40" s="53"/>
      <c r="D40" s="53"/>
      <c r="E40" s="53"/>
      <c r="F40" s="53"/>
      <c r="G40" s="54"/>
    </row>
    <row r="41" spans="1:7" x14ac:dyDescent="0.3">
      <c r="A41" s="55">
        <v>43989.333333333336</v>
      </c>
      <c r="B41" s="53"/>
      <c r="C41" s="53"/>
      <c r="D41" s="53"/>
      <c r="E41" s="53"/>
      <c r="F41" s="53"/>
      <c r="G41" s="54"/>
    </row>
    <row r="42" spans="1:7" x14ac:dyDescent="0.3">
      <c r="A42" s="55">
        <v>43990.333333333336</v>
      </c>
      <c r="B42" s="53"/>
      <c r="C42" s="53"/>
      <c r="D42" s="53"/>
      <c r="E42" s="53"/>
      <c r="F42" s="53"/>
      <c r="G42" s="54"/>
    </row>
    <row r="43" spans="1:7" x14ac:dyDescent="0.3">
      <c r="A43" s="55">
        <v>43991.333333333336</v>
      </c>
      <c r="B43" s="53"/>
      <c r="C43" s="53"/>
      <c r="D43" s="53"/>
      <c r="E43" s="53"/>
      <c r="F43" s="53"/>
      <c r="G43" s="54"/>
    </row>
    <row r="44" spans="1:7" x14ac:dyDescent="0.3">
      <c r="A44" s="55">
        <v>43992.333333333336</v>
      </c>
      <c r="B44" s="53"/>
      <c r="C44" s="53"/>
      <c r="D44" s="53"/>
      <c r="E44" s="53"/>
      <c r="F44" s="53"/>
      <c r="G44" s="54"/>
    </row>
    <row r="45" spans="1:7" x14ac:dyDescent="0.3">
      <c r="A45" s="55">
        <v>43993.333333333336</v>
      </c>
      <c r="B45" s="53"/>
      <c r="C45" s="53"/>
      <c r="D45" s="53"/>
      <c r="E45" s="53"/>
      <c r="F45" s="53"/>
      <c r="G45" s="54"/>
    </row>
    <row r="46" spans="1:7" x14ac:dyDescent="0.3">
      <c r="A46" s="55">
        <v>43994.333333333336</v>
      </c>
      <c r="B46" s="56">
        <v>3</v>
      </c>
      <c r="C46" s="56">
        <v>13</v>
      </c>
      <c r="D46" s="56">
        <v>67</v>
      </c>
      <c r="E46" s="56">
        <v>10</v>
      </c>
      <c r="F46" s="56">
        <v>38</v>
      </c>
      <c r="G46" s="57">
        <v>166</v>
      </c>
    </row>
    <row r="47" spans="1:7" x14ac:dyDescent="0.3">
      <c r="A47" s="58">
        <v>43997.333333333336</v>
      </c>
      <c r="B47" s="56">
        <v>4</v>
      </c>
      <c r="C47" s="56">
        <v>16</v>
      </c>
      <c r="D47" s="56">
        <f t="shared" ref="D47:D78" si="0">SUM(D46,B47)</f>
        <v>71</v>
      </c>
      <c r="E47" s="56">
        <v>5</v>
      </c>
      <c r="F47" s="56">
        <v>29</v>
      </c>
      <c r="G47" s="57">
        <f t="shared" ref="G47:G78" si="1">SUM(G46,E47)</f>
        <v>171</v>
      </c>
    </row>
    <row r="48" spans="1:7" x14ac:dyDescent="0.3">
      <c r="A48" s="58">
        <v>43998.333333333336</v>
      </c>
      <c r="B48" s="56">
        <v>2</v>
      </c>
      <c r="C48" s="56">
        <v>17</v>
      </c>
      <c r="D48" s="56">
        <f t="shared" si="0"/>
        <v>73</v>
      </c>
      <c r="E48" s="56">
        <v>2</v>
      </c>
      <c r="F48" s="56">
        <v>16</v>
      </c>
      <c r="G48" s="57">
        <f t="shared" si="1"/>
        <v>173</v>
      </c>
    </row>
    <row r="49" spans="1:7" x14ac:dyDescent="0.3">
      <c r="A49" s="58">
        <v>43999.333333333336</v>
      </c>
      <c r="B49" s="56">
        <v>0</v>
      </c>
      <c r="C49" s="56">
        <v>17</v>
      </c>
      <c r="D49" s="56">
        <f t="shared" si="0"/>
        <v>73</v>
      </c>
      <c r="E49" s="56">
        <v>2</v>
      </c>
      <c r="F49" s="56">
        <v>19</v>
      </c>
      <c r="G49" s="57">
        <f t="shared" si="1"/>
        <v>175</v>
      </c>
    </row>
    <row r="50" spans="1:7" x14ac:dyDescent="0.3">
      <c r="A50" s="58">
        <v>44000</v>
      </c>
      <c r="B50" s="56">
        <v>3</v>
      </c>
      <c r="C50" s="56">
        <v>20</v>
      </c>
      <c r="D50" s="56">
        <f t="shared" si="0"/>
        <v>76</v>
      </c>
      <c r="E50" s="56">
        <v>4</v>
      </c>
      <c r="F50" s="56">
        <v>23</v>
      </c>
      <c r="G50" s="57">
        <f t="shared" si="1"/>
        <v>179</v>
      </c>
    </row>
    <row r="51" spans="1:7" x14ac:dyDescent="0.3">
      <c r="A51" s="58">
        <v>44001</v>
      </c>
      <c r="B51" s="56">
        <v>2</v>
      </c>
      <c r="C51" s="56">
        <v>18</v>
      </c>
      <c r="D51" s="56">
        <f t="shared" si="0"/>
        <v>78</v>
      </c>
      <c r="E51" s="56">
        <v>8</v>
      </c>
      <c r="F51" s="56">
        <v>29</v>
      </c>
      <c r="G51" s="57">
        <f t="shared" si="1"/>
        <v>187</v>
      </c>
    </row>
    <row r="52" spans="1:7" x14ac:dyDescent="0.3">
      <c r="A52" s="58">
        <v>44004</v>
      </c>
      <c r="B52" s="56">
        <v>4</v>
      </c>
      <c r="C52" s="56">
        <v>21</v>
      </c>
      <c r="D52" s="56">
        <f t="shared" si="0"/>
        <v>82</v>
      </c>
      <c r="E52" s="56">
        <v>34</v>
      </c>
      <c r="F52" s="56">
        <v>67</v>
      </c>
      <c r="G52" s="57">
        <f t="shared" si="1"/>
        <v>221</v>
      </c>
    </row>
    <row r="53" spans="1:7" x14ac:dyDescent="0.3">
      <c r="A53" s="58">
        <v>44005</v>
      </c>
      <c r="B53" s="56">
        <v>0</v>
      </c>
      <c r="C53" s="56">
        <v>20</v>
      </c>
      <c r="D53" s="56">
        <f t="shared" si="0"/>
        <v>82</v>
      </c>
      <c r="E53" s="56">
        <v>5</v>
      </c>
      <c r="F53" s="56">
        <v>49</v>
      </c>
      <c r="G53" s="57">
        <f t="shared" si="1"/>
        <v>226</v>
      </c>
    </row>
    <row r="54" spans="1:7" x14ac:dyDescent="0.3">
      <c r="A54" s="58">
        <v>44006</v>
      </c>
      <c r="B54" s="56">
        <v>5</v>
      </c>
      <c r="C54" s="56">
        <v>18</v>
      </c>
      <c r="D54" s="56">
        <f t="shared" si="0"/>
        <v>87</v>
      </c>
      <c r="E54" s="56">
        <v>20</v>
      </c>
      <c r="F54" s="56">
        <v>64</v>
      </c>
      <c r="G54" s="57">
        <f t="shared" si="1"/>
        <v>246</v>
      </c>
    </row>
    <row r="55" spans="1:7" x14ac:dyDescent="0.3">
      <c r="A55" s="58">
        <v>44007</v>
      </c>
      <c r="B55" s="56">
        <v>5</v>
      </c>
      <c r="C55" s="56">
        <v>21</v>
      </c>
      <c r="D55" s="56">
        <f t="shared" si="0"/>
        <v>92</v>
      </c>
      <c r="E55" s="56">
        <v>40</v>
      </c>
      <c r="F55" s="56">
        <v>79</v>
      </c>
      <c r="G55" s="57">
        <f t="shared" si="1"/>
        <v>286</v>
      </c>
    </row>
    <row r="56" spans="1:7" x14ac:dyDescent="0.3">
      <c r="A56" s="58">
        <v>44008</v>
      </c>
      <c r="B56" s="56">
        <v>6</v>
      </c>
      <c r="C56" s="56">
        <v>25</v>
      </c>
      <c r="D56" s="56">
        <f t="shared" si="0"/>
        <v>98</v>
      </c>
      <c r="E56" s="56">
        <v>24</v>
      </c>
      <c r="F56" s="56">
        <v>108</v>
      </c>
      <c r="G56" s="57">
        <f t="shared" si="1"/>
        <v>310</v>
      </c>
    </row>
    <row r="57" spans="1:7" x14ac:dyDescent="0.3">
      <c r="A57" s="58">
        <v>44011</v>
      </c>
      <c r="B57" s="56">
        <v>19</v>
      </c>
      <c r="C57" s="56">
        <v>39</v>
      </c>
      <c r="D57" s="56">
        <f t="shared" si="0"/>
        <v>117</v>
      </c>
      <c r="E57" s="56">
        <v>62</v>
      </c>
      <c r="F57" s="56">
        <v>152</v>
      </c>
      <c r="G57" s="57">
        <f t="shared" si="1"/>
        <v>372</v>
      </c>
    </row>
    <row r="58" spans="1:7" x14ac:dyDescent="0.3">
      <c r="A58" s="58">
        <v>44012</v>
      </c>
      <c r="B58" s="56">
        <v>20</v>
      </c>
      <c r="C58" s="56">
        <v>55</v>
      </c>
      <c r="D58" s="56">
        <f t="shared" si="0"/>
        <v>137</v>
      </c>
      <c r="E58" s="56">
        <v>42</v>
      </c>
      <c r="F58" s="56">
        <v>192</v>
      </c>
      <c r="G58" s="57">
        <f t="shared" si="1"/>
        <v>414</v>
      </c>
    </row>
    <row r="59" spans="1:7" x14ac:dyDescent="0.3">
      <c r="A59" s="58">
        <v>44013</v>
      </c>
      <c r="B59" s="56">
        <v>19</v>
      </c>
      <c r="C59" s="56">
        <v>65</v>
      </c>
      <c r="D59" s="56">
        <f t="shared" si="0"/>
        <v>156</v>
      </c>
      <c r="E59" s="56">
        <v>32</v>
      </c>
      <c r="F59" s="56">
        <v>227</v>
      </c>
      <c r="G59" s="57">
        <f t="shared" si="1"/>
        <v>446</v>
      </c>
    </row>
    <row r="60" spans="1:7" x14ac:dyDescent="0.3">
      <c r="A60" s="58">
        <v>44014</v>
      </c>
      <c r="B60" s="56">
        <v>11</v>
      </c>
      <c r="C60" s="56">
        <v>74</v>
      </c>
      <c r="D60" s="56">
        <f t="shared" si="0"/>
        <v>167</v>
      </c>
      <c r="E60" s="56">
        <v>53</v>
      </c>
      <c r="F60" s="56">
        <v>252</v>
      </c>
      <c r="G60" s="57">
        <f t="shared" si="1"/>
        <v>499</v>
      </c>
    </row>
    <row r="61" spans="1:7" x14ac:dyDescent="0.3">
      <c r="A61" s="58">
        <v>44015</v>
      </c>
      <c r="B61" s="56">
        <v>6</v>
      </c>
      <c r="C61" s="56">
        <v>73</v>
      </c>
      <c r="D61" s="56">
        <f t="shared" si="0"/>
        <v>173</v>
      </c>
      <c r="E61" s="56">
        <v>13</v>
      </c>
      <c r="F61" s="56">
        <v>220</v>
      </c>
      <c r="G61" s="57">
        <f t="shared" si="1"/>
        <v>512</v>
      </c>
    </row>
    <row r="62" spans="1:7" x14ac:dyDescent="0.3">
      <c r="A62" s="58">
        <v>44018</v>
      </c>
      <c r="B62" s="56">
        <v>10</v>
      </c>
      <c r="C62" s="56">
        <v>83</v>
      </c>
      <c r="D62" s="56">
        <f t="shared" si="0"/>
        <v>183</v>
      </c>
      <c r="E62" s="56">
        <v>30</v>
      </c>
      <c r="F62" s="56">
        <v>250</v>
      </c>
      <c r="G62" s="57">
        <f t="shared" si="1"/>
        <v>542</v>
      </c>
    </row>
    <row r="63" spans="1:7" x14ac:dyDescent="0.3">
      <c r="A63" s="58">
        <v>44019</v>
      </c>
      <c r="B63" s="56">
        <v>9</v>
      </c>
      <c r="C63" s="56">
        <v>76</v>
      </c>
      <c r="D63" s="56">
        <f t="shared" si="0"/>
        <v>192</v>
      </c>
      <c r="E63" s="56">
        <v>19</v>
      </c>
      <c r="F63" s="56">
        <v>249</v>
      </c>
      <c r="G63" s="57">
        <f t="shared" si="1"/>
        <v>561</v>
      </c>
    </row>
    <row r="64" spans="1:7" x14ac:dyDescent="0.3">
      <c r="A64" s="58">
        <v>44020</v>
      </c>
      <c r="B64" s="56">
        <v>8</v>
      </c>
      <c r="C64" s="56">
        <v>70</v>
      </c>
      <c r="D64" s="56">
        <f t="shared" si="0"/>
        <v>200</v>
      </c>
      <c r="E64" s="56">
        <v>40</v>
      </c>
      <c r="F64" s="56">
        <v>238</v>
      </c>
      <c r="G64" s="57">
        <f t="shared" si="1"/>
        <v>601</v>
      </c>
    </row>
    <row r="65" spans="1:7" x14ac:dyDescent="0.3">
      <c r="A65" s="58">
        <v>44021</v>
      </c>
      <c r="B65" s="56">
        <v>5</v>
      </c>
      <c r="C65" s="56">
        <v>57</v>
      </c>
      <c r="D65" s="56">
        <f t="shared" si="0"/>
        <v>205</v>
      </c>
      <c r="E65" s="56">
        <v>48</v>
      </c>
      <c r="F65" s="56">
        <v>228</v>
      </c>
      <c r="G65" s="57">
        <f t="shared" si="1"/>
        <v>649</v>
      </c>
    </row>
    <row r="66" spans="1:7" x14ac:dyDescent="0.3">
      <c r="A66" s="58">
        <v>44022</v>
      </c>
      <c r="B66" s="56">
        <v>11</v>
      </c>
      <c r="C66" s="56">
        <v>55</v>
      </c>
      <c r="D66" s="56">
        <f t="shared" si="0"/>
        <v>216</v>
      </c>
      <c r="E66" s="56">
        <v>62</v>
      </c>
      <c r="F66" s="56">
        <v>245</v>
      </c>
      <c r="G66" s="57">
        <f t="shared" si="1"/>
        <v>711</v>
      </c>
    </row>
    <row r="67" spans="1:7" x14ac:dyDescent="0.3">
      <c r="A67" s="58">
        <v>44025</v>
      </c>
      <c r="B67" s="56">
        <v>13</v>
      </c>
      <c r="C67" s="56">
        <v>63</v>
      </c>
      <c r="D67" s="56">
        <f t="shared" si="0"/>
        <v>229</v>
      </c>
      <c r="E67" s="56">
        <v>26</v>
      </c>
      <c r="F67" s="56">
        <v>203</v>
      </c>
      <c r="G67" s="57">
        <f t="shared" si="1"/>
        <v>737</v>
      </c>
    </row>
    <row r="68" spans="1:7" x14ac:dyDescent="0.3">
      <c r="A68" s="58">
        <v>44026</v>
      </c>
      <c r="B68" s="56">
        <v>18</v>
      </c>
      <c r="C68" s="56">
        <v>73</v>
      </c>
      <c r="D68" s="56">
        <f t="shared" si="0"/>
        <v>247</v>
      </c>
      <c r="E68" s="56">
        <v>39</v>
      </c>
      <c r="F68" s="56">
        <v>149</v>
      </c>
      <c r="G68" s="57">
        <f t="shared" si="1"/>
        <v>776</v>
      </c>
    </row>
    <row r="69" spans="1:7" x14ac:dyDescent="0.3">
      <c r="A69" s="58">
        <v>44027</v>
      </c>
      <c r="B69" s="56">
        <v>12</v>
      </c>
      <c r="C69" s="56">
        <v>64</v>
      </c>
      <c r="D69" s="56">
        <f t="shared" si="0"/>
        <v>259</v>
      </c>
      <c r="E69" s="56">
        <v>27</v>
      </c>
      <c r="F69" s="56">
        <v>187</v>
      </c>
      <c r="G69" s="57">
        <f t="shared" si="1"/>
        <v>803</v>
      </c>
    </row>
    <row r="70" spans="1:7" x14ac:dyDescent="0.3">
      <c r="A70" s="58">
        <v>44028</v>
      </c>
      <c r="B70" s="56">
        <v>13</v>
      </c>
      <c r="C70" s="56">
        <v>71</v>
      </c>
      <c r="D70" s="56">
        <f t="shared" si="0"/>
        <v>272</v>
      </c>
      <c r="E70" s="56">
        <v>42</v>
      </c>
      <c r="F70" s="56">
        <v>213</v>
      </c>
      <c r="G70" s="57">
        <f t="shared" si="1"/>
        <v>845</v>
      </c>
    </row>
    <row r="71" spans="1:7" x14ac:dyDescent="0.3">
      <c r="A71" s="58">
        <v>44029</v>
      </c>
      <c r="B71" s="56">
        <v>12</v>
      </c>
      <c r="C71" s="56">
        <v>68</v>
      </c>
      <c r="D71" s="56">
        <f t="shared" si="0"/>
        <v>284</v>
      </c>
      <c r="E71" s="56">
        <v>22</v>
      </c>
      <c r="F71" s="56">
        <v>205</v>
      </c>
      <c r="G71" s="57">
        <f t="shared" si="1"/>
        <v>867</v>
      </c>
    </row>
    <row r="72" spans="1:7" x14ac:dyDescent="0.3">
      <c r="A72" s="58">
        <v>44032</v>
      </c>
      <c r="B72" s="56">
        <v>18</v>
      </c>
      <c r="C72" s="56">
        <v>54</v>
      </c>
      <c r="D72" s="56">
        <f t="shared" si="0"/>
        <v>302</v>
      </c>
      <c r="E72" s="56">
        <v>72</v>
      </c>
      <c r="F72" s="56">
        <v>158</v>
      </c>
      <c r="G72" s="57">
        <f t="shared" si="1"/>
        <v>939</v>
      </c>
    </row>
    <row r="73" spans="1:7" x14ac:dyDescent="0.3">
      <c r="A73" s="58">
        <v>44033</v>
      </c>
      <c r="B73" s="56">
        <v>19</v>
      </c>
      <c r="C73" s="56">
        <v>93</v>
      </c>
      <c r="D73" s="56">
        <f t="shared" si="0"/>
        <v>321</v>
      </c>
      <c r="E73" s="56">
        <v>35</v>
      </c>
      <c r="F73" s="56">
        <v>208</v>
      </c>
      <c r="G73" s="57">
        <f t="shared" si="1"/>
        <v>974</v>
      </c>
    </row>
    <row r="74" spans="1:7" x14ac:dyDescent="0.3">
      <c r="A74" s="58">
        <v>44034</v>
      </c>
      <c r="B74" s="56">
        <v>9</v>
      </c>
      <c r="C74" s="56">
        <v>89</v>
      </c>
      <c r="D74" s="56">
        <f t="shared" si="0"/>
        <v>330</v>
      </c>
      <c r="E74" s="56">
        <v>39</v>
      </c>
      <c r="F74" s="56">
        <v>202</v>
      </c>
      <c r="G74" s="57">
        <f t="shared" si="1"/>
        <v>1013</v>
      </c>
    </row>
    <row r="75" spans="1:7" x14ac:dyDescent="0.3">
      <c r="A75" s="58">
        <v>44035</v>
      </c>
      <c r="B75" s="56">
        <v>15</v>
      </c>
      <c r="C75" s="56">
        <v>92</v>
      </c>
      <c r="D75" s="56">
        <f t="shared" si="0"/>
        <v>345</v>
      </c>
      <c r="E75" s="56">
        <v>32</v>
      </c>
      <c r="F75" s="56">
        <v>232</v>
      </c>
      <c r="G75" s="57">
        <f t="shared" si="1"/>
        <v>1045</v>
      </c>
    </row>
    <row r="76" spans="1:7" x14ac:dyDescent="0.3">
      <c r="A76" s="58">
        <v>44036</v>
      </c>
      <c r="B76" s="56">
        <v>8</v>
      </c>
      <c r="C76" s="56">
        <v>97</v>
      </c>
      <c r="D76" s="56">
        <f t="shared" si="0"/>
        <v>353</v>
      </c>
      <c r="E76" s="56">
        <v>32</v>
      </c>
      <c r="F76" s="56">
        <v>269</v>
      </c>
      <c r="G76" s="57">
        <f t="shared" si="1"/>
        <v>1077</v>
      </c>
    </row>
    <row r="77" spans="1:7" x14ac:dyDescent="0.3">
      <c r="A77" s="58">
        <v>44039</v>
      </c>
      <c r="B77" s="56">
        <v>18</v>
      </c>
      <c r="C77" s="56">
        <v>88</v>
      </c>
      <c r="D77" s="56">
        <f t="shared" si="0"/>
        <v>371</v>
      </c>
      <c r="E77" s="56">
        <v>75</v>
      </c>
      <c r="F77" s="56">
        <v>232</v>
      </c>
      <c r="G77" s="57">
        <f t="shared" si="1"/>
        <v>1152</v>
      </c>
    </row>
    <row r="78" spans="1:7" x14ac:dyDescent="0.3">
      <c r="A78" s="58">
        <v>44040</v>
      </c>
      <c r="B78" s="56">
        <v>12</v>
      </c>
      <c r="C78" s="56">
        <v>81</v>
      </c>
      <c r="D78" s="56">
        <f t="shared" si="0"/>
        <v>383</v>
      </c>
      <c r="E78" s="56">
        <v>53</v>
      </c>
      <c r="F78" s="56">
        <v>289</v>
      </c>
      <c r="G78" s="57">
        <f t="shared" si="1"/>
        <v>1205</v>
      </c>
    </row>
    <row r="79" spans="1:7" x14ac:dyDescent="0.3">
      <c r="A79" s="58">
        <v>44041</v>
      </c>
      <c r="B79" s="56">
        <v>10</v>
      </c>
      <c r="C79" s="56">
        <v>78</v>
      </c>
      <c r="D79" s="56">
        <f t="shared" ref="D79:D110" si="2">SUM(D78,B79)</f>
        <v>393</v>
      </c>
      <c r="E79" s="56">
        <v>29</v>
      </c>
      <c r="F79" s="56">
        <v>210</v>
      </c>
      <c r="G79" s="57">
        <f t="shared" ref="G79:G110" si="3">SUM(G78,E79)</f>
        <v>1234</v>
      </c>
    </row>
    <row r="80" spans="1:7" x14ac:dyDescent="0.3">
      <c r="A80" s="58">
        <v>44042</v>
      </c>
      <c r="B80" s="56">
        <v>21</v>
      </c>
      <c r="C80" s="56">
        <v>96</v>
      </c>
      <c r="D80" s="56">
        <f t="shared" si="2"/>
        <v>414</v>
      </c>
      <c r="E80" s="56">
        <v>50</v>
      </c>
      <c r="F80" s="56">
        <v>299</v>
      </c>
      <c r="G80" s="57">
        <f t="shared" si="3"/>
        <v>1284</v>
      </c>
    </row>
    <row r="81" spans="1:7" x14ac:dyDescent="0.3">
      <c r="A81" s="58">
        <v>44043</v>
      </c>
      <c r="B81" s="56">
        <v>14</v>
      </c>
      <c r="C81" s="56">
        <v>94</v>
      </c>
      <c r="D81" s="56">
        <f t="shared" si="2"/>
        <v>428</v>
      </c>
      <c r="E81" s="56">
        <v>28</v>
      </c>
      <c r="F81" s="56">
        <v>295</v>
      </c>
      <c r="G81" s="57">
        <f t="shared" si="3"/>
        <v>1312</v>
      </c>
    </row>
    <row r="82" spans="1:7" x14ac:dyDescent="0.3">
      <c r="A82" s="58">
        <v>44044</v>
      </c>
      <c r="B82" s="56"/>
      <c r="C82" s="56"/>
      <c r="D82" s="56">
        <f t="shared" si="2"/>
        <v>428</v>
      </c>
      <c r="E82" s="56"/>
      <c r="F82" s="56"/>
      <c r="G82" s="57">
        <f t="shared" si="3"/>
        <v>1312</v>
      </c>
    </row>
    <row r="83" spans="1:7" x14ac:dyDescent="0.3">
      <c r="A83" s="58">
        <v>44045</v>
      </c>
      <c r="B83" s="56"/>
      <c r="C83" s="56"/>
      <c r="D83" s="56">
        <f t="shared" si="2"/>
        <v>428</v>
      </c>
      <c r="E83" s="56"/>
      <c r="F83" s="56"/>
      <c r="G83" s="57">
        <f t="shared" si="3"/>
        <v>1312</v>
      </c>
    </row>
    <row r="84" spans="1:7" x14ac:dyDescent="0.3">
      <c r="A84" s="58">
        <v>44046</v>
      </c>
      <c r="B84" s="56">
        <v>22</v>
      </c>
      <c r="C84" s="56">
        <v>73</v>
      </c>
      <c r="D84" s="56">
        <f t="shared" si="2"/>
        <v>450</v>
      </c>
      <c r="E84" s="56">
        <v>50</v>
      </c>
      <c r="F84" s="56">
        <v>192</v>
      </c>
      <c r="G84" s="57">
        <f t="shared" si="3"/>
        <v>1362</v>
      </c>
    </row>
    <row r="85" spans="1:7" x14ac:dyDescent="0.3">
      <c r="A85" s="58">
        <v>44047</v>
      </c>
      <c r="B85" s="56">
        <v>12</v>
      </c>
      <c r="C85" s="56">
        <v>92</v>
      </c>
      <c r="D85" s="56">
        <f t="shared" si="2"/>
        <v>462</v>
      </c>
      <c r="E85" s="56">
        <v>35</v>
      </c>
      <c r="F85" s="56">
        <v>212</v>
      </c>
      <c r="G85" s="57">
        <f t="shared" si="3"/>
        <v>1397</v>
      </c>
    </row>
    <row r="86" spans="1:7" x14ac:dyDescent="0.3">
      <c r="A86" s="58">
        <v>44048</v>
      </c>
      <c r="B86" s="56">
        <v>19</v>
      </c>
      <c r="C86" s="56">
        <v>92</v>
      </c>
      <c r="D86" s="56">
        <f t="shared" si="2"/>
        <v>481</v>
      </c>
      <c r="E86" s="56">
        <v>34</v>
      </c>
      <c r="F86" s="56">
        <v>204</v>
      </c>
      <c r="G86" s="57">
        <f t="shared" si="3"/>
        <v>1431</v>
      </c>
    </row>
    <row r="87" spans="1:7" x14ac:dyDescent="0.3">
      <c r="A87" s="58">
        <v>44049</v>
      </c>
      <c r="B87" s="56">
        <v>15</v>
      </c>
      <c r="C87" s="56">
        <v>102</v>
      </c>
      <c r="D87" s="56">
        <f t="shared" si="2"/>
        <v>496</v>
      </c>
      <c r="E87" s="56">
        <v>70</v>
      </c>
      <c r="F87" s="56">
        <v>251</v>
      </c>
      <c r="G87" s="57">
        <f t="shared" si="3"/>
        <v>1501</v>
      </c>
    </row>
    <row r="88" spans="1:7" x14ac:dyDescent="0.3">
      <c r="A88" s="58">
        <v>44050</v>
      </c>
      <c r="B88" s="56">
        <v>9</v>
      </c>
      <c r="C88" s="56">
        <v>68</v>
      </c>
      <c r="D88" s="56">
        <f t="shared" si="2"/>
        <v>505</v>
      </c>
      <c r="E88" s="56">
        <v>14</v>
      </c>
      <c r="F88" s="56">
        <v>140</v>
      </c>
      <c r="G88" s="57">
        <f t="shared" si="3"/>
        <v>1515</v>
      </c>
    </row>
    <row r="89" spans="1:7" x14ac:dyDescent="0.3">
      <c r="A89" s="58">
        <v>44051</v>
      </c>
      <c r="B89" s="56"/>
      <c r="C89" s="56"/>
      <c r="D89" s="56">
        <f t="shared" si="2"/>
        <v>505</v>
      </c>
      <c r="E89" s="56"/>
      <c r="F89" s="56"/>
      <c r="G89" s="57">
        <f t="shared" si="3"/>
        <v>1515</v>
      </c>
    </row>
    <row r="90" spans="1:7" x14ac:dyDescent="0.3">
      <c r="A90" s="58">
        <v>44052</v>
      </c>
      <c r="B90" s="56"/>
      <c r="C90" s="56"/>
      <c r="D90" s="56">
        <f t="shared" si="2"/>
        <v>505</v>
      </c>
      <c r="E90" s="56"/>
      <c r="F90" s="56"/>
      <c r="G90" s="57">
        <f t="shared" si="3"/>
        <v>1515</v>
      </c>
    </row>
    <row r="91" spans="1:7" x14ac:dyDescent="0.3">
      <c r="A91" s="58">
        <v>44053</v>
      </c>
      <c r="B91" s="56">
        <v>21</v>
      </c>
      <c r="C91" s="56">
        <v>103</v>
      </c>
      <c r="D91" s="56">
        <f t="shared" si="2"/>
        <v>526</v>
      </c>
      <c r="E91" s="56">
        <v>40</v>
      </c>
      <c r="F91" s="56">
        <v>327</v>
      </c>
      <c r="G91" s="57">
        <f t="shared" si="3"/>
        <v>1555</v>
      </c>
    </row>
    <row r="92" spans="1:7" x14ac:dyDescent="0.3">
      <c r="A92" s="58">
        <v>44054</v>
      </c>
      <c r="B92" s="56">
        <v>27</v>
      </c>
      <c r="C92" s="56">
        <v>116</v>
      </c>
      <c r="D92" s="56">
        <f t="shared" si="2"/>
        <v>553</v>
      </c>
      <c r="E92" s="56">
        <v>58</v>
      </c>
      <c r="F92" s="56">
        <v>443</v>
      </c>
      <c r="G92" s="57">
        <f t="shared" si="3"/>
        <v>1613</v>
      </c>
    </row>
    <row r="93" spans="1:7" x14ac:dyDescent="0.3">
      <c r="A93" s="58">
        <v>44055</v>
      </c>
      <c r="B93" s="56">
        <v>20</v>
      </c>
      <c r="C93" s="56">
        <v>138</v>
      </c>
      <c r="D93" s="56">
        <f t="shared" si="2"/>
        <v>573</v>
      </c>
      <c r="E93" s="56">
        <v>44</v>
      </c>
      <c r="F93" s="56">
        <v>417</v>
      </c>
      <c r="G93" s="57">
        <f t="shared" si="3"/>
        <v>1657</v>
      </c>
    </row>
    <row r="94" spans="1:7" x14ac:dyDescent="0.3">
      <c r="A94" s="58">
        <v>44056</v>
      </c>
      <c r="B94" s="56">
        <v>20</v>
      </c>
      <c r="C94" s="56">
        <v>145</v>
      </c>
      <c r="D94" s="56">
        <f t="shared" si="2"/>
        <v>593</v>
      </c>
      <c r="E94" s="56">
        <v>75</v>
      </c>
      <c r="F94" s="56">
        <v>436</v>
      </c>
      <c r="G94" s="57">
        <f t="shared" si="3"/>
        <v>1732</v>
      </c>
    </row>
    <row r="95" spans="1:7" x14ac:dyDescent="0.3">
      <c r="A95" s="58">
        <v>44057</v>
      </c>
      <c r="B95" s="56">
        <v>13</v>
      </c>
      <c r="C95" s="56">
        <v>138</v>
      </c>
      <c r="D95" s="56">
        <f t="shared" si="2"/>
        <v>606</v>
      </c>
      <c r="E95" s="56">
        <v>76</v>
      </c>
      <c r="F95" s="56">
        <v>652</v>
      </c>
      <c r="G95" s="57">
        <f t="shared" si="3"/>
        <v>1808</v>
      </c>
    </row>
    <row r="96" spans="1:7" x14ac:dyDescent="0.3">
      <c r="A96" s="58">
        <v>44058</v>
      </c>
      <c r="B96" s="56"/>
      <c r="C96" s="56"/>
      <c r="D96" s="56">
        <f t="shared" si="2"/>
        <v>606</v>
      </c>
      <c r="E96" s="56"/>
      <c r="F96" s="56"/>
      <c r="G96" s="57">
        <f t="shared" si="3"/>
        <v>1808</v>
      </c>
    </row>
    <row r="97" spans="1:7" x14ac:dyDescent="0.3">
      <c r="A97" s="58">
        <v>44059</v>
      </c>
      <c r="B97" s="56"/>
      <c r="C97" s="56"/>
      <c r="D97" s="56">
        <f t="shared" si="2"/>
        <v>606</v>
      </c>
      <c r="E97" s="56"/>
      <c r="F97" s="56"/>
      <c r="G97" s="57">
        <f t="shared" si="3"/>
        <v>1808</v>
      </c>
    </row>
    <row r="98" spans="1:7" x14ac:dyDescent="0.3">
      <c r="A98" s="58">
        <v>44060</v>
      </c>
      <c r="B98" s="56">
        <v>36</v>
      </c>
      <c r="C98" s="56">
        <v>124</v>
      </c>
      <c r="D98" s="56">
        <f t="shared" si="2"/>
        <v>642</v>
      </c>
      <c r="E98" s="56">
        <v>101</v>
      </c>
      <c r="F98" s="56">
        <v>473</v>
      </c>
      <c r="G98" s="57">
        <f t="shared" si="3"/>
        <v>1909</v>
      </c>
    </row>
    <row r="99" spans="1:7" x14ac:dyDescent="0.3">
      <c r="A99" s="58">
        <v>44061</v>
      </c>
      <c r="B99" s="56">
        <v>22</v>
      </c>
      <c r="C99" s="56">
        <v>137</v>
      </c>
      <c r="D99" s="56">
        <f t="shared" si="2"/>
        <v>664</v>
      </c>
      <c r="E99" s="56">
        <v>70</v>
      </c>
      <c r="F99" s="56">
        <v>560</v>
      </c>
      <c r="G99" s="57">
        <f t="shared" si="3"/>
        <v>1979</v>
      </c>
    </row>
    <row r="100" spans="1:7" x14ac:dyDescent="0.3">
      <c r="A100" s="58">
        <v>44062</v>
      </c>
      <c r="B100" s="56">
        <v>23</v>
      </c>
      <c r="C100" s="56">
        <v>148</v>
      </c>
      <c r="D100" s="56">
        <f t="shared" si="2"/>
        <v>687</v>
      </c>
      <c r="E100" s="56">
        <v>50</v>
      </c>
      <c r="F100" s="56">
        <v>609</v>
      </c>
      <c r="G100" s="57">
        <f t="shared" si="3"/>
        <v>2029</v>
      </c>
    </row>
    <row r="101" spans="1:7" x14ac:dyDescent="0.3">
      <c r="A101" s="58">
        <v>44063</v>
      </c>
      <c r="B101" s="56">
        <v>23</v>
      </c>
      <c r="C101" s="56">
        <v>136</v>
      </c>
      <c r="D101" s="56">
        <f t="shared" si="2"/>
        <v>710</v>
      </c>
      <c r="E101" s="56">
        <v>73</v>
      </c>
      <c r="F101" s="56">
        <v>624</v>
      </c>
      <c r="G101" s="57">
        <f t="shared" si="3"/>
        <v>2102</v>
      </c>
    </row>
    <row r="102" spans="1:7" x14ac:dyDescent="0.3">
      <c r="A102" s="58">
        <v>44064</v>
      </c>
      <c r="B102" s="56">
        <v>12</v>
      </c>
      <c r="C102" s="56">
        <v>142</v>
      </c>
      <c r="D102" s="56">
        <f t="shared" si="2"/>
        <v>722</v>
      </c>
      <c r="E102" s="56">
        <v>52</v>
      </c>
      <c r="F102" s="56">
        <v>548</v>
      </c>
      <c r="G102" s="57">
        <f t="shared" si="3"/>
        <v>2154</v>
      </c>
    </row>
    <row r="103" spans="1:7" x14ac:dyDescent="0.3">
      <c r="A103" s="58">
        <v>44065</v>
      </c>
      <c r="B103" s="56"/>
      <c r="C103" s="56"/>
      <c r="D103" s="56">
        <f t="shared" si="2"/>
        <v>722</v>
      </c>
      <c r="E103" s="56"/>
      <c r="F103" s="56"/>
      <c r="G103" s="57">
        <f t="shared" si="3"/>
        <v>2154</v>
      </c>
    </row>
    <row r="104" spans="1:7" x14ac:dyDescent="0.3">
      <c r="A104" s="58">
        <v>44066</v>
      </c>
      <c r="B104" s="56"/>
      <c r="C104" s="56"/>
      <c r="D104" s="56">
        <f t="shared" si="2"/>
        <v>722</v>
      </c>
      <c r="E104" s="56"/>
      <c r="F104" s="56"/>
      <c r="G104" s="57">
        <f t="shared" si="3"/>
        <v>2154</v>
      </c>
    </row>
    <row r="105" spans="1:7" x14ac:dyDescent="0.3">
      <c r="A105" s="58">
        <v>44067</v>
      </c>
      <c r="B105" s="56">
        <v>49</v>
      </c>
      <c r="C105" s="56">
        <v>128</v>
      </c>
      <c r="D105" s="56">
        <f t="shared" si="2"/>
        <v>771</v>
      </c>
      <c r="E105" s="56">
        <v>94</v>
      </c>
      <c r="F105" s="56">
        <v>507</v>
      </c>
      <c r="G105" s="57">
        <f t="shared" si="3"/>
        <v>2248</v>
      </c>
    </row>
    <row r="106" spans="1:7" x14ac:dyDescent="0.3">
      <c r="A106" s="58">
        <v>44068</v>
      </c>
      <c r="B106" s="56">
        <v>23</v>
      </c>
      <c r="C106" s="56">
        <v>143</v>
      </c>
      <c r="D106" s="56">
        <f t="shared" si="2"/>
        <v>794</v>
      </c>
      <c r="E106" s="56">
        <v>46</v>
      </c>
      <c r="F106" s="56">
        <v>466</v>
      </c>
      <c r="G106" s="57">
        <f t="shared" si="3"/>
        <v>2294</v>
      </c>
    </row>
    <row r="107" spans="1:7" x14ac:dyDescent="0.3">
      <c r="A107" s="58">
        <v>44069</v>
      </c>
      <c r="B107" s="56">
        <v>21</v>
      </c>
      <c r="C107" s="56">
        <v>173</v>
      </c>
      <c r="D107" s="56">
        <f t="shared" si="2"/>
        <v>815</v>
      </c>
      <c r="E107" s="56">
        <v>28</v>
      </c>
      <c r="F107" s="56">
        <v>511</v>
      </c>
      <c r="G107" s="57">
        <f t="shared" si="3"/>
        <v>2322</v>
      </c>
    </row>
    <row r="108" spans="1:7" x14ac:dyDescent="0.3">
      <c r="A108" s="58">
        <v>44070</v>
      </c>
      <c r="B108" s="56">
        <v>33</v>
      </c>
      <c r="C108" s="56">
        <v>151</v>
      </c>
      <c r="D108" s="56">
        <f t="shared" si="2"/>
        <v>848</v>
      </c>
      <c r="E108" s="56">
        <v>77</v>
      </c>
      <c r="F108" s="56">
        <v>473</v>
      </c>
      <c r="G108" s="57">
        <f t="shared" si="3"/>
        <v>2399</v>
      </c>
    </row>
    <row r="109" spans="1:7" x14ac:dyDescent="0.3">
      <c r="A109" s="58">
        <v>44071</v>
      </c>
      <c r="B109" s="56">
        <v>16</v>
      </c>
      <c r="C109" s="56">
        <v>125</v>
      </c>
      <c r="D109" s="56">
        <f t="shared" si="2"/>
        <v>864</v>
      </c>
      <c r="E109" s="56">
        <v>39</v>
      </c>
      <c r="F109" s="56">
        <v>514</v>
      </c>
      <c r="G109" s="57">
        <f t="shared" si="3"/>
        <v>2438</v>
      </c>
    </row>
    <row r="110" spans="1:7" x14ac:dyDescent="0.3">
      <c r="A110" s="58">
        <v>44072</v>
      </c>
      <c r="B110" s="56"/>
      <c r="C110" s="56"/>
      <c r="D110" s="56">
        <f t="shared" si="2"/>
        <v>864</v>
      </c>
      <c r="E110" s="56"/>
      <c r="F110" s="56"/>
      <c r="G110" s="57">
        <f t="shared" si="3"/>
        <v>2438</v>
      </c>
    </row>
    <row r="111" spans="1:7" x14ac:dyDescent="0.3">
      <c r="A111" s="58">
        <v>44073</v>
      </c>
      <c r="B111" s="56"/>
      <c r="C111" s="56"/>
      <c r="D111" s="56">
        <f t="shared" ref="D111:D137" si="4">SUM(D110,B111)</f>
        <v>864</v>
      </c>
      <c r="E111" s="56"/>
      <c r="F111" s="56"/>
      <c r="G111" s="57">
        <f t="shared" ref="G111:G139" si="5">SUM(G110,E111)</f>
        <v>2438</v>
      </c>
    </row>
    <row r="112" spans="1:7" x14ac:dyDescent="0.3">
      <c r="A112" s="58">
        <v>44074</v>
      </c>
      <c r="B112" s="56">
        <v>29</v>
      </c>
      <c r="C112" s="56">
        <v>124</v>
      </c>
      <c r="D112" s="56">
        <f t="shared" si="4"/>
        <v>893</v>
      </c>
      <c r="E112" s="56">
        <v>51</v>
      </c>
      <c r="F112" s="56">
        <v>367</v>
      </c>
      <c r="G112" s="57">
        <f t="shared" si="5"/>
        <v>2489</v>
      </c>
    </row>
    <row r="113" spans="1:7" x14ac:dyDescent="0.3">
      <c r="A113" s="58">
        <v>44075</v>
      </c>
      <c r="B113" s="56">
        <v>15</v>
      </c>
      <c r="C113" s="56">
        <v>116</v>
      </c>
      <c r="D113" s="56">
        <f t="shared" si="4"/>
        <v>908</v>
      </c>
      <c r="E113" s="56">
        <v>61</v>
      </c>
      <c r="F113" s="56">
        <v>303</v>
      </c>
      <c r="G113" s="57">
        <f t="shared" si="5"/>
        <v>2550</v>
      </c>
    </row>
    <row r="114" spans="1:7" x14ac:dyDescent="0.3">
      <c r="A114" s="58">
        <v>44076</v>
      </c>
      <c r="B114" s="56">
        <v>35</v>
      </c>
      <c r="C114" s="56">
        <v>131</v>
      </c>
      <c r="D114" s="56">
        <f t="shared" si="4"/>
        <v>943</v>
      </c>
      <c r="E114" s="56">
        <v>40</v>
      </c>
      <c r="F114" s="56">
        <v>382</v>
      </c>
      <c r="G114" s="57">
        <f t="shared" si="5"/>
        <v>2590</v>
      </c>
    </row>
    <row r="115" spans="1:7" x14ac:dyDescent="0.3">
      <c r="A115" s="58">
        <v>44077</v>
      </c>
      <c r="B115" s="56">
        <v>24</v>
      </c>
      <c r="C115" s="56">
        <v>116</v>
      </c>
      <c r="D115" s="56">
        <f t="shared" si="4"/>
        <v>967</v>
      </c>
      <c r="E115" s="56">
        <v>25</v>
      </c>
      <c r="F115" s="56">
        <v>409</v>
      </c>
      <c r="G115" s="57">
        <f t="shared" si="5"/>
        <v>2615</v>
      </c>
    </row>
    <row r="116" spans="1:7" x14ac:dyDescent="0.3">
      <c r="A116" s="58">
        <v>44078</v>
      </c>
      <c r="B116" s="59">
        <v>18</v>
      </c>
      <c r="C116" s="59">
        <v>128</v>
      </c>
      <c r="D116" s="56">
        <f t="shared" si="4"/>
        <v>985</v>
      </c>
      <c r="E116" s="59">
        <v>26</v>
      </c>
      <c r="F116" s="59">
        <v>383</v>
      </c>
      <c r="G116" s="57">
        <f t="shared" si="5"/>
        <v>2641</v>
      </c>
    </row>
    <row r="117" spans="1:7" x14ac:dyDescent="0.3">
      <c r="A117" s="58">
        <v>44079</v>
      </c>
      <c r="B117" s="59"/>
      <c r="C117" s="59"/>
      <c r="D117" s="56">
        <f t="shared" si="4"/>
        <v>985</v>
      </c>
      <c r="E117" s="59"/>
      <c r="F117" s="59"/>
      <c r="G117" s="57">
        <f t="shared" si="5"/>
        <v>2641</v>
      </c>
    </row>
    <row r="118" spans="1:7" x14ac:dyDescent="0.3">
      <c r="A118" s="58">
        <v>44080</v>
      </c>
      <c r="B118" s="59"/>
      <c r="C118" s="59"/>
      <c r="D118" s="56">
        <f t="shared" si="4"/>
        <v>985</v>
      </c>
      <c r="E118" s="59"/>
      <c r="F118" s="59"/>
      <c r="G118" s="57">
        <f t="shared" si="5"/>
        <v>2641</v>
      </c>
    </row>
    <row r="119" spans="1:7" x14ac:dyDescent="0.3">
      <c r="A119" s="58">
        <v>44081</v>
      </c>
      <c r="B119" s="59">
        <v>39</v>
      </c>
      <c r="C119" s="59">
        <v>145</v>
      </c>
      <c r="D119" s="56">
        <f t="shared" si="4"/>
        <v>1024</v>
      </c>
      <c r="E119" s="59">
        <v>51</v>
      </c>
      <c r="F119" s="59">
        <v>332</v>
      </c>
      <c r="G119" s="57">
        <f t="shared" si="5"/>
        <v>2692</v>
      </c>
    </row>
    <row r="120" spans="1:7" x14ac:dyDescent="0.3">
      <c r="A120" s="58">
        <v>44082</v>
      </c>
      <c r="B120" s="59">
        <v>37</v>
      </c>
      <c r="C120" s="59">
        <v>136</v>
      </c>
      <c r="D120" s="56">
        <f t="shared" si="4"/>
        <v>1061</v>
      </c>
      <c r="E120" s="59">
        <v>63</v>
      </c>
      <c r="F120" s="59">
        <v>292</v>
      </c>
      <c r="G120" s="57">
        <f t="shared" si="5"/>
        <v>2755</v>
      </c>
    </row>
    <row r="121" spans="1:7" x14ac:dyDescent="0.3">
      <c r="A121" s="58">
        <v>44083</v>
      </c>
      <c r="B121" s="59">
        <v>15</v>
      </c>
      <c r="C121" s="59">
        <v>155</v>
      </c>
      <c r="D121" s="56">
        <f t="shared" si="4"/>
        <v>1076</v>
      </c>
      <c r="E121" s="59">
        <v>43</v>
      </c>
      <c r="F121" s="59">
        <v>430</v>
      </c>
      <c r="G121" s="57">
        <f t="shared" si="5"/>
        <v>2798</v>
      </c>
    </row>
    <row r="122" spans="1:7" x14ac:dyDescent="0.3">
      <c r="A122" s="58">
        <v>44084</v>
      </c>
      <c r="B122" s="59">
        <v>22</v>
      </c>
      <c r="C122" s="59">
        <v>180</v>
      </c>
      <c r="D122" s="56">
        <f t="shared" si="4"/>
        <v>1098</v>
      </c>
      <c r="E122" s="59">
        <v>48</v>
      </c>
      <c r="F122" s="59">
        <v>514</v>
      </c>
      <c r="G122" s="57">
        <f t="shared" si="5"/>
        <v>2846</v>
      </c>
    </row>
    <row r="123" spans="1:7" x14ac:dyDescent="0.3">
      <c r="A123" s="58">
        <v>44085</v>
      </c>
      <c r="B123" s="59">
        <v>24</v>
      </c>
      <c r="C123" s="59">
        <v>189</v>
      </c>
      <c r="D123" s="56">
        <f t="shared" si="4"/>
        <v>1122</v>
      </c>
      <c r="E123" s="59">
        <v>42</v>
      </c>
      <c r="F123" s="59">
        <v>511</v>
      </c>
      <c r="G123" s="57">
        <f t="shared" si="5"/>
        <v>2888</v>
      </c>
    </row>
    <row r="124" spans="1:7" x14ac:dyDescent="0.3">
      <c r="A124" s="58">
        <v>44086</v>
      </c>
      <c r="B124" s="59"/>
      <c r="C124" s="59"/>
      <c r="D124" s="56">
        <f t="shared" si="4"/>
        <v>1122</v>
      </c>
      <c r="E124" s="59"/>
      <c r="F124" s="59"/>
      <c r="G124" s="57">
        <f t="shared" si="5"/>
        <v>2888</v>
      </c>
    </row>
    <row r="125" spans="1:7" x14ac:dyDescent="0.3">
      <c r="A125" s="58">
        <v>44087</v>
      </c>
      <c r="B125" s="59"/>
      <c r="C125" s="59"/>
      <c r="D125" s="56">
        <f t="shared" si="4"/>
        <v>1122</v>
      </c>
      <c r="E125" s="59"/>
      <c r="F125" s="59"/>
      <c r="G125" s="57">
        <f t="shared" si="5"/>
        <v>2888</v>
      </c>
    </row>
    <row r="126" spans="1:7" x14ac:dyDescent="0.3">
      <c r="A126" s="58">
        <v>44088</v>
      </c>
      <c r="B126" s="59">
        <v>20</v>
      </c>
      <c r="C126" s="59">
        <v>193</v>
      </c>
      <c r="D126" s="56">
        <f t="shared" si="4"/>
        <v>1142</v>
      </c>
      <c r="E126" s="59">
        <v>47</v>
      </c>
      <c r="F126" s="59">
        <v>528</v>
      </c>
      <c r="G126" s="57">
        <f t="shared" si="5"/>
        <v>2935</v>
      </c>
    </row>
    <row r="127" spans="1:7" x14ac:dyDescent="0.3">
      <c r="A127" s="58">
        <v>44089</v>
      </c>
      <c r="B127" s="59">
        <v>31</v>
      </c>
      <c r="C127" s="59">
        <v>167</v>
      </c>
      <c r="D127" s="56">
        <f t="shared" si="4"/>
        <v>1173</v>
      </c>
      <c r="E127" s="59">
        <v>114</v>
      </c>
      <c r="F127" s="59">
        <v>566</v>
      </c>
      <c r="G127" s="57">
        <f t="shared" si="5"/>
        <v>3049</v>
      </c>
    </row>
    <row r="128" spans="1:7" x14ac:dyDescent="0.3">
      <c r="A128" s="58">
        <v>44090</v>
      </c>
      <c r="B128" s="59">
        <v>23</v>
      </c>
      <c r="C128" s="59">
        <v>174</v>
      </c>
      <c r="D128" s="56">
        <f t="shared" si="4"/>
        <v>1196</v>
      </c>
      <c r="E128" s="59">
        <v>46</v>
      </c>
      <c r="F128" s="59">
        <v>560</v>
      </c>
      <c r="G128" s="57">
        <f t="shared" si="5"/>
        <v>3095</v>
      </c>
    </row>
    <row r="129" spans="1:7" x14ac:dyDescent="0.3">
      <c r="A129" s="58">
        <v>44091</v>
      </c>
      <c r="B129" s="59">
        <v>25</v>
      </c>
      <c r="C129" s="59">
        <v>167</v>
      </c>
      <c r="D129" s="56">
        <f t="shared" si="4"/>
        <v>1221</v>
      </c>
      <c r="E129" s="59">
        <v>67</v>
      </c>
      <c r="F129" s="59">
        <v>554</v>
      </c>
      <c r="G129" s="57">
        <f t="shared" si="5"/>
        <v>3162</v>
      </c>
    </row>
    <row r="130" spans="1:7" x14ac:dyDescent="0.3">
      <c r="A130" s="58">
        <v>44092</v>
      </c>
      <c r="B130" s="59">
        <v>24</v>
      </c>
      <c r="C130" s="59">
        <v>151</v>
      </c>
      <c r="D130" s="56">
        <f t="shared" si="4"/>
        <v>1245</v>
      </c>
      <c r="E130" s="59">
        <v>57</v>
      </c>
      <c r="F130" s="59">
        <v>506</v>
      </c>
      <c r="G130" s="57">
        <f t="shared" si="5"/>
        <v>3219</v>
      </c>
    </row>
    <row r="131" spans="1:7" x14ac:dyDescent="0.3">
      <c r="A131" s="58">
        <v>44093</v>
      </c>
      <c r="B131" s="59"/>
      <c r="C131" s="59"/>
      <c r="D131" s="56">
        <f t="shared" si="4"/>
        <v>1245</v>
      </c>
      <c r="E131" s="59"/>
      <c r="F131" s="59"/>
      <c r="G131" s="57">
        <f t="shared" si="5"/>
        <v>3219</v>
      </c>
    </row>
    <row r="132" spans="1:7" x14ac:dyDescent="0.3">
      <c r="A132" s="58">
        <v>44094</v>
      </c>
      <c r="B132" s="59"/>
      <c r="C132" s="59"/>
      <c r="D132" s="56">
        <f t="shared" si="4"/>
        <v>1245</v>
      </c>
      <c r="E132" s="59"/>
      <c r="F132" s="59"/>
      <c r="G132" s="57">
        <f t="shared" si="5"/>
        <v>3219</v>
      </c>
    </row>
    <row r="133" spans="1:7" x14ac:dyDescent="0.3">
      <c r="A133" s="58">
        <v>44095</v>
      </c>
      <c r="B133" s="59">
        <v>55</v>
      </c>
      <c r="C133" s="59">
        <v>137</v>
      </c>
      <c r="D133" s="56">
        <f t="shared" si="4"/>
        <v>1300</v>
      </c>
      <c r="E133" s="59">
        <v>119</v>
      </c>
      <c r="F133" s="59">
        <v>351</v>
      </c>
      <c r="G133" s="57">
        <f t="shared" si="5"/>
        <v>3338</v>
      </c>
    </row>
    <row r="134" spans="1:7" x14ac:dyDescent="0.3">
      <c r="A134" s="58">
        <v>44096</v>
      </c>
      <c r="B134" s="59">
        <v>37</v>
      </c>
      <c r="C134" s="59">
        <v>144</v>
      </c>
      <c r="D134" s="56">
        <f t="shared" si="4"/>
        <v>1337</v>
      </c>
      <c r="E134" s="59">
        <v>54</v>
      </c>
      <c r="F134" s="59">
        <v>431</v>
      </c>
      <c r="G134" s="57">
        <f t="shared" si="5"/>
        <v>3392</v>
      </c>
    </row>
    <row r="135" spans="1:7" x14ac:dyDescent="0.3">
      <c r="A135" s="58">
        <v>44097</v>
      </c>
      <c r="B135" s="59">
        <v>20</v>
      </c>
      <c r="C135" s="59">
        <v>156</v>
      </c>
      <c r="D135" s="56">
        <f t="shared" si="4"/>
        <v>1357</v>
      </c>
      <c r="E135" s="59">
        <v>44</v>
      </c>
      <c r="F135" s="59">
        <v>383</v>
      </c>
      <c r="G135" s="57">
        <f t="shared" si="5"/>
        <v>3436</v>
      </c>
    </row>
    <row r="136" spans="1:7" x14ac:dyDescent="0.3">
      <c r="A136" s="58">
        <v>44098</v>
      </c>
      <c r="B136" s="60">
        <v>12</v>
      </c>
      <c r="C136" s="60">
        <v>157</v>
      </c>
      <c r="D136" s="56">
        <f t="shared" si="4"/>
        <v>1369</v>
      </c>
      <c r="E136" s="60">
        <v>22</v>
      </c>
      <c r="F136" s="60">
        <v>386</v>
      </c>
      <c r="G136" s="57">
        <f t="shared" si="5"/>
        <v>3458</v>
      </c>
    </row>
    <row r="137" spans="1:7" x14ac:dyDescent="0.3">
      <c r="A137" s="58">
        <v>44099</v>
      </c>
      <c r="B137" s="60">
        <v>10</v>
      </c>
      <c r="C137" s="60">
        <v>153</v>
      </c>
      <c r="D137" s="56">
        <f t="shared" si="4"/>
        <v>1379</v>
      </c>
      <c r="E137" s="60">
        <v>28</v>
      </c>
      <c r="F137" s="60">
        <v>381</v>
      </c>
      <c r="G137" s="57">
        <f t="shared" si="5"/>
        <v>3486</v>
      </c>
    </row>
    <row r="138" spans="1:7" x14ac:dyDescent="0.3">
      <c r="A138" s="58">
        <v>44100</v>
      </c>
      <c r="B138" s="61"/>
      <c r="C138" s="61"/>
      <c r="D138" s="61"/>
      <c r="E138" s="61"/>
      <c r="F138" s="61"/>
      <c r="G138" s="57">
        <f t="shared" si="5"/>
        <v>3486</v>
      </c>
    </row>
    <row r="139" spans="1:7" x14ac:dyDescent="0.3">
      <c r="A139" s="58">
        <v>44101</v>
      </c>
      <c r="B139" s="61"/>
      <c r="C139" s="61"/>
      <c r="D139" s="61"/>
      <c r="E139" s="61"/>
      <c r="F139" s="61"/>
      <c r="G139" s="57">
        <f t="shared" si="5"/>
        <v>3486</v>
      </c>
    </row>
    <row r="140" spans="1:7" x14ac:dyDescent="0.3">
      <c r="A140" s="58">
        <v>44102</v>
      </c>
      <c r="B140" s="60">
        <v>20</v>
      </c>
      <c r="C140" s="60">
        <v>105</v>
      </c>
      <c r="D140" s="56">
        <f>SUM(D137,B140)</f>
        <v>1399</v>
      </c>
      <c r="E140" s="60">
        <v>53</v>
      </c>
      <c r="F140" s="60">
        <v>244</v>
      </c>
      <c r="G140" s="57">
        <f>SUM(G137,E140)</f>
        <v>3539</v>
      </c>
    </row>
    <row r="141" spans="1:7" x14ac:dyDescent="0.3">
      <c r="A141" s="58">
        <v>44103</v>
      </c>
      <c r="B141" s="60">
        <v>7</v>
      </c>
      <c r="C141" s="60">
        <v>98</v>
      </c>
      <c r="D141" s="56">
        <f>SUM(D140,B141)</f>
        <v>1406</v>
      </c>
      <c r="E141" s="60">
        <v>10</v>
      </c>
      <c r="F141" s="60">
        <v>227</v>
      </c>
      <c r="G141" s="57">
        <f>SUM(G140,E141)</f>
        <v>3549</v>
      </c>
    </row>
    <row r="142" spans="1:7" x14ac:dyDescent="0.3">
      <c r="A142" s="58">
        <v>44104</v>
      </c>
      <c r="B142" s="60">
        <v>18</v>
      </c>
      <c r="C142" s="60">
        <v>84</v>
      </c>
      <c r="D142" s="56">
        <f t="shared" ref="D142:D158" si="6">SUM(D141,B142)</f>
        <v>1424</v>
      </c>
      <c r="E142" s="60">
        <v>31</v>
      </c>
      <c r="F142" s="60">
        <v>234</v>
      </c>
      <c r="G142" s="57">
        <f t="shared" ref="G142:G158" si="7">SUM(G141,E142)</f>
        <v>3580</v>
      </c>
    </row>
    <row r="143" spans="1:7" x14ac:dyDescent="0.3">
      <c r="A143" s="58">
        <v>44105</v>
      </c>
      <c r="B143" s="60">
        <v>12</v>
      </c>
      <c r="C143" s="60">
        <v>98</v>
      </c>
      <c r="D143" s="56">
        <f t="shared" si="6"/>
        <v>1436</v>
      </c>
      <c r="E143" s="60">
        <v>25</v>
      </c>
      <c r="F143" s="60">
        <v>257</v>
      </c>
      <c r="G143" s="57">
        <f t="shared" si="7"/>
        <v>3605</v>
      </c>
    </row>
    <row r="144" spans="1:7" x14ac:dyDescent="0.3">
      <c r="A144" s="58">
        <v>44106</v>
      </c>
      <c r="B144" s="61">
        <v>18</v>
      </c>
      <c r="C144" s="61">
        <v>96</v>
      </c>
      <c r="D144" s="56">
        <f t="shared" si="6"/>
        <v>1454</v>
      </c>
      <c r="E144" s="61">
        <v>33</v>
      </c>
      <c r="F144" s="61">
        <v>238</v>
      </c>
      <c r="G144" s="57">
        <f t="shared" si="7"/>
        <v>3638</v>
      </c>
    </row>
    <row r="145" spans="1:7" x14ac:dyDescent="0.3">
      <c r="A145" s="58">
        <v>44107</v>
      </c>
      <c r="B145" s="61"/>
      <c r="C145" s="61"/>
      <c r="D145" s="56">
        <f t="shared" si="6"/>
        <v>1454</v>
      </c>
      <c r="E145" s="61"/>
      <c r="F145" s="61"/>
      <c r="G145" s="57">
        <f t="shared" si="7"/>
        <v>3638</v>
      </c>
    </row>
    <row r="146" spans="1:7" x14ac:dyDescent="0.3">
      <c r="A146" s="58">
        <v>44108</v>
      </c>
      <c r="B146" s="61"/>
      <c r="C146" s="61"/>
      <c r="D146" s="56">
        <f t="shared" si="6"/>
        <v>1454</v>
      </c>
      <c r="E146" s="61"/>
      <c r="F146" s="61"/>
      <c r="G146" s="57">
        <f t="shared" si="7"/>
        <v>3638</v>
      </c>
    </row>
    <row r="147" spans="1:7" x14ac:dyDescent="0.3">
      <c r="A147" s="58">
        <v>44109</v>
      </c>
      <c r="B147" s="61">
        <v>37</v>
      </c>
      <c r="C147" s="61">
        <v>108</v>
      </c>
      <c r="D147" s="56">
        <f t="shared" si="6"/>
        <v>1491</v>
      </c>
      <c r="E147" s="61">
        <v>126</v>
      </c>
      <c r="F147" s="61">
        <v>264</v>
      </c>
      <c r="G147" s="57">
        <f t="shared" si="7"/>
        <v>3764</v>
      </c>
    </row>
    <row r="148" spans="1:7" x14ac:dyDescent="0.3">
      <c r="A148" s="58">
        <v>44110</v>
      </c>
      <c r="B148" s="61">
        <v>28</v>
      </c>
      <c r="C148" s="61">
        <v>123</v>
      </c>
      <c r="D148" s="56">
        <f t="shared" si="6"/>
        <v>1519</v>
      </c>
      <c r="E148" s="61">
        <v>54</v>
      </c>
      <c r="F148" s="61">
        <v>298</v>
      </c>
      <c r="G148" s="57">
        <f t="shared" si="7"/>
        <v>3818</v>
      </c>
    </row>
    <row r="149" spans="1:7" x14ac:dyDescent="0.3">
      <c r="A149" s="58">
        <v>44111</v>
      </c>
      <c r="B149" s="61">
        <v>32</v>
      </c>
      <c r="C149" s="61">
        <v>150</v>
      </c>
      <c r="D149" s="56">
        <f t="shared" si="6"/>
        <v>1551</v>
      </c>
      <c r="E149" s="61">
        <v>64</v>
      </c>
      <c r="F149" s="61">
        <v>454</v>
      </c>
      <c r="G149" s="57">
        <f t="shared" si="7"/>
        <v>3882</v>
      </c>
    </row>
    <row r="150" spans="1:7" x14ac:dyDescent="0.3">
      <c r="A150" s="58">
        <v>44112</v>
      </c>
      <c r="B150" s="61">
        <v>37</v>
      </c>
      <c r="C150" s="61">
        <v>167</v>
      </c>
      <c r="D150" s="56">
        <f t="shared" si="6"/>
        <v>1588</v>
      </c>
      <c r="E150" s="61">
        <v>59</v>
      </c>
      <c r="F150" s="61">
        <v>477</v>
      </c>
      <c r="G150" s="57">
        <f t="shared" si="7"/>
        <v>3941</v>
      </c>
    </row>
    <row r="151" spans="1:7" x14ac:dyDescent="0.3">
      <c r="A151" s="58">
        <v>44113</v>
      </c>
      <c r="B151" s="61">
        <v>35</v>
      </c>
      <c r="C151" s="61">
        <v>191</v>
      </c>
      <c r="D151" s="56">
        <f t="shared" si="6"/>
        <v>1623</v>
      </c>
      <c r="E151" s="61">
        <v>84</v>
      </c>
      <c r="F151" s="61">
        <v>521</v>
      </c>
      <c r="G151" s="57">
        <f t="shared" si="7"/>
        <v>4025</v>
      </c>
    </row>
    <row r="152" spans="1:7" x14ac:dyDescent="0.3">
      <c r="A152" s="58">
        <v>44114</v>
      </c>
      <c r="B152" s="61"/>
      <c r="C152" s="61"/>
      <c r="D152" s="56">
        <f t="shared" si="6"/>
        <v>1623</v>
      </c>
      <c r="E152" s="61"/>
      <c r="F152" s="61"/>
      <c r="G152" s="57">
        <f t="shared" si="7"/>
        <v>4025</v>
      </c>
    </row>
    <row r="153" spans="1:7" x14ac:dyDescent="0.3">
      <c r="A153" s="58">
        <v>44115</v>
      </c>
      <c r="B153" s="61"/>
      <c r="C153" s="61"/>
      <c r="D153" s="56">
        <f t="shared" si="6"/>
        <v>1623</v>
      </c>
      <c r="E153" s="61"/>
      <c r="F153" s="61"/>
      <c r="G153" s="57">
        <f t="shared" si="7"/>
        <v>4025</v>
      </c>
    </row>
    <row r="154" spans="1:7" x14ac:dyDescent="0.3">
      <c r="A154" s="58">
        <v>44116</v>
      </c>
      <c r="B154" s="61">
        <v>133</v>
      </c>
      <c r="C154" s="61">
        <v>180</v>
      </c>
      <c r="D154" s="56">
        <f t="shared" si="6"/>
        <v>1756</v>
      </c>
      <c r="E154" s="61">
        <v>97</v>
      </c>
      <c r="F154" s="61">
        <v>582</v>
      </c>
      <c r="G154" s="57">
        <f t="shared" si="7"/>
        <v>4122</v>
      </c>
    </row>
    <row r="155" spans="1:7" x14ac:dyDescent="0.3">
      <c r="A155" s="58">
        <v>44117</v>
      </c>
      <c r="B155" s="61">
        <v>32</v>
      </c>
      <c r="C155" s="61">
        <v>200</v>
      </c>
      <c r="D155" s="56">
        <f t="shared" si="6"/>
        <v>1788</v>
      </c>
      <c r="E155" s="61">
        <v>66</v>
      </c>
      <c r="F155" s="61">
        <v>479</v>
      </c>
      <c r="G155" s="57">
        <f t="shared" si="7"/>
        <v>4188</v>
      </c>
    </row>
    <row r="156" spans="1:7" x14ac:dyDescent="0.3">
      <c r="A156" s="58">
        <v>44118</v>
      </c>
      <c r="B156" s="61">
        <v>53</v>
      </c>
      <c r="C156" s="61">
        <v>223</v>
      </c>
      <c r="D156" s="56">
        <f t="shared" si="6"/>
        <v>1841</v>
      </c>
      <c r="E156" s="61">
        <v>22</v>
      </c>
      <c r="F156" s="61">
        <v>423</v>
      </c>
      <c r="G156" s="57">
        <f t="shared" si="7"/>
        <v>4210</v>
      </c>
    </row>
    <row r="157" spans="1:7" x14ac:dyDescent="0.3">
      <c r="A157" s="58">
        <v>44119</v>
      </c>
      <c r="B157" s="61">
        <v>51</v>
      </c>
      <c r="C157" s="61">
        <v>254</v>
      </c>
      <c r="D157" s="56">
        <f t="shared" si="6"/>
        <v>1892</v>
      </c>
      <c r="E157" s="61">
        <v>68</v>
      </c>
      <c r="F157" s="61">
        <v>475</v>
      </c>
      <c r="G157" s="57">
        <f t="shared" si="7"/>
        <v>4278</v>
      </c>
    </row>
    <row r="158" spans="1:7" x14ac:dyDescent="0.3">
      <c r="A158" s="58">
        <v>44120</v>
      </c>
      <c r="B158" s="61">
        <v>24</v>
      </c>
      <c r="C158" s="61">
        <v>231</v>
      </c>
      <c r="D158" s="56">
        <f t="shared" si="6"/>
        <v>1916</v>
      </c>
      <c r="E158" s="61">
        <v>8</v>
      </c>
      <c r="F158" s="61">
        <v>377</v>
      </c>
      <c r="G158" s="57">
        <f t="shared" si="7"/>
        <v>4286</v>
      </c>
    </row>
    <row r="159" spans="1:7" x14ac:dyDescent="0.3">
      <c r="A159" s="58">
        <v>44121</v>
      </c>
      <c r="B159" s="61"/>
      <c r="C159" s="61"/>
      <c r="D159" s="56">
        <f t="shared" ref="D159:D160" si="8">SUM(D158,B159)</f>
        <v>1916</v>
      </c>
      <c r="E159" s="61"/>
      <c r="F159" s="61"/>
      <c r="G159" s="57">
        <f t="shared" ref="G159:G160" si="9">SUM(G158,E159)</f>
        <v>4286</v>
      </c>
    </row>
    <row r="160" spans="1:7" x14ac:dyDescent="0.3">
      <c r="A160" s="58">
        <v>44122</v>
      </c>
      <c r="B160" s="61"/>
      <c r="C160" s="61"/>
      <c r="D160" s="56">
        <f t="shared" si="8"/>
        <v>1916</v>
      </c>
      <c r="E160" s="61"/>
      <c r="F160" s="61"/>
      <c r="G160" s="57">
        <f t="shared" si="9"/>
        <v>4286</v>
      </c>
    </row>
    <row r="161" spans="1:7" x14ac:dyDescent="0.3">
      <c r="A161" s="58">
        <v>44123</v>
      </c>
      <c r="B161" s="61">
        <v>120</v>
      </c>
      <c r="C161" s="61">
        <v>293</v>
      </c>
      <c r="D161" s="56">
        <f t="shared" ref="D161:D168" si="10">SUM(D160,B161)</f>
        <v>2036</v>
      </c>
      <c r="E161" s="61">
        <v>50</v>
      </c>
      <c r="F161" s="61">
        <v>368</v>
      </c>
      <c r="G161" s="57">
        <f t="shared" ref="G161:G168" si="11">SUM(G160,E161)</f>
        <v>4336</v>
      </c>
    </row>
    <row r="162" spans="1:7" x14ac:dyDescent="0.3">
      <c r="A162" s="58">
        <v>44124</v>
      </c>
      <c r="B162" s="61">
        <v>119</v>
      </c>
      <c r="C162" s="61">
        <v>312</v>
      </c>
      <c r="D162" s="56">
        <f t="shared" si="10"/>
        <v>2155</v>
      </c>
      <c r="E162" s="61">
        <v>28</v>
      </c>
      <c r="F162" s="61">
        <v>304</v>
      </c>
      <c r="G162" s="57">
        <f t="shared" si="11"/>
        <v>4364</v>
      </c>
    </row>
    <row r="163" spans="1:7" x14ac:dyDescent="0.3">
      <c r="A163" s="58">
        <v>44125</v>
      </c>
      <c r="B163" s="61">
        <v>132</v>
      </c>
      <c r="C163" s="61">
        <v>343</v>
      </c>
      <c r="D163" s="56">
        <f t="shared" si="10"/>
        <v>2287</v>
      </c>
      <c r="E163" s="61">
        <v>27</v>
      </c>
      <c r="F163" s="61">
        <v>313</v>
      </c>
      <c r="G163" s="57">
        <f t="shared" si="11"/>
        <v>4391</v>
      </c>
    </row>
    <row r="164" spans="1:7" x14ac:dyDescent="0.3">
      <c r="A164" s="58">
        <v>44126</v>
      </c>
      <c r="B164" s="61">
        <v>96</v>
      </c>
      <c r="C164" s="61">
        <v>386</v>
      </c>
      <c r="D164" s="56">
        <f t="shared" si="10"/>
        <v>2383</v>
      </c>
      <c r="E164" s="61">
        <v>34</v>
      </c>
      <c r="F164" s="61">
        <v>340</v>
      </c>
      <c r="G164" s="57">
        <f t="shared" si="11"/>
        <v>4425</v>
      </c>
    </row>
    <row r="165" spans="1:7" x14ac:dyDescent="0.3">
      <c r="A165" s="58">
        <v>44127</v>
      </c>
      <c r="B165" s="61">
        <v>77</v>
      </c>
      <c r="C165" s="61">
        <v>453</v>
      </c>
      <c r="D165" s="56">
        <f t="shared" si="10"/>
        <v>2460</v>
      </c>
      <c r="E165" s="61">
        <v>9</v>
      </c>
      <c r="F165" s="61">
        <v>352</v>
      </c>
      <c r="G165" s="57">
        <f t="shared" si="11"/>
        <v>4434</v>
      </c>
    </row>
    <row r="166" spans="1:7" x14ac:dyDescent="0.3">
      <c r="A166" s="58">
        <v>44128</v>
      </c>
      <c r="B166" s="61"/>
      <c r="C166" s="61"/>
      <c r="D166" s="56">
        <f t="shared" si="10"/>
        <v>2460</v>
      </c>
      <c r="E166" s="61"/>
      <c r="F166" s="61"/>
      <c r="G166" s="57">
        <f t="shared" si="11"/>
        <v>4434</v>
      </c>
    </row>
    <row r="167" spans="1:7" x14ac:dyDescent="0.3">
      <c r="A167" s="58">
        <v>44129</v>
      </c>
      <c r="B167" s="61"/>
      <c r="C167" s="61"/>
      <c r="D167" s="56">
        <f t="shared" si="10"/>
        <v>2460</v>
      </c>
      <c r="E167" s="61"/>
      <c r="F167" s="61"/>
      <c r="G167" s="57">
        <f t="shared" si="11"/>
        <v>4434</v>
      </c>
    </row>
    <row r="168" spans="1:7" x14ac:dyDescent="0.3">
      <c r="A168" s="58">
        <v>44130</v>
      </c>
      <c r="B168" s="61">
        <v>338</v>
      </c>
      <c r="C168" s="61">
        <v>680</v>
      </c>
      <c r="D168" s="56">
        <f t="shared" si="10"/>
        <v>2798</v>
      </c>
      <c r="E168" s="61">
        <v>36</v>
      </c>
      <c r="F168" s="61">
        <v>412</v>
      </c>
      <c r="G168" s="57">
        <f t="shared" si="11"/>
        <v>4470</v>
      </c>
    </row>
    <row r="169" spans="1:7" x14ac:dyDescent="0.3">
      <c r="A169" s="58">
        <v>44131</v>
      </c>
      <c r="B169" s="61">
        <v>583</v>
      </c>
      <c r="C169" s="61">
        <v>794</v>
      </c>
      <c r="D169" s="56">
        <f>SUM(D168,B169)</f>
        <v>3381</v>
      </c>
      <c r="E169" s="61" t="s">
        <v>162</v>
      </c>
      <c r="F169" s="61" t="s">
        <v>162</v>
      </c>
      <c r="G169" s="133" t="s">
        <v>162</v>
      </c>
    </row>
    <row r="170" spans="1:7" x14ac:dyDescent="0.3">
      <c r="A170" s="58">
        <v>44132</v>
      </c>
      <c r="B170" s="61">
        <v>359</v>
      </c>
      <c r="C170" s="61">
        <v>796</v>
      </c>
      <c r="D170" s="56">
        <f t="shared" ref="D170:D181" si="12">SUM(D169,B170)</f>
        <v>3740</v>
      </c>
      <c r="E170" s="61" t="s">
        <v>162</v>
      </c>
      <c r="F170" s="61" t="s">
        <v>162</v>
      </c>
      <c r="G170" s="133" t="s">
        <v>162</v>
      </c>
    </row>
    <row r="171" spans="1:7" x14ac:dyDescent="0.3">
      <c r="A171" s="58">
        <v>44133</v>
      </c>
      <c r="B171" s="61">
        <v>296</v>
      </c>
      <c r="C171" s="61">
        <v>757</v>
      </c>
      <c r="D171" s="56">
        <f t="shared" si="12"/>
        <v>4036</v>
      </c>
      <c r="E171" s="61" t="s">
        <v>162</v>
      </c>
      <c r="F171" s="61" t="s">
        <v>162</v>
      </c>
      <c r="G171" s="62" t="s">
        <v>162</v>
      </c>
    </row>
    <row r="172" spans="1:7" x14ac:dyDescent="0.3">
      <c r="A172" s="58">
        <v>44134</v>
      </c>
      <c r="B172" s="61">
        <v>233</v>
      </c>
      <c r="C172" s="61">
        <v>990</v>
      </c>
      <c r="D172" s="56">
        <f t="shared" si="12"/>
        <v>4269</v>
      </c>
      <c r="E172" s="61" t="s">
        <v>162</v>
      </c>
      <c r="F172" s="61" t="s">
        <v>162</v>
      </c>
      <c r="G172" s="62" t="s">
        <v>162</v>
      </c>
    </row>
    <row r="173" spans="1:7" x14ac:dyDescent="0.3">
      <c r="A173" s="58">
        <v>44135</v>
      </c>
      <c r="B173" s="61"/>
      <c r="C173" s="61"/>
      <c r="D173" s="56">
        <f t="shared" si="12"/>
        <v>4269</v>
      </c>
      <c r="E173" s="61"/>
      <c r="F173" s="61"/>
      <c r="G173" s="62" t="s">
        <v>162</v>
      </c>
    </row>
    <row r="174" spans="1:7" x14ac:dyDescent="0.3">
      <c r="A174" s="58">
        <v>44136</v>
      </c>
      <c r="B174" s="61"/>
      <c r="C174" s="61"/>
      <c r="D174" s="56">
        <f t="shared" si="12"/>
        <v>4269</v>
      </c>
      <c r="E174" s="61"/>
      <c r="F174" s="61"/>
      <c r="G174" s="62" t="s">
        <v>162</v>
      </c>
    </row>
    <row r="175" spans="1:7" x14ac:dyDescent="0.3">
      <c r="A175" s="58">
        <v>44137</v>
      </c>
      <c r="B175" s="61">
        <v>759</v>
      </c>
      <c r="C175" s="61">
        <v>1685</v>
      </c>
      <c r="D175" s="56">
        <f t="shared" si="12"/>
        <v>5028</v>
      </c>
      <c r="E175" s="61" t="s">
        <v>162</v>
      </c>
      <c r="F175" s="61" t="s">
        <v>162</v>
      </c>
      <c r="G175" s="62" t="s">
        <v>162</v>
      </c>
    </row>
    <row r="176" spans="1:7" x14ac:dyDescent="0.3">
      <c r="A176" s="58">
        <v>44138</v>
      </c>
      <c r="B176" s="61">
        <v>216</v>
      </c>
      <c r="C176" s="61">
        <v>1608</v>
      </c>
      <c r="D176" s="56">
        <f t="shared" si="12"/>
        <v>5244</v>
      </c>
      <c r="E176" s="61" t="s">
        <v>162</v>
      </c>
      <c r="F176" s="61" t="s">
        <v>162</v>
      </c>
      <c r="G176" s="62" t="s">
        <v>162</v>
      </c>
    </row>
    <row r="177" spans="1:7" x14ac:dyDescent="0.3">
      <c r="A177" s="58">
        <v>44139</v>
      </c>
      <c r="B177" s="61">
        <v>589</v>
      </c>
      <c r="C177" s="61">
        <v>1809</v>
      </c>
      <c r="D177" s="56">
        <f t="shared" si="12"/>
        <v>5833</v>
      </c>
      <c r="E177" s="61" t="s">
        <v>162</v>
      </c>
      <c r="F177" s="61" t="s">
        <v>162</v>
      </c>
      <c r="G177" s="62" t="s">
        <v>162</v>
      </c>
    </row>
    <row r="178" spans="1:7" x14ac:dyDescent="0.3">
      <c r="A178" s="58">
        <v>44140</v>
      </c>
      <c r="B178" s="61">
        <v>357</v>
      </c>
      <c r="C178" s="61">
        <v>1850</v>
      </c>
      <c r="D178" s="56">
        <f t="shared" si="12"/>
        <v>6190</v>
      </c>
      <c r="E178" s="61" t="s">
        <v>162</v>
      </c>
      <c r="F178" s="61" t="s">
        <v>162</v>
      </c>
      <c r="G178" s="62" t="s">
        <v>162</v>
      </c>
    </row>
    <row r="179" spans="1:7" x14ac:dyDescent="0.3">
      <c r="A179" s="58">
        <v>44141</v>
      </c>
      <c r="B179" s="61">
        <v>406</v>
      </c>
      <c r="C179" s="61">
        <v>1900</v>
      </c>
      <c r="D179" s="136">
        <f t="shared" si="12"/>
        <v>6596</v>
      </c>
      <c r="E179" s="61" t="s">
        <v>162</v>
      </c>
      <c r="F179" s="61" t="s">
        <v>162</v>
      </c>
      <c r="G179" s="62" t="s">
        <v>162</v>
      </c>
    </row>
    <row r="180" spans="1:7" x14ac:dyDescent="0.3">
      <c r="A180" s="58">
        <v>44142</v>
      </c>
      <c r="B180" s="141"/>
      <c r="C180" s="141"/>
      <c r="D180" s="136">
        <f t="shared" si="12"/>
        <v>6596</v>
      </c>
      <c r="E180" s="141"/>
      <c r="F180" s="141"/>
      <c r="G180" s="62" t="s">
        <v>162</v>
      </c>
    </row>
    <row r="181" spans="1:7" x14ac:dyDescent="0.3">
      <c r="A181" s="58">
        <v>44143</v>
      </c>
      <c r="B181" s="61"/>
      <c r="C181" s="61"/>
      <c r="D181" s="136">
        <f t="shared" si="12"/>
        <v>6596</v>
      </c>
      <c r="E181" s="61"/>
      <c r="F181" s="61"/>
      <c r="G181" s="62" t="s">
        <v>162</v>
      </c>
    </row>
    <row r="182" spans="1:7" x14ac:dyDescent="0.3">
      <c r="A182" s="58">
        <v>44144</v>
      </c>
      <c r="B182" s="61">
        <v>406</v>
      </c>
      <c r="C182" s="61">
        <v>2100</v>
      </c>
      <c r="D182" s="56">
        <f t="shared" ref="D182:D204" si="13">SUM(D181,B182)</f>
        <v>7002</v>
      </c>
      <c r="E182" s="61" t="s">
        <v>162</v>
      </c>
      <c r="F182" s="61" t="s">
        <v>162</v>
      </c>
      <c r="G182" s="62" t="s">
        <v>162</v>
      </c>
    </row>
    <row r="183" spans="1:7" x14ac:dyDescent="0.3">
      <c r="A183" s="58">
        <v>44145</v>
      </c>
      <c r="B183" s="61">
        <v>789</v>
      </c>
      <c r="C183" s="61">
        <v>2250</v>
      </c>
      <c r="D183" s="56">
        <f t="shared" si="13"/>
        <v>7791</v>
      </c>
      <c r="E183" s="61" t="s">
        <v>162</v>
      </c>
      <c r="F183" s="61" t="s">
        <v>162</v>
      </c>
      <c r="G183" s="62" t="s">
        <v>162</v>
      </c>
    </row>
    <row r="184" spans="1:7" x14ac:dyDescent="0.3">
      <c r="A184" s="58">
        <v>44146</v>
      </c>
      <c r="B184" s="61">
        <v>653</v>
      </c>
      <c r="C184" s="61">
        <v>1660</v>
      </c>
      <c r="D184" s="56">
        <f t="shared" si="13"/>
        <v>8444</v>
      </c>
      <c r="E184" s="61" t="s">
        <v>162</v>
      </c>
      <c r="F184" s="61" t="s">
        <v>162</v>
      </c>
      <c r="G184" s="62" t="s">
        <v>162</v>
      </c>
    </row>
    <row r="185" spans="1:7" x14ac:dyDescent="0.3">
      <c r="A185" s="58">
        <v>44147</v>
      </c>
      <c r="B185" s="61">
        <v>690</v>
      </c>
      <c r="C185" s="61">
        <v>2122</v>
      </c>
      <c r="D185" s="56">
        <f t="shared" si="13"/>
        <v>9134</v>
      </c>
      <c r="E185" s="61" t="s">
        <v>162</v>
      </c>
      <c r="F185" s="61" t="s">
        <v>162</v>
      </c>
      <c r="G185" s="62" t="s">
        <v>162</v>
      </c>
    </row>
    <row r="186" spans="1:7" x14ac:dyDescent="0.3">
      <c r="A186" s="58">
        <v>44148</v>
      </c>
      <c r="B186" s="61">
        <v>301</v>
      </c>
      <c r="C186" s="61">
        <v>2343</v>
      </c>
      <c r="D186" s="56">
        <f t="shared" si="13"/>
        <v>9435</v>
      </c>
      <c r="E186" s="61" t="s">
        <v>162</v>
      </c>
      <c r="F186" s="61" t="s">
        <v>162</v>
      </c>
      <c r="G186" s="62" t="s">
        <v>162</v>
      </c>
    </row>
    <row r="187" spans="1:7" x14ac:dyDescent="0.3">
      <c r="A187" s="58">
        <v>44149</v>
      </c>
      <c r="B187" s="61"/>
      <c r="C187" s="61"/>
      <c r="D187" s="56">
        <f t="shared" si="13"/>
        <v>9435</v>
      </c>
      <c r="E187" s="61"/>
      <c r="F187" s="61"/>
      <c r="G187" s="62"/>
    </row>
    <row r="188" spans="1:7" x14ac:dyDescent="0.3">
      <c r="A188" s="58">
        <v>44150</v>
      </c>
      <c r="B188" s="61"/>
      <c r="C188" s="61"/>
      <c r="D188" s="56">
        <f t="shared" si="13"/>
        <v>9435</v>
      </c>
      <c r="E188" s="61"/>
      <c r="F188" s="61"/>
      <c r="G188" s="62"/>
    </row>
    <row r="189" spans="1:7" x14ac:dyDescent="0.3">
      <c r="A189" s="58">
        <v>44151</v>
      </c>
      <c r="B189" s="61">
        <v>502</v>
      </c>
      <c r="C189" s="61">
        <v>2458</v>
      </c>
      <c r="D189" s="56">
        <f t="shared" si="13"/>
        <v>9937</v>
      </c>
      <c r="E189" s="61" t="s">
        <v>162</v>
      </c>
      <c r="F189" s="61" t="s">
        <v>162</v>
      </c>
      <c r="G189" s="62" t="s">
        <v>162</v>
      </c>
    </row>
    <row r="190" spans="1:7" x14ac:dyDescent="0.3">
      <c r="A190" s="58">
        <v>44152</v>
      </c>
      <c r="B190" s="61">
        <v>322</v>
      </c>
      <c r="C190" s="61">
        <v>2484</v>
      </c>
      <c r="D190" s="56">
        <f t="shared" si="13"/>
        <v>10259</v>
      </c>
      <c r="E190" s="61" t="s">
        <v>162</v>
      </c>
      <c r="F190" s="61" t="s">
        <v>162</v>
      </c>
      <c r="G190" s="62" t="s">
        <v>162</v>
      </c>
    </row>
    <row r="191" spans="1:7" x14ac:dyDescent="0.3">
      <c r="A191" s="58">
        <v>44153</v>
      </c>
      <c r="B191" s="61">
        <v>280</v>
      </c>
      <c r="C191" s="61">
        <v>2001</v>
      </c>
      <c r="D191" s="56">
        <f t="shared" si="13"/>
        <v>10539</v>
      </c>
      <c r="E191" s="61" t="s">
        <v>162</v>
      </c>
      <c r="F191" s="61" t="s">
        <v>162</v>
      </c>
      <c r="G191" s="62" t="s">
        <v>162</v>
      </c>
    </row>
    <row r="192" spans="1:7" x14ac:dyDescent="0.3">
      <c r="A192" s="58">
        <v>44154</v>
      </c>
      <c r="B192" s="61">
        <v>315</v>
      </c>
      <c r="C192" s="61">
        <v>2131</v>
      </c>
      <c r="D192" s="56">
        <f t="shared" si="13"/>
        <v>10854</v>
      </c>
      <c r="E192" s="61" t="s">
        <v>162</v>
      </c>
      <c r="F192" s="61" t="s">
        <v>162</v>
      </c>
      <c r="G192" s="62" t="s">
        <v>162</v>
      </c>
    </row>
    <row r="193" spans="1:7" x14ac:dyDescent="0.3">
      <c r="A193" s="58">
        <v>44155</v>
      </c>
      <c r="B193" s="61">
        <v>277</v>
      </c>
      <c r="C193" s="61">
        <v>2267</v>
      </c>
      <c r="D193" s="56">
        <f t="shared" si="13"/>
        <v>11131</v>
      </c>
      <c r="E193" s="61" t="s">
        <v>162</v>
      </c>
      <c r="F193" s="61" t="s">
        <v>162</v>
      </c>
      <c r="G193" s="62" t="s">
        <v>162</v>
      </c>
    </row>
    <row r="194" spans="1:7" x14ac:dyDescent="0.3">
      <c r="A194" s="58">
        <v>44156</v>
      </c>
      <c r="B194" s="61"/>
      <c r="C194" s="61"/>
      <c r="D194" s="56">
        <f t="shared" si="13"/>
        <v>11131</v>
      </c>
      <c r="E194" s="61"/>
      <c r="F194" s="61"/>
      <c r="G194" s="62"/>
    </row>
    <row r="195" spans="1:7" x14ac:dyDescent="0.3">
      <c r="A195" s="58">
        <v>44157</v>
      </c>
      <c r="B195" s="61"/>
      <c r="C195" s="61"/>
      <c r="D195" s="56">
        <f t="shared" si="13"/>
        <v>11131</v>
      </c>
      <c r="E195" s="61"/>
      <c r="F195" s="61"/>
      <c r="G195" s="62"/>
    </row>
    <row r="196" spans="1:7" x14ac:dyDescent="0.3">
      <c r="A196" s="58">
        <v>44158</v>
      </c>
      <c r="B196" s="61">
        <v>807</v>
      </c>
      <c r="C196" s="61">
        <v>2839</v>
      </c>
      <c r="D196" s="56">
        <f t="shared" si="13"/>
        <v>11938</v>
      </c>
      <c r="E196" s="61" t="s">
        <v>162</v>
      </c>
      <c r="F196" s="61" t="s">
        <v>162</v>
      </c>
      <c r="G196" s="62" t="s">
        <v>162</v>
      </c>
    </row>
    <row r="197" spans="1:7" x14ac:dyDescent="0.3">
      <c r="A197" s="58">
        <v>44159</v>
      </c>
      <c r="B197" s="61">
        <v>308</v>
      </c>
      <c r="C197" s="61">
        <v>2849</v>
      </c>
      <c r="D197" s="56">
        <f t="shared" si="13"/>
        <v>12246</v>
      </c>
      <c r="E197" s="61" t="s">
        <v>162</v>
      </c>
      <c r="F197" s="61" t="s">
        <v>162</v>
      </c>
      <c r="G197" s="62" t="s">
        <v>162</v>
      </c>
    </row>
    <row r="198" spans="1:7" x14ac:dyDescent="0.3">
      <c r="A198" s="58">
        <v>44160</v>
      </c>
      <c r="B198" s="61">
        <v>403</v>
      </c>
      <c r="C198" s="61">
        <v>2854</v>
      </c>
      <c r="D198" s="56">
        <f t="shared" si="13"/>
        <v>12649</v>
      </c>
      <c r="E198" s="61" t="s">
        <v>162</v>
      </c>
      <c r="F198" s="61" t="s">
        <v>162</v>
      </c>
      <c r="G198" s="62" t="s">
        <v>162</v>
      </c>
    </row>
    <row r="199" spans="1:7" x14ac:dyDescent="0.3">
      <c r="A199" s="58">
        <v>44161</v>
      </c>
      <c r="B199" s="61">
        <v>414</v>
      </c>
      <c r="C199" s="169">
        <v>2875</v>
      </c>
      <c r="D199" s="56">
        <f t="shared" si="13"/>
        <v>13063</v>
      </c>
      <c r="E199" s="61" t="s">
        <v>162</v>
      </c>
      <c r="F199" s="61" t="s">
        <v>162</v>
      </c>
      <c r="G199" s="62" t="s">
        <v>162</v>
      </c>
    </row>
    <row r="200" spans="1:7" x14ac:dyDescent="0.3">
      <c r="A200" s="58">
        <v>44162</v>
      </c>
      <c r="B200" s="61">
        <v>394</v>
      </c>
      <c r="C200" s="61">
        <v>2860</v>
      </c>
      <c r="D200" s="56">
        <f t="shared" si="13"/>
        <v>13457</v>
      </c>
      <c r="E200" s="61" t="s">
        <v>162</v>
      </c>
      <c r="F200" s="61" t="s">
        <v>162</v>
      </c>
      <c r="G200" s="62" t="s">
        <v>162</v>
      </c>
    </row>
    <row r="201" spans="1:7" x14ac:dyDescent="0.3">
      <c r="A201" s="58">
        <v>44163</v>
      </c>
      <c r="B201" s="61"/>
      <c r="C201" s="61"/>
      <c r="D201" s="56">
        <f t="shared" si="13"/>
        <v>13457</v>
      </c>
      <c r="E201" s="61"/>
      <c r="F201" s="61"/>
      <c r="G201" s="62"/>
    </row>
    <row r="202" spans="1:7" x14ac:dyDescent="0.3">
      <c r="A202" s="58">
        <v>44164</v>
      </c>
      <c r="B202" s="61"/>
      <c r="C202" s="61"/>
      <c r="D202" s="56">
        <f t="shared" si="13"/>
        <v>13457</v>
      </c>
      <c r="E202" s="61"/>
      <c r="F202" s="61"/>
      <c r="G202" s="62"/>
    </row>
    <row r="203" spans="1:7" x14ac:dyDescent="0.3">
      <c r="A203" s="58">
        <v>44165</v>
      </c>
      <c r="B203" s="61">
        <v>754</v>
      </c>
      <c r="C203" s="61">
        <v>2915</v>
      </c>
      <c r="D203" s="56">
        <f t="shared" si="13"/>
        <v>14211</v>
      </c>
      <c r="E203" s="61" t="s">
        <v>162</v>
      </c>
      <c r="F203" s="61" t="s">
        <v>162</v>
      </c>
      <c r="G203" s="62" t="s">
        <v>162</v>
      </c>
    </row>
    <row r="204" spans="1:7" x14ac:dyDescent="0.3">
      <c r="A204" s="58">
        <v>44166</v>
      </c>
      <c r="B204" s="61">
        <v>284</v>
      </c>
      <c r="C204" s="61">
        <v>2450</v>
      </c>
      <c r="D204" s="56">
        <f t="shared" si="13"/>
        <v>14495</v>
      </c>
      <c r="E204" s="61" t="s">
        <v>162</v>
      </c>
      <c r="F204" s="61" t="s">
        <v>162</v>
      </c>
      <c r="G204" s="62" t="s">
        <v>162</v>
      </c>
    </row>
    <row r="205" spans="1:7" x14ac:dyDescent="0.3">
      <c r="A205" s="58">
        <v>44167</v>
      </c>
      <c r="B205" s="61">
        <v>436</v>
      </c>
      <c r="C205" s="61">
        <v>2150</v>
      </c>
      <c r="D205" s="56">
        <f>SUM(D204,B205)</f>
        <v>14931</v>
      </c>
      <c r="E205" s="61" t="s">
        <v>162</v>
      </c>
      <c r="F205" s="61" t="s">
        <v>162</v>
      </c>
      <c r="G205" s="62" t="s">
        <v>162</v>
      </c>
    </row>
    <row r="206" spans="1:7" x14ac:dyDescent="0.3">
      <c r="A206" s="58">
        <v>44168</v>
      </c>
      <c r="B206" s="61">
        <v>285</v>
      </c>
      <c r="C206" s="61">
        <v>2020</v>
      </c>
      <c r="D206" s="56">
        <f>SUM(D205,B206)</f>
        <v>15216</v>
      </c>
      <c r="E206" s="61" t="s">
        <v>162</v>
      </c>
      <c r="F206" s="61" t="s">
        <v>162</v>
      </c>
      <c r="G206" s="62" t="s">
        <v>162</v>
      </c>
    </row>
    <row r="207" spans="1:7" x14ac:dyDescent="0.3">
      <c r="A207" s="58">
        <v>44169</v>
      </c>
      <c r="B207" s="61"/>
      <c r="C207" s="61"/>
      <c r="D207" s="136"/>
      <c r="E207" s="61"/>
      <c r="F207" s="61"/>
      <c r="G207" s="62"/>
    </row>
    <row r="208" spans="1:7" x14ac:dyDescent="0.3">
      <c r="A208" s="58">
        <v>44170</v>
      </c>
      <c r="B208" s="61"/>
      <c r="C208" s="61"/>
      <c r="D208" s="136"/>
      <c r="E208" s="61"/>
      <c r="F208" s="61"/>
      <c r="G208" s="62"/>
    </row>
    <row r="209" spans="1:7" x14ac:dyDescent="0.3">
      <c r="A209" s="58">
        <v>44171</v>
      </c>
      <c r="B209" s="61"/>
      <c r="C209" s="61"/>
      <c r="D209" s="136"/>
      <c r="E209" s="61"/>
      <c r="F209" s="61"/>
      <c r="G209" s="62"/>
    </row>
    <row r="210" spans="1:7" x14ac:dyDescent="0.3">
      <c r="A210" s="154"/>
      <c r="B210" s="61"/>
      <c r="C210" s="61"/>
      <c r="D210" s="136"/>
      <c r="E210" s="61"/>
      <c r="F210" s="61"/>
      <c r="G210" s="62"/>
    </row>
    <row r="211" spans="1:7" ht="14.5" thickBot="1" x14ac:dyDescent="0.35">
      <c r="A211" s="63" t="s">
        <v>87</v>
      </c>
      <c r="B211" s="64">
        <f>MAX(D4:D211)</f>
        <v>15216</v>
      </c>
      <c r="C211" s="64"/>
      <c r="D211" s="64"/>
      <c r="E211" s="64">
        <f>MAX(G4:G189)</f>
        <v>4470</v>
      </c>
      <c r="F211" s="64"/>
      <c r="G211" s="65"/>
    </row>
    <row r="212" spans="1:7" ht="14.5" thickTop="1" x14ac:dyDescent="0.3">
      <c r="B212" s="44"/>
      <c r="C212" s="44"/>
      <c r="D212" s="44"/>
      <c r="E212" s="44"/>
      <c r="F212" s="44"/>
      <c r="G212" s="44"/>
    </row>
    <row r="213" spans="1:7" x14ac:dyDescent="0.3">
      <c r="B213" s="44"/>
      <c r="C213" s="44"/>
      <c r="D213" s="44"/>
      <c r="E213" s="44"/>
      <c r="F213" s="44"/>
      <c r="G213" s="44"/>
    </row>
    <row r="214" spans="1:7" x14ac:dyDescent="0.3">
      <c r="B214" s="44"/>
      <c r="C214" s="44"/>
      <c r="D214" s="44"/>
      <c r="E214" s="44"/>
      <c r="F214" s="44"/>
      <c r="G214" s="44"/>
    </row>
    <row r="215" spans="1:7" x14ac:dyDescent="0.3">
      <c r="B215" s="44"/>
      <c r="C215" s="44"/>
      <c r="D215" s="44"/>
      <c r="E215" s="44"/>
      <c r="F215" s="44"/>
      <c r="G215" s="44"/>
    </row>
    <row r="216" spans="1:7" x14ac:dyDescent="0.3">
      <c r="B216" s="44"/>
      <c r="C216" s="44"/>
      <c r="D216" s="44"/>
      <c r="E216" s="44"/>
      <c r="F216" s="44"/>
      <c r="G216" s="44"/>
    </row>
    <row r="217" spans="1:7" x14ac:dyDescent="0.3">
      <c r="B217" s="44"/>
      <c r="C217" s="44"/>
      <c r="D217" s="44"/>
      <c r="E217" s="44"/>
      <c r="F217" s="44"/>
      <c r="G217" s="44"/>
    </row>
    <row r="218" spans="1:7" x14ac:dyDescent="0.3">
      <c r="B218" s="44"/>
      <c r="C218" s="44"/>
      <c r="D218" s="44"/>
      <c r="E218" s="44"/>
      <c r="F218" s="44"/>
      <c r="G218" s="44"/>
    </row>
    <row r="219" spans="1:7" x14ac:dyDescent="0.3">
      <c r="B219" s="44"/>
      <c r="C219" s="44"/>
      <c r="D219" s="44"/>
      <c r="E219" s="44"/>
      <c r="F219" s="44"/>
      <c r="G219" s="44"/>
    </row>
    <row r="220" spans="1:7" x14ac:dyDescent="0.3">
      <c r="B220" s="44"/>
      <c r="C220" s="44"/>
      <c r="D220" s="44"/>
      <c r="E220" s="44"/>
      <c r="F220" s="44"/>
      <c r="G220" s="44"/>
    </row>
    <row r="221" spans="1:7" x14ac:dyDescent="0.3">
      <c r="B221" s="44"/>
      <c r="C221" s="44"/>
      <c r="D221" s="44"/>
      <c r="E221" s="44"/>
      <c r="F221" s="44"/>
      <c r="G221" s="44"/>
    </row>
    <row r="222" spans="1:7" x14ac:dyDescent="0.3">
      <c r="B222" s="44"/>
      <c r="C222" s="44"/>
      <c r="D222" s="44"/>
      <c r="E222" s="44"/>
      <c r="F222" s="44"/>
      <c r="G222" s="44"/>
    </row>
    <row r="223" spans="1:7" x14ac:dyDescent="0.3">
      <c r="B223" s="44"/>
      <c r="C223" s="44"/>
      <c r="D223" s="44"/>
      <c r="E223" s="44"/>
      <c r="F223" s="44"/>
      <c r="G223" s="44"/>
    </row>
    <row r="224" spans="1:7" x14ac:dyDescent="0.3">
      <c r="B224" s="44"/>
      <c r="C224" s="44"/>
      <c r="D224" s="44"/>
      <c r="E224" s="44"/>
      <c r="F224" s="44"/>
      <c r="G224" s="44"/>
    </row>
    <row r="225" spans="2:7" x14ac:dyDescent="0.3">
      <c r="B225" s="44"/>
      <c r="C225" s="44"/>
      <c r="D225" s="44"/>
      <c r="E225" s="44"/>
      <c r="F225" s="44"/>
      <c r="G225" s="44"/>
    </row>
    <row r="226" spans="2:7" x14ac:dyDescent="0.3">
      <c r="B226" s="44"/>
      <c r="C226" s="44"/>
      <c r="D226" s="44"/>
      <c r="E226" s="44"/>
      <c r="F226" s="44"/>
      <c r="G226" s="44"/>
    </row>
    <row r="227" spans="2:7" x14ac:dyDescent="0.3">
      <c r="B227" s="44"/>
      <c r="C227" s="44"/>
      <c r="D227" s="44"/>
      <c r="E227" s="44"/>
      <c r="F227" s="44"/>
      <c r="G227" s="44"/>
    </row>
    <row r="228" spans="2:7" x14ac:dyDescent="0.3">
      <c r="B228" s="44"/>
      <c r="C228" s="44"/>
      <c r="D228" s="44"/>
      <c r="E228" s="44"/>
      <c r="F228" s="44"/>
      <c r="G228" s="44"/>
    </row>
    <row r="229" spans="2:7" x14ac:dyDescent="0.3">
      <c r="B229" s="44"/>
      <c r="C229" s="44"/>
      <c r="D229" s="44"/>
      <c r="E229" s="44"/>
      <c r="F229" s="44"/>
      <c r="G229" s="44"/>
    </row>
    <row r="230" spans="2:7" x14ac:dyDescent="0.3">
      <c r="B230" s="44"/>
      <c r="C230" s="44"/>
      <c r="D230" s="44"/>
      <c r="E230" s="44"/>
      <c r="F230" s="44"/>
      <c r="G230" s="44"/>
    </row>
    <row r="231" spans="2:7" x14ac:dyDescent="0.3">
      <c r="B231" s="44"/>
      <c r="C231" s="44"/>
      <c r="D231" s="44"/>
      <c r="E231" s="44"/>
      <c r="F231" s="44"/>
      <c r="G231" s="44"/>
    </row>
    <row r="232" spans="2:7" x14ac:dyDescent="0.3">
      <c r="B232" s="44"/>
      <c r="C232" s="44"/>
      <c r="D232" s="44"/>
      <c r="E232" s="44"/>
      <c r="F232" s="44"/>
      <c r="G232" s="44"/>
    </row>
    <row r="233" spans="2:7" x14ac:dyDescent="0.3">
      <c r="B233" s="44"/>
      <c r="C233" s="44"/>
      <c r="D233" s="44"/>
      <c r="E233" s="44"/>
      <c r="F233" s="44"/>
      <c r="G233" s="44"/>
    </row>
    <row r="234" spans="2:7" x14ac:dyDescent="0.3">
      <c r="B234" s="44"/>
      <c r="C234" s="44"/>
      <c r="D234" s="44"/>
      <c r="E234" s="44"/>
      <c r="F234" s="44"/>
      <c r="G234" s="44"/>
    </row>
    <row r="235" spans="2:7" x14ac:dyDescent="0.3">
      <c r="B235" s="44"/>
      <c r="C235" s="44"/>
      <c r="D235" s="44"/>
      <c r="E235" s="44"/>
      <c r="F235" s="44"/>
      <c r="G235" s="44"/>
    </row>
    <row r="236" spans="2:7" x14ac:dyDescent="0.3">
      <c r="B236" s="44"/>
      <c r="C236" s="44"/>
      <c r="D236" s="44"/>
      <c r="E236" s="44"/>
      <c r="F236" s="44"/>
      <c r="G236" s="44"/>
    </row>
    <row r="237" spans="2:7" x14ac:dyDescent="0.3">
      <c r="B237" s="44"/>
      <c r="C237" s="44"/>
      <c r="D237" s="44"/>
      <c r="E237" s="44"/>
      <c r="F237" s="44"/>
      <c r="G237" s="44"/>
    </row>
    <row r="238" spans="2:7" x14ac:dyDescent="0.3">
      <c r="B238" s="44"/>
      <c r="C238" s="44"/>
      <c r="D238" s="44"/>
      <c r="E238" s="44"/>
      <c r="F238" s="44"/>
      <c r="G238" s="44"/>
    </row>
    <row r="239" spans="2:7" x14ac:dyDescent="0.3">
      <c r="B239" s="44"/>
      <c r="C239" s="44"/>
      <c r="D239" s="44"/>
      <c r="E239" s="44"/>
      <c r="F239" s="44"/>
      <c r="G239" s="44"/>
    </row>
    <row r="240" spans="2:7" x14ac:dyDescent="0.3">
      <c r="B240" s="44"/>
      <c r="C240" s="44"/>
      <c r="D240" s="44"/>
      <c r="E240" s="44"/>
      <c r="F240" s="44"/>
      <c r="G240" s="44"/>
    </row>
    <row r="241" spans="2:7" x14ac:dyDescent="0.3">
      <c r="B241" s="44"/>
      <c r="C241" s="44"/>
      <c r="D241" s="44"/>
      <c r="E241" s="44"/>
      <c r="F241" s="44"/>
      <c r="G241" s="44"/>
    </row>
    <row r="242" spans="2:7" x14ac:dyDescent="0.3">
      <c r="B242" s="44"/>
      <c r="C242" s="44"/>
      <c r="D242" s="44"/>
      <c r="E242" s="44"/>
      <c r="F242" s="44"/>
      <c r="G242" s="44"/>
    </row>
    <row r="243" spans="2:7" x14ac:dyDescent="0.3">
      <c r="B243" s="44"/>
      <c r="C243" s="44"/>
      <c r="D243" s="44"/>
      <c r="E243" s="44"/>
      <c r="F243" s="44"/>
      <c r="G243" s="44"/>
    </row>
    <row r="244" spans="2:7" x14ac:dyDescent="0.3">
      <c r="B244" s="44"/>
      <c r="C244" s="44"/>
      <c r="D244" s="44"/>
      <c r="E244" s="44"/>
      <c r="F244" s="44"/>
      <c r="G244" s="44"/>
    </row>
    <row r="245" spans="2:7" x14ac:dyDescent="0.3">
      <c r="B245" s="44"/>
      <c r="C245" s="44"/>
      <c r="D245" s="44"/>
      <c r="E245" s="44"/>
      <c r="F245" s="44"/>
      <c r="G245" s="44"/>
    </row>
    <row r="246" spans="2:7" x14ac:dyDescent="0.3">
      <c r="B246" s="44"/>
      <c r="C246" s="44"/>
      <c r="D246" s="44"/>
      <c r="E246" s="44"/>
      <c r="F246" s="44"/>
      <c r="G246" s="44"/>
    </row>
    <row r="247" spans="2:7" x14ac:dyDescent="0.3">
      <c r="B247" s="44"/>
      <c r="C247" s="44"/>
      <c r="D247" s="44"/>
      <c r="E247" s="44"/>
      <c r="F247" s="44"/>
      <c r="G247" s="44"/>
    </row>
    <row r="248" spans="2:7" x14ac:dyDescent="0.3">
      <c r="B248" s="44"/>
      <c r="C248" s="44"/>
      <c r="D248" s="44"/>
      <c r="E248" s="44"/>
      <c r="F248" s="44"/>
      <c r="G248" s="44"/>
    </row>
    <row r="249" spans="2:7" x14ac:dyDescent="0.3">
      <c r="B249" s="44"/>
      <c r="C249" s="44"/>
      <c r="D249" s="44"/>
      <c r="E249" s="44"/>
      <c r="F249" s="44"/>
      <c r="G249" s="44"/>
    </row>
    <row r="250" spans="2:7" x14ac:dyDescent="0.3">
      <c r="B250" s="44"/>
      <c r="C250" s="44"/>
      <c r="D250" s="44"/>
      <c r="E250" s="44"/>
      <c r="F250" s="44"/>
      <c r="G250" s="44"/>
    </row>
    <row r="251" spans="2:7" x14ac:dyDescent="0.3">
      <c r="B251" s="44"/>
      <c r="C251" s="44"/>
      <c r="D251" s="44"/>
      <c r="E251" s="44"/>
      <c r="F251" s="44"/>
      <c r="G251" s="44"/>
    </row>
    <row r="252" spans="2:7" x14ac:dyDescent="0.3">
      <c r="B252" s="44"/>
      <c r="C252" s="44"/>
      <c r="D252" s="44"/>
      <c r="E252" s="44"/>
      <c r="F252" s="44"/>
      <c r="G252" s="44"/>
    </row>
    <row r="253" spans="2:7" x14ac:dyDescent="0.3">
      <c r="B253" s="44"/>
      <c r="C253" s="44"/>
      <c r="D253" s="44"/>
      <c r="E253" s="44"/>
      <c r="F253" s="44"/>
      <c r="G253" s="44"/>
    </row>
    <row r="254" spans="2:7" x14ac:dyDescent="0.3">
      <c r="B254" s="44"/>
      <c r="C254" s="44"/>
      <c r="D254" s="44"/>
      <c r="E254" s="44"/>
      <c r="F254" s="44"/>
      <c r="G254" s="44"/>
    </row>
    <row r="255" spans="2:7" x14ac:dyDescent="0.3">
      <c r="B255" s="44"/>
      <c r="C255" s="44"/>
      <c r="D255" s="44"/>
      <c r="E255" s="44"/>
      <c r="F255" s="44"/>
      <c r="G255" s="44"/>
    </row>
    <row r="256" spans="2:7" x14ac:dyDescent="0.3">
      <c r="B256" s="44"/>
      <c r="C256" s="44"/>
      <c r="D256" s="44"/>
      <c r="E256" s="44"/>
      <c r="F256" s="44"/>
      <c r="G256" s="44"/>
    </row>
    <row r="257" spans="2:7" x14ac:dyDescent="0.3">
      <c r="B257" s="44"/>
      <c r="C257" s="44"/>
      <c r="D257" s="44"/>
      <c r="E257" s="44"/>
      <c r="F257" s="44"/>
      <c r="G257" s="44"/>
    </row>
    <row r="258" spans="2:7" x14ac:dyDescent="0.3">
      <c r="B258" s="44"/>
      <c r="C258" s="44"/>
      <c r="D258" s="44"/>
      <c r="E258" s="44"/>
      <c r="F258" s="44"/>
      <c r="G258" s="44"/>
    </row>
    <row r="259" spans="2:7" x14ac:dyDescent="0.3">
      <c r="B259" s="44"/>
      <c r="C259" s="44"/>
      <c r="D259" s="44"/>
      <c r="E259" s="44"/>
      <c r="F259" s="44"/>
      <c r="G259" s="44"/>
    </row>
    <row r="260" spans="2:7" x14ac:dyDescent="0.3">
      <c r="B260" s="44"/>
      <c r="C260" s="44"/>
      <c r="D260" s="44"/>
      <c r="E260" s="44"/>
      <c r="F260" s="44"/>
      <c r="G260" s="44"/>
    </row>
    <row r="261" spans="2:7" x14ac:dyDescent="0.3">
      <c r="B261" s="44"/>
      <c r="C261" s="44"/>
      <c r="D261" s="44"/>
      <c r="E261" s="44"/>
      <c r="F261" s="44"/>
      <c r="G261" s="44"/>
    </row>
    <row r="262" spans="2:7" x14ac:dyDescent="0.3">
      <c r="B262" s="44"/>
      <c r="C262" s="44"/>
      <c r="D262" s="44"/>
      <c r="E262" s="44"/>
      <c r="F262" s="44"/>
      <c r="G262" s="44"/>
    </row>
    <row r="263" spans="2:7" x14ac:dyDescent="0.3">
      <c r="B263" s="44"/>
      <c r="C263" s="44"/>
      <c r="D263" s="44"/>
      <c r="E263" s="44"/>
      <c r="F263" s="44"/>
      <c r="G263" s="44"/>
    </row>
    <row r="264" spans="2:7" x14ac:dyDescent="0.3">
      <c r="B264" s="44"/>
      <c r="C264" s="44"/>
      <c r="D264" s="44"/>
      <c r="E264" s="44"/>
      <c r="F264" s="44"/>
      <c r="G264" s="44"/>
    </row>
    <row r="265" spans="2:7" x14ac:dyDescent="0.3">
      <c r="B265" s="44"/>
      <c r="C265" s="44"/>
      <c r="D265" s="44"/>
      <c r="E265" s="44"/>
      <c r="F265" s="44"/>
      <c r="G265" s="44"/>
    </row>
    <row r="266" spans="2:7" x14ac:dyDescent="0.3">
      <c r="B266" s="44"/>
      <c r="C266" s="44"/>
      <c r="D266" s="44"/>
      <c r="E266" s="44"/>
      <c r="F266" s="44"/>
      <c r="G266" s="44"/>
    </row>
    <row r="267" spans="2:7" x14ac:dyDescent="0.3">
      <c r="B267" s="44"/>
      <c r="C267" s="44"/>
      <c r="D267" s="44"/>
      <c r="E267" s="44"/>
      <c r="F267" s="44"/>
      <c r="G267" s="44"/>
    </row>
    <row r="268" spans="2:7" x14ac:dyDescent="0.3">
      <c r="B268" s="44"/>
      <c r="C268" s="44"/>
      <c r="D268" s="44"/>
      <c r="E268" s="44"/>
      <c r="F268" s="44"/>
      <c r="G268" s="44"/>
    </row>
    <row r="269" spans="2:7" x14ac:dyDescent="0.3">
      <c r="B269" s="44"/>
      <c r="C269" s="44"/>
      <c r="D269" s="44"/>
      <c r="E269" s="44"/>
      <c r="F269" s="44"/>
      <c r="G269" s="44"/>
    </row>
    <row r="270" spans="2:7" x14ac:dyDescent="0.3">
      <c r="B270" s="44"/>
      <c r="C270" s="44"/>
      <c r="D270" s="44"/>
      <c r="E270" s="44"/>
      <c r="F270" s="44"/>
      <c r="G270" s="44"/>
    </row>
    <row r="271" spans="2:7" x14ac:dyDescent="0.3">
      <c r="B271" s="44"/>
      <c r="C271" s="44"/>
      <c r="D271" s="44"/>
      <c r="E271" s="44"/>
      <c r="F271" s="44"/>
      <c r="G271" s="44"/>
    </row>
    <row r="272" spans="2:7" x14ac:dyDescent="0.3">
      <c r="B272" s="44"/>
      <c r="C272" s="44"/>
      <c r="D272" s="44"/>
      <c r="E272" s="44"/>
      <c r="F272" s="44"/>
      <c r="G272" s="44"/>
    </row>
    <row r="273" spans="2:7" x14ac:dyDescent="0.3">
      <c r="B273" s="44"/>
      <c r="C273" s="44"/>
      <c r="D273" s="44"/>
      <c r="E273" s="44"/>
      <c r="F273" s="44"/>
      <c r="G273" s="44"/>
    </row>
    <row r="274" spans="2:7" x14ac:dyDescent="0.3">
      <c r="B274" s="44"/>
      <c r="C274" s="44"/>
      <c r="D274" s="44"/>
      <c r="E274" s="44"/>
      <c r="F274" s="44"/>
      <c r="G274" s="44"/>
    </row>
    <row r="275" spans="2:7" x14ac:dyDescent="0.3">
      <c r="B275" s="44"/>
      <c r="C275" s="44"/>
      <c r="D275" s="44"/>
      <c r="E275" s="44"/>
      <c r="F275" s="44"/>
      <c r="G275" s="44"/>
    </row>
    <row r="276" spans="2:7" x14ac:dyDescent="0.3">
      <c r="B276" s="44"/>
      <c r="C276" s="44"/>
      <c r="D276" s="44"/>
      <c r="E276" s="44"/>
      <c r="F276" s="44"/>
      <c r="G276" s="44"/>
    </row>
    <row r="277" spans="2:7" x14ac:dyDescent="0.3">
      <c r="B277" s="44"/>
      <c r="C277" s="44"/>
      <c r="D277" s="44"/>
      <c r="E277" s="44"/>
      <c r="F277" s="44"/>
      <c r="G277" s="44"/>
    </row>
    <row r="278" spans="2:7" x14ac:dyDescent="0.3">
      <c r="B278" s="44"/>
      <c r="C278" s="44"/>
      <c r="D278" s="44"/>
      <c r="E278" s="44"/>
      <c r="F278" s="44"/>
      <c r="G278" s="44"/>
    </row>
    <row r="279" spans="2:7" x14ac:dyDescent="0.3">
      <c r="B279" s="44"/>
      <c r="C279" s="44"/>
      <c r="D279" s="44"/>
      <c r="E279" s="44"/>
      <c r="F279" s="44"/>
      <c r="G279" s="44"/>
    </row>
    <row r="280" spans="2:7" x14ac:dyDescent="0.3">
      <c r="B280" s="44"/>
      <c r="C280" s="44"/>
      <c r="D280" s="44"/>
      <c r="E280" s="44"/>
      <c r="F280" s="44"/>
      <c r="G280" s="44"/>
    </row>
    <row r="281" spans="2:7" x14ac:dyDescent="0.3">
      <c r="B281" s="44"/>
      <c r="C281" s="44"/>
      <c r="D281" s="44"/>
      <c r="E281" s="44"/>
      <c r="F281" s="44"/>
      <c r="G281" s="44"/>
    </row>
    <row r="282" spans="2:7" x14ac:dyDescent="0.3">
      <c r="B282" s="44"/>
      <c r="C282" s="44"/>
      <c r="D282" s="44"/>
      <c r="E282" s="44"/>
      <c r="F282" s="44"/>
      <c r="G282" s="44"/>
    </row>
    <row r="283" spans="2:7" x14ac:dyDescent="0.3">
      <c r="B283" s="44"/>
      <c r="C283" s="44"/>
      <c r="D283" s="44"/>
      <c r="E283" s="44"/>
      <c r="F283" s="44"/>
      <c r="G283" s="44"/>
    </row>
    <row r="284" spans="2:7" x14ac:dyDescent="0.3">
      <c r="B284" s="44"/>
      <c r="C284" s="44"/>
      <c r="D284" s="44"/>
      <c r="E284" s="44"/>
      <c r="F284" s="44"/>
      <c r="G284" s="44"/>
    </row>
    <row r="285" spans="2:7" x14ac:dyDescent="0.3">
      <c r="B285" s="44"/>
      <c r="C285" s="44"/>
      <c r="D285" s="44"/>
      <c r="E285" s="44"/>
      <c r="F285" s="44"/>
      <c r="G285" s="44"/>
    </row>
    <row r="286" spans="2:7" x14ac:dyDescent="0.3">
      <c r="B286" s="44"/>
      <c r="C286" s="44"/>
      <c r="D286" s="44"/>
      <c r="E286" s="44"/>
      <c r="F286" s="44"/>
      <c r="G286" s="44"/>
    </row>
    <row r="287" spans="2:7" x14ac:dyDescent="0.3">
      <c r="B287" s="44"/>
      <c r="C287" s="44"/>
      <c r="D287" s="44"/>
      <c r="E287" s="44"/>
      <c r="F287" s="44"/>
      <c r="G287" s="44"/>
    </row>
    <row r="288" spans="2:7" x14ac:dyDescent="0.3">
      <c r="B288" s="44"/>
      <c r="C288" s="44"/>
      <c r="D288" s="44"/>
      <c r="E288" s="44"/>
      <c r="F288" s="44"/>
      <c r="G288" s="44"/>
    </row>
    <row r="289" spans="2:7" x14ac:dyDescent="0.3">
      <c r="B289" s="44"/>
      <c r="C289" s="44"/>
      <c r="D289" s="44"/>
      <c r="E289" s="44"/>
      <c r="F289" s="44"/>
      <c r="G289" s="44"/>
    </row>
    <row r="290" spans="2:7" x14ac:dyDescent="0.3">
      <c r="B290" s="44"/>
      <c r="C290" s="44"/>
      <c r="D290" s="44"/>
      <c r="E290" s="44"/>
      <c r="F290" s="44"/>
      <c r="G290" s="44"/>
    </row>
    <row r="291" spans="2:7" x14ac:dyDescent="0.3">
      <c r="B291" s="44"/>
      <c r="C291" s="44"/>
      <c r="D291" s="44"/>
      <c r="E291" s="44"/>
      <c r="F291" s="44"/>
      <c r="G291" s="44"/>
    </row>
    <row r="292" spans="2:7" x14ac:dyDescent="0.3">
      <c r="B292" s="44"/>
      <c r="C292" s="44"/>
      <c r="D292" s="44"/>
      <c r="E292" s="44"/>
      <c r="F292" s="44"/>
      <c r="G292" s="44"/>
    </row>
    <row r="293" spans="2:7" x14ac:dyDescent="0.3">
      <c r="B293" s="44"/>
      <c r="C293" s="44"/>
      <c r="D293" s="44"/>
      <c r="E293" s="44"/>
      <c r="F293" s="44"/>
      <c r="G293" s="44"/>
    </row>
    <row r="294" spans="2:7" x14ac:dyDescent="0.3">
      <c r="B294" s="44"/>
      <c r="C294" s="44"/>
      <c r="D294" s="44"/>
      <c r="E294" s="44"/>
      <c r="F294" s="44"/>
      <c r="G294" s="44"/>
    </row>
    <row r="295" spans="2:7" x14ac:dyDescent="0.3">
      <c r="B295" s="44"/>
      <c r="C295" s="44"/>
      <c r="D295" s="44"/>
      <c r="E295" s="44"/>
      <c r="F295" s="44"/>
      <c r="G295" s="44"/>
    </row>
    <row r="296" spans="2:7" x14ac:dyDescent="0.3">
      <c r="B296" s="44"/>
      <c r="C296" s="44"/>
      <c r="D296" s="44"/>
      <c r="E296" s="44"/>
      <c r="F296" s="44"/>
      <c r="G296" s="44"/>
    </row>
    <row r="297" spans="2:7" x14ac:dyDescent="0.3">
      <c r="B297" s="44"/>
      <c r="C297" s="44"/>
      <c r="D297" s="44"/>
      <c r="E297" s="44"/>
      <c r="F297" s="44"/>
      <c r="G297" s="44"/>
    </row>
    <row r="298" spans="2:7" x14ac:dyDescent="0.3">
      <c r="B298" s="44"/>
      <c r="C298" s="44"/>
      <c r="D298" s="44"/>
      <c r="E298" s="44"/>
      <c r="F298" s="44"/>
      <c r="G298" s="44"/>
    </row>
    <row r="299" spans="2:7" x14ac:dyDescent="0.3">
      <c r="B299" s="44"/>
      <c r="C299" s="44"/>
      <c r="D299" s="44"/>
      <c r="E299" s="44"/>
      <c r="F299" s="44"/>
      <c r="G299" s="44"/>
    </row>
    <row r="300" spans="2:7" x14ac:dyDescent="0.3">
      <c r="B300" s="44"/>
      <c r="C300" s="44"/>
      <c r="D300" s="44"/>
      <c r="E300" s="44"/>
      <c r="F300" s="44"/>
      <c r="G300" s="44"/>
    </row>
    <row r="301" spans="2:7" x14ac:dyDescent="0.3">
      <c r="B301" s="44"/>
      <c r="C301" s="44"/>
      <c r="D301" s="44"/>
      <c r="E301" s="44"/>
      <c r="F301" s="44"/>
      <c r="G301" s="44"/>
    </row>
    <row r="302" spans="2:7" x14ac:dyDescent="0.3">
      <c r="B302" s="44"/>
      <c r="C302" s="44"/>
      <c r="D302" s="44"/>
      <c r="E302" s="44"/>
      <c r="F302" s="44"/>
      <c r="G302" s="44"/>
    </row>
    <row r="303" spans="2:7" x14ac:dyDescent="0.3">
      <c r="B303" s="44"/>
      <c r="C303" s="44"/>
      <c r="D303" s="44"/>
      <c r="E303" s="44"/>
      <c r="F303" s="44"/>
      <c r="G303" s="44"/>
    </row>
    <row r="304" spans="2:7" x14ac:dyDescent="0.3">
      <c r="B304" s="44"/>
      <c r="C304" s="44"/>
      <c r="D304" s="44"/>
      <c r="E304" s="44"/>
      <c r="F304" s="44"/>
      <c r="G304" s="44"/>
    </row>
    <row r="305" spans="2:7" x14ac:dyDescent="0.3">
      <c r="B305" s="44"/>
      <c r="C305" s="44"/>
      <c r="D305" s="44"/>
      <c r="E305" s="44"/>
      <c r="F305" s="44"/>
      <c r="G305" s="44"/>
    </row>
    <row r="306" spans="2:7" x14ac:dyDescent="0.3">
      <c r="B306" s="44"/>
      <c r="C306" s="44"/>
      <c r="D306" s="44"/>
      <c r="E306" s="44"/>
      <c r="F306" s="44"/>
      <c r="G306" s="44"/>
    </row>
    <row r="307" spans="2:7" x14ac:dyDescent="0.3">
      <c r="B307" s="44"/>
      <c r="C307" s="44"/>
      <c r="D307" s="44"/>
      <c r="E307" s="44"/>
      <c r="F307" s="44"/>
      <c r="G307" s="44"/>
    </row>
    <row r="308" spans="2:7" x14ac:dyDescent="0.3">
      <c r="B308" s="44"/>
      <c r="C308" s="44"/>
      <c r="D308" s="44"/>
      <c r="E308" s="44"/>
      <c r="F308" s="44"/>
      <c r="G308" s="44"/>
    </row>
    <row r="309" spans="2:7" x14ac:dyDescent="0.3">
      <c r="B309" s="44"/>
      <c r="C309" s="44"/>
      <c r="D309" s="44"/>
      <c r="E309" s="44"/>
      <c r="F309" s="44"/>
      <c r="G309" s="44"/>
    </row>
    <row r="310" spans="2:7" x14ac:dyDescent="0.3">
      <c r="B310" s="44"/>
      <c r="C310" s="44"/>
      <c r="D310" s="44"/>
      <c r="E310" s="44"/>
      <c r="F310" s="44"/>
      <c r="G310" s="44"/>
    </row>
    <row r="311" spans="2:7" x14ac:dyDescent="0.3">
      <c r="B311" s="44"/>
      <c r="C311" s="44"/>
      <c r="D311" s="44"/>
      <c r="E311" s="44"/>
      <c r="F311" s="44"/>
      <c r="G311" s="44"/>
    </row>
    <row r="312" spans="2:7" x14ac:dyDescent="0.3">
      <c r="B312" s="44"/>
      <c r="C312" s="44"/>
      <c r="D312" s="44"/>
      <c r="E312" s="44"/>
      <c r="F312" s="44"/>
      <c r="G312" s="44"/>
    </row>
    <row r="313" spans="2:7" x14ac:dyDescent="0.3">
      <c r="B313" s="44"/>
      <c r="C313" s="44"/>
      <c r="D313" s="44"/>
      <c r="E313" s="44"/>
      <c r="F313" s="44"/>
      <c r="G313" s="44"/>
    </row>
    <row r="314" spans="2:7" x14ac:dyDescent="0.3">
      <c r="B314" s="44"/>
      <c r="C314" s="44"/>
      <c r="D314" s="44"/>
      <c r="E314" s="44"/>
      <c r="F314" s="44"/>
      <c r="G314" s="44"/>
    </row>
    <row r="315" spans="2:7" x14ac:dyDescent="0.3">
      <c r="B315" s="44"/>
      <c r="C315" s="44"/>
      <c r="D315" s="44"/>
      <c r="E315" s="44"/>
      <c r="F315" s="44"/>
      <c r="G315" s="44"/>
    </row>
    <row r="316" spans="2:7" x14ac:dyDescent="0.3">
      <c r="B316" s="44"/>
      <c r="C316" s="44"/>
      <c r="D316" s="44"/>
      <c r="E316" s="44"/>
      <c r="F316" s="44"/>
      <c r="G316" s="44"/>
    </row>
    <row r="317" spans="2:7" x14ac:dyDescent="0.3">
      <c r="B317" s="44"/>
      <c r="C317" s="44"/>
      <c r="D317" s="44"/>
      <c r="E317" s="44"/>
      <c r="F317" s="44"/>
      <c r="G317" s="44"/>
    </row>
    <row r="318" spans="2:7" x14ac:dyDescent="0.3">
      <c r="B318" s="44"/>
      <c r="C318" s="44"/>
      <c r="D318" s="44"/>
      <c r="E318" s="44"/>
      <c r="F318" s="44"/>
      <c r="G318" s="44"/>
    </row>
    <row r="319" spans="2:7" x14ac:dyDescent="0.3">
      <c r="B319" s="44"/>
      <c r="C319" s="44"/>
      <c r="D319" s="44"/>
      <c r="E319" s="44"/>
      <c r="F319" s="44"/>
      <c r="G319" s="44"/>
    </row>
    <row r="320" spans="2:7" x14ac:dyDescent="0.3">
      <c r="B320" s="44"/>
      <c r="C320" s="44"/>
      <c r="D320" s="44"/>
      <c r="E320" s="44"/>
      <c r="F320" s="44"/>
      <c r="G320" s="44"/>
    </row>
    <row r="321" spans="2:7" x14ac:dyDescent="0.3">
      <c r="B321" s="44"/>
      <c r="C321" s="44"/>
      <c r="D321" s="44"/>
      <c r="E321" s="44"/>
      <c r="F321" s="44"/>
      <c r="G321" s="44"/>
    </row>
    <row r="322" spans="2:7" x14ac:dyDescent="0.3">
      <c r="B322" s="44"/>
      <c r="C322" s="44"/>
      <c r="D322" s="44"/>
      <c r="E322" s="44"/>
      <c r="F322" s="44"/>
      <c r="G322" s="44"/>
    </row>
    <row r="323" spans="2:7" x14ac:dyDescent="0.3">
      <c r="B323" s="44"/>
      <c r="C323" s="44"/>
      <c r="D323" s="44"/>
      <c r="E323" s="44"/>
      <c r="F323" s="44"/>
      <c r="G323" s="44"/>
    </row>
    <row r="324" spans="2:7" x14ac:dyDescent="0.3">
      <c r="B324" s="44"/>
      <c r="C324" s="44"/>
      <c r="D324" s="44"/>
      <c r="E324" s="44"/>
      <c r="F324" s="44"/>
      <c r="G324" s="44"/>
    </row>
    <row r="325" spans="2:7" x14ac:dyDescent="0.3">
      <c r="B325" s="44"/>
      <c r="C325" s="44"/>
      <c r="D325" s="44"/>
      <c r="E325" s="44"/>
      <c r="F325" s="44"/>
      <c r="G325" s="44"/>
    </row>
    <row r="326" spans="2:7" x14ac:dyDescent="0.3">
      <c r="B326" s="44"/>
      <c r="C326" s="44"/>
      <c r="D326" s="44"/>
      <c r="E326" s="44"/>
      <c r="F326" s="44"/>
      <c r="G326" s="44"/>
    </row>
    <row r="327" spans="2:7" x14ac:dyDescent="0.3">
      <c r="B327" s="44"/>
      <c r="C327" s="44"/>
      <c r="D327" s="44"/>
      <c r="E327" s="44"/>
      <c r="F327" s="44"/>
      <c r="G327" s="44"/>
    </row>
    <row r="328" spans="2:7" x14ac:dyDescent="0.3">
      <c r="B328" s="44"/>
      <c r="C328" s="44"/>
      <c r="D328" s="44"/>
      <c r="E328" s="44"/>
      <c r="F328" s="44"/>
      <c r="G328" s="44"/>
    </row>
    <row r="329" spans="2:7" x14ac:dyDescent="0.3">
      <c r="B329" s="44"/>
      <c r="C329" s="44"/>
      <c r="D329" s="44"/>
      <c r="E329" s="44"/>
      <c r="F329" s="44"/>
      <c r="G329" s="44"/>
    </row>
    <row r="330" spans="2:7" x14ac:dyDescent="0.3">
      <c r="B330" s="44"/>
      <c r="C330" s="44"/>
      <c r="D330" s="44"/>
      <c r="E330" s="44"/>
      <c r="F330" s="44"/>
      <c r="G330"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1"/>
  <sheetViews>
    <sheetView zoomScale="110" zoomScaleNormal="110" zoomScaleSheetLayoutView="100" workbookViewId="0">
      <pane xSplit="1" ySplit="2" topLeftCell="G170" activePane="bottomRight" state="frozen"/>
      <selection pane="topRight" activeCell="B1" sqref="B1"/>
      <selection pane="bottomLeft" activeCell="A3" sqref="A3"/>
      <selection pane="bottomRight" activeCell="B205" sqref="B205:B206"/>
    </sheetView>
  </sheetViews>
  <sheetFormatPr baseColWidth="10" defaultColWidth="11" defaultRowHeight="14" x14ac:dyDescent="0.3"/>
  <cols>
    <col min="1" max="1" width="26" style="36" customWidth="1"/>
    <col min="2" max="27" width="11" style="36"/>
    <col min="28" max="29" width="10.58203125" style="36"/>
    <col min="30" max="16384" width="11" style="48"/>
  </cols>
  <sheetData>
    <row r="1" spans="1:29" ht="14.5" thickTop="1" x14ac:dyDescent="0.3">
      <c r="A1" s="66"/>
      <c r="B1" s="230" t="s">
        <v>10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row>
    <row r="2" spans="1:29" x14ac:dyDescent="0.3">
      <c r="A2" s="67"/>
      <c r="B2" s="224" t="s">
        <v>11</v>
      </c>
      <c r="C2" s="224"/>
      <c r="D2" s="224" t="s">
        <v>12</v>
      </c>
      <c r="E2" s="224"/>
      <c r="F2" s="224" t="s">
        <v>16</v>
      </c>
      <c r="G2" s="224"/>
      <c r="H2" s="224" t="s">
        <v>52</v>
      </c>
      <c r="I2" s="224"/>
      <c r="J2" s="224" t="s">
        <v>53</v>
      </c>
      <c r="K2" s="224"/>
      <c r="L2" s="224" t="s">
        <v>13</v>
      </c>
      <c r="M2" s="224"/>
      <c r="N2" s="224" t="s">
        <v>15</v>
      </c>
      <c r="O2" s="224"/>
      <c r="P2" s="224" t="s">
        <v>17</v>
      </c>
      <c r="Q2" s="224"/>
      <c r="R2" s="224" t="s">
        <v>20</v>
      </c>
      <c r="S2" s="224"/>
      <c r="T2" s="224" t="s">
        <v>14</v>
      </c>
      <c r="U2" s="224"/>
      <c r="V2" s="224" t="s">
        <v>18</v>
      </c>
      <c r="W2" s="224"/>
      <c r="X2" s="224" t="s">
        <v>19</v>
      </c>
      <c r="Y2" s="224"/>
      <c r="Z2" s="224" t="s">
        <v>74</v>
      </c>
      <c r="AA2" s="224"/>
      <c r="AB2" s="224" t="s">
        <v>131</v>
      </c>
      <c r="AC2" s="225"/>
    </row>
    <row r="3" spans="1:29" x14ac:dyDescent="0.3">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3">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3">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3">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3">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3">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3">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3">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3">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3">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3">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3">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3">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3">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3">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3">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3">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3">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3">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3">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3">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3">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3">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3">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3">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3">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3">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3">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3">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3">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3">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3">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3">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3">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3">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3">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3">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3">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3">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3">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3">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3">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3">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3">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3">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3">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3">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3">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3">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3">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3">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3">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3">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3">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3">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3">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3">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3">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3">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3">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3">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3">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3">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3">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3">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3">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3">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3">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3">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3">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3">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3">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3">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3">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3">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3">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3">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3">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3">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3">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3">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3">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3">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3">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3">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3">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3">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3">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3">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3">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3">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3">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3">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3">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3">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3">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3">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3">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3">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3">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3">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3">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3">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3">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3">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3">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3">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3">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3">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3">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3">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3">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3">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3">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3">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3">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3">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3">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3">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3">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3">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3">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3">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3">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3">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3">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3">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3">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3">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3">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3">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3">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3">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3">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3">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3">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3">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3">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3">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3">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3">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3">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3">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3">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3">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3">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3">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3">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3">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3">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3">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3">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3">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3">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3">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3">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3">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3">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3">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3">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3">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3">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3">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3">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3">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3">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3">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3">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3">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3">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3">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3">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3">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3">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3">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3">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3">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3">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3">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3">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3">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3">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3">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3">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3">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3">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3">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3">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3">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3">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3">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3">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3">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3">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3">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3">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3">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3">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3">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3">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3">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3">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3">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3">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3">
      <c r="A207" s="72">
        <v>44169</v>
      </c>
      <c r="B207" s="71"/>
      <c r="C207" s="73"/>
      <c r="D207" s="71"/>
      <c r="E207" s="73"/>
      <c r="F207" s="71"/>
      <c r="G207" s="73"/>
      <c r="H207" s="71"/>
      <c r="I207" s="73"/>
      <c r="J207" s="71"/>
      <c r="K207" s="73"/>
      <c r="L207" s="71"/>
      <c r="M207" s="73"/>
      <c r="N207" s="71"/>
      <c r="O207" s="73"/>
      <c r="P207" s="71"/>
      <c r="Q207" s="73"/>
      <c r="R207" s="71"/>
      <c r="S207" s="73"/>
      <c r="T207" s="71"/>
      <c r="U207" s="73"/>
      <c r="V207" s="71"/>
      <c r="W207" s="73"/>
      <c r="X207" s="71"/>
      <c r="Y207" s="73"/>
      <c r="Z207" s="71"/>
      <c r="AA207" s="73"/>
      <c r="AB207" s="71"/>
      <c r="AC207" s="74"/>
    </row>
    <row r="208" spans="1:29" x14ac:dyDescent="0.3">
      <c r="A208" s="72">
        <v>44170</v>
      </c>
      <c r="B208" s="71"/>
      <c r="C208" s="73"/>
      <c r="D208" s="71"/>
      <c r="E208" s="73"/>
      <c r="F208" s="71"/>
      <c r="G208" s="73"/>
      <c r="H208" s="71"/>
      <c r="I208" s="73"/>
      <c r="J208" s="71"/>
      <c r="K208" s="73"/>
      <c r="L208" s="71"/>
      <c r="M208" s="73"/>
      <c r="N208" s="71"/>
      <c r="O208" s="73"/>
      <c r="P208" s="71"/>
      <c r="Q208" s="73"/>
      <c r="R208" s="71"/>
      <c r="S208" s="73"/>
      <c r="T208" s="71"/>
      <c r="U208" s="73"/>
      <c r="V208" s="71"/>
      <c r="W208" s="73"/>
      <c r="X208" s="71"/>
      <c r="Y208" s="73"/>
      <c r="Z208" s="71"/>
      <c r="AA208" s="73"/>
      <c r="AB208" s="71"/>
      <c r="AC208" s="74"/>
    </row>
    <row r="209" spans="1:29" x14ac:dyDescent="0.3">
      <c r="A209" s="72">
        <v>44171</v>
      </c>
      <c r="B209" s="71"/>
      <c r="C209" s="73"/>
      <c r="D209" s="71"/>
      <c r="E209" s="73"/>
      <c r="F209" s="71"/>
      <c r="G209" s="73"/>
      <c r="H209" s="71"/>
      <c r="I209" s="73"/>
      <c r="J209" s="71"/>
      <c r="K209" s="73"/>
      <c r="L209" s="71"/>
      <c r="M209" s="73"/>
      <c r="N209" s="71"/>
      <c r="O209" s="73"/>
      <c r="P209" s="71"/>
      <c r="Q209" s="73"/>
      <c r="R209" s="71"/>
      <c r="S209" s="73"/>
      <c r="T209" s="71"/>
      <c r="U209" s="73"/>
      <c r="V209" s="71"/>
      <c r="W209" s="73"/>
      <c r="X209" s="71"/>
      <c r="Y209" s="73"/>
      <c r="Z209" s="71"/>
      <c r="AA209" s="73"/>
      <c r="AB209" s="71"/>
      <c r="AC209" s="74"/>
    </row>
    <row r="210" spans="1:29" x14ac:dyDescent="0.3">
      <c r="A210" s="72"/>
      <c r="B210" s="71"/>
      <c r="C210" s="73"/>
      <c r="D210" s="71"/>
      <c r="E210" s="73"/>
      <c r="F210" s="71"/>
      <c r="G210" s="73"/>
      <c r="H210" s="71"/>
      <c r="I210" s="73"/>
      <c r="J210" s="71"/>
      <c r="K210" s="73"/>
      <c r="L210" s="71"/>
      <c r="M210" s="73"/>
      <c r="N210" s="71"/>
      <c r="O210" s="73"/>
      <c r="P210" s="71"/>
      <c r="Q210" s="73"/>
      <c r="R210" s="71"/>
      <c r="S210" s="73"/>
      <c r="T210" s="71"/>
      <c r="U210" s="73"/>
      <c r="V210" s="71"/>
      <c r="W210" s="73"/>
      <c r="X210" s="71"/>
      <c r="Y210" s="73"/>
      <c r="Z210" s="71"/>
      <c r="AA210" s="73"/>
      <c r="AB210" s="71"/>
      <c r="AC210" s="74"/>
    </row>
    <row r="211" spans="1:29" x14ac:dyDescent="0.3">
      <c r="A211" s="67"/>
      <c r="B211" s="226" t="s">
        <v>11</v>
      </c>
      <c r="C211" s="233"/>
      <c r="D211" s="226" t="s">
        <v>12</v>
      </c>
      <c r="E211" s="233"/>
      <c r="F211" s="226" t="s">
        <v>16</v>
      </c>
      <c r="G211" s="233"/>
      <c r="H211" s="226" t="s">
        <v>52</v>
      </c>
      <c r="I211" s="233"/>
      <c r="J211" s="226" t="s">
        <v>53</v>
      </c>
      <c r="K211" s="233"/>
      <c r="L211" s="226" t="s">
        <v>13</v>
      </c>
      <c r="M211" s="233"/>
      <c r="N211" s="226" t="s">
        <v>15</v>
      </c>
      <c r="O211" s="233"/>
      <c r="P211" s="226" t="s">
        <v>17</v>
      </c>
      <c r="Q211" s="233"/>
      <c r="R211" s="226" t="s">
        <v>20</v>
      </c>
      <c r="S211" s="233"/>
      <c r="T211" s="226" t="s">
        <v>14</v>
      </c>
      <c r="U211" s="233"/>
      <c r="V211" s="226" t="s">
        <v>18</v>
      </c>
      <c r="W211" s="233"/>
      <c r="X211" s="226" t="s">
        <v>19</v>
      </c>
      <c r="Y211" s="233"/>
      <c r="Z211" s="226" t="s">
        <v>74</v>
      </c>
      <c r="AA211" s="233"/>
      <c r="AB211" s="226" t="s">
        <v>132</v>
      </c>
      <c r="AC211" s="227"/>
    </row>
    <row r="212" spans="1:29" ht="14.5" thickBot="1" x14ac:dyDescent="0.35">
      <c r="A212" s="76" t="s">
        <v>87</v>
      </c>
      <c r="B212" s="232">
        <f>SUM(B4:B210)</f>
        <v>8025</v>
      </c>
      <c r="C212" s="232"/>
      <c r="D212" s="232">
        <f t="shared" ref="D212" si="78">SUM(D4:D211)</f>
        <v>4326</v>
      </c>
      <c r="E212" s="232"/>
      <c r="F212" s="232">
        <f t="shared" ref="F212" si="79">SUM(F4:F211)</f>
        <v>302</v>
      </c>
      <c r="G212" s="232"/>
      <c r="H212" s="232">
        <f t="shared" ref="H212" si="80">SUM(H4:H211)</f>
        <v>1078</v>
      </c>
      <c r="I212" s="232"/>
      <c r="J212" s="232">
        <f t="shared" ref="J212" si="81">SUM(J4:J211)</f>
        <v>136</v>
      </c>
      <c r="K212" s="232"/>
      <c r="L212" s="232">
        <f t="shared" ref="L212" si="82">SUM(L4:L211)</f>
        <v>683</v>
      </c>
      <c r="M212" s="232"/>
      <c r="N212" s="232">
        <f t="shared" ref="N212" si="83">SUM(N4:N211)</f>
        <v>30</v>
      </c>
      <c r="O212" s="232"/>
      <c r="P212" s="232">
        <f t="shared" ref="P212" si="84">SUM(P4:P211)</f>
        <v>381</v>
      </c>
      <c r="Q212" s="232"/>
      <c r="R212" s="232">
        <f t="shared" ref="R212" si="85">SUM(R4:R211)</f>
        <v>205</v>
      </c>
      <c r="S212" s="232"/>
      <c r="T212" s="232">
        <f t="shared" ref="T212" si="86">SUM(T4:T211)</f>
        <v>15</v>
      </c>
      <c r="U212" s="232"/>
      <c r="V212" s="232">
        <f t="shared" ref="V212" si="87">SUM(V4:V211)</f>
        <v>10</v>
      </c>
      <c r="W212" s="232"/>
      <c r="X212" s="232">
        <f t="shared" ref="X212" si="88">SUM(X4:X211)</f>
        <v>15</v>
      </c>
      <c r="Y212" s="232"/>
      <c r="Z212" s="232">
        <f t="shared" ref="Z212" si="89">SUM(Z4:Z211)</f>
        <v>6</v>
      </c>
      <c r="AA212" s="232"/>
      <c r="AB212" s="228">
        <f t="shared" ref="AB212" si="90">SUM(AB4:AB211)</f>
        <v>4</v>
      </c>
      <c r="AC212" s="229"/>
    </row>
    <row r="213" spans="1:29" ht="14.5" thickTop="1" x14ac:dyDescent="0.3">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t="s">
        <v>91</v>
      </c>
      <c r="AC213" s="44">
        <f>SUM(B212:AC212)</f>
        <v>15216</v>
      </c>
    </row>
    <row r="214" spans="1:29" x14ac:dyDescent="0.3">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row>
    <row r="215" spans="1:29" x14ac:dyDescent="0.3">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row>
    <row r="216" spans="1:29" x14ac:dyDescent="0.3">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row>
    <row r="217" spans="1:29" x14ac:dyDescent="0.3">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row>
    <row r="218" spans="1:29" x14ac:dyDescent="0.3">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row>
    <row r="219" spans="1:29" x14ac:dyDescent="0.3">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row>
    <row r="220" spans="1:29" x14ac:dyDescent="0.3">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row>
    <row r="221" spans="1:29" x14ac:dyDescent="0.3">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3">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3">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3">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3">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3">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3">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3">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3">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3">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3">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3">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3">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3">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3">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3">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3">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3">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3">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3">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3">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3">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3">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3">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3">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3">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3">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3">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3">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3">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3">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3">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3">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3">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3">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3">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3">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3">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3">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3">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3">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3">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3">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3">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3">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3">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3">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3">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3">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3">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3">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3">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3">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3">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3">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3">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3">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3">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3">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3">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3">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3">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3">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3">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3">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3">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3">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3">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3">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3">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3">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3">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3">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3">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3">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3">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3">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3">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3">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3">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3">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3">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3">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3">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3">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3">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3">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3">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3">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3">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3">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3">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3">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3">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3">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3">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3">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3">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3">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3">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3">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3">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3">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3">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3">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3">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3">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3">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3">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3">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3">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sheetData>
  <mergeCells count="43">
    <mergeCell ref="V212:W212"/>
    <mergeCell ref="X212:Y212"/>
    <mergeCell ref="Z212:AA212"/>
    <mergeCell ref="N211:O211"/>
    <mergeCell ref="P211:Q211"/>
    <mergeCell ref="R211:S211"/>
    <mergeCell ref="T211:U211"/>
    <mergeCell ref="V211:W211"/>
    <mergeCell ref="X211:Y211"/>
    <mergeCell ref="Z211:AA211"/>
    <mergeCell ref="N212:O212"/>
    <mergeCell ref="P212:Q212"/>
    <mergeCell ref="R212:S212"/>
    <mergeCell ref="T212:U212"/>
    <mergeCell ref="L212:M212"/>
    <mergeCell ref="J212:K212"/>
    <mergeCell ref="B211:C211"/>
    <mergeCell ref="D211:E211"/>
    <mergeCell ref="F211:G211"/>
    <mergeCell ref="H211:I211"/>
    <mergeCell ref="L211:M211"/>
    <mergeCell ref="J211:K211"/>
    <mergeCell ref="J2:K2"/>
    <mergeCell ref="B212:C212"/>
    <mergeCell ref="D212:E212"/>
    <mergeCell ref="F212:G212"/>
    <mergeCell ref="H212:I212"/>
    <mergeCell ref="AB2:AC2"/>
    <mergeCell ref="AB211:AC211"/>
    <mergeCell ref="AB212:AC212"/>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2020-12-04T11:05:30Z</dcterms:modified>
</cp:coreProperties>
</file>