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3.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4.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5.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6.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19080" windowHeight="6795" tabRatio="938" firstSheet="1" activeTab="11"/>
  </bookViews>
  <sheets>
    <sheet name="Übersicht" sheetId="16" r:id="rId1"/>
    <sheet name="1. Covid-19-Daten" sheetId="1" r:id="rId2"/>
    <sheet name="1.1 Grafiken Covid-19" sheetId="13" r:id="rId3"/>
    <sheet name="1.2 Grafiken Hospitalisationen" sheetId="18" r:id="rId4"/>
    <sheet name="1.2 Grafiken Hosp. komplett" sheetId="15" r:id="rId5"/>
    <sheet name="1.3 Labortests" sheetId="17" r:id="rId6"/>
    <sheet name="1.4 Todesfälle" sheetId="19" r:id="rId7"/>
    <sheet name="2. Contact Tracing" sheetId="6" r:id="rId8"/>
    <sheet name="3. Ansteckungsorte" sheetId="7" r:id="rId9"/>
    <sheet name="3.1 Grafiken Ansteckungsorte" sheetId="12" r:id="rId10"/>
    <sheet name="4. SwissCovid App" sheetId="8" r:id="rId11"/>
    <sheet name="5. Quarantäne nach Einreise" sheetId="9" r:id="rId12"/>
    <sheet name="5.1 nach Risikogebieten" sheetId="11" r:id="rId13"/>
    <sheet name="5.2 Reisemittel, -wege" sheetId="10" r:id="rId14"/>
  </sheets>
  <definedNames>
    <definedName name="_xlnm.Print_Area" localSheetId="8">'3. Ansteckungsorte'!$A$1:$AC$220</definedName>
  </definedNames>
  <calcPr calcId="162913"/>
</workbook>
</file>

<file path=xl/calcChain.xml><?xml version="1.0" encoding="utf-8"?>
<calcChain xmlns="http://schemas.openxmlformats.org/spreadsheetml/2006/main">
  <c r="D211" i="9" l="1"/>
  <c r="K211" i="10" l="1"/>
  <c r="I211" i="10"/>
  <c r="G211" i="10"/>
  <c r="E211" i="10"/>
  <c r="C211" i="10"/>
  <c r="O210" i="11"/>
  <c r="M210" i="11"/>
  <c r="K210" i="11"/>
  <c r="I210" i="11"/>
  <c r="G210" i="11"/>
  <c r="E210" i="11"/>
  <c r="C210" i="11"/>
  <c r="C210" i="8" l="1"/>
  <c r="AB211" i="7"/>
  <c r="Z211" i="7"/>
  <c r="X211" i="7"/>
  <c r="V211" i="7"/>
  <c r="T211" i="7"/>
  <c r="R211" i="7"/>
  <c r="P211" i="7"/>
  <c r="N211" i="7"/>
  <c r="L211" i="7"/>
  <c r="J211" i="7"/>
  <c r="H211" i="7"/>
  <c r="F211" i="7"/>
  <c r="D211" i="7"/>
  <c r="B211" i="7"/>
  <c r="D211" i="6"/>
  <c r="S290" i="1" l="1"/>
  <c r="R290" i="1"/>
  <c r="Q290" i="1"/>
  <c r="P290" i="1"/>
  <c r="H290" i="1"/>
  <c r="G290" i="1"/>
  <c r="F290" i="1"/>
  <c r="D287" i="1"/>
  <c r="C289" i="1"/>
  <c r="C290" i="1"/>
  <c r="E290" i="1"/>
  <c r="O290" i="1"/>
  <c r="L290" i="1" l="1"/>
  <c r="K208" i="10" l="1"/>
  <c r="K209" i="10" s="1"/>
  <c r="K210" i="10" s="1"/>
  <c r="I208" i="10"/>
  <c r="I209" i="10" s="1"/>
  <c r="I210" i="10" s="1"/>
  <c r="G208" i="10"/>
  <c r="G209" i="10" s="1"/>
  <c r="G210" i="10" s="1"/>
  <c r="E208" i="10"/>
  <c r="E209" i="10" s="1"/>
  <c r="E210" i="10" s="1"/>
  <c r="C208" i="10"/>
  <c r="C209" i="10" s="1"/>
  <c r="C210" i="10" s="1"/>
  <c r="O207" i="11"/>
  <c r="O208" i="11"/>
  <c r="O209" i="11"/>
  <c r="M207" i="11"/>
  <c r="M208" i="11" s="1"/>
  <c r="M209" i="11" s="1"/>
  <c r="K207" i="11"/>
  <c r="K208" i="11" s="1"/>
  <c r="K209" i="11" s="1"/>
  <c r="I207" i="11"/>
  <c r="I208" i="11" s="1"/>
  <c r="I209" i="11" s="1"/>
  <c r="G207" i="11"/>
  <c r="G208" i="11" s="1"/>
  <c r="G209" i="11" s="1"/>
  <c r="E207" i="11"/>
  <c r="E208" i="11" s="1"/>
  <c r="E209" i="11" s="1"/>
  <c r="C207" i="11"/>
  <c r="C208" i="11"/>
  <c r="C209" i="11" s="1"/>
  <c r="C207" i="8" l="1"/>
  <c r="C208" i="8" s="1"/>
  <c r="C209" i="8" s="1"/>
  <c r="AB210" i="7"/>
  <c r="Z210" i="7"/>
  <c r="X210" i="7"/>
  <c r="V210" i="7"/>
  <c r="T210" i="7"/>
  <c r="R210" i="7"/>
  <c r="P210" i="7"/>
  <c r="N210" i="7"/>
  <c r="L210" i="7"/>
  <c r="J210" i="7"/>
  <c r="H210" i="7"/>
  <c r="F210" i="7"/>
  <c r="D210" i="7"/>
  <c r="B210" i="7"/>
  <c r="D208" i="6"/>
  <c r="D209" i="6" s="1"/>
  <c r="D210" i="6" s="1"/>
  <c r="P289" i="1" l="1"/>
  <c r="H289" i="1" l="1"/>
  <c r="G289" i="1"/>
  <c r="D286" i="1"/>
  <c r="E289" i="1"/>
  <c r="F289" i="1" s="1"/>
  <c r="L289" i="1" l="1"/>
  <c r="K207" i="10" l="1"/>
  <c r="I207" i="10"/>
  <c r="G207" i="10"/>
  <c r="E207" i="10"/>
  <c r="C207" i="10"/>
  <c r="D207" i="9"/>
  <c r="D208" i="9" s="1"/>
  <c r="D209" i="9" s="1"/>
  <c r="D210" i="9" s="1"/>
  <c r="C206" i="8" l="1"/>
  <c r="B207" i="7" l="1"/>
  <c r="D207" i="7"/>
  <c r="F207" i="7"/>
  <c r="H207" i="7"/>
  <c r="J207" i="7"/>
  <c r="L207" i="7"/>
  <c r="N207" i="7"/>
  <c r="P207" i="7"/>
  <c r="R207" i="7"/>
  <c r="T207" i="7"/>
  <c r="V207" i="7"/>
  <c r="X207" i="7"/>
  <c r="Z207" i="7"/>
  <c r="AB207" i="7"/>
  <c r="D207" i="6"/>
  <c r="E287" i="1" l="1"/>
  <c r="E288" i="1"/>
  <c r="D283" i="1"/>
  <c r="D284" i="1"/>
  <c r="D285" i="1"/>
  <c r="E286" i="1"/>
  <c r="L286" i="1" l="1"/>
  <c r="P286" i="1"/>
  <c r="C206" i="10" l="1"/>
  <c r="E206" i="10"/>
  <c r="G206" i="10"/>
  <c r="I206" i="10"/>
  <c r="K206" i="10"/>
  <c r="D206" i="9" l="1"/>
  <c r="C205" i="8" l="1"/>
  <c r="B206" i="7"/>
  <c r="D206" i="7"/>
  <c r="F206" i="7"/>
  <c r="H206" i="7"/>
  <c r="J206" i="7"/>
  <c r="L206" i="7"/>
  <c r="N206" i="7"/>
  <c r="P206" i="7"/>
  <c r="R206" i="7"/>
  <c r="T206" i="7"/>
  <c r="V206" i="7"/>
  <c r="X206" i="7"/>
  <c r="Z206" i="7"/>
  <c r="AB206" i="7"/>
  <c r="D206" i="6"/>
  <c r="P285" i="1" l="1"/>
  <c r="D282" i="1"/>
  <c r="E285" i="1"/>
  <c r="L285" i="1" l="1"/>
  <c r="C26" i="17" l="1"/>
  <c r="D26" i="17" s="1"/>
  <c r="K205" i="10" l="1"/>
  <c r="I205" i="10"/>
  <c r="G205" i="10"/>
  <c r="E205" i="10"/>
  <c r="C205" i="10"/>
  <c r="D205" i="9"/>
  <c r="C204" i="8" l="1"/>
  <c r="B205" i="7"/>
  <c r="D205" i="7"/>
  <c r="F205" i="7"/>
  <c r="H205" i="7"/>
  <c r="J205" i="7"/>
  <c r="L205" i="7"/>
  <c r="N205" i="7"/>
  <c r="P205" i="7"/>
  <c r="R205" i="7"/>
  <c r="T205" i="7"/>
  <c r="V205" i="7"/>
  <c r="X205" i="7"/>
  <c r="Z205" i="7"/>
  <c r="AB205" i="7"/>
  <c r="P284" i="1" l="1"/>
  <c r="D281" i="1"/>
  <c r="E284" i="1"/>
  <c r="L284" i="1" l="1"/>
  <c r="B204" i="7" l="1"/>
  <c r="D204" i="7"/>
  <c r="H204" i="7"/>
  <c r="J204" i="7"/>
  <c r="L204" i="7"/>
  <c r="N204" i="7"/>
  <c r="P204" i="7"/>
  <c r="R204" i="7"/>
  <c r="T204" i="7"/>
  <c r="V204" i="7"/>
  <c r="X204" i="7"/>
  <c r="Z204" i="7"/>
  <c r="AB204" i="7"/>
  <c r="K204" i="10"/>
  <c r="I204" i="10"/>
  <c r="G204" i="10"/>
  <c r="E204" i="10"/>
  <c r="C204" i="10"/>
  <c r="D204" i="9"/>
  <c r="C203" i="8"/>
  <c r="B185" i="7"/>
  <c r="F204" i="7"/>
  <c r="P283" i="1" l="1"/>
  <c r="D280" i="1"/>
  <c r="E283" i="1"/>
  <c r="G285" i="1" l="1"/>
  <c r="F285" i="1"/>
  <c r="G288" i="1"/>
  <c r="F288" i="1"/>
  <c r="F286" i="1"/>
  <c r="G287" i="1"/>
  <c r="G286" i="1"/>
  <c r="F287" i="1"/>
  <c r="L283" i="1"/>
  <c r="K201" i="10" l="1"/>
  <c r="K202" i="10" s="1"/>
  <c r="K203" i="10" s="1"/>
  <c r="I201" i="10"/>
  <c r="I202" i="10" s="1"/>
  <c r="I203" i="10" s="1"/>
  <c r="G201" i="10"/>
  <c r="G202" i="10"/>
  <c r="G203" i="10" s="1"/>
  <c r="E201" i="10"/>
  <c r="E202" i="10" s="1"/>
  <c r="E203" i="10" s="1"/>
  <c r="C201" i="10"/>
  <c r="C202" i="10" s="1"/>
  <c r="C203" i="10" s="1"/>
  <c r="D203" i="9"/>
  <c r="D201" i="9" l="1"/>
  <c r="D202" i="9" s="1"/>
  <c r="C200" i="8" l="1"/>
  <c r="C201" i="8"/>
  <c r="C202" i="8"/>
  <c r="AB203" i="7"/>
  <c r="Z203" i="7"/>
  <c r="X203" i="7"/>
  <c r="V203" i="7"/>
  <c r="T203" i="7"/>
  <c r="R203" i="7"/>
  <c r="P203" i="7"/>
  <c r="N203" i="7"/>
  <c r="L203" i="7"/>
  <c r="J203" i="7"/>
  <c r="H203" i="7"/>
  <c r="F203" i="7"/>
  <c r="D203" i="7"/>
  <c r="B203" i="7"/>
  <c r="P282" i="1" l="1"/>
  <c r="D279" i="1"/>
  <c r="E282" i="1"/>
  <c r="X200" i="7" l="1"/>
  <c r="L282" i="1" l="1"/>
  <c r="AB200" i="7" l="1"/>
  <c r="Z200" i="7"/>
  <c r="V200" i="7"/>
  <c r="T200" i="7"/>
  <c r="R200" i="7"/>
  <c r="P200" i="7"/>
  <c r="N200" i="7"/>
  <c r="L200" i="7"/>
  <c r="J200" i="7"/>
  <c r="H200" i="7"/>
  <c r="F200" i="7"/>
  <c r="D200" i="7"/>
  <c r="B200" i="7"/>
  <c r="K200" i="10" l="1"/>
  <c r="I200" i="10"/>
  <c r="G200" i="10"/>
  <c r="E200" i="10"/>
  <c r="C200" i="10"/>
  <c r="D200" i="9"/>
  <c r="C199" i="8" l="1"/>
  <c r="D278" i="1" l="1"/>
  <c r="E280" i="1"/>
  <c r="E281" i="1"/>
  <c r="D276" i="1"/>
  <c r="D277" i="1"/>
  <c r="E279" i="1"/>
  <c r="G284" i="1" l="1"/>
  <c r="F284" i="1"/>
  <c r="L279" i="1"/>
  <c r="P279" i="1"/>
  <c r="K199" i="10" l="1"/>
  <c r="I199" i="10"/>
  <c r="G199" i="10"/>
  <c r="E199" i="10"/>
  <c r="C199" i="10"/>
  <c r="D199" i="9"/>
  <c r="C198" i="8"/>
  <c r="AB199" i="7"/>
  <c r="Z199" i="7"/>
  <c r="X199" i="7"/>
  <c r="V199" i="7"/>
  <c r="T199" i="7"/>
  <c r="R199" i="7"/>
  <c r="P199" i="7"/>
  <c r="N199" i="7"/>
  <c r="L199" i="7"/>
  <c r="J199" i="7"/>
  <c r="H199" i="7"/>
  <c r="F199" i="7"/>
  <c r="D199" i="7"/>
  <c r="B199" i="7"/>
  <c r="P278" i="1" l="1"/>
  <c r="D275" i="1"/>
  <c r="E278" i="1"/>
  <c r="L278" i="1" l="1"/>
  <c r="C25" i="17" l="1"/>
  <c r="D25" i="17" s="1"/>
  <c r="K198" i="10" l="1"/>
  <c r="I198" i="10"/>
  <c r="G198" i="10"/>
  <c r="E198" i="10"/>
  <c r="C198" i="10"/>
  <c r="D198" i="9"/>
  <c r="AB198" i="7" l="1"/>
  <c r="Z198" i="7"/>
  <c r="X198" i="7"/>
  <c r="V198" i="7"/>
  <c r="T198" i="7"/>
  <c r="R198" i="7"/>
  <c r="P198" i="7"/>
  <c r="N198" i="7"/>
  <c r="L198" i="7"/>
  <c r="J198" i="7"/>
  <c r="H198" i="7"/>
  <c r="F198" i="7"/>
  <c r="D198" i="7"/>
  <c r="B198" i="7"/>
  <c r="P277" i="1" l="1"/>
  <c r="D274" i="1"/>
  <c r="E277" i="1"/>
  <c r="G283" i="1" l="1"/>
  <c r="F283" i="1"/>
  <c r="L277" i="1"/>
  <c r="K197" i="10" l="1"/>
  <c r="I197" i="10"/>
  <c r="G197" i="10"/>
  <c r="E197" i="10"/>
  <c r="C197" i="10"/>
  <c r="D197" i="9"/>
  <c r="AB197" i="7" l="1"/>
  <c r="Z197" i="7"/>
  <c r="X197" i="7"/>
  <c r="V197" i="7"/>
  <c r="T197" i="7"/>
  <c r="R197" i="7"/>
  <c r="P197" i="7"/>
  <c r="N197" i="7"/>
  <c r="L197" i="7"/>
  <c r="J197" i="7"/>
  <c r="H197" i="7"/>
  <c r="F197" i="7"/>
  <c r="D197" i="7"/>
  <c r="B197" i="7"/>
  <c r="P276" i="1" l="1"/>
  <c r="D273" i="1"/>
  <c r="E276" i="1"/>
  <c r="H287" i="1" l="1"/>
  <c r="G281" i="1"/>
  <c r="G282" i="1"/>
  <c r="H286" i="1"/>
  <c r="F280" i="1"/>
  <c r="F281" i="1"/>
  <c r="H288" i="1"/>
  <c r="G280" i="1"/>
  <c r="F279" i="1"/>
  <c r="F282" i="1"/>
  <c r="G279" i="1"/>
  <c r="L276" i="1"/>
  <c r="K194" i="10" l="1"/>
  <c r="K195" i="10" s="1"/>
  <c r="K196" i="10" s="1"/>
  <c r="I194" i="10"/>
  <c r="I195" i="10" s="1"/>
  <c r="I196" i="10" s="1"/>
  <c r="G194" i="10"/>
  <c r="G195" i="10" s="1"/>
  <c r="G196" i="10" s="1"/>
  <c r="E194" i="10"/>
  <c r="E195" i="10" s="1"/>
  <c r="E196" i="10" s="1"/>
  <c r="C194" i="10"/>
  <c r="C195" i="10"/>
  <c r="C196" i="10" s="1"/>
  <c r="D194" i="9"/>
  <c r="D195" i="9"/>
  <c r="D196" i="9" s="1"/>
  <c r="AB196" i="7" l="1"/>
  <c r="Z196" i="7"/>
  <c r="X196" i="7"/>
  <c r="V196" i="7"/>
  <c r="T196" i="7"/>
  <c r="R196" i="7"/>
  <c r="P196" i="7"/>
  <c r="N196" i="7"/>
  <c r="L196" i="7"/>
  <c r="J196" i="7"/>
  <c r="H196" i="7"/>
  <c r="F196" i="7"/>
  <c r="D196" i="7"/>
  <c r="B196" i="7"/>
  <c r="P275" i="1" l="1"/>
  <c r="D272" i="1"/>
  <c r="E275" i="1"/>
  <c r="L275" i="1" l="1"/>
  <c r="K192" i="10" l="1"/>
  <c r="K193" i="10" s="1"/>
  <c r="I193" i="10"/>
  <c r="G193" i="10"/>
  <c r="E193" i="10"/>
  <c r="C193" i="10"/>
  <c r="C192" i="8" l="1"/>
  <c r="C193" i="8" s="1"/>
  <c r="C194" i="8" s="1"/>
  <c r="C195" i="8" s="1"/>
  <c r="C196" i="8" s="1"/>
  <c r="C197" i="8" s="1"/>
  <c r="AB193" i="7"/>
  <c r="Z193" i="7"/>
  <c r="X193" i="7"/>
  <c r="V193" i="7"/>
  <c r="T193" i="7"/>
  <c r="R193" i="7"/>
  <c r="P193" i="7"/>
  <c r="N193" i="7"/>
  <c r="L193" i="7"/>
  <c r="J193" i="7"/>
  <c r="H193" i="7"/>
  <c r="F193" i="7"/>
  <c r="D193" i="7"/>
  <c r="B193" i="7"/>
  <c r="E273" i="1" l="1"/>
  <c r="E274" i="1"/>
  <c r="D269" i="1"/>
  <c r="D270" i="1"/>
  <c r="D271" i="1"/>
  <c r="E272" i="1"/>
  <c r="H276" i="1" l="1"/>
  <c r="H280" i="1"/>
  <c r="F278" i="1"/>
  <c r="F277" i="1"/>
  <c r="G276" i="1"/>
  <c r="H282" i="1"/>
  <c r="H277" i="1"/>
  <c r="H279" i="1"/>
  <c r="H278" i="1"/>
  <c r="F276" i="1"/>
  <c r="H283" i="1"/>
  <c r="H281" i="1"/>
  <c r="G277" i="1"/>
  <c r="H285" i="1"/>
  <c r="H284" i="1"/>
  <c r="G278" i="1"/>
  <c r="L272" i="1"/>
  <c r="P272" i="1"/>
  <c r="I192" i="10" l="1"/>
  <c r="E192" i="10"/>
  <c r="C192" i="10"/>
  <c r="G192" i="10"/>
  <c r="C191" i="8" l="1"/>
  <c r="AB192" i="7"/>
  <c r="Z192" i="7"/>
  <c r="X192" i="7"/>
  <c r="V192" i="7"/>
  <c r="T192" i="7"/>
  <c r="R192" i="7"/>
  <c r="P192" i="7"/>
  <c r="N192" i="7"/>
  <c r="L192" i="7"/>
  <c r="J192" i="7"/>
  <c r="H192" i="7"/>
  <c r="F192" i="7"/>
  <c r="D192" i="7"/>
  <c r="B192" i="7"/>
  <c r="P271" i="1" l="1"/>
  <c r="D268" i="1" l="1"/>
  <c r="E271" i="1"/>
  <c r="L271" i="1" l="1"/>
  <c r="C23" i="17" l="1"/>
  <c r="D23" i="17" s="1"/>
  <c r="I18" i="19"/>
  <c r="E18" i="19"/>
  <c r="C18" i="19"/>
  <c r="B18" i="19"/>
  <c r="K191" i="10" l="1"/>
  <c r="I191" i="10"/>
  <c r="G191" i="10"/>
  <c r="E191" i="10"/>
  <c r="C191" i="10"/>
  <c r="C190" i="8" l="1"/>
  <c r="AB191" i="7"/>
  <c r="Z191" i="7"/>
  <c r="X191" i="7"/>
  <c r="V191" i="7"/>
  <c r="T191" i="7"/>
  <c r="R191" i="7"/>
  <c r="P191" i="7"/>
  <c r="N191" i="7"/>
  <c r="L191" i="7"/>
  <c r="J191" i="7"/>
  <c r="H191" i="7"/>
  <c r="F191" i="7"/>
  <c r="D191" i="7"/>
  <c r="B191" i="7"/>
  <c r="P270" i="1" l="1"/>
  <c r="D267" i="1"/>
  <c r="E270" i="1"/>
  <c r="G275" i="1" l="1"/>
  <c r="F275" i="1"/>
  <c r="L270" i="1"/>
  <c r="K190" i="10" l="1"/>
  <c r="I190" i="10"/>
  <c r="G190" i="10"/>
  <c r="E190" i="10"/>
  <c r="C190" i="10"/>
  <c r="C186" i="8" l="1"/>
  <c r="C187" i="8"/>
  <c r="C188" i="8" s="1"/>
  <c r="C189" i="8" s="1"/>
  <c r="AB190" i="7"/>
  <c r="Z190" i="7"/>
  <c r="X190" i="7"/>
  <c r="V190" i="7"/>
  <c r="V189" i="7"/>
  <c r="T190" i="7"/>
  <c r="R190" i="7"/>
  <c r="P190" i="7"/>
  <c r="N190" i="7"/>
  <c r="L190" i="7"/>
  <c r="J190" i="7"/>
  <c r="H190" i="7"/>
  <c r="F190" i="7"/>
  <c r="D190" i="7"/>
  <c r="N297" i="1" l="1"/>
  <c r="Q288" i="1" l="1"/>
  <c r="R288" i="1" s="1"/>
  <c r="Q289" i="1"/>
  <c r="R289" i="1" s="1"/>
  <c r="S289" i="1" s="1"/>
  <c r="P269" i="1"/>
  <c r="D266" i="1"/>
  <c r="E269" i="1"/>
  <c r="L269" i="1" l="1"/>
  <c r="K187" i="10" l="1"/>
  <c r="K188" i="10"/>
  <c r="K189" i="10" s="1"/>
  <c r="I187" i="10"/>
  <c r="I188" i="10"/>
  <c r="I189" i="10" s="1"/>
  <c r="G187" i="10"/>
  <c r="G188" i="10" s="1"/>
  <c r="G189" i="10" s="1"/>
  <c r="E187" i="10"/>
  <c r="E188" i="10" s="1"/>
  <c r="E189" i="10" s="1"/>
  <c r="C187" i="10"/>
  <c r="C188" i="10" s="1"/>
  <c r="C189" i="10" s="1"/>
  <c r="AB189" i="7" l="1"/>
  <c r="Z189" i="7"/>
  <c r="X189" i="7"/>
  <c r="T189" i="7"/>
  <c r="R189" i="7"/>
  <c r="P189" i="7"/>
  <c r="N189" i="7"/>
  <c r="L189" i="7"/>
  <c r="J189" i="7"/>
  <c r="H189" i="7"/>
  <c r="F189" i="7"/>
  <c r="D189" i="7"/>
  <c r="D265" i="1" l="1"/>
  <c r="E268" i="1"/>
  <c r="H275" i="1" l="1"/>
  <c r="G274" i="1"/>
  <c r="F273" i="1"/>
  <c r="F274" i="1"/>
  <c r="F272" i="1"/>
  <c r="H274" i="1"/>
  <c r="G272" i="1"/>
  <c r="G273" i="1"/>
  <c r="F269" i="1"/>
  <c r="G271" i="1"/>
  <c r="G269" i="1"/>
  <c r="F271" i="1"/>
  <c r="G270" i="1"/>
  <c r="F270" i="1"/>
  <c r="G268" i="1"/>
  <c r="F268" i="1"/>
  <c r="L268" i="1"/>
  <c r="K186" i="10" l="1"/>
  <c r="I186" i="10"/>
  <c r="G186" i="10"/>
  <c r="E186" i="10"/>
  <c r="C186" i="10"/>
  <c r="D186" i="7" l="1"/>
  <c r="P268" i="1" l="1"/>
  <c r="D262" i="1"/>
  <c r="D263" i="1"/>
  <c r="D264" i="1"/>
  <c r="E267" i="1" l="1"/>
  <c r="E266" i="1"/>
  <c r="E265" i="1"/>
  <c r="L265" i="1" l="1"/>
  <c r="P265" i="1"/>
  <c r="K185" i="10" l="1"/>
  <c r="I185" i="10"/>
  <c r="G185" i="10"/>
  <c r="E185" i="10"/>
  <c r="C185" i="10"/>
  <c r="L185" i="7" l="1"/>
  <c r="AC185" i="7"/>
  <c r="AB186" i="7" s="1"/>
  <c r="AA185" i="7"/>
  <c r="Z186" i="7" s="1"/>
  <c r="Y185" i="7"/>
  <c r="X186" i="7" s="1"/>
  <c r="W185" i="7"/>
  <c r="V186" i="7" s="1"/>
  <c r="U185" i="7"/>
  <c r="T186" i="7" s="1"/>
  <c r="S185" i="7"/>
  <c r="R186" i="7" s="1"/>
  <c r="Q185" i="7"/>
  <c r="P186" i="7" s="1"/>
  <c r="O185" i="7"/>
  <c r="N186" i="7" s="1"/>
  <c r="M185" i="7"/>
  <c r="L186" i="7" s="1"/>
  <c r="K185" i="7"/>
  <c r="J186" i="7" s="1"/>
  <c r="I185" i="7"/>
  <c r="H186" i="7" s="1"/>
  <c r="G185" i="7"/>
  <c r="F186" i="7" s="1"/>
  <c r="D185" i="7"/>
  <c r="P264" i="1" l="1"/>
  <c r="D261" i="1" l="1"/>
  <c r="E264" i="1"/>
  <c r="L264" i="1" l="1"/>
  <c r="C22" i="17" l="1"/>
  <c r="D22" i="17" s="1"/>
  <c r="D183" i="7" l="1"/>
  <c r="D184" i="7"/>
  <c r="K184" i="10"/>
  <c r="I184" i="10"/>
  <c r="G184" i="10"/>
  <c r="E184" i="10"/>
  <c r="C184" i="10"/>
  <c r="P263" i="1" l="1"/>
  <c r="D260" i="1"/>
  <c r="L263" i="1" l="1"/>
  <c r="K183" i="10" l="1"/>
  <c r="I183" i="10"/>
  <c r="G183" i="10"/>
  <c r="E183" i="10"/>
  <c r="C183" i="10"/>
  <c r="B183" i="7" l="1"/>
  <c r="P262" i="1" l="1"/>
  <c r="E263" i="1"/>
  <c r="D259" i="1"/>
  <c r="E262" i="1"/>
  <c r="L262" i="1" l="1"/>
  <c r="D258" i="1" l="1"/>
  <c r="K218" i="10" l="1"/>
  <c r="I218" i="10"/>
  <c r="G218" i="10"/>
  <c r="E218" i="10"/>
  <c r="C218" i="10"/>
  <c r="K180" i="10"/>
  <c r="K181" i="10"/>
  <c r="K182" i="10" s="1"/>
  <c r="I180" i="10"/>
  <c r="I181" i="10" s="1"/>
  <c r="I182" i="10" s="1"/>
  <c r="G180" i="10"/>
  <c r="G181" i="10" s="1"/>
  <c r="G182" i="10" s="1"/>
  <c r="E180" i="10"/>
  <c r="E181" i="10" s="1"/>
  <c r="E182" i="10" s="1"/>
  <c r="C180" i="10"/>
  <c r="C181" i="10" s="1"/>
  <c r="C182" i="10" s="1"/>
  <c r="K220" i="10" l="1"/>
  <c r="P261" i="1" l="1"/>
  <c r="P257" i="1"/>
  <c r="E261" i="1"/>
  <c r="G267" i="1" l="1"/>
  <c r="F267" i="1"/>
  <c r="L261" i="1"/>
  <c r="K178" i="10" l="1"/>
  <c r="K179" i="10" s="1"/>
  <c r="I178" i="10"/>
  <c r="I179" i="10" s="1"/>
  <c r="G178" i="10"/>
  <c r="G179" i="10" s="1"/>
  <c r="E178" i="10"/>
  <c r="E179" i="10"/>
  <c r="C178" i="10"/>
  <c r="C179" i="10" s="1"/>
  <c r="C24" i="17"/>
  <c r="D24" i="17" s="1"/>
  <c r="C21" i="17"/>
  <c r="D21" i="17" s="1"/>
  <c r="P258" i="1"/>
  <c r="L258" i="1"/>
  <c r="L257" i="1"/>
  <c r="D254" i="1"/>
  <c r="D255" i="1"/>
  <c r="D256" i="1"/>
  <c r="D257" i="1"/>
  <c r="E260" i="1"/>
  <c r="E259" i="1"/>
  <c r="E258" i="1"/>
  <c r="E257" i="1"/>
  <c r="H273" i="1" l="1"/>
  <c r="H270" i="1"/>
  <c r="H272" i="1"/>
  <c r="H271" i="1"/>
  <c r="H269" i="1"/>
  <c r="G264" i="1"/>
  <c r="F264" i="1"/>
  <c r="G263" i="1"/>
  <c r="F263" i="1"/>
  <c r="G265" i="1"/>
  <c r="F265" i="1"/>
  <c r="G266" i="1"/>
  <c r="F266" i="1"/>
  <c r="K177" i="10" l="1"/>
  <c r="G177" i="10"/>
  <c r="C177" i="10"/>
  <c r="E177" i="10"/>
  <c r="P256" i="1" l="1"/>
  <c r="D253" i="1"/>
  <c r="E256" i="1"/>
  <c r="F262" i="1" l="1"/>
  <c r="G262" i="1"/>
  <c r="L256" i="1"/>
  <c r="P255" i="1" l="1"/>
  <c r="K176" i="10" l="1"/>
  <c r="G176" i="10"/>
  <c r="E176" i="10"/>
  <c r="C176" i="10"/>
  <c r="D252" i="1" l="1"/>
  <c r="E255" i="1"/>
  <c r="H268" i="1" s="1"/>
  <c r="G261" i="1" l="1"/>
  <c r="F261" i="1"/>
  <c r="L255" i="1"/>
  <c r="AC155" i="7" l="1"/>
  <c r="AC156" i="7" s="1"/>
  <c r="AC157" i="7" s="1"/>
  <c r="AC158" i="7" s="1"/>
  <c r="AC159" i="7" s="1"/>
  <c r="AC160" i="7" s="1"/>
  <c r="AC161" i="7" s="1"/>
  <c r="AC162" i="7" s="1"/>
  <c r="AC163" i="7" s="1"/>
  <c r="AC164" i="7" s="1"/>
  <c r="AC165" i="7" s="1"/>
  <c r="AC166" i="7" s="1"/>
  <c r="AC167" i="7" s="1"/>
  <c r="AC168" i="7" s="1"/>
  <c r="AC169" i="7" s="1"/>
  <c r="AC170" i="7" s="1"/>
  <c r="AC171" i="7" s="1"/>
  <c r="AC172" i="7" s="1"/>
  <c r="AC173" i="7" s="1"/>
  <c r="AC174" i="7" s="1"/>
  <c r="AC175" i="7" s="1"/>
  <c r="AC176" i="7" s="1"/>
  <c r="AC177" i="7" s="1"/>
  <c r="AC178" i="7" s="1"/>
  <c r="AC179" i="7" s="1"/>
  <c r="AC180" i="7" s="1"/>
  <c r="AC181" i="7" s="1"/>
  <c r="AC182" i="7" s="1"/>
  <c r="AC183" i="7" s="1"/>
  <c r="AB184" i="7" s="1"/>
  <c r="AB219" i="7" s="1"/>
  <c r="K173" i="10" l="1"/>
  <c r="K174" i="10" s="1"/>
  <c r="K175" i="10" s="1"/>
  <c r="G173" i="10"/>
  <c r="G174" i="10" s="1"/>
  <c r="G175" i="10" s="1"/>
  <c r="E173" i="10"/>
  <c r="E174" i="10"/>
  <c r="E175" i="10" s="1"/>
  <c r="C173" i="10"/>
  <c r="C174" i="10" s="1"/>
  <c r="C175" i="10" s="1"/>
  <c r="P254" i="1" l="1"/>
  <c r="P251" i="1"/>
  <c r="L254" i="1" l="1"/>
  <c r="D251" i="1"/>
  <c r="E254" i="1"/>
  <c r="H267" i="1" l="1"/>
  <c r="G260" i="1"/>
  <c r="F260" i="1"/>
  <c r="BC153" i="11"/>
  <c r="BA140" i="11"/>
  <c r="BA141" i="11" s="1"/>
  <c r="AS122" i="11"/>
  <c r="AS123" i="11" s="1"/>
  <c r="AU110" i="11"/>
  <c r="AU111" i="11" s="1"/>
  <c r="AU112" i="11" s="1"/>
  <c r="AU113" i="11" s="1"/>
  <c r="AU114" i="11" s="1"/>
  <c r="AU115" i="11" s="1"/>
  <c r="AU116" i="11" s="1"/>
  <c r="AU117" i="11" s="1"/>
  <c r="AU118" i="11" s="1"/>
  <c r="AU119" i="11" s="1"/>
  <c r="AU120" i="11" s="1"/>
  <c r="AU121" i="11" s="1"/>
  <c r="AU122" i="11" s="1"/>
  <c r="AU123" i="11" s="1"/>
  <c r="AU124" i="11" s="1"/>
  <c r="AU125" i="11" s="1"/>
  <c r="AU126" i="11" s="1"/>
  <c r="AU127" i="11" s="1"/>
  <c r="AU128" i="11" s="1"/>
  <c r="AU129" i="11" s="1"/>
  <c r="AU130" i="11" s="1"/>
  <c r="AU131" i="11" s="1"/>
  <c r="AU132" i="11" s="1"/>
  <c r="AU133" i="11" s="1"/>
  <c r="AU134" i="11" s="1"/>
  <c r="AU135" i="11" s="1"/>
  <c r="AU136" i="11" s="1"/>
  <c r="AU137" i="11" s="1"/>
  <c r="AU138" i="11" s="1"/>
  <c r="AU139" i="11" s="1"/>
  <c r="AU140" i="11" s="1"/>
  <c r="AU141" i="11" s="1"/>
  <c r="AU142" i="11" s="1"/>
  <c r="AU143" i="11" s="1"/>
  <c r="AU144" i="11" s="1"/>
  <c r="AU145" i="11" s="1"/>
  <c r="AU146" i="11" s="1"/>
  <c r="AU147" i="11" s="1"/>
  <c r="AU148" i="11" s="1"/>
  <c r="AU149" i="11" s="1"/>
  <c r="AU150" i="11" s="1"/>
  <c r="AU151" i="11" s="1"/>
  <c r="AU152" i="11" s="1"/>
  <c r="AU153" i="11" s="1"/>
  <c r="AU154" i="11" s="1"/>
  <c r="AU155" i="11" s="1"/>
  <c r="AU156" i="11" s="1"/>
  <c r="AU157" i="11" s="1"/>
  <c r="AU158" i="11" s="1"/>
  <c r="AU159" i="11" s="1"/>
  <c r="AU160" i="11" s="1"/>
  <c r="AU161" i="11" s="1"/>
  <c r="AU162" i="11" s="1"/>
  <c r="AU163" i="11" s="1"/>
  <c r="AU164" i="11" s="1"/>
  <c r="AU165" i="11" s="1"/>
  <c r="AU166" i="11" s="1"/>
  <c r="AU167" i="11" s="1"/>
  <c r="AU168" i="11" s="1"/>
  <c r="AU169" i="11" s="1"/>
  <c r="AU170" i="11" s="1"/>
  <c r="AU84" i="11"/>
  <c r="AW83" i="11"/>
  <c r="AQ83" i="11"/>
  <c r="AQ84" i="11" s="1"/>
  <c r="AQ85" i="11" s="1"/>
  <c r="AQ86" i="11" s="1"/>
  <c r="AQ87" i="11" s="1"/>
  <c r="AQ88" i="11" s="1"/>
  <c r="AQ89" i="11" s="1"/>
  <c r="AQ90" i="11" s="1"/>
  <c r="AQ91" i="11" s="1"/>
  <c r="AQ92" i="11" s="1"/>
  <c r="AQ93" i="11" s="1"/>
  <c r="AQ94" i="11" s="1"/>
  <c r="AQ95" i="11" s="1"/>
  <c r="AQ96" i="11" s="1"/>
  <c r="AQ97" i="11" s="1"/>
  <c r="AQ98" i="11" s="1"/>
  <c r="AQ99" i="11" s="1"/>
  <c r="AQ100" i="11" s="1"/>
  <c r="AQ101" i="11" s="1"/>
  <c r="AQ102" i="11" s="1"/>
  <c r="AQ103" i="11" s="1"/>
  <c r="AQ104" i="11" s="1"/>
  <c r="AQ105" i="11" s="1"/>
  <c r="AQ106" i="11" s="1"/>
  <c r="AQ107" i="11" s="1"/>
  <c r="AQ108" i="11" s="1"/>
  <c r="AQ109" i="11" s="1"/>
  <c r="AQ110" i="11" s="1"/>
  <c r="AQ111" i="11" s="1"/>
  <c r="AQ112" i="11" s="1"/>
  <c r="AQ113" i="11" s="1"/>
  <c r="AQ114" i="11" s="1"/>
  <c r="AQ115" i="11" s="1"/>
  <c r="AQ116" i="11" s="1"/>
  <c r="AQ117" i="11" s="1"/>
  <c r="AQ118" i="11" s="1"/>
  <c r="AQ119" i="11" s="1"/>
  <c r="AQ120" i="11" s="1"/>
  <c r="AQ121" i="11" s="1"/>
  <c r="AQ122" i="11" s="1"/>
  <c r="AQ123" i="11" s="1"/>
  <c r="AQ124" i="11" s="1"/>
  <c r="AQ125" i="11" s="1"/>
  <c r="AQ126" i="11" s="1"/>
  <c r="AQ127" i="11" s="1"/>
  <c r="AQ128" i="11" s="1"/>
  <c r="AQ129" i="11" s="1"/>
  <c r="AQ130" i="11" s="1"/>
  <c r="AQ131" i="11" s="1"/>
  <c r="AQ132" i="11" s="1"/>
  <c r="AQ133" i="11" s="1"/>
  <c r="AQ134" i="11" s="1"/>
  <c r="AQ135" i="11" s="1"/>
  <c r="AQ136" i="11" s="1"/>
  <c r="AQ137" i="11" s="1"/>
  <c r="AQ138" i="11" s="1"/>
  <c r="AQ139" i="11" s="1"/>
  <c r="AQ140" i="11" s="1"/>
  <c r="AQ141" i="11" s="1"/>
  <c r="AQ142" i="11" s="1"/>
  <c r="AQ143" i="11" s="1"/>
  <c r="AQ144" i="11" s="1"/>
  <c r="AQ145" i="11" s="1"/>
  <c r="AQ146" i="11" s="1"/>
  <c r="AQ147" i="11" s="1"/>
  <c r="AQ148" i="11" s="1"/>
  <c r="AQ149" i="11" s="1"/>
  <c r="AQ150" i="11" s="1"/>
  <c r="AQ151" i="11" s="1"/>
  <c r="AQ152" i="11" s="1"/>
  <c r="AQ153" i="11" s="1"/>
  <c r="AQ154" i="11" s="1"/>
  <c r="AQ155" i="11" s="1"/>
  <c r="AQ156" i="11" s="1"/>
  <c r="AQ157" i="11" s="1"/>
  <c r="AQ158" i="11" s="1"/>
  <c r="AQ159" i="11" s="1"/>
  <c r="AQ160" i="11" s="1"/>
  <c r="AQ161" i="11" s="1"/>
  <c r="AQ162" i="11" s="1"/>
  <c r="AQ163" i="11" s="1"/>
  <c r="AQ164" i="11" s="1"/>
  <c r="AQ165" i="11" s="1"/>
  <c r="AQ166" i="11" s="1"/>
  <c r="AQ167" i="11" s="1"/>
  <c r="AQ168" i="11" s="1"/>
  <c r="AQ169" i="11" s="1"/>
  <c r="AQ170" i="11" s="1"/>
  <c r="AO75" i="11"/>
  <c r="AY74" i="11"/>
  <c r="AS124" i="11" l="1"/>
  <c r="AS125" i="11" s="1"/>
  <c r="AS126" i="11" s="1"/>
  <c r="AS127" i="11" s="1"/>
  <c r="AS128" i="11" s="1"/>
  <c r="AS129" i="11" s="1"/>
  <c r="AS130" i="11" s="1"/>
  <c r="AS131" i="11" s="1"/>
  <c r="AS132" i="11" s="1"/>
  <c r="AS133" i="11" s="1"/>
  <c r="AS134" i="11" s="1"/>
  <c r="AS135" i="11" s="1"/>
  <c r="AS136" i="11" s="1"/>
  <c r="AS137" i="11" s="1"/>
  <c r="AS138" i="11" s="1"/>
  <c r="AS139" i="11" s="1"/>
  <c r="AS140" i="11" s="1"/>
  <c r="AS141" i="11" s="1"/>
  <c r="AS142" i="11" s="1"/>
  <c r="AS143" i="11" s="1"/>
  <c r="AS144" i="11" s="1"/>
  <c r="AS145" i="11" s="1"/>
  <c r="AS146" i="11" s="1"/>
  <c r="AS147" i="11" s="1"/>
  <c r="AS148" i="11" s="1"/>
  <c r="AS149" i="11" s="1"/>
  <c r="AS150" i="11" s="1"/>
  <c r="AS151" i="11" s="1"/>
  <c r="AS152" i="11" s="1"/>
  <c r="AS153" i="11" s="1"/>
  <c r="AS154" i="11" s="1"/>
  <c r="AS155" i="11" s="1"/>
  <c r="AS156" i="11" s="1"/>
  <c r="AS157" i="11" s="1"/>
  <c r="AS158" i="11" s="1"/>
  <c r="AS159" i="11" s="1"/>
  <c r="AS160" i="11" s="1"/>
  <c r="AS161" i="11" s="1"/>
  <c r="AS162" i="11" s="1"/>
  <c r="AS163" i="11" s="1"/>
  <c r="AS164" i="11" s="1"/>
  <c r="AS165" i="11" s="1"/>
  <c r="AS166" i="11" s="1"/>
  <c r="AS167" i="11" s="1"/>
  <c r="AS168" i="11" s="1"/>
  <c r="AS169" i="11" s="1"/>
  <c r="AS170" i="11" s="1"/>
  <c r="AO76" i="11"/>
  <c r="AO77" i="11" s="1"/>
  <c r="AO78" i="11" s="1"/>
  <c r="AO79" i="11" s="1"/>
  <c r="AO80" i="11" s="1"/>
  <c r="AO81" i="11" s="1"/>
  <c r="AO82" i="11" s="1"/>
  <c r="AO83" i="11" s="1"/>
  <c r="AO84" i="11" s="1"/>
  <c r="AO85" i="11" s="1"/>
  <c r="AO86" i="11" s="1"/>
  <c r="AO87" i="11" s="1"/>
  <c r="AO88" i="11" s="1"/>
  <c r="AO89" i="11" s="1"/>
  <c r="AO90" i="11" s="1"/>
  <c r="AO91" i="11" s="1"/>
  <c r="AO92" i="11" s="1"/>
  <c r="AO93" i="11" s="1"/>
  <c r="AO94" i="11" s="1"/>
  <c r="AO95" i="11" s="1"/>
  <c r="AO96" i="11" s="1"/>
  <c r="AO97" i="11" s="1"/>
  <c r="AO98" i="11" s="1"/>
  <c r="AO99" i="11" s="1"/>
  <c r="AO100" i="11" s="1"/>
  <c r="AO101" i="11" s="1"/>
  <c r="AO102" i="11" s="1"/>
  <c r="AO103" i="11" s="1"/>
  <c r="AO104" i="11" s="1"/>
  <c r="AO105" i="11" s="1"/>
  <c r="AO106" i="11" s="1"/>
  <c r="AO107" i="11" s="1"/>
  <c r="AO108" i="11" s="1"/>
  <c r="AO109" i="11" s="1"/>
  <c r="AO110" i="11" s="1"/>
  <c r="AO111" i="11" s="1"/>
  <c r="AO112" i="11" s="1"/>
  <c r="AO113" i="11" s="1"/>
  <c r="AO114" i="11" s="1"/>
  <c r="AO115" i="11" s="1"/>
  <c r="AO116" i="11" s="1"/>
  <c r="AO117" i="11" s="1"/>
  <c r="AO118" i="11" s="1"/>
  <c r="AO119" i="11" s="1"/>
  <c r="AO120" i="11" s="1"/>
  <c r="AO121" i="11" s="1"/>
  <c r="AO122" i="11" s="1"/>
  <c r="AO123" i="11" s="1"/>
  <c r="AO124" i="11" s="1"/>
  <c r="AO125" i="11" s="1"/>
  <c r="AO126" i="11" s="1"/>
  <c r="AO127" i="11" s="1"/>
  <c r="AO128" i="11" s="1"/>
  <c r="AO129" i="11" s="1"/>
  <c r="AO130" i="11" s="1"/>
  <c r="AO131" i="11" s="1"/>
  <c r="AO132" i="11" s="1"/>
  <c r="AO133" i="11" s="1"/>
  <c r="AO134" i="11" s="1"/>
  <c r="AO135" i="11" s="1"/>
  <c r="AO136" i="11" s="1"/>
  <c r="AO137" i="11" s="1"/>
  <c r="AO138" i="11" s="1"/>
  <c r="AO139" i="11" s="1"/>
  <c r="AO140" i="11" s="1"/>
  <c r="AO141" i="11" s="1"/>
  <c r="AO142" i="11" s="1"/>
  <c r="AO143" i="11" s="1"/>
  <c r="AO144" i="11" s="1"/>
  <c r="AO145" i="11" s="1"/>
  <c r="AO146" i="11" s="1"/>
  <c r="AO147" i="11" s="1"/>
  <c r="AO148" i="11" s="1"/>
  <c r="AO149" i="11" s="1"/>
  <c r="AO150" i="11" s="1"/>
  <c r="AO151" i="11" s="1"/>
  <c r="AO152" i="11" s="1"/>
  <c r="AO153" i="11" s="1"/>
  <c r="AO154" i="11" s="1"/>
  <c r="AO155" i="11" s="1"/>
  <c r="AO156" i="11" s="1"/>
  <c r="AO157" i="11" s="1"/>
  <c r="AO158" i="11" s="1"/>
  <c r="AO159" i="11" s="1"/>
  <c r="AO160" i="11" s="1"/>
  <c r="AO161" i="11" s="1"/>
  <c r="AO162" i="11" s="1"/>
  <c r="AO163" i="11" s="1"/>
  <c r="AO164" i="11" s="1"/>
  <c r="AO165" i="11" s="1"/>
  <c r="AO166" i="11" s="1"/>
  <c r="AO167" i="11" s="1"/>
  <c r="AO168" i="11" s="1"/>
  <c r="AO169" i="11" s="1"/>
  <c r="AO170" i="11" s="1"/>
  <c r="AU85" i="11"/>
  <c r="AU86" i="11" s="1"/>
  <c r="AU87" i="11" s="1"/>
  <c r="AU88" i="11" s="1"/>
  <c r="AU89" i="11" s="1"/>
  <c r="AU90" i="11" s="1"/>
  <c r="AU91" i="11" s="1"/>
  <c r="AU92" i="11" s="1"/>
  <c r="AU93" i="11" s="1"/>
  <c r="AU94" i="11" s="1"/>
  <c r="AU95" i="11" s="1"/>
  <c r="AU96" i="11" s="1"/>
  <c r="AU97" i="11" s="1"/>
  <c r="AU98" i="11" s="1"/>
  <c r="AW84" i="11"/>
  <c r="AW85" i="11" s="1"/>
  <c r="AW86" i="11" s="1"/>
  <c r="AW87" i="11" s="1"/>
  <c r="AW88" i="11" s="1"/>
  <c r="AW89" i="11" s="1"/>
  <c r="AW90" i="11" s="1"/>
  <c r="AW91" i="11" s="1"/>
  <c r="AW92" i="11" s="1"/>
  <c r="AW93" i="11" s="1"/>
  <c r="AW94" i="11" s="1"/>
  <c r="AW95" i="11" s="1"/>
  <c r="AW96" i="11" s="1"/>
  <c r="AW97" i="11" s="1"/>
  <c r="AW98" i="11" s="1"/>
  <c r="AW99" i="11" s="1"/>
  <c r="AW100" i="11" s="1"/>
  <c r="AW101" i="11" s="1"/>
  <c r="AW102" i="11" s="1"/>
  <c r="AW103" i="11" s="1"/>
  <c r="AW104" i="11" s="1"/>
  <c r="AW105" i="11" s="1"/>
  <c r="AW106" i="11" s="1"/>
  <c r="AW107" i="11" s="1"/>
  <c r="AW108" i="11" s="1"/>
  <c r="AW109" i="11" s="1"/>
  <c r="AW110" i="11" s="1"/>
  <c r="AW111" i="11" s="1"/>
  <c r="AW112" i="11" s="1"/>
  <c r="AW113" i="11" s="1"/>
  <c r="AW114" i="11" s="1"/>
  <c r="AW115" i="11" s="1"/>
  <c r="AW116" i="11" s="1"/>
  <c r="AW117" i="11" s="1"/>
  <c r="AW118" i="11" s="1"/>
  <c r="AW119" i="11" s="1"/>
  <c r="AW120" i="11" s="1"/>
  <c r="AW121" i="11" s="1"/>
  <c r="AW122" i="11" s="1"/>
  <c r="AW123" i="11" s="1"/>
  <c r="AW124" i="11" s="1"/>
  <c r="AW125" i="11" s="1"/>
  <c r="AW126" i="11" s="1"/>
  <c r="AW127" i="11" s="1"/>
  <c r="AW128" i="11" s="1"/>
  <c r="AW129" i="11" s="1"/>
  <c r="AW130" i="11" s="1"/>
  <c r="AW131" i="11" s="1"/>
  <c r="AW132" i="11" s="1"/>
  <c r="AW133" i="11" s="1"/>
  <c r="AW134" i="11" s="1"/>
  <c r="AW135" i="11" s="1"/>
  <c r="AW136" i="11" s="1"/>
  <c r="AW137" i="11" s="1"/>
  <c r="AW138" i="11" s="1"/>
  <c r="AW139" i="11" s="1"/>
  <c r="AW140" i="11" s="1"/>
  <c r="AW141" i="11" s="1"/>
  <c r="AW142" i="11" s="1"/>
  <c r="AW143" i="11" s="1"/>
  <c r="AW144" i="11" s="1"/>
  <c r="AW145" i="11" s="1"/>
  <c r="AW146" i="11" s="1"/>
  <c r="AW147" i="11" s="1"/>
  <c r="AW148" i="11" s="1"/>
  <c r="AW149" i="11" s="1"/>
  <c r="AW150" i="11" s="1"/>
  <c r="AW151" i="11" s="1"/>
  <c r="AW152" i="11" s="1"/>
  <c r="AW153" i="11" s="1"/>
  <c r="AW154" i="11" s="1"/>
  <c r="AW155" i="11" s="1"/>
  <c r="AW156" i="11" s="1"/>
  <c r="AW157" i="11" s="1"/>
  <c r="AW158" i="11" s="1"/>
  <c r="AW159" i="11" s="1"/>
  <c r="AW160" i="11" s="1"/>
  <c r="AW161" i="11" s="1"/>
  <c r="AW162" i="11" s="1"/>
  <c r="AW163" i="11" s="1"/>
  <c r="AW164" i="11" s="1"/>
  <c r="AW165" i="11" s="1"/>
  <c r="AW166" i="11" s="1"/>
  <c r="AW167" i="11" s="1"/>
  <c r="AW168" i="11" s="1"/>
  <c r="AW169" i="11" s="1"/>
  <c r="AW170" i="11" s="1"/>
  <c r="BA142" i="11"/>
  <c r="BA143" i="11" s="1"/>
  <c r="BA144" i="11" s="1"/>
  <c r="BA145" i="11" s="1"/>
  <c r="BA146" i="11" s="1"/>
  <c r="BA147" i="11" s="1"/>
  <c r="BA148" i="11" s="1"/>
  <c r="BA149" i="11" s="1"/>
  <c r="BA150" i="11" s="1"/>
  <c r="BA151" i="11" s="1"/>
  <c r="BA152" i="11" s="1"/>
  <c r="BA153" i="11" s="1"/>
  <c r="BA154" i="11" s="1"/>
  <c r="BA155" i="11" s="1"/>
  <c r="BA156" i="11" s="1"/>
  <c r="BA157" i="11" s="1"/>
  <c r="BA158" i="11" s="1"/>
  <c r="BA159" i="11" s="1"/>
  <c r="BA160" i="11" s="1"/>
  <c r="BA161" i="11" s="1"/>
  <c r="BA162" i="11" s="1"/>
  <c r="BA163" i="11" s="1"/>
  <c r="BA164" i="11" s="1"/>
  <c r="BA165" i="11" s="1"/>
  <c r="BA166" i="11" s="1"/>
  <c r="BA167" i="11" s="1"/>
  <c r="BA168" i="11" s="1"/>
  <c r="BA169" i="11" s="1"/>
  <c r="BA170" i="11" s="1"/>
  <c r="AP217" i="11"/>
  <c r="AY75" i="11"/>
  <c r="AY76" i="11" s="1"/>
  <c r="AY77" i="11" s="1"/>
  <c r="AY78" i="11" s="1"/>
  <c r="AY79" i="11" s="1"/>
  <c r="AY80" i="11" s="1"/>
  <c r="AY81" i="11" s="1"/>
  <c r="AY82" i="11" s="1"/>
  <c r="AY83" i="11" s="1"/>
  <c r="AY84" i="11" s="1"/>
  <c r="AY85" i="11" s="1"/>
  <c r="AY86" i="11" s="1"/>
  <c r="AY87" i="11" s="1"/>
  <c r="AY88" i="11" s="1"/>
  <c r="AY89" i="11" s="1"/>
  <c r="AY90" i="11" s="1"/>
  <c r="AY91" i="11" s="1"/>
  <c r="AY92" i="11" s="1"/>
  <c r="AY93" i="11" s="1"/>
  <c r="AY94" i="11" s="1"/>
  <c r="AY95" i="11" s="1"/>
  <c r="AY96" i="11" s="1"/>
  <c r="AY97" i="11" s="1"/>
  <c r="AY98" i="11" s="1"/>
  <c r="AY99" i="11" s="1"/>
  <c r="AY100" i="11" s="1"/>
  <c r="AY101" i="11" s="1"/>
  <c r="AY102" i="11" s="1"/>
  <c r="AY103" i="11" s="1"/>
  <c r="AY104" i="11" s="1"/>
  <c r="AY105" i="11" s="1"/>
  <c r="AY106" i="11" s="1"/>
  <c r="AY107" i="11" s="1"/>
  <c r="AY108" i="11" s="1"/>
  <c r="AY109" i="11" s="1"/>
  <c r="AY110" i="11" s="1"/>
  <c r="AY111" i="11" s="1"/>
  <c r="AY112" i="11" s="1"/>
  <c r="AY113" i="11" s="1"/>
  <c r="AY114" i="11" s="1"/>
  <c r="AY115" i="11" s="1"/>
  <c r="AY116" i="11" s="1"/>
  <c r="AY117" i="11" s="1"/>
  <c r="AY118" i="11" s="1"/>
  <c r="AY119" i="11" s="1"/>
  <c r="AY120" i="11" s="1"/>
  <c r="AY121" i="11" s="1"/>
  <c r="AY122" i="11" s="1"/>
  <c r="AY123" i="11" s="1"/>
  <c r="AY124" i="11" s="1"/>
  <c r="AY125" i="11" s="1"/>
  <c r="AY126" i="11" s="1"/>
  <c r="AY127" i="11" s="1"/>
  <c r="AY128" i="11" s="1"/>
  <c r="AY129" i="11" s="1"/>
  <c r="AY130" i="11" s="1"/>
  <c r="AY131" i="11" s="1"/>
  <c r="AY132" i="11" s="1"/>
  <c r="AY133" i="11" s="1"/>
  <c r="AY134" i="11" s="1"/>
  <c r="AY135" i="11" s="1"/>
  <c r="AY136" i="11" s="1"/>
  <c r="AY137" i="11" s="1"/>
  <c r="AY138" i="11" s="1"/>
  <c r="AY139" i="11" s="1"/>
  <c r="AY140" i="11" s="1"/>
  <c r="AY141" i="11" s="1"/>
  <c r="AY142" i="11" s="1"/>
  <c r="AY143" i="11" s="1"/>
  <c r="AY144" i="11" s="1"/>
  <c r="AY145" i="11" s="1"/>
  <c r="AY146" i="11" s="1"/>
  <c r="AY147" i="11" s="1"/>
  <c r="AY148" i="11" s="1"/>
  <c r="AY149" i="11" s="1"/>
  <c r="AY150" i="11" s="1"/>
  <c r="AY151" i="11" s="1"/>
  <c r="AY152" i="11" s="1"/>
  <c r="AY153" i="11" s="1"/>
  <c r="AY154" i="11" s="1"/>
  <c r="AY155" i="11" s="1"/>
  <c r="AY156" i="11" s="1"/>
  <c r="AY157" i="11" s="1"/>
  <c r="AY158" i="11" s="1"/>
  <c r="AY159" i="11" s="1"/>
  <c r="AY160" i="11" s="1"/>
  <c r="AY161" i="11" s="1"/>
  <c r="AY162" i="11" s="1"/>
  <c r="AY163" i="11" s="1"/>
  <c r="AY164" i="11" s="1"/>
  <c r="AY165" i="11" s="1"/>
  <c r="AY166" i="11" s="1"/>
  <c r="AY167" i="11" s="1"/>
  <c r="AY168" i="11" s="1"/>
  <c r="AY169" i="11" s="1"/>
  <c r="AY170" i="11" s="1"/>
  <c r="BC154" i="11"/>
  <c r="BC155" i="11" s="1"/>
  <c r="BC156" i="11" s="1"/>
  <c r="BC157" i="11" s="1"/>
  <c r="BC158" i="11" s="1"/>
  <c r="BC159" i="11" s="1"/>
  <c r="BC160" i="11" s="1"/>
  <c r="BC161" i="11" s="1"/>
  <c r="BC162" i="11" s="1"/>
  <c r="BC163" i="11" s="1"/>
  <c r="BC164" i="11" s="1"/>
  <c r="BC165" i="11" s="1"/>
  <c r="BC166" i="11" s="1"/>
  <c r="BC167" i="11" s="1"/>
  <c r="BC168" i="11" s="1"/>
  <c r="BC169" i="11" s="1"/>
  <c r="BC170" i="11" s="1"/>
  <c r="AT217" i="11" l="1"/>
  <c r="AR217" i="11"/>
  <c r="AV217" i="11"/>
  <c r="AN217" i="11"/>
  <c r="AX217" i="11"/>
  <c r="BB217" i="11"/>
  <c r="AZ217" i="11"/>
  <c r="K172" i="10" l="1"/>
  <c r="G172" i="10"/>
  <c r="E172" i="10"/>
  <c r="C172" i="10"/>
  <c r="L251" i="1" l="1"/>
  <c r="D248" i="1"/>
  <c r="D249" i="1"/>
  <c r="D250" i="1"/>
  <c r="E253" i="1"/>
  <c r="E252" i="1"/>
  <c r="E251" i="1"/>
  <c r="H265" i="1" l="1"/>
  <c r="G258" i="1"/>
  <c r="F258" i="1"/>
  <c r="H266" i="1"/>
  <c r="G259" i="1"/>
  <c r="F259" i="1"/>
  <c r="H264" i="1"/>
  <c r="G257" i="1"/>
  <c r="F257" i="1"/>
  <c r="K171" i="10"/>
  <c r="G171" i="10"/>
  <c r="E171" i="10"/>
  <c r="C171" i="10"/>
  <c r="P250" i="1" l="1"/>
  <c r="L250" i="1"/>
  <c r="D247" i="1"/>
  <c r="E250" i="1"/>
  <c r="H263" i="1" l="1"/>
  <c r="G256" i="1"/>
  <c r="F256" i="1"/>
  <c r="K170" i="10"/>
  <c r="G170" i="10"/>
  <c r="E170" i="10"/>
  <c r="C170" i="10"/>
  <c r="B170" i="7"/>
  <c r="P249" i="1" l="1"/>
  <c r="L249" i="1"/>
  <c r="D246" i="1"/>
  <c r="E249" i="1"/>
  <c r="H262" i="1" l="1"/>
  <c r="G255" i="1"/>
  <c r="F255" i="1"/>
  <c r="K169" i="10"/>
  <c r="G169" i="10"/>
  <c r="E169" i="10"/>
  <c r="C169" i="10"/>
  <c r="B169" i="7" l="1"/>
  <c r="P248" i="1"/>
  <c r="L248" i="1"/>
  <c r="D245" i="1"/>
  <c r="E248" i="1"/>
  <c r="H261" i="1" l="1"/>
  <c r="G254" i="1"/>
  <c r="F254" i="1"/>
  <c r="K165" i="10"/>
  <c r="K166" i="10"/>
  <c r="K167" i="10" s="1"/>
  <c r="K168" i="10" s="1"/>
  <c r="G165" i="10"/>
  <c r="G166" i="10" s="1"/>
  <c r="G167" i="10" s="1"/>
  <c r="G168" i="10" s="1"/>
  <c r="E165" i="10"/>
  <c r="E166" i="10"/>
  <c r="E167" i="10" s="1"/>
  <c r="E168" i="10" s="1"/>
  <c r="C165" i="10"/>
  <c r="C166" i="10"/>
  <c r="C167" i="10" s="1"/>
  <c r="C168" i="10" s="1"/>
  <c r="L247" i="1" l="1"/>
  <c r="P247" i="1"/>
  <c r="D244" i="1"/>
  <c r="E247" i="1"/>
  <c r="H260" i="1" s="1"/>
  <c r="G253" i="1" l="1"/>
  <c r="F253" i="1"/>
  <c r="P243" i="1"/>
  <c r="P244" i="1"/>
  <c r="L244" i="1" l="1"/>
  <c r="E246" i="1"/>
  <c r="D241" i="1"/>
  <c r="D242" i="1"/>
  <c r="D243" i="1"/>
  <c r="E245" i="1"/>
  <c r="E244" i="1"/>
  <c r="H259" i="1" l="1"/>
  <c r="F252" i="1"/>
  <c r="G252" i="1"/>
  <c r="H258" i="1"/>
  <c r="H257" i="1"/>
  <c r="F251" i="1"/>
  <c r="G251" i="1"/>
  <c r="G250" i="1"/>
  <c r="F250" i="1"/>
  <c r="C20" i="17"/>
  <c r="D20" i="17" s="1"/>
  <c r="C19" i="17"/>
  <c r="D19" i="17" s="1"/>
  <c r="C18" i="17"/>
  <c r="D18" i="17" s="1"/>
  <c r="C17" i="17"/>
  <c r="D17" i="17" s="1"/>
  <c r="C16" i="17"/>
  <c r="D16" i="17" s="1"/>
  <c r="C15" i="17"/>
  <c r="D15" i="17" s="1"/>
  <c r="C14" i="17"/>
  <c r="D14" i="17" s="1"/>
  <c r="C13" i="17"/>
  <c r="D13" i="17" s="1"/>
  <c r="C12" i="17"/>
  <c r="D12" i="17" s="1"/>
  <c r="C11" i="17"/>
  <c r="D11" i="17" s="1"/>
  <c r="C10" i="17"/>
  <c r="D10" i="17" s="1"/>
  <c r="C9" i="17"/>
  <c r="D9" i="17" s="1"/>
  <c r="C8" i="17"/>
  <c r="D8" i="17" s="1"/>
  <c r="C7" i="17"/>
  <c r="D7" i="17" s="1"/>
  <c r="C6" i="17"/>
  <c r="D6" i="17" s="1"/>
  <c r="C5" i="17"/>
  <c r="D5" i="17" s="1"/>
  <c r="C4" i="17"/>
  <c r="D4" i="17" s="1"/>
  <c r="C3" i="17"/>
  <c r="D3" i="17" s="1"/>
  <c r="K164" i="10" l="1"/>
  <c r="G164" i="10"/>
  <c r="E164" i="10"/>
  <c r="C164" i="10"/>
  <c r="L243" i="1" l="1"/>
  <c r="D239" i="1"/>
  <c r="D240" i="1"/>
  <c r="E243" i="1"/>
  <c r="H256" i="1" l="1"/>
  <c r="F249" i="1"/>
  <c r="G249" i="1"/>
  <c r="K163" i="10" l="1"/>
  <c r="G163" i="10"/>
  <c r="E163" i="10"/>
  <c r="C163" i="10"/>
  <c r="P242" i="1" l="1"/>
  <c r="L242" i="1"/>
  <c r="E242" i="1"/>
  <c r="H255" i="1" s="1"/>
  <c r="G248" i="1" l="1"/>
  <c r="F248" i="1"/>
  <c r="K160" i="10"/>
  <c r="K161" i="10" s="1"/>
  <c r="K162" i="10" s="1"/>
  <c r="C160" i="10"/>
  <c r="K159" i="10"/>
  <c r="I159" i="10"/>
  <c r="I160" i="10" s="1"/>
  <c r="I161" i="10" s="1"/>
  <c r="I162" i="10" s="1"/>
  <c r="I163" i="10" s="1"/>
  <c r="I164" i="10" s="1"/>
  <c r="I165" i="10" s="1"/>
  <c r="I166" i="10" s="1"/>
  <c r="I167" i="10" s="1"/>
  <c r="I168" i="10" s="1"/>
  <c r="I169" i="10" s="1"/>
  <c r="I170" i="10" s="1"/>
  <c r="I171" i="10" s="1"/>
  <c r="I172" i="10" s="1"/>
  <c r="I173" i="10" s="1"/>
  <c r="I174" i="10" s="1"/>
  <c r="I175" i="10" s="1"/>
  <c r="I176" i="10" s="1"/>
  <c r="I177" i="10" s="1"/>
  <c r="G159" i="10"/>
  <c r="G160" i="10" s="1"/>
  <c r="G161" i="10" s="1"/>
  <c r="G162" i="10" s="1"/>
  <c r="E159" i="10"/>
  <c r="E160" i="10" s="1"/>
  <c r="E161" i="10" s="1"/>
  <c r="E162" i="10" s="1"/>
  <c r="C159" i="10"/>
  <c r="C161" i="10"/>
  <c r="C162" i="10" s="1"/>
  <c r="C158" i="8"/>
  <c r="C159" i="8" s="1"/>
  <c r="C160" i="8" s="1"/>
  <c r="C161" i="8" l="1"/>
  <c r="C162" i="8" s="1"/>
  <c r="C163" i="8" s="1"/>
  <c r="C164" i="8" s="1"/>
  <c r="C165" i="8" s="1"/>
  <c r="C166" i="8" s="1"/>
  <c r="C167" i="8" s="1"/>
  <c r="C168" i="8" s="1"/>
  <c r="C169" i="8" s="1"/>
  <c r="C170" i="8" s="1"/>
  <c r="C171" i="8" s="1"/>
  <c r="C172" i="8" s="1"/>
  <c r="C173" i="8" s="1"/>
  <c r="C174" i="8" s="1"/>
  <c r="C175" i="8" s="1"/>
  <c r="C176" i="8" s="1"/>
  <c r="C177" i="8" s="1"/>
  <c r="C178" i="8" s="1"/>
  <c r="C179" i="8" s="1"/>
  <c r="C180" i="8" s="1"/>
  <c r="C181" i="8" s="1"/>
  <c r="C182" i="8" s="1"/>
  <c r="C183" i="8" s="1"/>
  <c r="C184" i="8" s="1"/>
  <c r="C185" i="8" s="1"/>
  <c r="P241" i="1"/>
  <c r="L241" i="1"/>
  <c r="B217" i="8" l="1"/>
  <c r="D238" i="1"/>
  <c r="E241" i="1"/>
  <c r="H254" i="1" l="1"/>
  <c r="G247" i="1"/>
  <c r="F247" i="1"/>
  <c r="P240" i="1"/>
  <c r="P235" i="1"/>
  <c r="L240" i="1"/>
  <c r="D237" i="1"/>
  <c r="E240" i="1" l="1"/>
  <c r="H253" i="1" s="1"/>
  <c r="G246" i="1" l="1"/>
  <c r="F246" i="1"/>
  <c r="K158" i="10" l="1"/>
  <c r="I158" i="10"/>
  <c r="G158" i="10"/>
  <c r="E158" i="10"/>
  <c r="C158" i="10"/>
  <c r="C157" i="8"/>
  <c r="L237" i="1" l="1"/>
  <c r="P237" i="1"/>
  <c r="E239" i="1"/>
  <c r="H252" i="1" s="1"/>
  <c r="E238" i="1"/>
  <c r="H251" i="1" s="1"/>
  <c r="E237" i="1"/>
  <c r="D235" i="1"/>
  <c r="D236" i="1"/>
  <c r="D234" i="1"/>
  <c r="H250" i="1" l="1"/>
  <c r="G245" i="1"/>
  <c r="F245" i="1"/>
  <c r="F244" i="1"/>
  <c r="G244" i="1"/>
  <c r="F243" i="1"/>
  <c r="G243" i="1"/>
  <c r="K157" i="10"/>
  <c r="I157" i="10"/>
  <c r="G157" i="10"/>
  <c r="E157" i="10"/>
  <c r="C157" i="10"/>
  <c r="ES156" i="11"/>
  <c r="FG156" i="11"/>
  <c r="BS156" i="11"/>
  <c r="BQ156" i="11"/>
  <c r="C156" i="8"/>
  <c r="P236" i="1"/>
  <c r="L236" i="1"/>
  <c r="D233" i="1"/>
  <c r="E236" i="1"/>
  <c r="H249" i="1" s="1"/>
  <c r="BS157" i="11" l="1"/>
  <c r="BS158" i="11" s="1"/>
  <c r="BS159" i="11" s="1"/>
  <c r="BS160" i="11" s="1"/>
  <c r="BS161" i="11" s="1"/>
  <c r="BS162" i="11" s="1"/>
  <c r="BS163" i="11" s="1"/>
  <c r="BS164" i="11" s="1"/>
  <c r="BS165" i="11" s="1"/>
  <c r="BS166" i="11" s="1"/>
  <c r="BS167" i="11" s="1"/>
  <c r="BS168" i="11" s="1"/>
  <c r="BS169" i="11" s="1"/>
  <c r="BS170" i="11" s="1"/>
  <c r="BQ157" i="11"/>
  <c r="BQ158" i="11" s="1"/>
  <c r="BQ159" i="11" s="1"/>
  <c r="BQ160" i="11" s="1"/>
  <c r="BQ161" i="11" s="1"/>
  <c r="BQ162" i="11" s="1"/>
  <c r="BQ163" i="11" s="1"/>
  <c r="BQ164" i="11" s="1"/>
  <c r="BQ165" i="11" s="1"/>
  <c r="BQ166" i="11" s="1"/>
  <c r="BQ167" i="11" s="1"/>
  <c r="BQ168" i="11" s="1"/>
  <c r="BQ169" i="11" s="1"/>
  <c r="BQ170" i="11" s="1"/>
  <c r="FG157" i="11"/>
  <c r="FG158" i="11" s="1"/>
  <c r="FG159" i="11" s="1"/>
  <c r="FG160" i="11" s="1"/>
  <c r="FG161" i="11" s="1"/>
  <c r="FG162" i="11" s="1"/>
  <c r="FG163" i="11" s="1"/>
  <c r="FG164" i="11" s="1"/>
  <c r="FG165" i="11" s="1"/>
  <c r="FG166" i="11" s="1"/>
  <c r="FG167" i="11" s="1"/>
  <c r="FG168" i="11" s="1"/>
  <c r="FG169" i="11" s="1"/>
  <c r="FG170" i="11" s="1"/>
  <c r="FF217" i="11" s="1"/>
  <c r="ES157" i="11"/>
  <c r="ES158" i="11" s="1"/>
  <c r="ES159" i="11" s="1"/>
  <c r="ES160" i="11" s="1"/>
  <c r="ES161" i="11" s="1"/>
  <c r="ES162" i="11" s="1"/>
  <c r="ES163" i="11" s="1"/>
  <c r="ES164" i="11" s="1"/>
  <c r="ES165" i="11" s="1"/>
  <c r="ES166" i="11" s="1"/>
  <c r="ES167" i="11" s="1"/>
  <c r="ES168" i="11" s="1"/>
  <c r="ES169" i="11" s="1"/>
  <c r="ES170" i="11" s="1"/>
  <c r="F242" i="1"/>
  <c r="G242" i="1"/>
  <c r="K156" i="10"/>
  <c r="I156" i="10"/>
  <c r="G156" i="10"/>
  <c r="E156" i="10"/>
  <c r="C156" i="10"/>
  <c r="C155" i="8"/>
  <c r="BP217" i="11" l="1"/>
  <c r="ER217" i="11"/>
  <c r="BR217" i="11"/>
  <c r="P234" i="1"/>
  <c r="L235" i="1"/>
  <c r="D232" i="1"/>
  <c r="E235" i="1" l="1"/>
  <c r="H248" i="1" s="1"/>
  <c r="F241" i="1" l="1"/>
  <c r="G241" i="1"/>
  <c r="E221" i="1"/>
  <c r="D185" i="1"/>
  <c r="FA67" i="11" l="1"/>
  <c r="FA68" i="11" l="1"/>
  <c r="FA69" i="11" s="1"/>
  <c r="FA70" i="11" s="1"/>
  <c r="FA71" i="11" s="1"/>
  <c r="FA72" i="11" s="1"/>
  <c r="FA73" i="11" s="1"/>
  <c r="FA74" i="11" s="1"/>
  <c r="FA75" i="11" s="1"/>
  <c r="AE67" i="11"/>
  <c r="EZ217" i="11" l="1"/>
  <c r="AE68" i="11"/>
  <c r="AE69" i="11" s="1"/>
  <c r="AE70" i="11" s="1"/>
  <c r="AE71" i="11" s="1"/>
  <c r="AD217" i="11" l="1"/>
  <c r="Y98" i="11"/>
  <c r="Y99" i="11" l="1"/>
  <c r="Y100" i="11" s="1"/>
  <c r="Y101" i="11" s="1"/>
  <c r="Y102" i="11" s="1"/>
  <c r="Y103" i="11" s="1"/>
  <c r="Y104" i="11" s="1"/>
  <c r="Y105" i="11" s="1"/>
  <c r="Y106" i="11" s="1"/>
  <c r="Y107" i="11" s="1"/>
  <c r="Y108" i="11" s="1"/>
  <c r="Y109" i="11" s="1"/>
  <c r="Y110" i="11" s="1"/>
  <c r="Y111" i="11" s="1"/>
  <c r="Y112" i="11" s="1"/>
  <c r="Y113" i="11" s="1"/>
  <c r="Y114" i="11" s="1"/>
  <c r="Y115" i="11" s="1"/>
  <c r="Y116" i="11" s="1"/>
  <c r="Y117" i="11" s="1"/>
  <c r="Y118" i="11" s="1"/>
  <c r="Y119" i="11" s="1"/>
  <c r="Y120" i="11" s="1"/>
  <c r="Y121" i="11" s="1"/>
  <c r="Y122" i="11" s="1"/>
  <c r="Y123" i="11" s="1"/>
  <c r="Y124" i="11" s="1"/>
  <c r="Y125" i="11" s="1"/>
  <c r="Y126" i="11" s="1"/>
  <c r="Y127" i="11" s="1"/>
  <c r="Y128" i="11" s="1"/>
  <c r="Y129" i="11" s="1"/>
  <c r="Y130" i="11" s="1"/>
  <c r="Y131" i="11" s="1"/>
  <c r="Y132" i="11" s="1"/>
  <c r="Y133" i="11" s="1"/>
  <c r="Y134" i="11" s="1"/>
  <c r="Y135" i="11" s="1"/>
  <c r="Y136" i="11" s="1"/>
  <c r="Y137" i="11" s="1"/>
  <c r="Y138" i="11" s="1"/>
  <c r="Y139" i="11" s="1"/>
  <c r="Y140" i="11" s="1"/>
  <c r="Y141" i="11" s="1"/>
  <c r="Y142" i="11" s="1"/>
  <c r="Y143" i="11" s="1"/>
  <c r="Y144" i="11" s="1"/>
  <c r="Y145" i="11" s="1"/>
  <c r="Y146" i="11" s="1"/>
  <c r="Y147" i="11" s="1"/>
  <c r="Y148" i="11" s="1"/>
  <c r="Y149" i="11" s="1"/>
  <c r="Y150" i="11" s="1"/>
  <c r="Y151" i="11" s="1"/>
  <c r="Y152" i="11" s="1"/>
  <c r="Y153" i="11" s="1"/>
  <c r="Y154" i="11" s="1"/>
  <c r="Y155" i="11" s="1"/>
  <c r="Y156" i="11" s="1"/>
  <c r="Y157" i="11" s="1"/>
  <c r="Y158" i="11" s="1"/>
  <c r="Y159" i="11" s="1"/>
  <c r="Y160" i="11" s="1"/>
  <c r="Y161" i="11" s="1"/>
  <c r="Y162" i="11" s="1"/>
  <c r="Y163" i="11" s="1"/>
  <c r="Y164" i="11" s="1"/>
  <c r="Y165" i="11" s="1"/>
  <c r="Y166" i="11" s="1"/>
  <c r="Y167" i="11" s="1"/>
  <c r="Y168" i="11" s="1"/>
  <c r="Y169" i="11" s="1"/>
  <c r="Y170" i="11" s="1"/>
  <c r="FD217" i="11"/>
  <c r="EY84" i="11"/>
  <c r="EY85" i="11" s="1"/>
  <c r="EY86" i="11" s="1"/>
  <c r="EY87" i="11" s="1"/>
  <c r="EY88" i="11" s="1"/>
  <c r="EY89" i="11" s="1"/>
  <c r="EY90" i="11" s="1"/>
  <c r="EY91" i="11" s="1"/>
  <c r="EY92" i="11" s="1"/>
  <c r="EY93" i="11" s="1"/>
  <c r="EY94" i="11" s="1"/>
  <c r="EY95" i="11" s="1"/>
  <c r="EY96" i="11" s="1"/>
  <c r="EY97" i="11" s="1"/>
  <c r="EY98" i="11" s="1"/>
  <c r="EV217" i="11"/>
  <c r="S97" i="11"/>
  <c r="FC67" i="11"/>
  <c r="FC68" i="11" s="1"/>
  <c r="FC69" i="11" s="1"/>
  <c r="FC70" i="11" s="1"/>
  <c r="FC71" i="11" s="1"/>
  <c r="FC72" i="11" s="1"/>
  <c r="FC73" i="11" s="1"/>
  <c r="FC74" i="11" s="1"/>
  <c r="FC75" i="11" s="1"/>
  <c r="FC76" i="11" s="1"/>
  <c r="FC77" i="11" s="1"/>
  <c r="FC78" i="11" s="1"/>
  <c r="FC79" i="11" s="1"/>
  <c r="FC80" i="11" s="1"/>
  <c r="FC81" i="11" s="1"/>
  <c r="FC82" i="11" s="1"/>
  <c r="FC83" i="11" s="1"/>
  <c r="FC84" i="11" s="1"/>
  <c r="FC85" i="11" s="1"/>
  <c r="FC86" i="11" s="1"/>
  <c r="FC87" i="11" s="1"/>
  <c r="FC88" i="11" s="1"/>
  <c r="FC89" i="11" s="1"/>
  <c r="FC90" i="11" s="1"/>
  <c r="FC91" i="11" s="1"/>
  <c r="FC92" i="11" s="1"/>
  <c r="FC93" i="11" s="1"/>
  <c r="FC94" i="11" s="1"/>
  <c r="FC95" i="11" s="1"/>
  <c r="FC96" i="11" s="1"/>
  <c r="FC97" i="11" s="1"/>
  <c r="FC98" i="11" s="1"/>
  <c r="FC99" i="11" s="1"/>
  <c r="FC100" i="11" s="1"/>
  <c r="FC101" i="11" s="1"/>
  <c r="FC102" i="11" s="1"/>
  <c r="FC103" i="11" s="1"/>
  <c r="FC104" i="11" s="1"/>
  <c r="FC105" i="11" s="1"/>
  <c r="S98" i="11" l="1"/>
  <c r="R217" i="11"/>
  <c r="X217" i="11"/>
  <c r="EX217" i="11"/>
  <c r="FB217" i="11"/>
  <c r="DS75" i="11" l="1"/>
  <c r="DS76" i="11" s="1"/>
  <c r="DS77" i="11" s="1"/>
  <c r="DS78" i="11" s="1"/>
  <c r="DS79" i="11" s="1"/>
  <c r="DS80" i="11" s="1"/>
  <c r="DS81" i="11" s="1"/>
  <c r="DS82" i="11" s="1"/>
  <c r="DS83" i="11" s="1"/>
  <c r="DS84" i="11" s="1"/>
  <c r="DS85" i="11" s="1"/>
  <c r="DS86" i="11" s="1"/>
  <c r="DS87" i="11" s="1"/>
  <c r="DS88" i="11" s="1"/>
  <c r="DS89" i="11" s="1"/>
  <c r="DS90" i="11" s="1"/>
  <c r="DS91" i="11" s="1"/>
  <c r="DS92" i="11" s="1"/>
  <c r="DS93" i="11" s="1"/>
  <c r="DS94" i="11" s="1"/>
  <c r="DS95" i="11" s="1"/>
  <c r="DS96" i="11" s="1"/>
  <c r="DS97" i="11" s="1"/>
  <c r="DS98" i="11" s="1"/>
  <c r="DS99" i="11" s="1"/>
  <c r="DS100" i="11" s="1"/>
  <c r="DS101" i="11" s="1"/>
  <c r="DS102" i="11" s="1"/>
  <c r="DS103" i="11" s="1"/>
  <c r="DS104" i="11" s="1"/>
  <c r="DS105" i="11" s="1"/>
  <c r="DS106" i="11" s="1"/>
  <c r="DS107" i="11" s="1"/>
  <c r="DS108" i="11" s="1"/>
  <c r="DS109" i="11" s="1"/>
  <c r="DS110" i="11" s="1"/>
  <c r="DS111" i="11" s="1"/>
  <c r="DS112" i="11" s="1"/>
  <c r="DS113" i="11" s="1"/>
  <c r="DS114" i="11" s="1"/>
  <c r="DS115" i="11" s="1"/>
  <c r="DS116" i="11" s="1"/>
  <c r="DS117" i="11" s="1"/>
  <c r="DR217" i="11" s="1"/>
  <c r="CY75" i="11"/>
  <c r="CY76" i="11" s="1"/>
  <c r="CY77" i="11" s="1"/>
  <c r="CY78" i="11" s="1"/>
  <c r="CY79" i="11" s="1"/>
  <c r="CY80" i="11" s="1"/>
  <c r="CY81" i="11" s="1"/>
  <c r="CY82" i="11" s="1"/>
  <c r="CY83" i="11" s="1"/>
  <c r="CY84" i="11" s="1"/>
  <c r="CY85" i="11" s="1"/>
  <c r="CY86" i="11" s="1"/>
  <c r="CY87" i="11" s="1"/>
  <c r="CY88" i="11" s="1"/>
  <c r="CY89" i="11" s="1"/>
  <c r="CY90" i="11" s="1"/>
  <c r="CY91" i="11" s="1"/>
  <c r="CY92" i="11" s="1"/>
  <c r="CY93" i="11" s="1"/>
  <c r="CY94" i="11" s="1"/>
  <c r="CY95" i="11" s="1"/>
  <c r="CY96" i="11" s="1"/>
  <c r="CY97" i="11" s="1"/>
  <c r="CY98" i="11" s="1"/>
  <c r="CY99" i="11" s="1"/>
  <c r="CY100" i="11" s="1"/>
  <c r="CY101" i="11" s="1"/>
  <c r="CY102" i="11" s="1"/>
  <c r="CY103" i="11" s="1"/>
  <c r="CY104" i="11" s="1"/>
  <c r="CY105" i="11" s="1"/>
  <c r="CY106" i="11" s="1"/>
  <c r="CY107" i="11" s="1"/>
  <c r="CY108" i="11" s="1"/>
  <c r="CY109" i="11" s="1"/>
  <c r="CY110" i="11" s="1"/>
  <c r="CY111" i="11" s="1"/>
  <c r="CY112" i="11" s="1"/>
  <c r="CY113" i="11" s="1"/>
  <c r="CY114" i="11" s="1"/>
  <c r="CY115" i="11" s="1"/>
  <c r="CY116" i="11" s="1"/>
  <c r="CU84" i="11"/>
  <c r="CU85" i="11" s="1"/>
  <c r="CU86" i="11" s="1"/>
  <c r="CU87" i="11" s="1"/>
  <c r="CU88" i="11" s="1"/>
  <c r="CU89" i="11" s="1"/>
  <c r="CU90" i="11" s="1"/>
  <c r="CU91" i="11" s="1"/>
  <c r="CU92" i="11" s="1"/>
  <c r="CU93" i="11" s="1"/>
  <c r="CU94" i="11" s="1"/>
  <c r="CU95" i="11" s="1"/>
  <c r="CU96" i="11" s="1"/>
  <c r="CU97" i="11" s="1"/>
  <c r="CU98" i="11" s="1"/>
  <c r="CU99" i="11" s="1"/>
  <c r="CU100" i="11" s="1"/>
  <c r="CU101" i="11" s="1"/>
  <c r="CU102" i="11" s="1"/>
  <c r="CU103" i="11" s="1"/>
  <c r="CU104" i="11" s="1"/>
  <c r="CU105" i="11" s="1"/>
  <c r="CU106" i="11" s="1"/>
  <c r="CU107" i="11" s="1"/>
  <c r="CU108" i="11" s="1"/>
  <c r="CU109" i="11" s="1"/>
  <c r="CU110" i="11" s="1"/>
  <c r="CU111" i="11" s="1"/>
  <c r="CU112" i="11" s="1"/>
  <c r="CU113" i="11" s="1"/>
  <c r="CU114" i="11" s="1"/>
  <c r="CU115" i="11" s="1"/>
  <c r="CU116" i="11" s="1"/>
  <c r="BK84" i="11"/>
  <c r="BI84" i="11"/>
  <c r="BI85" i="11" s="1"/>
  <c r="BI86" i="11" s="1"/>
  <c r="BI87" i="11" s="1"/>
  <c r="BI88" i="11" s="1"/>
  <c r="BI89" i="11" s="1"/>
  <c r="BI90" i="11" s="1"/>
  <c r="BI91" i="11" s="1"/>
  <c r="BI92" i="11" s="1"/>
  <c r="BI93" i="11" s="1"/>
  <c r="BI94" i="11" s="1"/>
  <c r="BI95" i="11" s="1"/>
  <c r="BI96" i="11" s="1"/>
  <c r="BI97" i="11" s="1"/>
  <c r="BI98" i="11" s="1"/>
  <c r="BI99" i="11" s="1"/>
  <c r="BI100" i="11" s="1"/>
  <c r="BI101" i="11" s="1"/>
  <c r="BI102" i="11" s="1"/>
  <c r="BI103" i="11" s="1"/>
  <c r="BI104" i="11" s="1"/>
  <c r="BI105" i="11" s="1"/>
  <c r="BI106" i="11" s="1"/>
  <c r="BI107" i="11" s="1"/>
  <c r="BI108" i="11" s="1"/>
  <c r="BI109" i="11" s="1"/>
  <c r="BI110" i="11" s="1"/>
  <c r="BI111" i="11" s="1"/>
  <c r="BI112" i="11" s="1"/>
  <c r="BI113" i="11" s="1"/>
  <c r="BI114" i="11" s="1"/>
  <c r="BK85" i="11" l="1"/>
  <c r="BK86" i="11" s="1"/>
  <c r="BK87" i="11" s="1"/>
  <c r="BK88" i="11" s="1"/>
  <c r="BK89" i="11" s="1"/>
  <c r="BK90" i="11" s="1"/>
  <c r="BK91" i="11" s="1"/>
  <c r="BK92" i="11" s="1"/>
  <c r="BK93" i="11" s="1"/>
  <c r="BK94" i="11" s="1"/>
  <c r="BK95" i="11" s="1"/>
  <c r="BK96" i="11" s="1"/>
  <c r="BK97" i="11" s="1"/>
  <c r="BK98" i="11" s="1"/>
  <c r="BK99" i="11" s="1"/>
  <c r="BK100" i="11" s="1"/>
  <c r="BK101" i="11" s="1"/>
  <c r="BK102" i="11" s="1"/>
  <c r="BK103" i="11" s="1"/>
  <c r="BK104" i="11" s="1"/>
  <c r="BK105" i="11" s="1"/>
  <c r="BK106" i="11" s="1"/>
  <c r="BK107" i="11" s="1"/>
  <c r="BK108" i="11" s="1"/>
  <c r="BK109" i="11" s="1"/>
  <c r="BK110" i="11" s="1"/>
  <c r="BK111" i="11" s="1"/>
  <c r="BK112" i="11" s="1"/>
  <c r="BK113" i="11" s="1"/>
  <c r="BK114" i="11" s="1"/>
  <c r="CX217" i="11"/>
  <c r="BH217" i="11"/>
  <c r="CT217" i="11"/>
  <c r="FO84" i="11"/>
  <c r="FO85" i="11" s="1"/>
  <c r="FO86" i="11" s="1"/>
  <c r="FO87" i="11" s="1"/>
  <c r="FO88" i="11" s="1"/>
  <c r="FO89" i="11" s="1"/>
  <c r="FO90" i="11" s="1"/>
  <c r="FO91" i="11" s="1"/>
  <c r="FO92" i="11" s="1"/>
  <c r="FO93" i="11" s="1"/>
  <c r="FO94" i="11" s="1"/>
  <c r="FO95" i="11" s="1"/>
  <c r="FO96" i="11" s="1"/>
  <c r="FO97" i="11" s="1"/>
  <c r="FO98" i="11" s="1"/>
  <c r="FO99" i="11" s="1"/>
  <c r="FO100" i="11" s="1"/>
  <c r="FO101" i="11" s="1"/>
  <c r="FO102" i="11" s="1"/>
  <c r="FO103" i="11" s="1"/>
  <c r="FO104" i="11" s="1"/>
  <c r="FO105" i="11" s="1"/>
  <c r="FO106" i="11" s="1"/>
  <c r="FO107" i="11" s="1"/>
  <c r="FO108" i="11" s="1"/>
  <c r="FO109" i="11" s="1"/>
  <c r="FO110" i="11" s="1"/>
  <c r="FO111" i="11" s="1"/>
  <c r="FO112" i="11" s="1"/>
  <c r="FO113" i="11" s="1"/>
  <c r="FO114" i="11" s="1"/>
  <c r="FO115" i="11" s="1"/>
  <c r="FO116" i="11" s="1"/>
  <c r="FO117" i="11" s="1"/>
  <c r="FO118" i="11" s="1"/>
  <c r="FO119" i="11" s="1"/>
  <c r="FO120" i="11" s="1"/>
  <c r="FO121" i="11" s="1"/>
  <c r="FO122" i="11" s="1"/>
  <c r="BU75" i="11"/>
  <c r="BU76" i="11" s="1"/>
  <c r="BU77" i="11" s="1"/>
  <c r="BU78" i="11" s="1"/>
  <c r="BU79" i="11" s="1"/>
  <c r="BU80" i="11" s="1"/>
  <c r="BU81" i="11" s="1"/>
  <c r="BU82" i="11" s="1"/>
  <c r="BU83" i="11" s="1"/>
  <c r="BU84" i="11" s="1"/>
  <c r="BU85" i="11" s="1"/>
  <c r="BU86" i="11" s="1"/>
  <c r="BU87" i="11" s="1"/>
  <c r="BU88" i="11" s="1"/>
  <c r="BU89" i="11" s="1"/>
  <c r="BU90" i="11" s="1"/>
  <c r="BU91" i="11" s="1"/>
  <c r="BU92" i="11" s="1"/>
  <c r="BU93" i="11" s="1"/>
  <c r="BU94" i="11" s="1"/>
  <c r="BU95" i="11" s="1"/>
  <c r="BU96" i="11" s="1"/>
  <c r="BU97" i="11" s="1"/>
  <c r="BU98" i="11" s="1"/>
  <c r="BU99" i="11" s="1"/>
  <c r="BU100" i="11" s="1"/>
  <c r="BU101" i="11" s="1"/>
  <c r="BU102" i="11" s="1"/>
  <c r="BU103" i="11" s="1"/>
  <c r="BU104" i="11" s="1"/>
  <c r="BU105" i="11" s="1"/>
  <c r="BU106" i="11" s="1"/>
  <c r="BU107" i="11" s="1"/>
  <c r="BU108" i="11" s="1"/>
  <c r="BU109" i="11" s="1"/>
  <c r="BU110" i="11" s="1"/>
  <c r="BU111" i="11" s="1"/>
  <c r="BU112" i="11" s="1"/>
  <c r="BU113" i="11" s="1"/>
  <c r="BU114" i="11" s="1"/>
  <c r="BU115" i="11" s="1"/>
  <c r="BU116" i="11" s="1"/>
  <c r="BU117" i="11" s="1"/>
  <c r="BU118" i="11" s="1"/>
  <c r="BU119" i="11" s="1"/>
  <c r="BU120" i="11" s="1"/>
  <c r="BU121" i="11" s="1"/>
  <c r="BU122" i="11" s="1"/>
  <c r="BM99" i="11"/>
  <c r="BM100" i="11" s="1"/>
  <c r="BJ217" i="11" l="1"/>
  <c r="BT217" i="11"/>
  <c r="FN217" i="11"/>
  <c r="BM101" i="11"/>
  <c r="BM102" i="11" s="1"/>
  <c r="BM103" i="11" s="1"/>
  <c r="BM104" i="11" s="1"/>
  <c r="BM105" i="11" s="1"/>
  <c r="BM106" i="11" s="1"/>
  <c r="BM107" i="11" s="1"/>
  <c r="BM108" i="11" s="1"/>
  <c r="BM109" i="11" s="1"/>
  <c r="BM110" i="11" s="1"/>
  <c r="BM111" i="11" s="1"/>
  <c r="BM112" i="11" s="1"/>
  <c r="BM113" i="11" s="1"/>
  <c r="BM114" i="11" s="1"/>
  <c r="BM115" i="11" s="1"/>
  <c r="BM116" i="11" s="1"/>
  <c r="BM117" i="11" s="1"/>
  <c r="BM118" i="11" s="1"/>
  <c r="BM119" i="11" s="1"/>
  <c r="BM120" i="11" s="1"/>
  <c r="BM121" i="11" s="1"/>
  <c r="BM122" i="11" s="1"/>
  <c r="BL217" i="11" l="1"/>
  <c r="EU114" i="11" l="1"/>
  <c r="EU115" i="11" s="1"/>
  <c r="EU116" i="11" s="1"/>
  <c r="EU117" i="11" s="1"/>
  <c r="EU118" i="11" s="1"/>
  <c r="EU119" i="11" s="1"/>
  <c r="EU120" i="11" s="1"/>
  <c r="EU121" i="11" s="1"/>
  <c r="EU122" i="11" s="1"/>
  <c r="EU123" i="11" s="1"/>
  <c r="EU124" i="11" s="1"/>
  <c r="EU125" i="11" s="1"/>
  <c r="EU126" i="11" s="1"/>
  <c r="EU127" i="11" s="1"/>
  <c r="EU128" i="11" s="1"/>
  <c r="EU129" i="11" s="1"/>
  <c r="EU130" i="11" s="1"/>
  <c r="EU131" i="11" s="1"/>
  <c r="EU132" i="11" s="1"/>
  <c r="EU133" i="11" s="1"/>
  <c r="EU134" i="11" s="1"/>
  <c r="EU135" i="11" s="1"/>
  <c r="EU136" i="11" s="1"/>
  <c r="DC67" i="11"/>
  <c r="DC68" i="11" l="1"/>
  <c r="DC69" i="11" s="1"/>
  <c r="DC70" i="11" s="1"/>
  <c r="DC71" i="11" s="1"/>
  <c r="DC72" i="11" s="1"/>
  <c r="DC73" i="11" s="1"/>
  <c r="DC74" i="11" s="1"/>
  <c r="DC75" i="11" s="1"/>
  <c r="DC76" i="11" s="1"/>
  <c r="DC77" i="11" s="1"/>
  <c r="DC78" i="11" s="1"/>
  <c r="DC79" i="11" s="1"/>
  <c r="DC80" i="11" s="1"/>
  <c r="DC81" i="11" s="1"/>
  <c r="DC82" i="11" s="1"/>
  <c r="DC83" i="11" s="1"/>
  <c r="DC84" i="11" s="1"/>
  <c r="DC85" i="11" s="1"/>
  <c r="DC86" i="11" s="1"/>
  <c r="DC87" i="11" s="1"/>
  <c r="DC88" i="11" s="1"/>
  <c r="DC89" i="11" s="1"/>
  <c r="DC90" i="11" s="1"/>
  <c r="DC91" i="11" s="1"/>
  <c r="DC92" i="11" s="1"/>
  <c r="DC93" i="11" s="1"/>
  <c r="DC94" i="11" s="1"/>
  <c r="DC95" i="11" s="1"/>
  <c r="DC96" i="11" s="1"/>
  <c r="DC97" i="11" s="1"/>
  <c r="DC98" i="11" s="1"/>
  <c r="DC99" i="11" s="1"/>
  <c r="DC100" i="11" s="1"/>
  <c r="DC101" i="11" s="1"/>
  <c r="DC102" i="11" s="1"/>
  <c r="DC103" i="11" s="1"/>
  <c r="DC104" i="11" s="1"/>
  <c r="DC105" i="11" s="1"/>
  <c r="DC106" i="11" s="1"/>
  <c r="DC107" i="11" s="1"/>
  <c r="DC108" i="11" s="1"/>
  <c r="DC109" i="11" s="1"/>
  <c r="DC110" i="11" s="1"/>
  <c r="DC111" i="11" s="1"/>
  <c r="DC112" i="11" s="1"/>
  <c r="DC113" i="11" s="1"/>
  <c r="DC114" i="11" s="1"/>
  <c r="DC115" i="11" s="1"/>
  <c r="DC116" i="11" s="1"/>
  <c r="DC117" i="11" s="1"/>
  <c r="DC118" i="11" s="1"/>
  <c r="DC119" i="11" s="1"/>
  <c r="DC120" i="11" s="1"/>
  <c r="DC121" i="11" s="1"/>
  <c r="DC122" i="11" s="1"/>
  <c r="DC123" i="11" s="1"/>
  <c r="DC124" i="11" s="1"/>
  <c r="DC125" i="11" s="1"/>
  <c r="DC126" i="11" s="1"/>
  <c r="DC127" i="11" s="1"/>
  <c r="DC128" i="11" s="1"/>
  <c r="DC129" i="11" s="1"/>
  <c r="DC130" i="11" s="1"/>
  <c r="DC131" i="11" s="1"/>
  <c r="DC132" i="11" s="1"/>
  <c r="DC133" i="11" s="1"/>
  <c r="DC134" i="11" s="1"/>
  <c r="DC135" i="11" s="1"/>
  <c r="DC136" i="11" s="1"/>
  <c r="DC137" i="11" s="1"/>
  <c r="DC138" i="11" s="1"/>
  <c r="DC139" i="11" s="1"/>
  <c r="DC140" i="11" s="1"/>
  <c r="ET217" i="11"/>
  <c r="DB217" i="11" l="1"/>
  <c r="FS114" i="11"/>
  <c r="FS115" i="11" s="1"/>
  <c r="FQ84" i="11"/>
  <c r="DY98" i="11"/>
  <c r="BE67" i="11"/>
  <c r="BE68" i="11" s="1"/>
  <c r="AM83" i="11"/>
  <c r="AM84" i="11" s="1"/>
  <c r="BO153" i="11"/>
  <c r="BO154" i="11" l="1"/>
  <c r="BO155" i="11" s="1"/>
  <c r="BO156" i="11" s="1"/>
  <c r="BO157" i="11" s="1"/>
  <c r="BO158" i="11" s="1"/>
  <c r="BO159" i="11" s="1"/>
  <c r="BO160" i="11" s="1"/>
  <c r="BO161" i="11" s="1"/>
  <c r="BO162" i="11" s="1"/>
  <c r="BO163" i="11" s="1"/>
  <c r="BO164" i="11" s="1"/>
  <c r="BO165" i="11" s="1"/>
  <c r="BO166" i="11" s="1"/>
  <c r="BO167" i="11" s="1"/>
  <c r="BO168" i="11" s="1"/>
  <c r="BO169" i="11" s="1"/>
  <c r="BO170" i="11" s="1"/>
  <c r="FS116" i="11"/>
  <c r="FS117" i="11" s="1"/>
  <c r="FS118" i="11" s="1"/>
  <c r="FS119" i="11" s="1"/>
  <c r="FS120" i="11" s="1"/>
  <c r="FS121" i="11" s="1"/>
  <c r="FS122" i="11" s="1"/>
  <c r="FS123" i="11" s="1"/>
  <c r="FS124" i="11" s="1"/>
  <c r="FS125" i="11" s="1"/>
  <c r="FS126" i="11" s="1"/>
  <c r="FS127" i="11" s="1"/>
  <c r="FS128" i="11" s="1"/>
  <c r="FS129" i="11" s="1"/>
  <c r="FS130" i="11" s="1"/>
  <c r="FS131" i="11" s="1"/>
  <c r="FS132" i="11" s="1"/>
  <c r="FS133" i="11" s="1"/>
  <c r="FS134" i="11" s="1"/>
  <c r="FS135" i="11" s="1"/>
  <c r="FS136" i="11" s="1"/>
  <c r="FS137" i="11" s="1"/>
  <c r="FS138" i="11" s="1"/>
  <c r="FS139" i="11" s="1"/>
  <c r="FS140" i="11" s="1"/>
  <c r="FS141" i="11" s="1"/>
  <c r="FS142" i="11" s="1"/>
  <c r="FS143" i="11" s="1"/>
  <c r="FS144" i="11" s="1"/>
  <c r="FS145" i="11" s="1"/>
  <c r="FS146" i="11" s="1"/>
  <c r="FS147" i="11" s="1"/>
  <c r="FS148" i="11" s="1"/>
  <c r="FS149" i="11" s="1"/>
  <c r="FS150" i="11" s="1"/>
  <c r="FS151" i="11" s="1"/>
  <c r="FS152" i="11" s="1"/>
  <c r="FS153" i="11" s="1"/>
  <c r="FS154" i="11" s="1"/>
  <c r="FQ85" i="11"/>
  <c r="FQ86" i="11" s="1"/>
  <c r="FQ87" i="11" s="1"/>
  <c r="FQ88" i="11" s="1"/>
  <c r="FQ89" i="11" s="1"/>
  <c r="FQ90" i="11" s="1"/>
  <c r="FQ91" i="11" s="1"/>
  <c r="FQ92" i="11" s="1"/>
  <c r="FQ93" i="11" s="1"/>
  <c r="FQ94" i="11" s="1"/>
  <c r="FQ95" i="11" s="1"/>
  <c r="FQ96" i="11" s="1"/>
  <c r="FQ97" i="11" s="1"/>
  <c r="FQ98" i="11" s="1"/>
  <c r="FQ99" i="11" s="1"/>
  <c r="FQ100" i="11" s="1"/>
  <c r="FQ101" i="11" s="1"/>
  <c r="FQ102" i="11" s="1"/>
  <c r="FQ103" i="11" s="1"/>
  <c r="FQ104" i="11" s="1"/>
  <c r="FQ105" i="11" s="1"/>
  <c r="FQ106" i="11" s="1"/>
  <c r="FQ107" i="11" s="1"/>
  <c r="FQ108" i="11" s="1"/>
  <c r="FQ109" i="11" s="1"/>
  <c r="FQ110" i="11" s="1"/>
  <c r="FQ111" i="11" s="1"/>
  <c r="FQ112" i="11" s="1"/>
  <c r="FQ113" i="11" s="1"/>
  <c r="FQ114" i="11" s="1"/>
  <c r="FQ115" i="11" s="1"/>
  <c r="FQ116" i="11" s="1"/>
  <c r="FQ117" i="11" s="1"/>
  <c r="FQ118" i="11" s="1"/>
  <c r="FQ119" i="11" s="1"/>
  <c r="FQ120" i="11" s="1"/>
  <c r="FQ121" i="11" s="1"/>
  <c r="FQ122" i="11" s="1"/>
  <c r="FQ123" i="11" s="1"/>
  <c r="FQ124" i="11" s="1"/>
  <c r="FQ125" i="11" s="1"/>
  <c r="FQ126" i="11" s="1"/>
  <c r="FQ127" i="11" s="1"/>
  <c r="FQ128" i="11" s="1"/>
  <c r="FQ129" i="11" s="1"/>
  <c r="FQ130" i="11" s="1"/>
  <c r="FQ131" i="11" s="1"/>
  <c r="FQ132" i="11" s="1"/>
  <c r="FQ133" i="11" s="1"/>
  <c r="FQ134" i="11" s="1"/>
  <c r="FQ135" i="11" s="1"/>
  <c r="FQ136" i="11" s="1"/>
  <c r="FQ137" i="11" s="1"/>
  <c r="FQ138" i="11" s="1"/>
  <c r="FQ139" i="11" s="1"/>
  <c r="FQ140" i="11" s="1"/>
  <c r="FQ141" i="11" s="1"/>
  <c r="FQ142" i="11" s="1"/>
  <c r="FQ143" i="11" s="1"/>
  <c r="FQ144" i="11" s="1"/>
  <c r="FQ145" i="11" s="1"/>
  <c r="FQ146" i="11" s="1"/>
  <c r="FQ147" i="11" s="1"/>
  <c r="FQ148" i="11" s="1"/>
  <c r="FQ149" i="11" s="1"/>
  <c r="FQ150" i="11" s="1"/>
  <c r="FQ151" i="11" s="1"/>
  <c r="FQ152" i="11" s="1"/>
  <c r="FQ153" i="11" s="1"/>
  <c r="FQ154" i="11" s="1"/>
  <c r="DY99" i="11"/>
  <c r="DY100" i="11" s="1"/>
  <c r="DY101" i="11" s="1"/>
  <c r="DY102" i="11" s="1"/>
  <c r="DY103" i="11" s="1"/>
  <c r="DY104" i="11" s="1"/>
  <c r="DY105" i="11" s="1"/>
  <c r="DY106" i="11" s="1"/>
  <c r="DY107" i="11" s="1"/>
  <c r="DY108" i="11" s="1"/>
  <c r="DY109" i="11" s="1"/>
  <c r="DY110" i="11" s="1"/>
  <c r="DY111" i="11" s="1"/>
  <c r="DY112" i="11" s="1"/>
  <c r="DY113" i="11" s="1"/>
  <c r="DY114" i="11" s="1"/>
  <c r="DY115" i="11" s="1"/>
  <c r="DY116" i="11" s="1"/>
  <c r="DY117" i="11" s="1"/>
  <c r="DY118" i="11" s="1"/>
  <c r="DY119" i="11" s="1"/>
  <c r="DY120" i="11" s="1"/>
  <c r="DY121" i="11" s="1"/>
  <c r="DY122" i="11" s="1"/>
  <c r="DY123" i="11" s="1"/>
  <c r="DY124" i="11" s="1"/>
  <c r="DY125" i="11" s="1"/>
  <c r="DY126" i="11" s="1"/>
  <c r="DY127" i="11" s="1"/>
  <c r="DY128" i="11" s="1"/>
  <c r="DY129" i="11" s="1"/>
  <c r="DY130" i="11" s="1"/>
  <c r="DY131" i="11" s="1"/>
  <c r="DY132" i="11" s="1"/>
  <c r="DY133" i="11" s="1"/>
  <c r="DY134" i="11" s="1"/>
  <c r="DY135" i="11" s="1"/>
  <c r="DY136" i="11" s="1"/>
  <c r="DY137" i="11" s="1"/>
  <c r="DY138" i="11" s="1"/>
  <c r="DY139" i="11" s="1"/>
  <c r="DY140" i="11" s="1"/>
  <c r="DY141" i="11" s="1"/>
  <c r="DY142" i="11" s="1"/>
  <c r="DY143" i="11" s="1"/>
  <c r="DY144" i="11" s="1"/>
  <c r="DY145" i="11" s="1"/>
  <c r="DY146" i="11" s="1"/>
  <c r="DY147" i="11" s="1"/>
  <c r="DY148" i="11" s="1"/>
  <c r="DY149" i="11" s="1"/>
  <c r="DY150" i="11" s="1"/>
  <c r="DY151" i="11" s="1"/>
  <c r="DY152" i="11" s="1"/>
  <c r="DY153" i="11" s="1"/>
  <c r="DY154" i="11" s="1"/>
  <c r="BE69" i="11"/>
  <c r="BE70" i="11" s="1"/>
  <c r="BE71" i="11" s="1"/>
  <c r="BE72" i="11" s="1"/>
  <c r="BE73" i="11" s="1"/>
  <c r="BE74" i="11" s="1"/>
  <c r="BE75" i="11" s="1"/>
  <c r="BE76" i="11" s="1"/>
  <c r="BE77" i="11" s="1"/>
  <c r="BE78" i="11" s="1"/>
  <c r="BE79" i="11" s="1"/>
  <c r="BE80" i="11" s="1"/>
  <c r="BE81" i="11" s="1"/>
  <c r="BE82" i="11" s="1"/>
  <c r="BE83" i="11" s="1"/>
  <c r="BE84" i="11" s="1"/>
  <c r="BE85" i="11" s="1"/>
  <c r="BE86" i="11" s="1"/>
  <c r="BE87" i="11" s="1"/>
  <c r="BE88" i="11" s="1"/>
  <c r="BE89" i="11" s="1"/>
  <c r="BE90" i="11" s="1"/>
  <c r="BE91" i="11" s="1"/>
  <c r="BE92" i="11" s="1"/>
  <c r="BE93" i="11" s="1"/>
  <c r="BE94" i="11" s="1"/>
  <c r="BE95" i="11" s="1"/>
  <c r="BE96" i="11" s="1"/>
  <c r="BE97" i="11" s="1"/>
  <c r="BE98" i="11" s="1"/>
  <c r="BE99" i="11" s="1"/>
  <c r="BE100" i="11" s="1"/>
  <c r="BE101" i="11" s="1"/>
  <c r="BE102" i="11" s="1"/>
  <c r="BE103" i="11" s="1"/>
  <c r="BE104" i="11" s="1"/>
  <c r="BE105" i="11" s="1"/>
  <c r="BE106" i="11" s="1"/>
  <c r="BE107" i="11" s="1"/>
  <c r="BE108" i="11" s="1"/>
  <c r="BE109" i="11" s="1"/>
  <c r="BE110" i="11" s="1"/>
  <c r="BE111" i="11" s="1"/>
  <c r="BE112" i="11" s="1"/>
  <c r="BE113" i="11" s="1"/>
  <c r="BE114" i="11" s="1"/>
  <c r="BE115" i="11" s="1"/>
  <c r="BE116" i="11" s="1"/>
  <c r="BE117" i="11" s="1"/>
  <c r="BE118" i="11" s="1"/>
  <c r="BE119" i="11" s="1"/>
  <c r="BE120" i="11" s="1"/>
  <c r="BE121" i="11" s="1"/>
  <c r="BE122" i="11" s="1"/>
  <c r="BE123" i="11" s="1"/>
  <c r="BE124" i="11" s="1"/>
  <c r="BE125" i="11" s="1"/>
  <c r="BE126" i="11" s="1"/>
  <c r="BE127" i="11" s="1"/>
  <c r="BE128" i="11" s="1"/>
  <c r="BE129" i="11" s="1"/>
  <c r="BE130" i="11" s="1"/>
  <c r="BE131" i="11" s="1"/>
  <c r="BE132" i="11" s="1"/>
  <c r="BE133" i="11" s="1"/>
  <c r="BE134" i="11" s="1"/>
  <c r="BE135" i="11" s="1"/>
  <c r="BE136" i="11" s="1"/>
  <c r="BE137" i="11" s="1"/>
  <c r="BE138" i="11" s="1"/>
  <c r="BE139" i="11" s="1"/>
  <c r="BE140" i="11" s="1"/>
  <c r="BE141" i="11" s="1"/>
  <c r="BE142" i="11" s="1"/>
  <c r="BE143" i="11" s="1"/>
  <c r="BE144" i="11" s="1"/>
  <c r="BE145" i="11" s="1"/>
  <c r="BE146" i="11" s="1"/>
  <c r="BE147" i="11" s="1"/>
  <c r="BE148" i="11" s="1"/>
  <c r="BE149" i="11" s="1"/>
  <c r="BE150" i="11" s="1"/>
  <c r="BE151" i="11" s="1"/>
  <c r="BE152" i="11" s="1"/>
  <c r="BE153" i="11" s="1"/>
  <c r="BE154" i="11" s="1"/>
  <c r="AM85" i="11"/>
  <c r="AM86" i="11" s="1"/>
  <c r="AM87" i="11" s="1"/>
  <c r="AM88" i="11" s="1"/>
  <c r="AM89" i="11" s="1"/>
  <c r="AM90" i="11" s="1"/>
  <c r="AM91" i="11" s="1"/>
  <c r="AM92" i="11" s="1"/>
  <c r="AM93" i="11" s="1"/>
  <c r="AM94" i="11" s="1"/>
  <c r="AM95" i="11" s="1"/>
  <c r="AM96" i="11" s="1"/>
  <c r="AM97" i="11" s="1"/>
  <c r="AM98" i="11" s="1"/>
  <c r="AM99" i="11" s="1"/>
  <c r="AM100" i="11" s="1"/>
  <c r="AM101" i="11" s="1"/>
  <c r="AM102" i="11" s="1"/>
  <c r="AM103" i="11" s="1"/>
  <c r="AM104" i="11" s="1"/>
  <c r="AM105" i="11" s="1"/>
  <c r="AM106" i="11" s="1"/>
  <c r="AM107" i="11" s="1"/>
  <c r="AM108" i="11" s="1"/>
  <c r="AM109" i="11" s="1"/>
  <c r="AM110" i="11" s="1"/>
  <c r="AM111" i="11" s="1"/>
  <c r="AM112" i="11" s="1"/>
  <c r="AM113" i="11" s="1"/>
  <c r="AM114" i="11" s="1"/>
  <c r="AM115" i="11" s="1"/>
  <c r="AM116" i="11" s="1"/>
  <c r="AM117" i="11" s="1"/>
  <c r="AM118" i="11" s="1"/>
  <c r="AM119" i="11" s="1"/>
  <c r="AM120" i="11" s="1"/>
  <c r="AM121" i="11" s="1"/>
  <c r="AM122" i="11" s="1"/>
  <c r="AM123" i="11" s="1"/>
  <c r="AM124" i="11" s="1"/>
  <c r="AM125" i="11" s="1"/>
  <c r="AM126" i="11" s="1"/>
  <c r="AM127" i="11" s="1"/>
  <c r="AM128" i="11" s="1"/>
  <c r="AM129" i="11" s="1"/>
  <c r="AM130" i="11" s="1"/>
  <c r="AM131" i="11" s="1"/>
  <c r="AM132" i="11" s="1"/>
  <c r="AM133" i="11" s="1"/>
  <c r="AM134" i="11" s="1"/>
  <c r="AM135" i="11" s="1"/>
  <c r="AM136" i="11" s="1"/>
  <c r="AM137" i="11" s="1"/>
  <c r="AM138" i="11" s="1"/>
  <c r="AM139" i="11" s="1"/>
  <c r="AM140" i="11" s="1"/>
  <c r="AM141" i="11" s="1"/>
  <c r="AM142" i="11" s="1"/>
  <c r="AM143" i="11" s="1"/>
  <c r="AM144" i="11" s="1"/>
  <c r="AM145" i="11" s="1"/>
  <c r="AM146" i="11" s="1"/>
  <c r="AM147" i="11" s="1"/>
  <c r="AM148" i="11" s="1"/>
  <c r="AM149" i="11" s="1"/>
  <c r="AM150" i="11" s="1"/>
  <c r="AM151" i="11" s="1"/>
  <c r="AM152" i="11" s="1"/>
  <c r="AM153" i="11" s="1"/>
  <c r="AM154" i="11" s="1"/>
  <c r="K155" i="10"/>
  <c r="I155" i="10"/>
  <c r="G155" i="10"/>
  <c r="E155" i="10"/>
  <c r="C155" i="10"/>
  <c r="BN217" i="11" l="1"/>
  <c r="FR217" i="11"/>
  <c r="FP217" i="11"/>
  <c r="DX217" i="11"/>
  <c r="BD217" i="11"/>
  <c r="AL217" i="11"/>
  <c r="C154" i="8"/>
  <c r="L234" i="1" l="1"/>
  <c r="D231" i="1"/>
  <c r="E234" i="1"/>
  <c r="H247" i="1" s="1"/>
  <c r="G240" i="1" l="1"/>
  <c r="F240" i="1"/>
  <c r="FU153" i="11"/>
  <c r="FI153" i="11"/>
  <c r="CS153" i="11"/>
  <c r="CQ153" i="11"/>
  <c r="CE153" i="11"/>
  <c r="CQ154" i="11" l="1"/>
  <c r="CQ155" i="11" s="1"/>
  <c r="CQ156" i="11" s="1"/>
  <c r="CQ157" i="11" s="1"/>
  <c r="CQ158" i="11" s="1"/>
  <c r="CQ159" i="11" s="1"/>
  <c r="CQ160" i="11" s="1"/>
  <c r="CQ161" i="11" s="1"/>
  <c r="CQ162" i="11" s="1"/>
  <c r="CQ163" i="11" s="1"/>
  <c r="CQ164" i="11" s="1"/>
  <c r="CQ165" i="11" s="1"/>
  <c r="CQ166" i="11" s="1"/>
  <c r="CQ167" i="11" s="1"/>
  <c r="CQ168" i="11" s="1"/>
  <c r="CQ169" i="11" s="1"/>
  <c r="CQ170" i="11" s="1"/>
  <c r="FU154" i="11"/>
  <c r="FU155" i="11" s="1"/>
  <c r="FU156" i="11" s="1"/>
  <c r="FU157" i="11" s="1"/>
  <c r="FU158" i="11" s="1"/>
  <c r="FU159" i="11" s="1"/>
  <c r="FU160" i="11" s="1"/>
  <c r="FU161" i="11" s="1"/>
  <c r="FU162" i="11" s="1"/>
  <c r="FU163" i="11" s="1"/>
  <c r="FU164" i="11" s="1"/>
  <c r="FU165" i="11" s="1"/>
  <c r="FU166" i="11" s="1"/>
  <c r="FU167" i="11" s="1"/>
  <c r="FU168" i="11" s="1"/>
  <c r="FU169" i="11" s="1"/>
  <c r="FU170" i="11" s="1"/>
  <c r="CE154" i="11"/>
  <c r="CS154" i="11"/>
  <c r="CS155" i="11" s="1"/>
  <c r="CS156" i="11" s="1"/>
  <c r="CS157" i="11" s="1"/>
  <c r="CS158" i="11" s="1"/>
  <c r="CS159" i="11" s="1"/>
  <c r="CS160" i="11" s="1"/>
  <c r="CS161" i="11" s="1"/>
  <c r="CS162" i="11" s="1"/>
  <c r="CS163" i="11" s="1"/>
  <c r="CS164" i="11" s="1"/>
  <c r="CS165" i="11" s="1"/>
  <c r="CS166" i="11" s="1"/>
  <c r="CS167" i="11" s="1"/>
  <c r="CS168" i="11" s="1"/>
  <c r="CS169" i="11" s="1"/>
  <c r="CS170" i="11" s="1"/>
  <c r="FI154" i="11"/>
  <c r="K152" i="10"/>
  <c r="K153" i="10"/>
  <c r="K154" i="10" s="1"/>
  <c r="I152" i="10"/>
  <c r="I153" i="10"/>
  <c r="I154" i="10" s="1"/>
  <c r="G152" i="10"/>
  <c r="G153" i="10" s="1"/>
  <c r="G154" i="10" s="1"/>
  <c r="E152" i="10"/>
  <c r="E153" i="10" s="1"/>
  <c r="E154" i="10" s="1"/>
  <c r="C152" i="10"/>
  <c r="C153" i="10"/>
  <c r="C154" i="10" s="1"/>
  <c r="C151" i="8"/>
  <c r="C152" i="8" s="1"/>
  <c r="C153" i="8" s="1"/>
  <c r="FT217" i="11" l="1"/>
  <c r="CR217" i="11"/>
  <c r="CP217" i="11"/>
  <c r="FI155" i="11"/>
  <c r="FI156" i="11" s="1"/>
  <c r="FI157" i="11" s="1"/>
  <c r="FI158" i="11" s="1"/>
  <c r="FI159" i="11" s="1"/>
  <c r="FI160" i="11" s="1"/>
  <c r="FI161" i="11" s="1"/>
  <c r="FI162" i="11" s="1"/>
  <c r="FI163" i="11" s="1"/>
  <c r="FI164" i="11" s="1"/>
  <c r="FI165" i="11" s="1"/>
  <c r="FI166" i="11" s="1"/>
  <c r="FI167" i="11" s="1"/>
  <c r="FI168" i="11" s="1"/>
  <c r="FI169" i="11" s="1"/>
  <c r="FI170" i="11" s="1"/>
  <c r="CE155" i="11"/>
  <c r="P230" i="1"/>
  <c r="P229" i="1"/>
  <c r="P233" i="1"/>
  <c r="L233" i="1"/>
  <c r="D230" i="1"/>
  <c r="E233" i="1"/>
  <c r="CE156" i="11" l="1"/>
  <c r="CE157" i="11" s="1"/>
  <c r="CE158" i="11" s="1"/>
  <c r="CE159" i="11" s="1"/>
  <c r="CE160" i="11" s="1"/>
  <c r="CE161" i="11" s="1"/>
  <c r="CE162" i="11" s="1"/>
  <c r="CE163" i="11" s="1"/>
  <c r="CE164" i="11" s="1"/>
  <c r="CE165" i="11" s="1"/>
  <c r="CE166" i="11" s="1"/>
  <c r="CE167" i="11" s="1"/>
  <c r="CE168" i="11" s="1"/>
  <c r="CE169" i="11" s="1"/>
  <c r="CE170" i="11" s="1"/>
  <c r="CE171" i="11" s="1"/>
  <c r="FH217" i="11"/>
  <c r="H246" i="1"/>
  <c r="F239" i="1"/>
  <c r="G239" i="1"/>
  <c r="CD217" i="11" l="1"/>
  <c r="K151" i="10"/>
  <c r="I151" i="10"/>
  <c r="G151" i="10"/>
  <c r="E151" i="10"/>
  <c r="C151" i="10"/>
  <c r="D226" i="1" l="1"/>
  <c r="D227" i="1"/>
  <c r="D228" i="1"/>
  <c r="D229" i="1"/>
  <c r="L230" i="1"/>
  <c r="E232" i="1"/>
  <c r="E231" i="1"/>
  <c r="E230" i="1"/>
  <c r="H245" i="1" l="1"/>
  <c r="F238" i="1"/>
  <c r="G238" i="1"/>
  <c r="H243" i="1"/>
  <c r="F236" i="1"/>
  <c r="G236" i="1"/>
  <c r="H244" i="1"/>
  <c r="G237" i="1"/>
  <c r="F237" i="1"/>
  <c r="K150" i="10"/>
  <c r="I150" i="10"/>
  <c r="G150" i="10"/>
  <c r="E150" i="10"/>
  <c r="C150" i="10"/>
  <c r="L229" i="1" l="1"/>
  <c r="D225" i="1"/>
  <c r="E229" i="1" l="1"/>
  <c r="G235" i="1" l="1"/>
  <c r="F235" i="1"/>
  <c r="H242" i="1"/>
  <c r="K149" i="10"/>
  <c r="I149" i="10"/>
  <c r="G149" i="10"/>
  <c r="E149" i="10"/>
  <c r="C149" i="10"/>
  <c r="P228" i="1" l="1"/>
  <c r="L228" i="1"/>
  <c r="D224" i="1"/>
  <c r="E6" i="1" l="1"/>
  <c r="E7" i="1"/>
  <c r="E8" i="1"/>
  <c r="E9" i="1"/>
  <c r="E10" i="1"/>
  <c r="E11" i="1"/>
  <c r="E12" i="1"/>
  <c r="E13" i="1"/>
  <c r="E14" i="1"/>
  <c r="E15" i="1"/>
  <c r="E16" i="1"/>
  <c r="E17" i="1"/>
  <c r="E18" i="1"/>
  <c r="K148" i="10" l="1"/>
  <c r="I148" i="10"/>
  <c r="G148" i="10"/>
  <c r="E148" i="10"/>
  <c r="C148" i="10"/>
  <c r="P227" i="1" l="1"/>
  <c r="L227" i="1"/>
  <c r="E228" i="1" l="1"/>
  <c r="D223" i="1"/>
  <c r="E227" i="1"/>
  <c r="H240" i="1" l="1"/>
  <c r="F233" i="1"/>
  <c r="G233" i="1"/>
  <c r="F234" i="1"/>
  <c r="H241" i="1"/>
  <c r="G234" i="1"/>
  <c r="P222" i="1"/>
  <c r="P223" i="1"/>
  <c r="P226" i="1"/>
  <c r="K145" i="10" l="1"/>
  <c r="K146" i="10" s="1"/>
  <c r="K147" i="10" s="1"/>
  <c r="I145" i="10"/>
  <c r="I146" i="10"/>
  <c r="I147" i="10" s="1"/>
  <c r="G145" i="10"/>
  <c r="G146" i="10"/>
  <c r="G147" i="10" s="1"/>
  <c r="E145" i="10"/>
  <c r="E146" i="10"/>
  <c r="E147" i="10" s="1"/>
  <c r="C145" i="10"/>
  <c r="C146" i="10"/>
  <c r="C147" i="10" s="1"/>
  <c r="L226" i="1" l="1"/>
  <c r="D222" i="1"/>
  <c r="E226" i="1"/>
  <c r="H239" i="1" l="1"/>
  <c r="F232" i="1"/>
  <c r="G232" i="1"/>
  <c r="K144" i="10"/>
  <c r="I144" i="10"/>
  <c r="G144" i="10"/>
  <c r="E144" i="10"/>
  <c r="C144" i="10"/>
  <c r="L223" i="1" l="1"/>
  <c r="D220" i="1"/>
  <c r="D221" i="1"/>
  <c r="E225" i="1"/>
  <c r="E224" i="1"/>
  <c r="E223" i="1"/>
  <c r="H236" i="1" l="1"/>
  <c r="G229" i="1"/>
  <c r="F229" i="1"/>
  <c r="H237" i="1"/>
  <c r="F230" i="1"/>
  <c r="G230" i="1"/>
  <c r="H238" i="1"/>
  <c r="F231" i="1"/>
  <c r="G231" i="1"/>
  <c r="K143" i="10"/>
  <c r="I143" i="10"/>
  <c r="G143" i="10"/>
  <c r="E143" i="10"/>
  <c r="C143" i="10"/>
  <c r="L222" i="1" l="1"/>
  <c r="D219" i="1" l="1"/>
  <c r="E222" i="1"/>
  <c r="H235" i="1" l="1"/>
  <c r="H234" i="1"/>
  <c r="G228" i="1"/>
  <c r="F228" i="1"/>
  <c r="E4" i="1"/>
  <c r="E5" i="1"/>
  <c r="H18" i="1" s="1"/>
  <c r="G11" i="1"/>
  <c r="F18" i="1"/>
  <c r="G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O5" i="1"/>
  <c r="O6" i="1" s="1"/>
  <c r="O7" i="1" s="1"/>
  <c r="O8" i="1" s="1"/>
  <c r="O9" i="1" s="1"/>
  <c r="O10" i="1" s="1"/>
  <c r="O11" i="1" s="1"/>
  <c r="O12" i="1" s="1"/>
  <c r="O13" i="1" s="1"/>
  <c r="O14" i="1" s="1"/>
  <c r="O15" i="1" s="1"/>
  <c r="O16" i="1" s="1"/>
  <c r="O17" i="1" s="1"/>
  <c r="O18" i="1" s="1"/>
  <c r="O19" i="1" s="1"/>
  <c r="O20" i="1" s="1"/>
  <c r="O21" i="1" s="1"/>
  <c r="O22" i="1" s="1"/>
  <c r="O23" i="1" s="1"/>
  <c r="O24" i="1" s="1"/>
  <c r="O25" i="1" s="1"/>
  <c r="O26" i="1" s="1"/>
  <c r="O27" i="1" s="1"/>
  <c r="O28" i="1" s="1"/>
  <c r="O29" i="1" s="1"/>
  <c r="O30" i="1" s="1"/>
  <c r="O31" i="1" s="1"/>
  <c r="O32" i="1" s="1"/>
  <c r="O33" i="1" s="1"/>
  <c r="O34" i="1" s="1"/>
  <c r="O35" i="1" s="1"/>
  <c r="O36" i="1" s="1"/>
  <c r="O37" i="1" s="1"/>
  <c r="O38" i="1" s="1"/>
  <c r="O39" i="1" s="1"/>
  <c r="O40" i="1" s="1"/>
  <c r="O41" i="1" s="1"/>
  <c r="O42" i="1" s="1"/>
  <c r="O43" i="1" s="1"/>
  <c r="O44" i="1" s="1"/>
  <c r="O45" i="1" s="1"/>
  <c r="O46" i="1" s="1"/>
  <c r="O47" i="1" s="1"/>
  <c r="O48" i="1" s="1"/>
  <c r="O49" i="1" s="1"/>
  <c r="O50" i="1" s="1"/>
  <c r="O51" i="1" s="1"/>
  <c r="O52" i="1" s="1"/>
  <c r="O53" i="1" s="1"/>
  <c r="O54" i="1" s="1"/>
  <c r="O55" i="1" s="1"/>
  <c r="O56" i="1" s="1"/>
  <c r="O57" i="1" s="1"/>
  <c r="O58" i="1" s="1"/>
  <c r="O59" i="1" s="1"/>
  <c r="O60" i="1" s="1"/>
  <c r="O61" i="1" s="1"/>
  <c r="O62" i="1" s="1"/>
  <c r="O63" i="1" s="1"/>
  <c r="O64" i="1" s="1"/>
  <c r="O65" i="1" s="1"/>
  <c r="O66" i="1" s="1"/>
  <c r="O67" i="1" s="1"/>
  <c r="O68" i="1" s="1"/>
  <c r="O69" i="1" s="1"/>
  <c r="O70" i="1" s="1"/>
  <c r="O71" i="1" s="1"/>
  <c r="O72" i="1" s="1"/>
  <c r="O73" i="1" s="1"/>
  <c r="O74" i="1" s="1"/>
  <c r="O75" i="1" s="1"/>
  <c r="O76" i="1" s="1"/>
  <c r="O77" i="1" s="1"/>
  <c r="O78" i="1" s="1"/>
  <c r="O79" i="1" s="1"/>
  <c r="O80" i="1" s="1"/>
  <c r="O81" i="1" s="1"/>
  <c r="O82" i="1" s="1"/>
  <c r="O83" i="1" s="1"/>
  <c r="O84" i="1" s="1"/>
  <c r="O85" i="1" s="1"/>
  <c r="O86" i="1" s="1"/>
  <c r="O87" i="1" s="1"/>
  <c r="O88" i="1" s="1"/>
  <c r="O89" i="1" s="1"/>
  <c r="O90" i="1" s="1"/>
  <c r="O91" i="1" s="1"/>
  <c r="O92" i="1" s="1"/>
  <c r="O93" i="1" s="1"/>
  <c r="O94" i="1" s="1"/>
  <c r="O95" i="1" s="1"/>
  <c r="O96" i="1" s="1"/>
  <c r="O97" i="1" s="1"/>
  <c r="O98" i="1" s="1"/>
  <c r="O99" i="1" s="1"/>
  <c r="O100" i="1" s="1"/>
  <c r="O101" i="1" s="1"/>
  <c r="O102" i="1" s="1"/>
  <c r="O103" i="1" s="1"/>
  <c r="O104" i="1" s="1"/>
  <c r="O105" i="1" s="1"/>
  <c r="O106" i="1" s="1"/>
  <c r="O107" i="1" s="1"/>
  <c r="O108" i="1" s="1"/>
  <c r="O109" i="1" s="1"/>
  <c r="O110" i="1" s="1"/>
  <c r="O111" i="1" s="1"/>
  <c r="O112" i="1" s="1"/>
  <c r="C5" i="1"/>
  <c r="C6" i="1" s="1"/>
  <c r="C7" i="1" s="1"/>
  <c r="C8" i="1" s="1"/>
  <c r="C9" i="1" s="1"/>
  <c r="C10" i="1" s="1"/>
  <c r="C11" i="1" s="1"/>
  <c r="C12" i="1" s="1"/>
  <c r="C13" i="1" s="1"/>
  <c r="C14" i="1" s="1"/>
  <c r="C15" i="1" s="1"/>
  <c r="C16" i="1" s="1"/>
  <c r="C17" i="1" s="1"/>
  <c r="C18" i="1" s="1"/>
  <c r="C19" i="1" s="1"/>
  <c r="C20" i="1" s="1"/>
  <c r="C21" i="1" s="1"/>
  <c r="C22" i="1" s="1"/>
  <c r="C23" i="1" s="1"/>
  <c r="C24" i="1" s="1"/>
  <c r="C25" i="1" s="1"/>
  <c r="C26" i="1" s="1"/>
  <c r="C27" i="1" s="1"/>
  <c r="C28" i="1" s="1"/>
  <c r="C29" i="1" s="1"/>
  <c r="C30" i="1" s="1"/>
  <c r="C31" i="1" s="1"/>
  <c r="C32" i="1" s="1"/>
  <c r="C33" i="1" s="1"/>
  <c r="C34" i="1" s="1"/>
  <c r="C35" i="1" s="1"/>
  <c r="C36" i="1" s="1"/>
  <c r="C37" i="1" s="1"/>
  <c r="C38" i="1" s="1"/>
  <c r="C39" i="1" s="1"/>
  <c r="C40" i="1" s="1"/>
  <c r="C41" i="1" s="1"/>
  <c r="C42" i="1" s="1"/>
  <c r="C43" i="1" s="1"/>
  <c r="C44" i="1" s="1"/>
  <c r="C45" i="1" s="1"/>
  <c r="C46" i="1" s="1"/>
  <c r="C47" i="1" s="1"/>
  <c r="C48" i="1" s="1"/>
  <c r="C49" i="1" s="1"/>
  <c r="C50" i="1" s="1"/>
  <c r="C51" i="1" s="1"/>
  <c r="C52" i="1" s="1"/>
  <c r="C53" i="1" s="1"/>
  <c r="C54" i="1" s="1"/>
  <c r="C55" i="1" s="1"/>
  <c r="C56" i="1" s="1"/>
  <c r="C57" i="1" s="1"/>
  <c r="C58" i="1" s="1"/>
  <c r="C59" i="1" s="1"/>
  <c r="C60" i="1" s="1"/>
  <c r="C61" i="1" s="1"/>
  <c r="C62" i="1" s="1"/>
  <c r="C63" i="1" s="1"/>
  <c r="C64" i="1" s="1"/>
  <c r="C65" i="1" s="1"/>
  <c r="C66" i="1" s="1"/>
  <c r="C67" i="1" s="1"/>
  <c r="C68" i="1" s="1"/>
  <c r="C69" i="1" s="1"/>
  <c r="C70" i="1" s="1"/>
  <c r="C71" i="1" s="1"/>
  <c r="C72" i="1" s="1"/>
  <c r="C73" i="1" s="1"/>
  <c r="C74" i="1" s="1"/>
  <c r="C75" i="1" s="1"/>
  <c r="C76" i="1" s="1"/>
  <c r="C77" i="1" s="1"/>
  <c r="C78" i="1" s="1"/>
  <c r="C79" i="1" s="1"/>
  <c r="C80" i="1" s="1"/>
  <c r="C81" i="1" s="1"/>
  <c r="C82" i="1" s="1"/>
  <c r="C83" i="1" s="1"/>
  <c r="C84" i="1" s="1"/>
  <c r="C85" i="1" s="1"/>
  <c r="C86" i="1" s="1"/>
  <c r="C87" i="1" s="1"/>
  <c r="C88" i="1" s="1"/>
  <c r="C89" i="1" s="1"/>
  <c r="C90" i="1" s="1"/>
  <c r="C91" i="1" s="1"/>
  <c r="C92" i="1" s="1"/>
  <c r="C93" i="1" s="1"/>
  <c r="C94" i="1" s="1"/>
  <c r="C95" i="1" s="1"/>
  <c r="C96" i="1" s="1"/>
  <c r="C97" i="1" s="1"/>
  <c r="C98" i="1" s="1"/>
  <c r="C99" i="1" s="1"/>
  <c r="C100" i="1" s="1"/>
  <c r="C101" i="1" s="1"/>
  <c r="C102" i="1" s="1"/>
  <c r="C103" i="1" s="1"/>
  <c r="C104" i="1" s="1"/>
  <c r="C105" i="1" s="1"/>
  <c r="C106" i="1" s="1"/>
  <c r="C107" i="1" s="1"/>
  <c r="C108" i="1" s="1"/>
  <c r="C109" i="1" s="1"/>
  <c r="C110" i="1" s="1"/>
  <c r="C111" i="1" s="1"/>
  <c r="C112" i="1" s="1"/>
  <c r="C113" i="1" s="1"/>
  <c r="C114" i="1" s="1"/>
  <c r="C115" i="1" s="1"/>
  <c r="C116" i="1" s="1"/>
  <c r="C117" i="1" s="1"/>
  <c r="C118" i="1" s="1"/>
  <c r="C119" i="1" s="1"/>
  <c r="C120" i="1" s="1"/>
  <c r="C121" i="1" s="1"/>
  <c r="C122" i="1" s="1"/>
  <c r="C123" i="1" s="1"/>
  <c r="C124" i="1" s="1"/>
  <c r="C125" i="1" s="1"/>
  <c r="C126" i="1" s="1"/>
  <c r="C127" i="1" s="1"/>
  <c r="C128" i="1" s="1"/>
  <c r="C129" i="1" s="1"/>
  <c r="C130" i="1" s="1"/>
  <c r="C131" i="1" s="1"/>
  <c r="C132" i="1" s="1"/>
  <c r="C133" i="1" s="1"/>
  <c r="C134" i="1" s="1"/>
  <c r="C135" i="1" s="1"/>
  <c r="C136" i="1" s="1"/>
  <c r="C137" i="1" s="1"/>
  <c r="C138" i="1" s="1"/>
  <c r="C139" i="1" s="1"/>
  <c r="C140" i="1" s="1"/>
  <c r="C141" i="1" s="1"/>
  <c r="C142" i="1" s="1"/>
  <c r="C143" i="1" s="1"/>
  <c r="C144" i="1" s="1"/>
  <c r="C145" i="1" s="1"/>
  <c r="C146" i="1" s="1"/>
  <c r="C147" i="1" s="1"/>
  <c r="C148" i="1" s="1"/>
  <c r="C149" i="1" s="1"/>
  <c r="C150" i="1" s="1"/>
  <c r="C151" i="1" s="1"/>
  <c r="C152" i="1" s="1"/>
  <c r="C153" i="1" s="1"/>
  <c r="C154" i="1" s="1"/>
  <c r="C155" i="1" s="1"/>
  <c r="C156" i="1" s="1"/>
  <c r="C157" i="1" s="1"/>
  <c r="C158" i="1" s="1"/>
  <c r="C159" i="1" s="1"/>
  <c r="C160" i="1" s="1"/>
  <c r="C161" i="1" s="1"/>
  <c r="C162" i="1" s="1"/>
  <c r="C163" i="1" s="1"/>
  <c r="C164" i="1" s="1"/>
  <c r="C165" i="1" s="1"/>
  <c r="C166" i="1" s="1"/>
  <c r="C167" i="1" s="1"/>
  <c r="C168" i="1" s="1"/>
  <c r="C169" i="1" s="1"/>
  <c r="C170" i="1" s="1"/>
  <c r="C171" i="1" s="1"/>
  <c r="C172" i="1" s="1"/>
  <c r="C173" i="1" s="1"/>
  <c r="C174" i="1" s="1"/>
  <c r="C175" i="1" s="1"/>
  <c r="C176" i="1" s="1"/>
  <c r="C177" i="1" s="1"/>
  <c r="C178" i="1" s="1"/>
  <c r="C179" i="1" s="1"/>
  <c r="C180" i="1" s="1"/>
  <c r="C181" i="1" s="1"/>
  <c r="C182" i="1" s="1"/>
  <c r="C183" i="1" s="1"/>
  <c r="C184" i="1" s="1"/>
  <c r="C185" i="1" s="1"/>
  <c r="C186" i="1" s="1"/>
  <c r="C187" i="1" s="1"/>
  <c r="C188" i="1" s="1"/>
  <c r="C189" i="1" s="1"/>
  <c r="C190" i="1" s="1"/>
  <c r="C191" i="1" s="1"/>
  <c r="C192" i="1" s="1"/>
  <c r="C193" i="1" s="1"/>
  <c r="C194" i="1" s="1"/>
  <c r="C195" i="1" s="1"/>
  <c r="C196" i="1" s="1"/>
  <c r="C197" i="1" s="1"/>
  <c r="C198" i="1" s="1"/>
  <c r="C199" i="1" s="1"/>
  <c r="C200" i="1" s="1"/>
  <c r="C201" i="1" s="1"/>
  <c r="C202" i="1" s="1"/>
  <c r="C203" i="1" s="1"/>
  <c r="C204" i="1" s="1"/>
  <c r="C205" i="1" s="1"/>
  <c r="C206" i="1" s="1"/>
  <c r="C207" i="1" s="1"/>
  <c r="C208" i="1" s="1"/>
  <c r="C209" i="1" s="1"/>
  <c r="C210" i="1" s="1"/>
  <c r="C211" i="1" s="1"/>
  <c r="C212" i="1" s="1"/>
  <c r="C213" i="1" s="1"/>
  <c r="C214" i="1" s="1"/>
  <c r="C215" i="1" s="1"/>
  <c r="C216" i="1" s="1"/>
  <c r="C217" i="1" s="1"/>
  <c r="C218" i="1" s="1"/>
  <c r="C219" i="1" s="1"/>
  <c r="C220" i="1" s="1"/>
  <c r="C221" i="1" s="1"/>
  <c r="C222" i="1" s="1"/>
  <c r="C223" i="1" s="1"/>
  <c r="C224" i="1" s="1"/>
  <c r="C225" i="1" s="1"/>
  <c r="C226" i="1" s="1"/>
  <c r="C227" i="1" s="1"/>
  <c r="C228" i="1" s="1"/>
  <c r="C229" i="1" s="1"/>
  <c r="C230" i="1" s="1"/>
  <c r="C231" i="1" s="1"/>
  <c r="C232" i="1" s="1"/>
  <c r="C233" i="1" s="1"/>
  <c r="C234" i="1" s="1"/>
  <c r="C235" i="1" s="1"/>
  <c r="C236" i="1" s="1"/>
  <c r="C237" i="1" s="1"/>
  <c r="C238" i="1" s="1"/>
  <c r="C239" i="1" s="1"/>
  <c r="C240" i="1" s="1"/>
  <c r="C241" i="1" s="1"/>
  <c r="C242" i="1" s="1"/>
  <c r="O113" i="1" l="1"/>
  <c r="O114" i="1" s="1"/>
  <c r="O115" i="1" s="1"/>
  <c r="O116" i="1" s="1"/>
  <c r="O117" i="1" s="1"/>
  <c r="O118" i="1" s="1"/>
  <c r="O119" i="1" s="1"/>
  <c r="O120" i="1" s="1"/>
  <c r="O121" i="1" s="1"/>
  <c r="O122" i="1" s="1"/>
  <c r="O123" i="1" s="1"/>
  <c r="O124" i="1" s="1"/>
  <c r="O125" i="1" s="1"/>
  <c r="O126" i="1" s="1"/>
  <c r="O127" i="1" s="1"/>
  <c r="O128" i="1" s="1"/>
  <c r="O129" i="1" s="1"/>
  <c r="O130" i="1" s="1"/>
  <c r="O131" i="1" s="1"/>
  <c r="O132" i="1" s="1"/>
  <c r="O133" i="1" s="1"/>
  <c r="O134" i="1" s="1"/>
  <c r="O135" i="1" s="1"/>
  <c r="O136" i="1" s="1"/>
  <c r="O137" i="1" s="1"/>
  <c r="O138" i="1" s="1"/>
  <c r="O139" i="1" s="1"/>
  <c r="O140" i="1" s="1"/>
  <c r="O141" i="1" s="1"/>
  <c r="O142" i="1" s="1"/>
  <c r="O143" i="1" s="1"/>
  <c r="O144" i="1" s="1"/>
  <c r="O145" i="1" s="1"/>
  <c r="O146" i="1" s="1"/>
  <c r="O147" i="1" s="1"/>
  <c r="O148" i="1" s="1"/>
  <c r="O149" i="1" s="1"/>
  <c r="O150" i="1" s="1"/>
  <c r="O151" i="1" s="1"/>
  <c r="O152" i="1" s="1"/>
  <c r="O153" i="1" s="1"/>
  <c r="O154" i="1" s="1"/>
  <c r="O155" i="1" s="1"/>
  <c r="O156" i="1" s="1"/>
  <c r="O157" i="1" s="1"/>
  <c r="O158" i="1" s="1"/>
  <c r="O159" i="1" s="1"/>
  <c r="O160" i="1" s="1"/>
  <c r="O161" i="1" s="1"/>
  <c r="O162" i="1" s="1"/>
  <c r="O163" i="1" s="1"/>
  <c r="O164" i="1" s="1"/>
  <c r="O165" i="1" s="1"/>
  <c r="O166" i="1" s="1"/>
  <c r="O167" i="1" s="1"/>
  <c r="O168" i="1" s="1"/>
  <c r="O169" i="1" s="1"/>
  <c r="O170" i="1" s="1"/>
  <c r="O171" i="1" s="1"/>
  <c r="O172" i="1" s="1"/>
  <c r="O173" i="1" s="1"/>
  <c r="O174" i="1" s="1"/>
  <c r="O175" i="1" s="1"/>
  <c r="O176" i="1" s="1"/>
  <c r="O177" i="1" s="1"/>
  <c r="O178" i="1" s="1"/>
  <c r="O179" i="1" s="1"/>
  <c r="O180" i="1" s="1"/>
  <c r="O181" i="1" s="1"/>
  <c r="O182" i="1" s="1"/>
  <c r="O183" i="1" s="1"/>
  <c r="O184" i="1" s="1"/>
  <c r="O185" i="1" s="1"/>
  <c r="O186" i="1" s="1"/>
  <c r="O187" i="1" s="1"/>
  <c r="O188" i="1" s="1"/>
  <c r="O189" i="1" s="1"/>
  <c r="O190" i="1" s="1"/>
  <c r="O191" i="1" s="1"/>
  <c r="O192" i="1" s="1"/>
  <c r="O193" i="1" s="1"/>
  <c r="O194" i="1" s="1"/>
  <c r="O195" i="1" s="1"/>
  <c r="O196" i="1" s="1"/>
  <c r="O197" i="1" s="1"/>
  <c r="O198" i="1" s="1"/>
  <c r="O199" i="1" s="1"/>
  <c r="O200" i="1" s="1"/>
  <c r="O201" i="1" s="1"/>
  <c r="O202" i="1" s="1"/>
  <c r="O203" i="1" s="1"/>
  <c r="O204" i="1" s="1"/>
  <c r="O205" i="1" s="1"/>
  <c r="O206" i="1" s="1"/>
  <c r="O207" i="1" s="1"/>
  <c r="O208" i="1" s="1"/>
  <c r="O209" i="1" s="1"/>
  <c r="O210" i="1" s="1"/>
  <c r="O211" i="1" s="1"/>
  <c r="O212" i="1" s="1"/>
  <c r="O213" i="1" s="1"/>
  <c r="O214" i="1" s="1"/>
  <c r="O215" i="1" s="1"/>
  <c r="O216" i="1" s="1"/>
  <c r="O217" i="1" s="1"/>
  <c r="O218" i="1" s="1"/>
  <c r="O219" i="1" s="1"/>
  <c r="O220" i="1" s="1"/>
  <c r="O221" i="1" s="1"/>
  <c r="O222" i="1" s="1"/>
  <c r="O223" i="1" s="1"/>
  <c r="O224" i="1" s="1"/>
  <c r="O225" i="1" s="1"/>
  <c r="O226" i="1" s="1"/>
  <c r="O227" i="1" s="1"/>
  <c r="O228" i="1" s="1"/>
  <c r="O229" i="1" s="1"/>
  <c r="O230" i="1" s="1"/>
  <c r="O231" i="1" s="1"/>
  <c r="O232" i="1" s="1"/>
  <c r="O233" i="1" s="1"/>
  <c r="O234" i="1" s="1"/>
  <c r="O235" i="1" s="1"/>
  <c r="O236" i="1" s="1"/>
  <c r="O237" i="1" s="1"/>
  <c r="O238" i="1" s="1"/>
  <c r="O239" i="1" s="1"/>
  <c r="O240" i="1" s="1"/>
  <c r="O241" i="1" s="1"/>
  <c r="O242" i="1" s="1"/>
  <c r="O243" i="1" s="1"/>
  <c r="O244" i="1" s="1"/>
  <c r="O245" i="1" s="1"/>
  <c r="O246" i="1" s="1"/>
  <c r="O247" i="1" s="1"/>
  <c r="O248" i="1" s="1"/>
  <c r="O249" i="1" s="1"/>
  <c r="O250" i="1" s="1"/>
  <c r="O251" i="1" s="1"/>
  <c r="O252" i="1" s="1"/>
  <c r="O253" i="1" s="1"/>
  <c r="O254" i="1" s="1"/>
  <c r="O255" i="1" s="1"/>
  <c r="O256" i="1" s="1"/>
  <c r="O257" i="1" s="1"/>
  <c r="O258" i="1" s="1"/>
  <c r="O259" i="1" s="1"/>
  <c r="O260" i="1" s="1"/>
  <c r="O261" i="1" s="1"/>
  <c r="O262" i="1" s="1"/>
  <c r="O263" i="1" s="1"/>
  <c r="O264" i="1" s="1"/>
  <c r="O265" i="1" s="1"/>
  <c r="O266" i="1" s="1"/>
  <c r="O267" i="1" s="1"/>
  <c r="O268" i="1" s="1"/>
  <c r="O269" i="1" s="1"/>
  <c r="O270" i="1" s="1"/>
  <c r="O271" i="1" s="1"/>
  <c r="O272" i="1" s="1"/>
  <c r="O273" i="1" s="1"/>
  <c r="O274" i="1" s="1"/>
  <c r="O275" i="1" s="1"/>
  <c r="O276" i="1" s="1"/>
  <c r="O277" i="1" s="1"/>
  <c r="O278" i="1" s="1"/>
  <c r="O279" i="1" s="1"/>
  <c r="O280" i="1" s="1"/>
  <c r="O281" i="1" s="1"/>
  <c r="O282" i="1" s="1"/>
  <c r="O283" i="1" s="1"/>
  <c r="O284" i="1" s="1"/>
  <c r="O285" i="1" s="1"/>
  <c r="O286" i="1" s="1"/>
  <c r="O287" i="1" s="1"/>
  <c r="O288" i="1" s="1"/>
  <c r="O289" i="1" s="1"/>
  <c r="H61" i="1"/>
  <c r="H45" i="1"/>
  <c r="C243" i="1"/>
  <c r="H62" i="1"/>
  <c r="H54" i="1"/>
  <c r="H46" i="1"/>
  <c r="H38" i="1"/>
  <c r="H67" i="1"/>
  <c r="H59" i="1"/>
  <c r="H51" i="1"/>
  <c r="H43" i="1"/>
  <c r="H35" i="1"/>
  <c r="F10" i="1"/>
  <c r="H17" i="1"/>
  <c r="H37" i="1"/>
  <c r="H60" i="1"/>
  <c r="H36" i="1"/>
  <c r="H66" i="1"/>
  <c r="H58" i="1"/>
  <c r="H50" i="1"/>
  <c r="H42" i="1"/>
  <c r="H34" i="1"/>
  <c r="H68" i="1"/>
  <c r="H44" i="1"/>
  <c r="H65" i="1"/>
  <c r="H57" i="1"/>
  <c r="H49" i="1"/>
  <c r="F34" i="1"/>
  <c r="H41" i="1"/>
  <c r="F26" i="1"/>
  <c r="H33" i="1"/>
  <c r="H64" i="1"/>
  <c r="H56" i="1"/>
  <c r="H48" i="1"/>
  <c r="H40" i="1"/>
  <c r="H32" i="1"/>
  <c r="H26" i="1"/>
  <c r="H31" i="1"/>
  <c r="H29" i="1"/>
  <c r="H27" i="1"/>
  <c r="H22" i="1"/>
  <c r="H20" i="1"/>
  <c r="H25" i="1"/>
  <c r="H23" i="1"/>
  <c r="H21" i="1"/>
  <c r="H19" i="1"/>
  <c r="H28" i="1"/>
  <c r="H24" i="1"/>
  <c r="H30" i="1"/>
  <c r="H53" i="1"/>
  <c r="H52" i="1"/>
  <c r="G66" i="1"/>
  <c r="G58" i="1"/>
  <c r="G51" i="1"/>
  <c r="H63" i="1"/>
  <c r="G43" i="1"/>
  <c r="H55" i="1"/>
  <c r="H47" i="1"/>
  <c r="H39" i="1"/>
  <c r="F66" i="1"/>
  <c r="G34" i="1"/>
  <c r="G27" i="1"/>
  <c r="F50" i="1"/>
  <c r="F42" i="1"/>
  <c r="G62" i="1"/>
  <c r="G54" i="1"/>
  <c r="G46" i="1"/>
  <c r="G38" i="1"/>
  <c r="G30" i="1"/>
  <c r="G22" i="1"/>
  <c r="G14" i="1"/>
  <c r="G61" i="1"/>
  <c r="F53" i="1"/>
  <c r="G45" i="1"/>
  <c r="F37" i="1"/>
  <c r="G29" i="1"/>
  <c r="F21" i="1"/>
  <c r="G13" i="1"/>
  <c r="G68" i="1"/>
  <c r="G60" i="1"/>
  <c r="G52" i="1"/>
  <c r="G44" i="1"/>
  <c r="G36" i="1"/>
  <c r="G28" i="1"/>
  <c r="G20" i="1"/>
  <c r="G12" i="1"/>
  <c r="F59" i="1"/>
  <c r="F43" i="1"/>
  <c r="F27" i="1"/>
  <c r="F11" i="1"/>
  <c r="F58" i="1"/>
  <c r="F67" i="1"/>
  <c r="F51" i="1"/>
  <c r="F35" i="1"/>
  <c r="F19" i="1"/>
  <c r="G65" i="1"/>
  <c r="F57" i="1"/>
  <c r="G49" i="1"/>
  <c r="F41" i="1"/>
  <c r="G33" i="1"/>
  <c r="F25" i="1"/>
  <c r="F17" i="1"/>
  <c r="F65" i="1"/>
  <c r="F49" i="1"/>
  <c r="F33" i="1"/>
  <c r="G50" i="1"/>
  <c r="G42" i="1"/>
  <c r="G26" i="1"/>
  <c r="G10" i="1"/>
  <c r="F64" i="1"/>
  <c r="F56" i="1"/>
  <c r="F48" i="1"/>
  <c r="F40" i="1"/>
  <c r="F32" i="1"/>
  <c r="F24" i="1"/>
  <c r="F16" i="1"/>
  <c r="G57" i="1"/>
  <c r="G41" i="1"/>
  <c r="G25" i="1"/>
  <c r="G17" i="1"/>
  <c r="F63" i="1"/>
  <c r="F55" i="1"/>
  <c r="F47" i="1"/>
  <c r="F39" i="1"/>
  <c r="F31" i="1"/>
  <c r="F23" i="1"/>
  <c r="F15" i="1"/>
  <c r="G64" i="1"/>
  <c r="G56" i="1"/>
  <c r="G48" i="1"/>
  <c r="G40" i="1"/>
  <c r="G32" i="1"/>
  <c r="G24" i="1"/>
  <c r="G16" i="1"/>
  <c r="F46" i="1"/>
  <c r="F54" i="1"/>
  <c r="F30" i="1"/>
  <c r="F14" i="1"/>
  <c r="G55" i="1"/>
  <c r="G39" i="1"/>
  <c r="G23" i="1"/>
  <c r="F61" i="1"/>
  <c r="F45" i="1"/>
  <c r="F29" i="1"/>
  <c r="F13" i="1"/>
  <c r="F68" i="1"/>
  <c r="F60" i="1"/>
  <c r="F52" i="1"/>
  <c r="F44" i="1"/>
  <c r="F36" i="1"/>
  <c r="F28" i="1"/>
  <c r="F20" i="1"/>
  <c r="F12" i="1"/>
  <c r="G53" i="1"/>
  <c r="G37" i="1"/>
  <c r="G21" i="1"/>
  <c r="F62" i="1"/>
  <c r="F38" i="1"/>
  <c r="F22" i="1"/>
  <c r="G63" i="1"/>
  <c r="G47" i="1"/>
  <c r="G31" i="1"/>
  <c r="G15" i="1"/>
  <c r="G67" i="1"/>
  <c r="G59" i="1"/>
  <c r="G35" i="1"/>
  <c r="G19" i="1"/>
  <c r="Q236" i="1" l="1"/>
  <c r="Q244" i="1"/>
  <c r="Q252" i="1"/>
  <c r="Q237" i="1"/>
  <c r="Q245" i="1"/>
  <c r="Q253" i="1"/>
  <c r="Q238" i="1"/>
  <c r="Q246" i="1"/>
  <c r="Q254" i="1"/>
  <c r="Q239" i="1"/>
  <c r="Q247" i="1"/>
  <c r="Q255" i="1"/>
  <c r="Q240" i="1"/>
  <c r="Q248" i="1"/>
  <c r="Q256" i="1"/>
  <c r="Q235" i="1"/>
  <c r="Q241" i="1"/>
  <c r="Q249" i="1"/>
  <c r="Q257" i="1"/>
  <c r="Q234" i="1"/>
  <c r="Q242" i="1"/>
  <c r="Q250" i="1"/>
  <c r="Q258" i="1"/>
  <c r="Q243" i="1"/>
  <c r="Q251" i="1"/>
  <c r="C244" i="1"/>
  <c r="K142" i="10"/>
  <c r="I142" i="10"/>
  <c r="G142" i="10"/>
  <c r="E142" i="10"/>
  <c r="C142" i="10"/>
  <c r="P220" i="1"/>
  <c r="P221" i="1"/>
  <c r="P219" i="1"/>
  <c r="L221" i="1"/>
  <c r="D218" i="1"/>
  <c r="C245" i="1" l="1"/>
  <c r="Q259" i="1" s="1"/>
  <c r="G227" i="1"/>
  <c r="F227" i="1"/>
  <c r="C246" i="1" l="1"/>
  <c r="Q260" i="1" s="1"/>
  <c r="K141" i="10"/>
  <c r="I141" i="10"/>
  <c r="G141" i="10"/>
  <c r="E141" i="10"/>
  <c r="C141" i="10"/>
  <c r="GE140" i="11"/>
  <c r="GA140" i="11"/>
  <c r="FK140" i="11"/>
  <c r="EO140" i="11"/>
  <c r="EG140" i="11"/>
  <c r="EC140" i="11"/>
  <c r="EA140" i="11"/>
  <c r="DQ140" i="11"/>
  <c r="CO140" i="11"/>
  <c r="CM140" i="11"/>
  <c r="CI140" i="11"/>
  <c r="CG140" i="11"/>
  <c r="EC141" i="11" l="1"/>
  <c r="EC142" i="11" s="1"/>
  <c r="EC143" i="11" s="1"/>
  <c r="EC144" i="11" s="1"/>
  <c r="EC145" i="11" s="1"/>
  <c r="EC146" i="11" s="1"/>
  <c r="EC147" i="11" s="1"/>
  <c r="EC148" i="11" s="1"/>
  <c r="EC149" i="11" s="1"/>
  <c r="EC150" i="11" s="1"/>
  <c r="EC151" i="11" s="1"/>
  <c r="EC152" i="11" s="1"/>
  <c r="EC153" i="11" s="1"/>
  <c r="EC154" i="11" s="1"/>
  <c r="FK141" i="11"/>
  <c r="FK142" i="11" s="1"/>
  <c r="FK143" i="11" s="1"/>
  <c r="FK144" i="11" s="1"/>
  <c r="FK145" i="11" s="1"/>
  <c r="FK146" i="11" s="1"/>
  <c r="FK147" i="11" s="1"/>
  <c r="FK148" i="11" s="1"/>
  <c r="FK149" i="11" s="1"/>
  <c r="FK150" i="11" s="1"/>
  <c r="FK151" i="11" s="1"/>
  <c r="FK152" i="11" s="1"/>
  <c r="FK153" i="11" s="1"/>
  <c r="FK154" i="11" s="1"/>
  <c r="CG141" i="11"/>
  <c r="CG142" i="11" s="1"/>
  <c r="CG143" i="11" s="1"/>
  <c r="CG144" i="11" s="1"/>
  <c r="CG145" i="11" s="1"/>
  <c r="CG146" i="11" s="1"/>
  <c r="CG147" i="11" s="1"/>
  <c r="CG148" i="11" s="1"/>
  <c r="CG149" i="11" s="1"/>
  <c r="CG150" i="11" s="1"/>
  <c r="CG151" i="11" s="1"/>
  <c r="CG152" i="11" s="1"/>
  <c r="CG153" i="11" s="1"/>
  <c r="CG154" i="11" s="1"/>
  <c r="CI141" i="11"/>
  <c r="CI142" i="11" s="1"/>
  <c r="CI143" i="11" s="1"/>
  <c r="CI144" i="11" s="1"/>
  <c r="CI145" i="11" s="1"/>
  <c r="CI146" i="11" s="1"/>
  <c r="CI147" i="11" s="1"/>
  <c r="CI148" i="11" s="1"/>
  <c r="CI149" i="11" s="1"/>
  <c r="CI150" i="11" s="1"/>
  <c r="CI151" i="11" s="1"/>
  <c r="CI152" i="11" s="1"/>
  <c r="CI153" i="11" s="1"/>
  <c r="CI154" i="11" s="1"/>
  <c r="CI155" i="11" s="1"/>
  <c r="CI156" i="11" s="1"/>
  <c r="CI157" i="11" s="1"/>
  <c r="CI158" i="11" s="1"/>
  <c r="CI159" i="11" s="1"/>
  <c r="CI160" i="11" s="1"/>
  <c r="CI161" i="11" s="1"/>
  <c r="CI162" i="11" s="1"/>
  <c r="CI163" i="11" s="1"/>
  <c r="CI164" i="11" s="1"/>
  <c r="CI165" i="11" s="1"/>
  <c r="CI166" i="11" s="1"/>
  <c r="CI167" i="11" s="1"/>
  <c r="CI168" i="11" s="1"/>
  <c r="CI169" i="11" s="1"/>
  <c r="CI170" i="11" s="1"/>
  <c r="CM141" i="11"/>
  <c r="CM142" i="11" s="1"/>
  <c r="CM143" i="11" s="1"/>
  <c r="CM144" i="11" s="1"/>
  <c r="CM145" i="11" s="1"/>
  <c r="CM146" i="11" s="1"/>
  <c r="CM147" i="11" s="1"/>
  <c r="CM148" i="11" s="1"/>
  <c r="CM149" i="11" s="1"/>
  <c r="CM150" i="11" s="1"/>
  <c r="CM151" i="11" s="1"/>
  <c r="CM152" i="11" s="1"/>
  <c r="CM153" i="11" s="1"/>
  <c r="CM154" i="11" s="1"/>
  <c r="CM155" i="11" s="1"/>
  <c r="CM156" i="11" s="1"/>
  <c r="CM157" i="11" s="1"/>
  <c r="CM158" i="11" s="1"/>
  <c r="CM159" i="11" s="1"/>
  <c r="CM160" i="11" s="1"/>
  <c r="CM161" i="11" s="1"/>
  <c r="CM162" i="11" s="1"/>
  <c r="CM163" i="11" s="1"/>
  <c r="CM164" i="11" s="1"/>
  <c r="CM165" i="11" s="1"/>
  <c r="CM166" i="11" s="1"/>
  <c r="CM167" i="11" s="1"/>
  <c r="CM168" i="11" s="1"/>
  <c r="CM169" i="11" s="1"/>
  <c r="CM170" i="11" s="1"/>
  <c r="GA141" i="11"/>
  <c r="GA142" i="11" s="1"/>
  <c r="GA143" i="11" s="1"/>
  <c r="GA144" i="11" s="1"/>
  <c r="GA145" i="11" s="1"/>
  <c r="GA146" i="11" s="1"/>
  <c r="GA147" i="11" s="1"/>
  <c r="GA148" i="11" s="1"/>
  <c r="GA149" i="11" s="1"/>
  <c r="GA150" i="11" s="1"/>
  <c r="GA151" i="11" s="1"/>
  <c r="GA152" i="11" s="1"/>
  <c r="GA153" i="11" s="1"/>
  <c r="GA154" i="11" s="1"/>
  <c r="C247" i="1"/>
  <c r="Q261" i="1" s="1"/>
  <c r="EG141" i="11"/>
  <c r="EG142" i="11" s="1"/>
  <c r="EG143" i="11" s="1"/>
  <c r="EG144" i="11" s="1"/>
  <c r="EG145" i="11" s="1"/>
  <c r="EG146" i="11" s="1"/>
  <c r="EG147" i="11" s="1"/>
  <c r="EG148" i="11" s="1"/>
  <c r="EG149" i="11" s="1"/>
  <c r="EG150" i="11" s="1"/>
  <c r="EG151" i="11" s="1"/>
  <c r="EG152" i="11" s="1"/>
  <c r="EG153" i="11" s="1"/>
  <c r="EG154" i="11" s="1"/>
  <c r="EG155" i="11" s="1"/>
  <c r="EG156" i="11" s="1"/>
  <c r="EG157" i="11" s="1"/>
  <c r="EG158" i="11" s="1"/>
  <c r="EG159" i="11" s="1"/>
  <c r="EG160" i="11" s="1"/>
  <c r="EG161" i="11" s="1"/>
  <c r="EG162" i="11" s="1"/>
  <c r="EG163" i="11" s="1"/>
  <c r="EG164" i="11" s="1"/>
  <c r="EG165" i="11" s="1"/>
  <c r="EG166" i="11" s="1"/>
  <c r="EG167" i="11" s="1"/>
  <c r="EG168" i="11" s="1"/>
  <c r="EG169" i="11" s="1"/>
  <c r="EG170" i="11" s="1"/>
  <c r="EO141" i="11"/>
  <c r="EO142" i="11" s="1"/>
  <c r="EO143" i="11" s="1"/>
  <c r="EO144" i="11" s="1"/>
  <c r="EO145" i="11" s="1"/>
  <c r="EO146" i="11" s="1"/>
  <c r="EO147" i="11" s="1"/>
  <c r="EO148" i="11" s="1"/>
  <c r="EO149" i="11" s="1"/>
  <c r="EO150" i="11" s="1"/>
  <c r="EO151" i="11" s="1"/>
  <c r="EO152" i="11" s="1"/>
  <c r="EO153" i="11" s="1"/>
  <c r="EO154" i="11" s="1"/>
  <c r="EO155" i="11" s="1"/>
  <c r="EO156" i="11" s="1"/>
  <c r="EO157" i="11" s="1"/>
  <c r="EO158" i="11" s="1"/>
  <c r="EO159" i="11" s="1"/>
  <c r="EO160" i="11" s="1"/>
  <c r="EO161" i="11" s="1"/>
  <c r="EO162" i="11" s="1"/>
  <c r="EO163" i="11" s="1"/>
  <c r="EO164" i="11" s="1"/>
  <c r="EO165" i="11" s="1"/>
  <c r="EO166" i="11" s="1"/>
  <c r="EO167" i="11" s="1"/>
  <c r="EO168" i="11" s="1"/>
  <c r="EO169" i="11" s="1"/>
  <c r="EO170" i="11" s="1"/>
  <c r="EA141" i="11"/>
  <c r="EA142" i="11" s="1"/>
  <c r="EA143" i="11" s="1"/>
  <c r="EA144" i="11" s="1"/>
  <c r="EA145" i="11" s="1"/>
  <c r="EA146" i="11" s="1"/>
  <c r="EA147" i="11" s="1"/>
  <c r="EA148" i="11" s="1"/>
  <c r="EA149" i="11" s="1"/>
  <c r="EA150" i="11" s="1"/>
  <c r="EA151" i="11" s="1"/>
  <c r="EA152" i="11" s="1"/>
  <c r="EA153" i="11" s="1"/>
  <c r="EA154" i="11" s="1"/>
  <c r="EA155" i="11" s="1"/>
  <c r="EA156" i="11" s="1"/>
  <c r="EA157" i="11" s="1"/>
  <c r="EA158" i="11" s="1"/>
  <c r="EA159" i="11" s="1"/>
  <c r="EA160" i="11" s="1"/>
  <c r="EA161" i="11" s="1"/>
  <c r="EA162" i="11" s="1"/>
  <c r="EA163" i="11" s="1"/>
  <c r="EA164" i="11" s="1"/>
  <c r="EA165" i="11" s="1"/>
  <c r="EA166" i="11" s="1"/>
  <c r="EA167" i="11" s="1"/>
  <c r="EA168" i="11" s="1"/>
  <c r="EA169" i="11" s="1"/>
  <c r="EA170" i="11" s="1"/>
  <c r="CO141" i="11"/>
  <c r="CO142" i="11" s="1"/>
  <c r="CO143" i="11" s="1"/>
  <c r="CO144" i="11" s="1"/>
  <c r="CO145" i="11" s="1"/>
  <c r="CO146" i="11" s="1"/>
  <c r="CO147" i="11" s="1"/>
  <c r="CO148" i="11" s="1"/>
  <c r="CO149" i="11" s="1"/>
  <c r="CO150" i="11" s="1"/>
  <c r="CO151" i="11" s="1"/>
  <c r="CO152" i="11" s="1"/>
  <c r="CO153" i="11" s="1"/>
  <c r="CO154" i="11" s="1"/>
  <c r="CO155" i="11" s="1"/>
  <c r="CO156" i="11" s="1"/>
  <c r="CO157" i="11" s="1"/>
  <c r="CO158" i="11" s="1"/>
  <c r="CO159" i="11" s="1"/>
  <c r="CO160" i="11" s="1"/>
  <c r="CO161" i="11" s="1"/>
  <c r="CO162" i="11" s="1"/>
  <c r="CO163" i="11" s="1"/>
  <c r="CO164" i="11" s="1"/>
  <c r="CO165" i="11" s="1"/>
  <c r="CO166" i="11" s="1"/>
  <c r="CO167" i="11" s="1"/>
  <c r="CO168" i="11" s="1"/>
  <c r="CO169" i="11" s="1"/>
  <c r="CO170" i="11" s="1"/>
  <c r="GE141" i="11"/>
  <c r="GE142" i="11" s="1"/>
  <c r="GE143" i="11" s="1"/>
  <c r="GE144" i="11" s="1"/>
  <c r="GE145" i="11" s="1"/>
  <c r="GE146" i="11" s="1"/>
  <c r="GE147" i="11" s="1"/>
  <c r="GE148" i="11" s="1"/>
  <c r="GE149" i="11" s="1"/>
  <c r="GE150" i="11" s="1"/>
  <c r="GE151" i="11" s="1"/>
  <c r="GE152" i="11" s="1"/>
  <c r="GE153" i="11" s="1"/>
  <c r="GE154" i="11" s="1"/>
  <c r="GE155" i="11" s="1"/>
  <c r="GE156" i="11" s="1"/>
  <c r="GE157" i="11" s="1"/>
  <c r="GE158" i="11" s="1"/>
  <c r="GE159" i="11" s="1"/>
  <c r="GE160" i="11" s="1"/>
  <c r="GE161" i="11" s="1"/>
  <c r="GE162" i="11" s="1"/>
  <c r="GE163" i="11" s="1"/>
  <c r="GE164" i="11" s="1"/>
  <c r="GE165" i="11" s="1"/>
  <c r="GE166" i="11" s="1"/>
  <c r="GE167" i="11" s="1"/>
  <c r="GE168" i="11" s="1"/>
  <c r="GE169" i="11" s="1"/>
  <c r="GE170" i="11" s="1"/>
  <c r="GE171" i="11" s="1"/>
  <c r="GE172" i="11" s="1"/>
  <c r="GE173" i="11" s="1"/>
  <c r="GE174" i="11" s="1"/>
  <c r="DQ141" i="11"/>
  <c r="DQ142" i="11" s="1"/>
  <c r="DQ143" i="11" s="1"/>
  <c r="DQ144" i="11" s="1"/>
  <c r="DQ145" i="11" s="1"/>
  <c r="DQ146" i="11" s="1"/>
  <c r="DQ147" i="11" s="1"/>
  <c r="DQ148" i="11" s="1"/>
  <c r="DQ149" i="11" s="1"/>
  <c r="DQ150" i="11" s="1"/>
  <c r="DQ151" i="11" s="1"/>
  <c r="DQ152" i="11" s="1"/>
  <c r="DQ153" i="11" s="1"/>
  <c r="L220" i="1"/>
  <c r="E220" i="1"/>
  <c r="H233" i="1" s="1"/>
  <c r="D217" i="1"/>
  <c r="CL217" i="11" l="1"/>
  <c r="EF217" i="11"/>
  <c r="CH217" i="11"/>
  <c r="DZ217" i="11"/>
  <c r="EN217" i="11"/>
  <c r="CN217" i="11"/>
  <c r="GD217" i="11"/>
  <c r="C248" i="1"/>
  <c r="Q262" i="1" s="1"/>
  <c r="FK155" i="11"/>
  <c r="FK156" i="11" s="1"/>
  <c r="FK157" i="11" s="1"/>
  <c r="FK158" i="11" s="1"/>
  <c r="FK159" i="11" s="1"/>
  <c r="FK160" i="11" s="1"/>
  <c r="FK161" i="11" s="1"/>
  <c r="FK162" i="11" s="1"/>
  <c r="FK163" i="11" s="1"/>
  <c r="FK164" i="11" s="1"/>
  <c r="FK165" i="11" s="1"/>
  <c r="FK166" i="11" s="1"/>
  <c r="FK167" i="11" s="1"/>
  <c r="FK168" i="11" s="1"/>
  <c r="FK169" i="11" s="1"/>
  <c r="FK170" i="11" s="1"/>
  <c r="CG155" i="11"/>
  <c r="CG156" i="11" s="1"/>
  <c r="CG157" i="11" s="1"/>
  <c r="CG158" i="11" s="1"/>
  <c r="CG159" i="11" s="1"/>
  <c r="CG160" i="11" s="1"/>
  <c r="CG161" i="11" s="1"/>
  <c r="CG162" i="11" s="1"/>
  <c r="CG163" i="11" s="1"/>
  <c r="CG164" i="11" s="1"/>
  <c r="CG165" i="11" s="1"/>
  <c r="CG166" i="11" s="1"/>
  <c r="CG167" i="11" s="1"/>
  <c r="CG168" i="11" s="1"/>
  <c r="CG169" i="11" s="1"/>
  <c r="CG170" i="11" s="1"/>
  <c r="GA155" i="11"/>
  <c r="GA156" i="11" s="1"/>
  <c r="GA157" i="11" s="1"/>
  <c r="GA158" i="11" s="1"/>
  <c r="GA159" i="11" s="1"/>
  <c r="GA160" i="11" s="1"/>
  <c r="GA161" i="11" s="1"/>
  <c r="GA162" i="11" s="1"/>
  <c r="GA163" i="11" s="1"/>
  <c r="GA164" i="11" s="1"/>
  <c r="GA165" i="11" s="1"/>
  <c r="GA166" i="11" s="1"/>
  <c r="GA167" i="11" s="1"/>
  <c r="GA168" i="11" s="1"/>
  <c r="GA169" i="11" s="1"/>
  <c r="GA170" i="11" s="1"/>
  <c r="EC155" i="11"/>
  <c r="EC156" i="11" s="1"/>
  <c r="EC157" i="11" s="1"/>
  <c r="EC158" i="11" s="1"/>
  <c r="EC159" i="11" s="1"/>
  <c r="EC160" i="11" s="1"/>
  <c r="EC161" i="11" s="1"/>
  <c r="EC162" i="11" s="1"/>
  <c r="EC163" i="11" s="1"/>
  <c r="EC164" i="11" s="1"/>
  <c r="EC165" i="11" s="1"/>
  <c r="EC166" i="11" s="1"/>
  <c r="EC167" i="11" s="1"/>
  <c r="EC168" i="11" s="1"/>
  <c r="EC169" i="11" s="1"/>
  <c r="EC170" i="11" s="1"/>
  <c r="DQ154" i="11"/>
  <c r="DQ155" i="11" s="1"/>
  <c r="DQ156" i="11" s="1"/>
  <c r="DQ157" i="11" s="1"/>
  <c r="DQ158" i="11" s="1"/>
  <c r="DQ159" i="11" s="1"/>
  <c r="DQ160" i="11" s="1"/>
  <c r="DQ161" i="11" s="1"/>
  <c r="DQ162" i="11" s="1"/>
  <c r="DQ163" i="11" s="1"/>
  <c r="DQ164" i="11" s="1"/>
  <c r="DQ165" i="11" s="1"/>
  <c r="DQ166" i="11" s="1"/>
  <c r="DQ167" i="11" s="1"/>
  <c r="DQ168" i="11" s="1"/>
  <c r="DQ169" i="11" s="1"/>
  <c r="DQ170" i="11" s="1"/>
  <c r="F226" i="1"/>
  <c r="G226" i="1"/>
  <c r="D72" i="1"/>
  <c r="EB217" i="11" l="1"/>
  <c r="FJ217" i="11"/>
  <c r="CF217" i="11"/>
  <c r="FZ217" i="11"/>
  <c r="DP217" i="11"/>
  <c r="C249" i="1"/>
  <c r="BG75" i="11"/>
  <c r="C250" i="1" l="1"/>
  <c r="Q263" i="1"/>
  <c r="BG76" i="11"/>
  <c r="BG77" i="11" s="1"/>
  <c r="BG78" i="11" s="1"/>
  <c r="BG79" i="11" s="1"/>
  <c r="BG80" i="11" s="1"/>
  <c r="BG81" i="11" s="1"/>
  <c r="BG82" i="11" s="1"/>
  <c r="BG83" i="11" s="1"/>
  <c r="BG84" i="11" s="1"/>
  <c r="BG85" i="11" s="1"/>
  <c r="BG86" i="11" s="1"/>
  <c r="BG87" i="11" s="1"/>
  <c r="BG88" i="11" s="1"/>
  <c r="BG89" i="11" s="1"/>
  <c r="BG90" i="11" s="1"/>
  <c r="BG91" i="11" s="1"/>
  <c r="BG92" i="11" s="1"/>
  <c r="BG93" i="11" s="1"/>
  <c r="BG94" i="11" s="1"/>
  <c r="BG95" i="11" s="1"/>
  <c r="BG96" i="11" s="1"/>
  <c r="BG97" i="11" s="1"/>
  <c r="BG98" i="11" s="1"/>
  <c r="BG99" i="11" s="1"/>
  <c r="BG100" i="11" s="1"/>
  <c r="BG101" i="11" s="1"/>
  <c r="BG102" i="11" s="1"/>
  <c r="BG103" i="11" s="1"/>
  <c r="BG104" i="11" s="1"/>
  <c r="BG105" i="11" s="1"/>
  <c r="BG106" i="11" s="1"/>
  <c r="BG107" i="11" s="1"/>
  <c r="BG108" i="11" s="1"/>
  <c r="BG109" i="11" s="1"/>
  <c r="BG110" i="11" s="1"/>
  <c r="BG111" i="11" s="1"/>
  <c r="BG112" i="11" s="1"/>
  <c r="BG113" i="11" s="1"/>
  <c r="BG114" i="11" s="1"/>
  <c r="BG115" i="11" s="1"/>
  <c r="BG116" i="11" s="1"/>
  <c r="BG117" i="11" s="1"/>
  <c r="BG118" i="11" s="1"/>
  <c r="BG119" i="11" s="1"/>
  <c r="BG120" i="11" s="1"/>
  <c r="BG121" i="11" s="1"/>
  <c r="BG122" i="11" s="1"/>
  <c r="BG123" i="11" s="1"/>
  <c r="BG124" i="11" s="1"/>
  <c r="BG125" i="11" s="1"/>
  <c r="BG126" i="11" s="1"/>
  <c r="BG127" i="11" s="1"/>
  <c r="BG128" i="11" s="1"/>
  <c r="BG129" i="11" s="1"/>
  <c r="BG130" i="11" s="1"/>
  <c r="BG131" i="11" s="1"/>
  <c r="BG132" i="11" s="1"/>
  <c r="BG133" i="11" s="1"/>
  <c r="BG134" i="11" s="1"/>
  <c r="BG135" i="11" s="1"/>
  <c r="BG136" i="11" s="1"/>
  <c r="BG137" i="11" s="1"/>
  <c r="BG138" i="11" s="1"/>
  <c r="BG139" i="11" s="1"/>
  <c r="BG140" i="11" s="1"/>
  <c r="BG141" i="11" s="1"/>
  <c r="BG142" i="11" s="1"/>
  <c r="BG143" i="11" s="1"/>
  <c r="BG144" i="11" s="1"/>
  <c r="BG145" i="11" s="1"/>
  <c r="BG146" i="11" s="1"/>
  <c r="BG147" i="11" s="1"/>
  <c r="BG148" i="11" s="1"/>
  <c r="BG149" i="11" s="1"/>
  <c r="BG150" i="11" s="1"/>
  <c r="BG151" i="11" s="1"/>
  <c r="BG152" i="11" s="1"/>
  <c r="BG153" i="11" s="1"/>
  <c r="K138" i="10"/>
  <c r="K139" i="10" s="1"/>
  <c r="K140" i="10" s="1"/>
  <c r="I138" i="10"/>
  <c r="I139" i="10" s="1"/>
  <c r="I140" i="10" s="1"/>
  <c r="G138" i="10"/>
  <c r="G139" i="10"/>
  <c r="G140" i="10" s="1"/>
  <c r="E138" i="10"/>
  <c r="E139" i="10"/>
  <c r="E140" i="10" s="1"/>
  <c r="C138" i="10"/>
  <c r="C139" i="10" s="1"/>
  <c r="C140" i="10" s="1"/>
  <c r="C251" i="1" l="1"/>
  <c r="Q264" i="1"/>
  <c r="BG154" i="11"/>
  <c r="BG155" i="11" s="1"/>
  <c r="BG156" i="11" s="1"/>
  <c r="BG157" i="11" s="1"/>
  <c r="BG158" i="11" s="1"/>
  <c r="BG159" i="11" s="1"/>
  <c r="BG160" i="11" s="1"/>
  <c r="BG161" i="11" s="1"/>
  <c r="BG162" i="11" s="1"/>
  <c r="BG163" i="11" s="1"/>
  <c r="BG164" i="11" s="1"/>
  <c r="BG165" i="11" s="1"/>
  <c r="BG166" i="11" s="1"/>
  <c r="BG167" i="11" s="1"/>
  <c r="BG168" i="11" s="1"/>
  <c r="BG169" i="11" s="1"/>
  <c r="BG170" i="11" s="1"/>
  <c r="L219" i="1"/>
  <c r="L209" i="1"/>
  <c r="D216" i="1"/>
  <c r="E219" i="1"/>
  <c r="H232" i="1" s="1"/>
  <c r="C252" i="1" l="1"/>
  <c r="Q265" i="1"/>
  <c r="R265" i="1" s="1"/>
  <c r="BF217" i="11"/>
  <c r="G225" i="1"/>
  <c r="F225" i="1"/>
  <c r="G74" i="11"/>
  <c r="AG99" i="11"/>
  <c r="C253" i="1" l="1"/>
  <c r="Q266" i="1"/>
  <c r="R266" i="1" s="1"/>
  <c r="S266" i="1" s="1"/>
  <c r="AG100" i="11"/>
  <c r="G75" i="1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C254" i="1" l="1"/>
  <c r="Q267" i="1"/>
  <c r="R267" i="1" s="1"/>
  <c r="S267" i="1" s="1"/>
  <c r="G76" i="11"/>
  <c r="G77" i="11" s="1"/>
  <c r="G78" i="11" s="1"/>
  <c r="G79" i="11" s="1"/>
  <c r="G80" i="11" s="1"/>
  <c r="G81" i="11" s="1"/>
  <c r="G82" i="11" s="1"/>
  <c r="G83" i="11" s="1"/>
  <c r="G84" i="11" s="1"/>
  <c r="G85" i="11" s="1"/>
  <c r="G86" i="11" s="1"/>
  <c r="G87" i="11" s="1"/>
  <c r="G88" i="11" s="1"/>
  <c r="G89" i="11" s="1"/>
  <c r="G90" i="11" s="1"/>
  <c r="G91" i="11" s="1"/>
  <c r="G92" i="11" s="1"/>
  <c r="G93" i="11" s="1"/>
  <c r="G94" i="11" s="1"/>
  <c r="G95" i="11" s="1"/>
  <c r="G96" i="11" s="1"/>
  <c r="G97" i="11" s="1"/>
  <c r="G98" i="11" s="1"/>
  <c r="G99" i="11" s="1"/>
  <c r="G100" i="11" s="1"/>
  <c r="G101" i="11" s="1"/>
  <c r="G102" i="11" s="1"/>
  <c r="G103" i="11" s="1"/>
  <c r="G104" i="11" s="1"/>
  <c r="G105" i="11" s="1"/>
  <c r="G106" i="11" s="1"/>
  <c r="G107" i="11" s="1"/>
  <c r="G108" i="11" s="1"/>
  <c r="G109" i="11" s="1"/>
  <c r="G110" i="11" s="1"/>
  <c r="G111" i="11" s="1"/>
  <c r="G112" i="11" s="1"/>
  <c r="G113" i="11" s="1"/>
  <c r="G114" i="11" s="1"/>
  <c r="G115" i="11" s="1"/>
  <c r="G116" i="11" s="1"/>
  <c r="G117" i="11" s="1"/>
  <c r="G118" i="11" s="1"/>
  <c r="G119" i="11" s="1"/>
  <c r="G120" i="11" s="1"/>
  <c r="G121" i="11" s="1"/>
  <c r="G122" i="11" s="1"/>
  <c r="G123" i="11" s="1"/>
  <c r="G124" i="11" s="1"/>
  <c r="G125" i="11" s="1"/>
  <c r="G126" i="11" s="1"/>
  <c r="G127" i="11" s="1"/>
  <c r="G128" i="11" s="1"/>
  <c r="G129" i="11" s="1"/>
  <c r="G130" i="11" s="1"/>
  <c r="G131" i="11" s="1"/>
  <c r="G132" i="11" s="1"/>
  <c r="G133" i="11" s="1"/>
  <c r="G134" i="11" s="1"/>
  <c r="G135" i="11" s="1"/>
  <c r="G136" i="11" s="1"/>
  <c r="G137" i="11" s="1"/>
  <c r="G138" i="11" s="1"/>
  <c r="G139" i="11" s="1"/>
  <c r="G140" i="11" s="1"/>
  <c r="G141" i="11" s="1"/>
  <c r="G142" i="11" s="1"/>
  <c r="G143" i="11" s="1"/>
  <c r="G144" i="11" s="1"/>
  <c r="G145" i="11" s="1"/>
  <c r="G146" i="11" s="1"/>
  <c r="G147" i="11" s="1"/>
  <c r="G148" i="11" s="1"/>
  <c r="G149" i="11" s="1"/>
  <c r="G150" i="11" s="1"/>
  <c r="G151" i="11" s="1"/>
  <c r="G152" i="11" s="1"/>
  <c r="G153" i="11" s="1"/>
  <c r="G154" i="11" s="1"/>
  <c r="G155" i="11" s="1"/>
  <c r="G156" i="11" s="1"/>
  <c r="G157" i="11" s="1"/>
  <c r="G158" i="11" s="1"/>
  <c r="G159" i="11" s="1"/>
  <c r="G160" i="11" s="1"/>
  <c r="G161" i="11" s="1"/>
  <c r="G162" i="11" s="1"/>
  <c r="G163" i="11" s="1"/>
  <c r="G164" i="11" s="1"/>
  <c r="G165" i="11" s="1"/>
  <c r="G166" i="11" s="1"/>
  <c r="G167" i="11" s="1"/>
  <c r="G168" i="11" s="1"/>
  <c r="G169" i="11" s="1"/>
  <c r="G170" i="11" s="1"/>
  <c r="G195" i="11" s="1"/>
  <c r="G196" i="11" s="1"/>
  <c r="G197" i="11" s="1"/>
  <c r="G198" i="11" s="1"/>
  <c r="G199" i="11" s="1"/>
  <c r="G200" i="11" s="1"/>
  <c r="G201" i="11" s="1"/>
  <c r="G202" i="11" s="1"/>
  <c r="G203" i="11" s="1"/>
  <c r="G204" i="11" s="1"/>
  <c r="G205" i="11" s="1"/>
  <c r="G206" i="11" s="1"/>
  <c r="AG101" i="11"/>
  <c r="AG102" i="11" s="1"/>
  <c r="AG103" i="11" s="1"/>
  <c r="AG104" i="11" s="1"/>
  <c r="AG105" i="11" s="1"/>
  <c r="AG106" i="11" s="1"/>
  <c r="AG107" i="11" s="1"/>
  <c r="AG108" i="11" s="1"/>
  <c r="AG109" i="11" s="1"/>
  <c r="AG110" i="11" s="1"/>
  <c r="AG111" i="11" s="1"/>
  <c r="AG112" i="11" s="1"/>
  <c r="AG113" i="11" s="1"/>
  <c r="AG114" i="11" s="1"/>
  <c r="AG115" i="11" s="1"/>
  <c r="AG116" i="11" s="1"/>
  <c r="AG117" i="11" s="1"/>
  <c r="AG118" i="11" s="1"/>
  <c r="AG119" i="11" s="1"/>
  <c r="AG120" i="11" s="1"/>
  <c r="AG121" i="11" s="1"/>
  <c r="AG122" i="11" s="1"/>
  <c r="AG123" i="11" s="1"/>
  <c r="AG124" i="11" s="1"/>
  <c r="AG125" i="11" s="1"/>
  <c r="AG126" i="11" s="1"/>
  <c r="AG127" i="11" s="1"/>
  <c r="AG128" i="11" s="1"/>
  <c r="AG129" i="11" s="1"/>
  <c r="AG130" i="11" s="1"/>
  <c r="AG131" i="11" s="1"/>
  <c r="AG132" i="11" s="1"/>
  <c r="AG133" i="11" s="1"/>
  <c r="AG134" i="11" s="1"/>
  <c r="AG135" i="11" s="1"/>
  <c r="AG136" i="11" s="1"/>
  <c r="AG137" i="11" s="1"/>
  <c r="AG138" i="11" s="1"/>
  <c r="AG139" i="11" s="1"/>
  <c r="AG140" i="11" s="1"/>
  <c r="AG141" i="11" s="1"/>
  <c r="AG142" i="11" s="1"/>
  <c r="AG143" i="11" s="1"/>
  <c r="AG144" i="11" s="1"/>
  <c r="AG145" i="11" s="1"/>
  <c r="AG146" i="11" s="1"/>
  <c r="AG147" i="11" s="1"/>
  <c r="AG148" i="11" s="1"/>
  <c r="AG149" i="11" s="1"/>
  <c r="AG150" i="11" s="1"/>
  <c r="AG151" i="11" s="1"/>
  <c r="AG152" i="11" s="1"/>
  <c r="AG153" i="11" s="1"/>
  <c r="K137" i="10"/>
  <c r="I137" i="10"/>
  <c r="G137" i="10"/>
  <c r="E137" i="10"/>
  <c r="C137" i="10"/>
  <c r="L216" i="1"/>
  <c r="E218" i="1"/>
  <c r="H231" i="1" s="1"/>
  <c r="E217" i="1"/>
  <c r="H230" i="1" s="1"/>
  <c r="E216" i="1"/>
  <c r="F217" i="11" l="1"/>
  <c r="C255" i="1"/>
  <c r="Q268" i="1"/>
  <c r="R268" i="1" s="1"/>
  <c r="H229" i="1"/>
  <c r="AG154" i="11"/>
  <c r="AG155" i="11" s="1"/>
  <c r="AG156" i="11" s="1"/>
  <c r="AG157" i="11" s="1"/>
  <c r="AG158" i="11" s="1"/>
  <c r="AG159" i="11" s="1"/>
  <c r="AG160" i="11" s="1"/>
  <c r="AG161" i="11" s="1"/>
  <c r="AG162" i="11" s="1"/>
  <c r="AG163" i="11" s="1"/>
  <c r="AG164" i="11" s="1"/>
  <c r="AG165" i="11" s="1"/>
  <c r="AG166" i="11" s="1"/>
  <c r="AG167" i="11" s="1"/>
  <c r="AG168" i="11" s="1"/>
  <c r="AG169" i="11" s="1"/>
  <c r="AG170" i="11" s="1"/>
  <c r="AG171" i="11" s="1"/>
  <c r="AG172" i="11" s="1"/>
  <c r="AG173" i="11" s="1"/>
  <c r="AG174" i="11" s="1"/>
  <c r="AG175" i="11" s="1"/>
  <c r="AG176" i="11" s="1"/>
  <c r="AG177" i="11" s="1"/>
  <c r="AG178" i="11" s="1"/>
  <c r="AG179" i="11" s="1"/>
  <c r="AG180" i="11" s="1"/>
  <c r="AG181" i="11" s="1"/>
  <c r="AG182" i="11" s="1"/>
  <c r="AG183" i="11" s="1"/>
  <c r="AG184" i="11" s="1"/>
  <c r="AG185" i="11" s="1"/>
  <c r="AG186" i="11" s="1"/>
  <c r="AG187" i="11" s="1"/>
  <c r="AG188" i="11" s="1"/>
  <c r="AG189" i="11" s="1"/>
  <c r="AG190" i="11" s="1"/>
  <c r="AG191" i="11" s="1"/>
  <c r="AG192" i="11" s="1"/>
  <c r="G223" i="1"/>
  <c r="F223" i="1"/>
  <c r="F224" i="1"/>
  <c r="G224" i="1"/>
  <c r="G222" i="1"/>
  <c r="F222" i="1"/>
  <c r="P83" i="1"/>
  <c r="P215" i="1"/>
  <c r="P216" i="1"/>
  <c r="P214" i="1"/>
  <c r="C256" i="1" l="1"/>
  <c r="Q269" i="1"/>
  <c r="R269" i="1" s="1"/>
  <c r="S269" i="1" s="1"/>
  <c r="S268" i="1"/>
  <c r="AF217" i="11"/>
  <c r="P213" i="1"/>
  <c r="P212" i="1"/>
  <c r="P209" i="1"/>
  <c r="P208" i="1"/>
  <c r="P207" i="1"/>
  <c r="P206" i="1"/>
  <c r="P205" i="1"/>
  <c r="P202" i="1"/>
  <c r="P201" i="1"/>
  <c r="P200" i="1"/>
  <c r="P199" i="1"/>
  <c r="P198" i="1"/>
  <c r="P195" i="1"/>
  <c r="P194" i="1"/>
  <c r="P193" i="1"/>
  <c r="P192" i="1"/>
  <c r="P191" i="1"/>
  <c r="P188" i="1"/>
  <c r="P187" i="1"/>
  <c r="P186" i="1"/>
  <c r="P185" i="1"/>
  <c r="P184" i="1"/>
  <c r="P181" i="1"/>
  <c r="P180" i="1"/>
  <c r="P179" i="1"/>
  <c r="P178" i="1"/>
  <c r="P177" i="1"/>
  <c r="P174" i="1"/>
  <c r="P173" i="1"/>
  <c r="P172" i="1"/>
  <c r="P171" i="1"/>
  <c r="P170" i="1"/>
  <c r="P164" i="1"/>
  <c r="P163" i="1"/>
  <c r="P160" i="1"/>
  <c r="P159" i="1"/>
  <c r="P158" i="1"/>
  <c r="P157" i="1"/>
  <c r="P156" i="1"/>
  <c r="P153" i="1"/>
  <c r="P152" i="1"/>
  <c r="P151" i="1"/>
  <c r="P150" i="1"/>
  <c r="P149" i="1"/>
  <c r="P146" i="1"/>
  <c r="P145" i="1"/>
  <c r="P144" i="1"/>
  <c r="P143" i="1"/>
  <c r="P142" i="1"/>
  <c r="P139" i="1"/>
  <c r="P138" i="1"/>
  <c r="P137" i="1"/>
  <c r="P136" i="1"/>
  <c r="P135" i="1"/>
  <c r="P132" i="1"/>
  <c r="P131" i="1"/>
  <c r="P130" i="1"/>
  <c r="P129" i="1"/>
  <c r="P128" i="1"/>
  <c r="P125" i="1"/>
  <c r="P124" i="1"/>
  <c r="P123" i="1"/>
  <c r="P122" i="1"/>
  <c r="P121" i="1"/>
  <c r="P118" i="1"/>
  <c r="P117" i="1"/>
  <c r="P116" i="1"/>
  <c r="P115" i="1"/>
  <c r="P114" i="1"/>
  <c r="P111" i="1"/>
  <c r="P110" i="1"/>
  <c r="P109" i="1"/>
  <c r="P108" i="1"/>
  <c r="P107" i="1"/>
  <c r="P104" i="1"/>
  <c r="P103" i="1"/>
  <c r="P102" i="1"/>
  <c r="P101" i="1"/>
  <c r="P97" i="1"/>
  <c r="P96" i="1"/>
  <c r="P95" i="1"/>
  <c r="P94" i="1"/>
  <c r="P93" i="1"/>
  <c r="P90" i="1"/>
  <c r="P87" i="1"/>
  <c r="P88" i="1"/>
  <c r="P86" i="1"/>
  <c r="P166" i="1"/>
  <c r="P167" i="1"/>
  <c r="P165" i="1"/>
  <c r="L215" i="1"/>
  <c r="L214" i="1"/>
  <c r="L213" i="1"/>
  <c r="L212" i="1"/>
  <c r="L208" i="1"/>
  <c r="L207" i="1"/>
  <c r="L206" i="1"/>
  <c r="L205" i="1"/>
  <c r="L202" i="1"/>
  <c r="L201" i="1"/>
  <c r="L200" i="1"/>
  <c r="L199" i="1"/>
  <c r="L198" i="1"/>
  <c r="L195" i="1"/>
  <c r="L194" i="1"/>
  <c r="L193" i="1"/>
  <c r="L192" i="1"/>
  <c r="L191" i="1"/>
  <c r="L188" i="1"/>
  <c r="L187" i="1"/>
  <c r="L186" i="1"/>
  <c r="L185" i="1"/>
  <c r="L184" i="1"/>
  <c r="L181" i="1"/>
  <c r="L180" i="1"/>
  <c r="L179" i="1"/>
  <c r="L178" i="1"/>
  <c r="L177" i="1"/>
  <c r="L174" i="1"/>
  <c r="L173" i="1"/>
  <c r="L172" i="1"/>
  <c r="L171" i="1"/>
  <c r="L170" i="1"/>
  <c r="L167" i="1"/>
  <c r="L166" i="1"/>
  <c r="L165" i="1"/>
  <c r="L164" i="1"/>
  <c r="L163" i="1"/>
  <c r="L160" i="1"/>
  <c r="L159" i="1"/>
  <c r="L158" i="1"/>
  <c r="L157" i="1"/>
  <c r="L156" i="1"/>
  <c r="L153" i="1"/>
  <c r="L152" i="1"/>
  <c r="L151" i="1"/>
  <c r="L150" i="1"/>
  <c r="L149" i="1"/>
  <c r="L146" i="1"/>
  <c r="L145" i="1"/>
  <c r="L144" i="1"/>
  <c r="L143" i="1"/>
  <c r="L142" i="1"/>
  <c r="L139" i="1"/>
  <c r="L138" i="1"/>
  <c r="L137" i="1"/>
  <c r="L136" i="1"/>
  <c r="L135" i="1"/>
  <c r="L132" i="1"/>
  <c r="L131" i="1"/>
  <c r="L130" i="1"/>
  <c r="L129" i="1"/>
  <c r="L128" i="1"/>
  <c r="L125" i="1"/>
  <c r="L124" i="1"/>
  <c r="L123" i="1"/>
  <c r="L122" i="1"/>
  <c r="L121" i="1"/>
  <c r="L118" i="1"/>
  <c r="L117" i="1"/>
  <c r="L116" i="1"/>
  <c r="L115" i="1"/>
  <c r="L114" i="1"/>
  <c r="L111" i="1"/>
  <c r="L110" i="1"/>
  <c r="L109" i="1"/>
  <c r="L108" i="1"/>
  <c r="L107" i="1"/>
  <c r="L104" i="1"/>
  <c r="L103" i="1"/>
  <c r="L102" i="1"/>
  <c r="L101" i="1"/>
  <c r="L97" i="1"/>
  <c r="L96" i="1"/>
  <c r="L95" i="1"/>
  <c r="L94" i="1"/>
  <c r="L93" i="1"/>
  <c r="L90" i="1"/>
  <c r="L88" i="1"/>
  <c r="L87" i="1"/>
  <c r="L86" i="1"/>
  <c r="L83" i="1"/>
  <c r="L82" i="1"/>
  <c r="L81" i="1"/>
  <c r="L80" i="1"/>
  <c r="L79" i="1"/>
  <c r="L76" i="1"/>
  <c r="L75" i="1"/>
  <c r="L74" i="1"/>
  <c r="L73" i="1"/>
  <c r="L72" i="1"/>
  <c r="L69" i="1"/>
  <c r="L68" i="1"/>
  <c r="L67" i="1"/>
  <c r="L66" i="1"/>
  <c r="L65" i="1"/>
  <c r="L62" i="1"/>
  <c r="L61" i="1"/>
  <c r="L60" i="1"/>
  <c r="L59" i="1"/>
  <c r="L58" i="1"/>
  <c r="L55" i="1"/>
  <c r="L54" i="1"/>
  <c r="L53" i="1"/>
  <c r="L52" i="1"/>
  <c r="L48" i="1"/>
  <c r="L47" i="1"/>
  <c r="L46" i="1"/>
  <c r="L45" i="1"/>
  <c r="L41" i="1"/>
  <c r="L40" i="1"/>
  <c r="L39" i="1"/>
  <c r="L38" i="1"/>
  <c r="L37" i="1"/>
  <c r="L33" i="1"/>
  <c r="L32" i="1"/>
  <c r="L31" i="1"/>
  <c r="L30" i="1"/>
  <c r="C257" i="1" l="1"/>
  <c r="Q270" i="1"/>
  <c r="R270" i="1" s="1"/>
  <c r="S270" i="1" s="1"/>
  <c r="K136" i="10"/>
  <c r="I136" i="10"/>
  <c r="G136" i="10"/>
  <c r="E136" i="10"/>
  <c r="C136" i="10"/>
  <c r="C258" i="1" l="1"/>
  <c r="Q271" i="1"/>
  <c r="R271" i="1" s="1"/>
  <c r="S271" i="1" s="1"/>
  <c r="E215" i="1"/>
  <c r="C259" i="1" l="1"/>
  <c r="Q272" i="1"/>
  <c r="R272" i="1" s="1"/>
  <c r="S272" i="1" s="1"/>
  <c r="G221" i="1"/>
  <c r="H228" i="1"/>
  <c r="F221" i="1"/>
  <c r="K135" i="10"/>
  <c r="I135" i="10"/>
  <c r="G135" i="10"/>
  <c r="E135" i="10"/>
  <c r="C135" i="10"/>
  <c r="C260" i="1" l="1"/>
  <c r="Q273" i="1"/>
  <c r="R273" i="1" s="1"/>
  <c r="S273" i="1" s="1"/>
  <c r="E214" i="1"/>
  <c r="H227" i="1" s="1"/>
  <c r="C261" i="1" l="1"/>
  <c r="Q274" i="1"/>
  <c r="R274" i="1" s="1"/>
  <c r="G220" i="1"/>
  <c r="F220" i="1"/>
  <c r="E134" i="10"/>
  <c r="G134" i="10"/>
  <c r="I134" i="10"/>
  <c r="K134" i="10"/>
  <c r="C134" i="10"/>
  <c r="C262" i="1" l="1"/>
  <c r="Q275" i="1"/>
  <c r="R275" i="1" s="1"/>
  <c r="S275" i="1" s="1"/>
  <c r="S274" i="1"/>
  <c r="E213" i="1"/>
  <c r="H226" i="1" s="1"/>
  <c r="C263" i="1" l="1"/>
  <c r="Q276" i="1"/>
  <c r="R276" i="1" s="1"/>
  <c r="S276" i="1" s="1"/>
  <c r="G219" i="1"/>
  <c r="F219" i="1"/>
  <c r="U61" i="7"/>
  <c r="U62" i="7" s="1"/>
  <c r="U63" i="7" s="1"/>
  <c r="U64" i="7" s="1"/>
  <c r="U65" i="7" s="1"/>
  <c r="U66" i="7" s="1"/>
  <c r="U67" i="7" s="1"/>
  <c r="U68" i="7" s="1"/>
  <c r="U69" i="7" s="1"/>
  <c r="U70" i="7" s="1"/>
  <c r="U71" i="7" s="1"/>
  <c r="U72" i="7" s="1"/>
  <c r="U73" i="7" s="1"/>
  <c r="U74" i="7" s="1"/>
  <c r="U75" i="7" s="1"/>
  <c r="U76" i="7" s="1"/>
  <c r="U77" i="7" s="1"/>
  <c r="U78" i="7" s="1"/>
  <c r="U79" i="7" s="1"/>
  <c r="U80" i="7" s="1"/>
  <c r="U81" i="7" s="1"/>
  <c r="U82" i="7" s="1"/>
  <c r="U83" i="7" s="1"/>
  <c r="U84" i="7" s="1"/>
  <c r="U85" i="7" s="1"/>
  <c r="U86" i="7" s="1"/>
  <c r="U87" i="7" s="1"/>
  <c r="U88" i="7" s="1"/>
  <c r="U89" i="7" s="1"/>
  <c r="U90" i="7" s="1"/>
  <c r="U91" i="7" s="1"/>
  <c r="U92" i="7" s="1"/>
  <c r="U93" i="7" s="1"/>
  <c r="U94" i="7" s="1"/>
  <c r="U95" i="7" s="1"/>
  <c r="U96" i="7" s="1"/>
  <c r="U97" i="7" s="1"/>
  <c r="U98" i="7" s="1"/>
  <c r="U99" i="7" s="1"/>
  <c r="U100" i="7" s="1"/>
  <c r="U101" i="7" s="1"/>
  <c r="U102" i="7" s="1"/>
  <c r="U103" i="7" s="1"/>
  <c r="U104" i="7" s="1"/>
  <c r="U105" i="7" s="1"/>
  <c r="U106" i="7" s="1"/>
  <c r="U107" i="7" s="1"/>
  <c r="U108" i="7" s="1"/>
  <c r="U109" i="7" s="1"/>
  <c r="U110" i="7" s="1"/>
  <c r="U111" i="7" s="1"/>
  <c r="U112" i="7" s="1"/>
  <c r="U113" i="7" s="1"/>
  <c r="U114" i="7" s="1"/>
  <c r="U115" i="7" s="1"/>
  <c r="U116" i="7" s="1"/>
  <c r="U117" i="7" s="1"/>
  <c r="U118" i="7" s="1"/>
  <c r="U119" i="7" s="1"/>
  <c r="U120" i="7" s="1"/>
  <c r="U121" i="7" s="1"/>
  <c r="U122" i="7" s="1"/>
  <c r="U123" i="7" s="1"/>
  <c r="U124" i="7" s="1"/>
  <c r="U125" i="7" s="1"/>
  <c r="U126" i="7" s="1"/>
  <c r="U127" i="7" s="1"/>
  <c r="U128" i="7" s="1"/>
  <c r="U129" i="7" s="1"/>
  <c r="U130" i="7" s="1"/>
  <c r="U131" i="7" s="1"/>
  <c r="U132" i="7" s="1"/>
  <c r="U133" i="7" s="1"/>
  <c r="U134" i="7" s="1"/>
  <c r="U135" i="7" s="1"/>
  <c r="U136" i="7" s="1"/>
  <c r="U137" i="7" s="1"/>
  <c r="U140" i="7" s="1"/>
  <c r="U141" i="7" s="1"/>
  <c r="U142" i="7" s="1"/>
  <c r="U143" i="7" s="1"/>
  <c r="U144" i="7" s="1"/>
  <c r="U145" i="7" s="1"/>
  <c r="U146" i="7" s="1"/>
  <c r="U147" i="7" s="1"/>
  <c r="U148" i="7" s="1"/>
  <c r="U149" i="7" s="1"/>
  <c r="U150" i="7" s="1"/>
  <c r="U151" i="7" s="1"/>
  <c r="U152" i="7" s="1"/>
  <c r="U153" i="7" s="1"/>
  <c r="U154" i="7" s="1"/>
  <c r="U155" i="7" s="1"/>
  <c r="U156" i="7" s="1"/>
  <c r="U157" i="7" s="1"/>
  <c r="U158" i="7" s="1"/>
  <c r="U159" i="7" s="1"/>
  <c r="U160" i="7" s="1"/>
  <c r="U161" i="7" s="1"/>
  <c r="U162" i="7" s="1"/>
  <c r="U163" i="7" s="1"/>
  <c r="U164" i="7" s="1"/>
  <c r="U165" i="7" s="1"/>
  <c r="U166" i="7" s="1"/>
  <c r="U167" i="7" s="1"/>
  <c r="U168" i="7" s="1"/>
  <c r="U169" i="7" s="1"/>
  <c r="U170" i="7" s="1"/>
  <c r="U171" i="7" s="1"/>
  <c r="U172" i="7" s="1"/>
  <c r="U173" i="7" s="1"/>
  <c r="U174" i="7" s="1"/>
  <c r="U175" i="7" s="1"/>
  <c r="U176" i="7" s="1"/>
  <c r="U177" i="7" s="1"/>
  <c r="U178" i="7" s="1"/>
  <c r="U179" i="7" s="1"/>
  <c r="U180" i="7" s="1"/>
  <c r="U181" i="7" s="1"/>
  <c r="U182" i="7" s="1"/>
  <c r="U183" i="7" s="1"/>
  <c r="T184" i="7" s="1"/>
  <c r="T219" i="7" s="1"/>
  <c r="W61" i="7"/>
  <c r="W62" i="7" s="1"/>
  <c r="W63" i="7" s="1"/>
  <c r="W64" i="7" s="1"/>
  <c r="W65" i="7" s="1"/>
  <c r="W66" i="7" s="1"/>
  <c r="W67" i="7" s="1"/>
  <c r="W68" i="7" s="1"/>
  <c r="W69" i="7" s="1"/>
  <c r="W70" i="7" s="1"/>
  <c r="W71" i="7" s="1"/>
  <c r="W72" i="7" s="1"/>
  <c r="W73" i="7" s="1"/>
  <c r="W74" i="7" s="1"/>
  <c r="W75" i="7" s="1"/>
  <c r="W76" i="7" s="1"/>
  <c r="W77" i="7" s="1"/>
  <c r="W78" i="7" s="1"/>
  <c r="W79" i="7" s="1"/>
  <c r="W80" i="7" s="1"/>
  <c r="W81" i="7" s="1"/>
  <c r="W82" i="7" s="1"/>
  <c r="W83" i="7" s="1"/>
  <c r="W84" i="7" s="1"/>
  <c r="W85" i="7" s="1"/>
  <c r="W86" i="7" s="1"/>
  <c r="W87" i="7" s="1"/>
  <c r="W88" i="7" s="1"/>
  <c r="W89" i="7" s="1"/>
  <c r="W90" i="7" s="1"/>
  <c r="W91" i="7" s="1"/>
  <c r="W92" i="7" s="1"/>
  <c r="W93" i="7" s="1"/>
  <c r="W94" i="7" s="1"/>
  <c r="W95" i="7" s="1"/>
  <c r="W96" i="7" s="1"/>
  <c r="W97" i="7" s="1"/>
  <c r="W98" i="7" s="1"/>
  <c r="W99" i="7" s="1"/>
  <c r="W100" i="7" s="1"/>
  <c r="W101" i="7" s="1"/>
  <c r="W102" i="7" s="1"/>
  <c r="W103" i="7" s="1"/>
  <c r="W104" i="7" s="1"/>
  <c r="W105" i="7" s="1"/>
  <c r="W106" i="7" s="1"/>
  <c r="W107" i="7" s="1"/>
  <c r="W108" i="7" s="1"/>
  <c r="W109" i="7" s="1"/>
  <c r="W110" i="7" s="1"/>
  <c r="W111" i="7" s="1"/>
  <c r="W112" i="7" s="1"/>
  <c r="W113" i="7" s="1"/>
  <c r="W114" i="7" s="1"/>
  <c r="W115" i="7" s="1"/>
  <c r="W116" i="7" s="1"/>
  <c r="W117" i="7" s="1"/>
  <c r="W118" i="7" s="1"/>
  <c r="W119" i="7" s="1"/>
  <c r="W120" i="7" s="1"/>
  <c r="W121" i="7" s="1"/>
  <c r="W122" i="7" s="1"/>
  <c r="W123" i="7" s="1"/>
  <c r="W124" i="7" s="1"/>
  <c r="W125" i="7" s="1"/>
  <c r="W126" i="7" s="1"/>
  <c r="W127" i="7" s="1"/>
  <c r="W128" i="7" s="1"/>
  <c r="W129" i="7" s="1"/>
  <c r="W130" i="7" s="1"/>
  <c r="W131" i="7" s="1"/>
  <c r="W132" i="7" s="1"/>
  <c r="W133" i="7" s="1"/>
  <c r="W134" i="7" s="1"/>
  <c r="W135" i="7" s="1"/>
  <c r="W136" i="7" s="1"/>
  <c r="W137" i="7" s="1"/>
  <c r="W140" i="7" s="1"/>
  <c r="W141" i="7" s="1"/>
  <c r="W142" i="7" s="1"/>
  <c r="W143" i="7" s="1"/>
  <c r="W144" i="7" s="1"/>
  <c r="W145" i="7" s="1"/>
  <c r="W146" i="7" s="1"/>
  <c r="W147" i="7" s="1"/>
  <c r="W148" i="7" s="1"/>
  <c r="W149" i="7" s="1"/>
  <c r="W150" i="7" s="1"/>
  <c r="W151" i="7" s="1"/>
  <c r="W152" i="7" s="1"/>
  <c r="W153" i="7" s="1"/>
  <c r="W154" i="7" s="1"/>
  <c r="W155" i="7" s="1"/>
  <c r="W156" i="7" s="1"/>
  <c r="W157" i="7" s="1"/>
  <c r="W158" i="7" s="1"/>
  <c r="W159" i="7" s="1"/>
  <c r="W160" i="7" s="1"/>
  <c r="W161" i="7" s="1"/>
  <c r="W162" i="7" s="1"/>
  <c r="W163" i="7" s="1"/>
  <c r="W164" i="7" s="1"/>
  <c r="W165" i="7" s="1"/>
  <c r="W166" i="7" s="1"/>
  <c r="W167" i="7" s="1"/>
  <c r="W168" i="7" s="1"/>
  <c r="W169" i="7" s="1"/>
  <c r="W170" i="7" s="1"/>
  <c r="W171" i="7" s="1"/>
  <c r="W172" i="7" s="1"/>
  <c r="W173" i="7" s="1"/>
  <c r="W174" i="7" s="1"/>
  <c r="W175" i="7" s="1"/>
  <c r="W176" i="7" s="1"/>
  <c r="W177" i="7" s="1"/>
  <c r="W178" i="7" s="1"/>
  <c r="W179" i="7" s="1"/>
  <c r="W180" i="7" s="1"/>
  <c r="W181" i="7" s="1"/>
  <c r="W182" i="7" s="1"/>
  <c r="W183" i="7" s="1"/>
  <c r="V184" i="7" s="1"/>
  <c r="V219" i="7" s="1"/>
  <c r="Y61" i="7"/>
  <c r="Y62" i="7" s="1"/>
  <c r="Y63" i="7" s="1"/>
  <c r="Y64" i="7" s="1"/>
  <c r="Y65" i="7" s="1"/>
  <c r="Y66" i="7" s="1"/>
  <c r="Y67" i="7" s="1"/>
  <c r="Y68" i="7" s="1"/>
  <c r="Y69" i="7" s="1"/>
  <c r="Y70" i="7" s="1"/>
  <c r="Y71" i="7" s="1"/>
  <c r="Y72" i="7" s="1"/>
  <c r="Y73" i="7" s="1"/>
  <c r="Y74" i="7" s="1"/>
  <c r="Y75" i="7" s="1"/>
  <c r="Y76" i="7" s="1"/>
  <c r="Y77" i="7" s="1"/>
  <c r="Y78" i="7" s="1"/>
  <c r="Y79" i="7" s="1"/>
  <c r="Y80" i="7" s="1"/>
  <c r="Y81" i="7" s="1"/>
  <c r="Y82" i="7" s="1"/>
  <c r="Y83" i="7" s="1"/>
  <c r="Y84" i="7" s="1"/>
  <c r="Y85" i="7" s="1"/>
  <c r="Y86" i="7" s="1"/>
  <c r="Y87" i="7" s="1"/>
  <c r="Y88" i="7" s="1"/>
  <c r="Y89" i="7" s="1"/>
  <c r="Y90" i="7" s="1"/>
  <c r="Y91" i="7" s="1"/>
  <c r="Y92" i="7" s="1"/>
  <c r="Y93" i="7" s="1"/>
  <c r="Y94" i="7" s="1"/>
  <c r="Y95" i="7" s="1"/>
  <c r="Y96" i="7" s="1"/>
  <c r="Y97" i="7" s="1"/>
  <c r="Y98" i="7" s="1"/>
  <c r="Y99" i="7" s="1"/>
  <c r="Y100" i="7" s="1"/>
  <c r="Y101" i="7" s="1"/>
  <c r="Y102" i="7" s="1"/>
  <c r="Y103" i="7" s="1"/>
  <c r="Y104" i="7" s="1"/>
  <c r="Y105" i="7" s="1"/>
  <c r="Y106" i="7" s="1"/>
  <c r="Y107" i="7" s="1"/>
  <c r="Y108" i="7" s="1"/>
  <c r="Y109" i="7" s="1"/>
  <c r="Y110" i="7" s="1"/>
  <c r="Y111" i="7" s="1"/>
  <c r="Y112" i="7" s="1"/>
  <c r="Y113" i="7" s="1"/>
  <c r="Y114" i="7" s="1"/>
  <c r="Y115" i="7" s="1"/>
  <c r="Y116" i="7" s="1"/>
  <c r="Y117" i="7" s="1"/>
  <c r="Y118" i="7" s="1"/>
  <c r="Y119" i="7" s="1"/>
  <c r="Y120" i="7" s="1"/>
  <c r="Y121" i="7" s="1"/>
  <c r="Y122" i="7" s="1"/>
  <c r="Y123" i="7" s="1"/>
  <c r="Y124" i="7" s="1"/>
  <c r="Y125" i="7" s="1"/>
  <c r="Y126" i="7" s="1"/>
  <c r="Y127" i="7" s="1"/>
  <c r="Y128" i="7" s="1"/>
  <c r="Y129" i="7" s="1"/>
  <c r="Y130" i="7" s="1"/>
  <c r="Y131" i="7" s="1"/>
  <c r="Y132" i="7" s="1"/>
  <c r="Y133" i="7" s="1"/>
  <c r="Y134" i="7" s="1"/>
  <c r="Y135" i="7" s="1"/>
  <c r="Y136" i="7" s="1"/>
  <c r="Y137" i="7" s="1"/>
  <c r="Y140" i="7" s="1"/>
  <c r="Y141" i="7" s="1"/>
  <c r="Y142" i="7" s="1"/>
  <c r="Y143" i="7" s="1"/>
  <c r="Y144" i="7" s="1"/>
  <c r="Y145" i="7" s="1"/>
  <c r="Y146" i="7" s="1"/>
  <c r="Y147" i="7" s="1"/>
  <c r="Y148" i="7" s="1"/>
  <c r="Y149" i="7" s="1"/>
  <c r="Y150" i="7" s="1"/>
  <c r="Y151" i="7" s="1"/>
  <c r="Y152" i="7" s="1"/>
  <c r="Y153" i="7" s="1"/>
  <c r="Y154" i="7" s="1"/>
  <c r="Y155" i="7" s="1"/>
  <c r="Y156" i="7" s="1"/>
  <c r="Y157" i="7" s="1"/>
  <c r="Y158" i="7" s="1"/>
  <c r="Y159" i="7" s="1"/>
  <c r="Y160" i="7" s="1"/>
  <c r="Y161" i="7" s="1"/>
  <c r="Y162" i="7" s="1"/>
  <c r="Y163" i="7" s="1"/>
  <c r="Y164" i="7" s="1"/>
  <c r="Y165" i="7" s="1"/>
  <c r="Y166" i="7" s="1"/>
  <c r="Y167" i="7" s="1"/>
  <c r="Y168" i="7" s="1"/>
  <c r="Y169" i="7" s="1"/>
  <c r="Y170" i="7" s="1"/>
  <c r="Y171" i="7" s="1"/>
  <c r="Y172" i="7" s="1"/>
  <c r="Y173" i="7" s="1"/>
  <c r="Y174" i="7" s="1"/>
  <c r="Y175" i="7" s="1"/>
  <c r="Y176" i="7" s="1"/>
  <c r="Y177" i="7" s="1"/>
  <c r="Y178" i="7" s="1"/>
  <c r="Y179" i="7" s="1"/>
  <c r="Y180" i="7" s="1"/>
  <c r="Y181" i="7" s="1"/>
  <c r="Y182" i="7" s="1"/>
  <c r="Y183" i="7" s="1"/>
  <c r="X184" i="7" s="1"/>
  <c r="X219" i="7" s="1"/>
  <c r="Q61" i="7"/>
  <c r="Q62" i="7" s="1"/>
  <c r="Q63" i="7" s="1"/>
  <c r="Q64" i="7" s="1"/>
  <c r="Q65" i="7" s="1"/>
  <c r="Q66" i="7" s="1"/>
  <c r="Q67" i="7" s="1"/>
  <c r="Q68" i="7" s="1"/>
  <c r="Q69" i="7" s="1"/>
  <c r="Q70" i="7" s="1"/>
  <c r="Q71" i="7" s="1"/>
  <c r="Q72" i="7" s="1"/>
  <c r="Q73" i="7" s="1"/>
  <c r="Q74" i="7" s="1"/>
  <c r="Q75" i="7" s="1"/>
  <c r="Q76" i="7" s="1"/>
  <c r="Q77" i="7" s="1"/>
  <c r="Q78" i="7" s="1"/>
  <c r="Q79" i="7" s="1"/>
  <c r="Q80" i="7" s="1"/>
  <c r="Q81" i="7" s="1"/>
  <c r="Q82" i="7" s="1"/>
  <c r="Q83" i="7" s="1"/>
  <c r="Q84" i="7" s="1"/>
  <c r="Q85" i="7" s="1"/>
  <c r="Q86" i="7" s="1"/>
  <c r="Q87" i="7" s="1"/>
  <c r="Q88" i="7" s="1"/>
  <c r="Q89" i="7" s="1"/>
  <c r="Q90" i="7" s="1"/>
  <c r="Q91" i="7" s="1"/>
  <c r="Q92" i="7" s="1"/>
  <c r="Q93" i="7" s="1"/>
  <c r="Q94" i="7" s="1"/>
  <c r="Q95" i="7" s="1"/>
  <c r="Q96" i="7" s="1"/>
  <c r="Q97" i="7" s="1"/>
  <c r="Q98" i="7" s="1"/>
  <c r="Q99" i="7" s="1"/>
  <c r="Q100" i="7" s="1"/>
  <c r="Q101" i="7" s="1"/>
  <c r="Q102" i="7" s="1"/>
  <c r="Q103" i="7" s="1"/>
  <c r="Q104" i="7" s="1"/>
  <c r="Q105" i="7" s="1"/>
  <c r="Q106" i="7" s="1"/>
  <c r="Q107" i="7" s="1"/>
  <c r="Q108" i="7" s="1"/>
  <c r="Q109" i="7" s="1"/>
  <c r="Q110" i="7" s="1"/>
  <c r="Q111" i="7" s="1"/>
  <c r="Q112" i="7" s="1"/>
  <c r="Q113" i="7" s="1"/>
  <c r="Q114" i="7" s="1"/>
  <c r="Q115" i="7" s="1"/>
  <c r="Q116" i="7" s="1"/>
  <c r="Q117" i="7" s="1"/>
  <c r="Q118" i="7" s="1"/>
  <c r="Q119" i="7" s="1"/>
  <c r="Q120" i="7" s="1"/>
  <c r="Q121" i="7" s="1"/>
  <c r="Q122" i="7" s="1"/>
  <c r="Q123" i="7" s="1"/>
  <c r="Q124" i="7" s="1"/>
  <c r="Q125" i="7" s="1"/>
  <c r="Q126" i="7" s="1"/>
  <c r="Q127" i="7" s="1"/>
  <c r="Q128" i="7" s="1"/>
  <c r="Q129" i="7" s="1"/>
  <c r="Q130" i="7" s="1"/>
  <c r="Q131" i="7" s="1"/>
  <c r="Q132" i="7" s="1"/>
  <c r="Q133" i="7" s="1"/>
  <c r="Q134" i="7" s="1"/>
  <c r="Q135" i="7" s="1"/>
  <c r="Q136" i="7" s="1"/>
  <c r="Q137" i="7" s="1"/>
  <c r="Q140" i="7" s="1"/>
  <c r="Q141" i="7" s="1"/>
  <c r="Q142" i="7" s="1"/>
  <c r="Q143" i="7" s="1"/>
  <c r="Q144" i="7" s="1"/>
  <c r="Q145" i="7" s="1"/>
  <c r="Q146" i="7" s="1"/>
  <c r="Q147" i="7" s="1"/>
  <c r="Q148" i="7" s="1"/>
  <c r="Q149" i="7" s="1"/>
  <c r="Q150" i="7" s="1"/>
  <c r="Q151" i="7" s="1"/>
  <c r="Q152" i="7" s="1"/>
  <c r="Q153" i="7" s="1"/>
  <c r="Q154" i="7" s="1"/>
  <c r="Q155" i="7" s="1"/>
  <c r="Q156" i="7" s="1"/>
  <c r="Q157" i="7" s="1"/>
  <c r="Q158" i="7" s="1"/>
  <c r="Q159" i="7" s="1"/>
  <c r="Q160" i="7" s="1"/>
  <c r="Q161" i="7" s="1"/>
  <c r="Q162" i="7" s="1"/>
  <c r="Q163" i="7" s="1"/>
  <c r="Q164" i="7" s="1"/>
  <c r="Q165" i="7" s="1"/>
  <c r="Q166" i="7" s="1"/>
  <c r="Q167" i="7" s="1"/>
  <c r="Q168" i="7" s="1"/>
  <c r="Q169" i="7" s="1"/>
  <c r="Q170" i="7" s="1"/>
  <c r="Q171" i="7" s="1"/>
  <c r="Q172" i="7" s="1"/>
  <c r="Q173" i="7" s="1"/>
  <c r="Q174" i="7" s="1"/>
  <c r="Q175" i="7" s="1"/>
  <c r="Q176" i="7" s="1"/>
  <c r="Q177" i="7" s="1"/>
  <c r="Q178" i="7" s="1"/>
  <c r="Q179" i="7" s="1"/>
  <c r="Q180" i="7" s="1"/>
  <c r="Q181" i="7" s="1"/>
  <c r="Q182" i="7" s="1"/>
  <c r="P183" i="7" s="1"/>
  <c r="O61" i="7"/>
  <c r="O62" i="7" s="1"/>
  <c r="O63" i="7" s="1"/>
  <c r="O64" i="7" s="1"/>
  <c r="O65" i="7" s="1"/>
  <c r="O66" i="7" s="1"/>
  <c r="O67" i="7" s="1"/>
  <c r="O68" i="7" s="1"/>
  <c r="O69" i="7" s="1"/>
  <c r="O70" i="7" s="1"/>
  <c r="O71" i="7" s="1"/>
  <c r="O72" i="7" s="1"/>
  <c r="O73" i="7" s="1"/>
  <c r="O74" i="7" s="1"/>
  <c r="O75" i="7" s="1"/>
  <c r="O76" i="7" s="1"/>
  <c r="O77" i="7" s="1"/>
  <c r="O78" i="7" s="1"/>
  <c r="O79" i="7" s="1"/>
  <c r="O80" i="7" s="1"/>
  <c r="O81" i="7" s="1"/>
  <c r="O82" i="7" s="1"/>
  <c r="O83" i="7" s="1"/>
  <c r="O84" i="7" s="1"/>
  <c r="O85" i="7" s="1"/>
  <c r="O86" i="7" s="1"/>
  <c r="O87" i="7" s="1"/>
  <c r="O88" i="7" s="1"/>
  <c r="O89" i="7" s="1"/>
  <c r="O90" i="7" s="1"/>
  <c r="O91" i="7" s="1"/>
  <c r="O92" i="7" s="1"/>
  <c r="O93" i="7" s="1"/>
  <c r="O94" i="7" s="1"/>
  <c r="O95" i="7" s="1"/>
  <c r="O96" i="7" s="1"/>
  <c r="O97" i="7" s="1"/>
  <c r="O98" i="7" s="1"/>
  <c r="O99" i="7" s="1"/>
  <c r="O100" i="7" s="1"/>
  <c r="O101" i="7" s="1"/>
  <c r="O102" i="7" s="1"/>
  <c r="O103" i="7" s="1"/>
  <c r="O104" i="7" s="1"/>
  <c r="O105" i="7" s="1"/>
  <c r="O106" i="7" s="1"/>
  <c r="O107" i="7" s="1"/>
  <c r="O108" i="7" s="1"/>
  <c r="O109" i="7" s="1"/>
  <c r="O110" i="7" s="1"/>
  <c r="O111" i="7" s="1"/>
  <c r="O112" i="7" s="1"/>
  <c r="O113" i="7" s="1"/>
  <c r="O114" i="7" s="1"/>
  <c r="O115" i="7" s="1"/>
  <c r="O116" i="7" s="1"/>
  <c r="O117" i="7" s="1"/>
  <c r="O118" i="7" s="1"/>
  <c r="O119" i="7" s="1"/>
  <c r="O120" i="7" s="1"/>
  <c r="O121" i="7" s="1"/>
  <c r="O122" i="7" s="1"/>
  <c r="O123" i="7" s="1"/>
  <c r="O124" i="7" s="1"/>
  <c r="O125" i="7" s="1"/>
  <c r="O126" i="7" s="1"/>
  <c r="O127" i="7" s="1"/>
  <c r="O128" i="7" s="1"/>
  <c r="O129" i="7" s="1"/>
  <c r="O130" i="7" s="1"/>
  <c r="O131" i="7" s="1"/>
  <c r="O132" i="7" s="1"/>
  <c r="O133" i="7" s="1"/>
  <c r="O134" i="7" s="1"/>
  <c r="O135" i="7" s="1"/>
  <c r="O136" i="7" s="1"/>
  <c r="O137" i="7" s="1"/>
  <c r="O140" i="7" s="1"/>
  <c r="O141" i="7" s="1"/>
  <c r="O142" i="7" s="1"/>
  <c r="O143" i="7" s="1"/>
  <c r="O144" i="7" s="1"/>
  <c r="O145" i="7" s="1"/>
  <c r="O146" i="7" s="1"/>
  <c r="O147" i="7" s="1"/>
  <c r="O148" i="7" s="1"/>
  <c r="O149" i="7" s="1"/>
  <c r="O150" i="7" s="1"/>
  <c r="O151" i="7" s="1"/>
  <c r="O152" i="7" s="1"/>
  <c r="O153" i="7" s="1"/>
  <c r="O154" i="7" s="1"/>
  <c r="O155" i="7" s="1"/>
  <c r="O156" i="7" s="1"/>
  <c r="O157" i="7" s="1"/>
  <c r="O158" i="7" s="1"/>
  <c r="O159" i="7" s="1"/>
  <c r="O160" i="7" s="1"/>
  <c r="O161" i="7" s="1"/>
  <c r="O162" i="7" s="1"/>
  <c r="O163" i="7" s="1"/>
  <c r="O164" i="7" s="1"/>
  <c r="O165" i="7" s="1"/>
  <c r="O166" i="7" s="1"/>
  <c r="O167" i="7" s="1"/>
  <c r="O168" i="7" s="1"/>
  <c r="O169" i="7" s="1"/>
  <c r="O170" i="7" s="1"/>
  <c r="O171" i="7" s="1"/>
  <c r="O172" i="7" s="1"/>
  <c r="O173" i="7" s="1"/>
  <c r="O174" i="7" s="1"/>
  <c r="O175" i="7" s="1"/>
  <c r="O176" i="7" s="1"/>
  <c r="O177" i="7" s="1"/>
  <c r="O178" i="7" s="1"/>
  <c r="O179" i="7" s="1"/>
  <c r="O180" i="7" s="1"/>
  <c r="O181" i="7" s="1"/>
  <c r="O182" i="7" s="1"/>
  <c r="O183" i="7" s="1"/>
  <c r="N184" i="7" s="1"/>
  <c r="N219" i="7" s="1"/>
  <c r="K62" i="7"/>
  <c r="K63" i="7" s="1"/>
  <c r="K64" i="7" s="1"/>
  <c r="K65" i="7" s="1"/>
  <c r="K66" i="7" s="1"/>
  <c r="K67" i="7" s="1"/>
  <c r="K68" i="7" s="1"/>
  <c r="K69" i="7" s="1"/>
  <c r="K70" i="7" s="1"/>
  <c r="K71" i="7" s="1"/>
  <c r="K72" i="7" s="1"/>
  <c r="K73" i="7" s="1"/>
  <c r="K74" i="7" s="1"/>
  <c r="K75" i="7" s="1"/>
  <c r="K76" i="7" s="1"/>
  <c r="K77" i="7" s="1"/>
  <c r="K78" i="7" s="1"/>
  <c r="K79" i="7" s="1"/>
  <c r="K80" i="7" s="1"/>
  <c r="K81" i="7" s="1"/>
  <c r="K82" i="7" s="1"/>
  <c r="K83" i="7" s="1"/>
  <c r="K84" i="7" s="1"/>
  <c r="K85" i="7" s="1"/>
  <c r="K86" i="7" s="1"/>
  <c r="K87" i="7" s="1"/>
  <c r="K88" i="7" s="1"/>
  <c r="K89" i="7" s="1"/>
  <c r="K90" i="7" s="1"/>
  <c r="K91" i="7" s="1"/>
  <c r="K92" i="7" s="1"/>
  <c r="K93" i="7" s="1"/>
  <c r="K94" i="7" s="1"/>
  <c r="K95" i="7" s="1"/>
  <c r="K96" i="7" s="1"/>
  <c r="K97" i="7" s="1"/>
  <c r="K98" i="7" s="1"/>
  <c r="K99" i="7" s="1"/>
  <c r="K100" i="7" s="1"/>
  <c r="K101" i="7" s="1"/>
  <c r="K102" i="7" s="1"/>
  <c r="K103" i="7" s="1"/>
  <c r="K104" i="7" s="1"/>
  <c r="K105" i="7" s="1"/>
  <c r="K106" i="7" s="1"/>
  <c r="K107" i="7" s="1"/>
  <c r="K108" i="7" s="1"/>
  <c r="K109" i="7" s="1"/>
  <c r="K110" i="7" s="1"/>
  <c r="K111" i="7" s="1"/>
  <c r="K112" i="7" s="1"/>
  <c r="K113" i="7" s="1"/>
  <c r="K114" i="7" s="1"/>
  <c r="K115" i="7" s="1"/>
  <c r="K116" i="7" s="1"/>
  <c r="K117" i="7" s="1"/>
  <c r="K118" i="7" s="1"/>
  <c r="K119" i="7" s="1"/>
  <c r="K120" i="7" s="1"/>
  <c r="K121" i="7" s="1"/>
  <c r="K122" i="7" s="1"/>
  <c r="K123" i="7" s="1"/>
  <c r="K124" i="7" s="1"/>
  <c r="K125" i="7" s="1"/>
  <c r="K126" i="7" s="1"/>
  <c r="K127" i="7" s="1"/>
  <c r="K128" i="7" s="1"/>
  <c r="K129" i="7" s="1"/>
  <c r="K130" i="7" s="1"/>
  <c r="K131" i="7" s="1"/>
  <c r="K132" i="7" s="1"/>
  <c r="K133" i="7" s="1"/>
  <c r="K134" i="7" s="1"/>
  <c r="K135" i="7" s="1"/>
  <c r="K136" i="7" s="1"/>
  <c r="K137" i="7" s="1"/>
  <c r="K140" i="7" s="1"/>
  <c r="K141" i="7" s="1"/>
  <c r="K142" i="7" s="1"/>
  <c r="K143" i="7" s="1"/>
  <c r="K144" i="7" s="1"/>
  <c r="K145" i="7" s="1"/>
  <c r="K146" i="7" s="1"/>
  <c r="K147" i="7" s="1"/>
  <c r="K148" i="7" s="1"/>
  <c r="K149" i="7" s="1"/>
  <c r="K150" i="7" s="1"/>
  <c r="K151" i="7" s="1"/>
  <c r="K152" i="7" s="1"/>
  <c r="K153" i="7" s="1"/>
  <c r="K154" i="7" s="1"/>
  <c r="K155" i="7" s="1"/>
  <c r="K156" i="7" s="1"/>
  <c r="K157" i="7" s="1"/>
  <c r="K158" i="7" s="1"/>
  <c r="K159" i="7" s="1"/>
  <c r="K160" i="7" s="1"/>
  <c r="K161" i="7" s="1"/>
  <c r="K162" i="7" s="1"/>
  <c r="K163" i="7" s="1"/>
  <c r="K164" i="7" s="1"/>
  <c r="K165" i="7" s="1"/>
  <c r="K166" i="7" s="1"/>
  <c r="K167" i="7" s="1"/>
  <c r="K168" i="7" s="1"/>
  <c r="K169" i="7" s="1"/>
  <c r="K170" i="7" s="1"/>
  <c r="K171" i="7" s="1"/>
  <c r="K172" i="7" s="1"/>
  <c r="K173" i="7" s="1"/>
  <c r="K174" i="7" s="1"/>
  <c r="K175" i="7" s="1"/>
  <c r="K176" i="7" s="1"/>
  <c r="K177" i="7" s="1"/>
  <c r="K178" i="7" s="1"/>
  <c r="K179" i="7" s="1"/>
  <c r="K180" i="7" s="1"/>
  <c r="K181" i="7" s="1"/>
  <c r="K182" i="7" s="1"/>
  <c r="K183" i="7" s="1"/>
  <c r="J184" i="7" s="1"/>
  <c r="J219" i="7" s="1"/>
  <c r="C264" i="1" l="1"/>
  <c r="Q277" i="1"/>
  <c r="R277" i="1" s="1"/>
  <c r="S277" i="1" s="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H225" i="1" s="1"/>
  <c r="E69" i="1"/>
  <c r="H69" i="1" s="1"/>
  <c r="C265" i="1" l="1"/>
  <c r="Q278" i="1"/>
  <c r="R278" i="1" s="1"/>
  <c r="S278" i="1" s="1"/>
  <c r="H218" i="1"/>
  <c r="H202" i="1"/>
  <c r="H194" i="1"/>
  <c r="H178" i="1"/>
  <c r="H170" i="1"/>
  <c r="Q183" i="7"/>
  <c r="P184" i="7" s="1"/>
  <c r="P219" i="7" s="1"/>
  <c r="H154" i="1"/>
  <c r="H146" i="1"/>
  <c r="H130" i="1"/>
  <c r="H122" i="1"/>
  <c r="H114" i="1"/>
  <c r="H106" i="1"/>
  <c r="H90" i="1"/>
  <c r="H210" i="1"/>
  <c r="H98" i="1"/>
  <c r="H185" i="1"/>
  <c r="H137" i="1"/>
  <c r="H129" i="1"/>
  <c r="H121" i="1"/>
  <c r="H113" i="1"/>
  <c r="H105" i="1"/>
  <c r="H97" i="1"/>
  <c r="H89" i="1"/>
  <c r="H224" i="1"/>
  <c r="H216" i="1"/>
  <c r="H208" i="1"/>
  <c r="H200" i="1"/>
  <c r="H192" i="1"/>
  <c r="H184" i="1"/>
  <c r="H176" i="1"/>
  <c r="H168" i="1"/>
  <c r="H160" i="1"/>
  <c r="H152" i="1"/>
  <c r="H144" i="1"/>
  <c r="H136" i="1"/>
  <c r="H128" i="1"/>
  <c r="H120" i="1"/>
  <c r="H112" i="1"/>
  <c r="H104" i="1"/>
  <c r="H96" i="1"/>
  <c r="H88" i="1"/>
  <c r="H162" i="1"/>
  <c r="H138" i="1"/>
  <c r="H169" i="1"/>
  <c r="H135" i="1"/>
  <c r="H209" i="1"/>
  <c r="H161" i="1"/>
  <c r="H215" i="1"/>
  <c r="H183" i="1"/>
  <c r="H151" i="1"/>
  <c r="H127" i="1"/>
  <c r="H111" i="1"/>
  <c r="H198" i="1"/>
  <c r="H174" i="1"/>
  <c r="H166" i="1"/>
  <c r="H158" i="1"/>
  <c r="H150" i="1"/>
  <c r="H142" i="1"/>
  <c r="H134" i="1"/>
  <c r="H126" i="1"/>
  <c r="H118" i="1"/>
  <c r="H110" i="1"/>
  <c r="H102" i="1"/>
  <c r="H94" i="1"/>
  <c r="H86" i="1"/>
  <c r="H186" i="1"/>
  <c r="H201" i="1"/>
  <c r="H145" i="1"/>
  <c r="H207" i="1"/>
  <c r="H175" i="1"/>
  <c r="H143" i="1"/>
  <c r="H103" i="1"/>
  <c r="H222" i="1"/>
  <c r="H206" i="1"/>
  <c r="H213" i="1"/>
  <c r="H197" i="1"/>
  <c r="H189" i="1"/>
  <c r="H181" i="1"/>
  <c r="H173" i="1"/>
  <c r="H165" i="1"/>
  <c r="H157" i="1"/>
  <c r="H149" i="1"/>
  <c r="H141" i="1"/>
  <c r="H133" i="1"/>
  <c r="H125" i="1"/>
  <c r="H117" i="1"/>
  <c r="H109" i="1"/>
  <c r="H101" i="1"/>
  <c r="H93" i="1"/>
  <c r="H85" i="1"/>
  <c r="H193" i="1"/>
  <c r="H153" i="1"/>
  <c r="H199" i="1"/>
  <c r="H167" i="1"/>
  <c r="H119" i="1"/>
  <c r="H87" i="1"/>
  <c r="H214" i="1"/>
  <c r="H182" i="1"/>
  <c r="H205" i="1"/>
  <c r="H220" i="1"/>
  <c r="H212" i="1"/>
  <c r="H204" i="1"/>
  <c r="H196" i="1"/>
  <c r="H188" i="1"/>
  <c r="H180" i="1"/>
  <c r="H172" i="1"/>
  <c r="H164" i="1"/>
  <c r="H156" i="1"/>
  <c r="H148" i="1"/>
  <c r="H140" i="1"/>
  <c r="H132" i="1"/>
  <c r="H124" i="1"/>
  <c r="H116" i="1"/>
  <c r="H108" i="1"/>
  <c r="H100" i="1"/>
  <c r="H92" i="1"/>
  <c r="H84" i="1"/>
  <c r="H217" i="1"/>
  <c r="H177" i="1"/>
  <c r="H223" i="1"/>
  <c r="H191" i="1"/>
  <c r="H159" i="1"/>
  <c r="H95" i="1"/>
  <c r="H190" i="1"/>
  <c r="H221" i="1"/>
  <c r="H219" i="1"/>
  <c r="H211" i="1"/>
  <c r="H203" i="1"/>
  <c r="H195" i="1"/>
  <c r="H187" i="1"/>
  <c r="H179" i="1"/>
  <c r="H171" i="1"/>
  <c r="H163" i="1"/>
  <c r="H155" i="1"/>
  <c r="H147" i="1"/>
  <c r="H139" i="1"/>
  <c r="H131" i="1"/>
  <c r="H123" i="1"/>
  <c r="H115" i="1"/>
  <c r="H107" i="1"/>
  <c r="H99" i="1"/>
  <c r="H91" i="1"/>
  <c r="H83" i="1"/>
  <c r="H82" i="1"/>
  <c r="H81" i="1"/>
  <c r="H78" i="1"/>
  <c r="H76" i="1"/>
  <c r="H70" i="1"/>
  <c r="H74" i="1"/>
  <c r="H73" i="1"/>
  <c r="H80" i="1"/>
  <c r="H72" i="1"/>
  <c r="H79" i="1"/>
  <c r="H71" i="1"/>
  <c r="H75" i="1"/>
  <c r="H77" i="1"/>
  <c r="F74" i="1"/>
  <c r="G74" i="1"/>
  <c r="F73" i="1"/>
  <c r="F71" i="1"/>
  <c r="G72" i="1"/>
  <c r="G73" i="1"/>
  <c r="F70" i="1"/>
  <c r="F72" i="1"/>
  <c r="G70" i="1"/>
  <c r="G71" i="1"/>
  <c r="G69" i="1"/>
  <c r="F69" i="1"/>
  <c r="F216" i="1"/>
  <c r="G216" i="1"/>
  <c r="G218" i="1"/>
  <c r="F218" i="1"/>
  <c r="G217" i="1"/>
  <c r="F217" i="1"/>
  <c r="G91" i="1"/>
  <c r="F214" i="1"/>
  <c r="G214" i="1"/>
  <c r="F213" i="1"/>
  <c r="G213" i="1"/>
  <c r="F177" i="1"/>
  <c r="G163" i="1"/>
  <c r="G146" i="1"/>
  <c r="G130" i="1"/>
  <c r="F123" i="1"/>
  <c r="G109" i="1"/>
  <c r="F195" i="1"/>
  <c r="G215" i="1"/>
  <c r="F215" i="1"/>
  <c r="G203" i="1"/>
  <c r="F193" i="1"/>
  <c r="F179" i="1"/>
  <c r="F161" i="1"/>
  <c r="G147" i="1"/>
  <c r="F145" i="1"/>
  <c r="F129" i="1"/>
  <c r="F113" i="1"/>
  <c r="F97" i="1"/>
  <c r="F83" i="1"/>
  <c r="F211" i="1"/>
  <c r="F203" i="1"/>
  <c r="G195" i="1"/>
  <c r="F187" i="1"/>
  <c r="G179" i="1"/>
  <c r="F171" i="1"/>
  <c r="F163" i="1"/>
  <c r="F155" i="1"/>
  <c r="F147" i="1"/>
  <c r="G141" i="1"/>
  <c r="F131" i="1"/>
  <c r="G123" i="1"/>
  <c r="F115" i="1"/>
  <c r="F99" i="1"/>
  <c r="F91" i="1"/>
  <c r="G87" i="1"/>
  <c r="G79" i="1"/>
  <c r="G107" i="1"/>
  <c r="G125" i="1"/>
  <c r="F139" i="1"/>
  <c r="G162" i="1"/>
  <c r="G212" i="1"/>
  <c r="G209" i="1"/>
  <c r="F197" i="1"/>
  <c r="G193" i="1"/>
  <c r="F181" i="1"/>
  <c r="G177" i="1"/>
  <c r="F165" i="1"/>
  <c r="G161" i="1"/>
  <c r="F149" i="1"/>
  <c r="G145" i="1"/>
  <c r="F133" i="1"/>
  <c r="G129" i="1"/>
  <c r="F117" i="1"/>
  <c r="G113" i="1"/>
  <c r="F101" i="1"/>
  <c r="G97" i="1"/>
  <c r="F85" i="1"/>
  <c r="G76" i="1"/>
  <c r="G114" i="1"/>
  <c r="G131" i="1"/>
  <c r="G187" i="1"/>
  <c r="G205" i="1"/>
  <c r="G75" i="1"/>
  <c r="G98" i="1"/>
  <c r="G115" i="1"/>
  <c r="G171" i="1"/>
  <c r="G189" i="1"/>
  <c r="F107" i="1"/>
  <c r="G99" i="1"/>
  <c r="G155" i="1"/>
  <c r="G173" i="1"/>
  <c r="G211" i="1"/>
  <c r="G93" i="1"/>
  <c r="G83" i="1"/>
  <c r="G139" i="1"/>
  <c r="G157" i="1"/>
  <c r="G194" i="1"/>
  <c r="G178" i="1"/>
  <c r="G78" i="1"/>
  <c r="G86" i="1"/>
  <c r="G92" i="1"/>
  <c r="G103" i="1"/>
  <c r="G108" i="1"/>
  <c r="G119" i="1"/>
  <c r="G124" i="1"/>
  <c r="G135" i="1"/>
  <c r="G140" i="1"/>
  <c r="G151" i="1"/>
  <c r="G156" i="1"/>
  <c r="G167" i="1"/>
  <c r="G172" i="1"/>
  <c r="G183" i="1"/>
  <c r="G188" i="1"/>
  <c r="G199" i="1"/>
  <c r="G204" i="1"/>
  <c r="G80" i="1"/>
  <c r="G88" i="1"/>
  <c r="F87" i="1"/>
  <c r="G104" i="1"/>
  <c r="F103" i="1"/>
  <c r="G120" i="1"/>
  <c r="F119" i="1"/>
  <c r="G136" i="1"/>
  <c r="F135" i="1"/>
  <c r="G152" i="1"/>
  <c r="F151" i="1"/>
  <c r="G168" i="1"/>
  <c r="F167" i="1"/>
  <c r="G184" i="1"/>
  <c r="F183" i="1"/>
  <c r="G200" i="1"/>
  <c r="F199" i="1"/>
  <c r="F79" i="1"/>
  <c r="G89" i="1"/>
  <c r="G94" i="1"/>
  <c r="F93" i="1"/>
  <c r="G105" i="1"/>
  <c r="G110" i="1"/>
  <c r="F109" i="1"/>
  <c r="G121" i="1"/>
  <c r="G126" i="1"/>
  <c r="F125" i="1"/>
  <c r="G137" i="1"/>
  <c r="G142" i="1"/>
  <c r="F141" i="1"/>
  <c r="G153" i="1"/>
  <c r="G158" i="1"/>
  <c r="F157" i="1"/>
  <c r="G169" i="1"/>
  <c r="G174" i="1"/>
  <c r="F173" i="1"/>
  <c r="G185" i="1"/>
  <c r="G190" i="1"/>
  <c r="F189" i="1"/>
  <c r="G201" i="1"/>
  <c r="G206" i="1"/>
  <c r="F205" i="1"/>
  <c r="G82" i="1"/>
  <c r="G95" i="1"/>
  <c r="G100" i="1"/>
  <c r="G111" i="1"/>
  <c r="G116" i="1"/>
  <c r="G127" i="1"/>
  <c r="G132" i="1"/>
  <c r="G143" i="1"/>
  <c r="G148" i="1"/>
  <c r="G159" i="1"/>
  <c r="G164" i="1"/>
  <c r="G175" i="1"/>
  <c r="G180" i="1"/>
  <c r="G191" i="1"/>
  <c r="G196" i="1"/>
  <c r="G207" i="1"/>
  <c r="G90" i="1"/>
  <c r="F89" i="1"/>
  <c r="G101" i="1"/>
  <c r="G106" i="1"/>
  <c r="F105" i="1"/>
  <c r="G117" i="1"/>
  <c r="G122" i="1"/>
  <c r="F121" i="1"/>
  <c r="G133" i="1"/>
  <c r="G138" i="1"/>
  <c r="F137" i="1"/>
  <c r="G149" i="1"/>
  <c r="G154" i="1"/>
  <c r="F153" i="1"/>
  <c r="G165" i="1"/>
  <c r="G170" i="1"/>
  <c r="F169" i="1"/>
  <c r="G181" i="1"/>
  <c r="G186" i="1"/>
  <c r="F185" i="1"/>
  <c r="G197" i="1"/>
  <c r="G202" i="1"/>
  <c r="F201" i="1"/>
  <c r="F207" i="1"/>
  <c r="G84" i="1"/>
  <c r="G96" i="1"/>
  <c r="F95" i="1"/>
  <c r="G112" i="1"/>
  <c r="F111" i="1"/>
  <c r="G128" i="1"/>
  <c r="F127" i="1"/>
  <c r="G144" i="1"/>
  <c r="F143" i="1"/>
  <c r="G160" i="1"/>
  <c r="F159" i="1"/>
  <c r="G176" i="1"/>
  <c r="F175" i="1"/>
  <c r="G192" i="1"/>
  <c r="F191" i="1"/>
  <c r="G208" i="1"/>
  <c r="F209" i="1"/>
  <c r="G210" i="1"/>
  <c r="G85" i="1"/>
  <c r="G102" i="1"/>
  <c r="G118" i="1"/>
  <c r="G134" i="1"/>
  <c r="G150" i="1"/>
  <c r="G166" i="1"/>
  <c r="G182" i="1"/>
  <c r="G198" i="1"/>
  <c r="F81" i="1"/>
  <c r="F75" i="1"/>
  <c r="G77" i="1"/>
  <c r="G81" i="1"/>
  <c r="F77" i="1"/>
  <c r="F76" i="1"/>
  <c r="F78" i="1"/>
  <c r="F80" i="1"/>
  <c r="F82" i="1"/>
  <c r="F84" i="1"/>
  <c r="F86" i="1"/>
  <c r="F88" i="1"/>
  <c r="F90" i="1"/>
  <c r="F92" i="1"/>
  <c r="F94" i="1"/>
  <c r="F96" i="1"/>
  <c r="F98" i="1"/>
  <c r="F100" i="1"/>
  <c r="F102" i="1"/>
  <c r="F104" i="1"/>
  <c r="F106" i="1"/>
  <c r="F108" i="1"/>
  <c r="F110" i="1"/>
  <c r="F112" i="1"/>
  <c r="F114" i="1"/>
  <c r="F116" i="1"/>
  <c r="F118" i="1"/>
  <c r="F120" i="1"/>
  <c r="F122" i="1"/>
  <c r="F124" i="1"/>
  <c r="F126" i="1"/>
  <c r="F128" i="1"/>
  <c r="F130" i="1"/>
  <c r="F132" i="1"/>
  <c r="F134" i="1"/>
  <c r="F136" i="1"/>
  <c r="F138" i="1"/>
  <c r="F140" i="1"/>
  <c r="F142" i="1"/>
  <c r="F144" i="1"/>
  <c r="F146" i="1"/>
  <c r="F148" i="1"/>
  <c r="F150" i="1"/>
  <c r="F152" i="1"/>
  <c r="F154" i="1"/>
  <c r="F156" i="1"/>
  <c r="F158" i="1"/>
  <c r="F160" i="1"/>
  <c r="F162" i="1"/>
  <c r="F164" i="1"/>
  <c r="F166" i="1"/>
  <c r="F168" i="1"/>
  <c r="F170" i="1"/>
  <c r="F172" i="1"/>
  <c r="F174" i="1"/>
  <c r="F176" i="1"/>
  <c r="F178" i="1"/>
  <c r="F180" i="1"/>
  <c r="F182" i="1"/>
  <c r="F184" i="1"/>
  <c r="F186" i="1"/>
  <c r="F188" i="1"/>
  <c r="F190" i="1"/>
  <c r="F192" i="1"/>
  <c r="F194" i="1"/>
  <c r="F196" i="1"/>
  <c r="F198" i="1"/>
  <c r="F200" i="1"/>
  <c r="F202" i="1"/>
  <c r="F204" i="1"/>
  <c r="F206" i="1"/>
  <c r="F208" i="1"/>
  <c r="F210" i="1"/>
  <c r="F212" i="1"/>
  <c r="C266" i="1" l="1"/>
  <c r="Q279" i="1"/>
  <c r="R279" i="1" s="1"/>
  <c r="S279" i="1" s="1"/>
  <c r="M122" i="11"/>
  <c r="K122" i="11"/>
  <c r="E122" i="11"/>
  <c r="DA120" i="11"/>
  <c r="DA121" i="11" s="1"/>
  <c r="DA122" i="11" s="1"/>
  <c r="DA123" i="11" s="1"/>
  <c r="DA124" i="11" s="1"/>
  <c r="DA125" i="11" s="1"/>
  <c r="DA126" i="11" s="1"/>
  <c r="DA127" i="11" s="1"/>
  <c r="DA128" i="11" s="1"/>
  <c r="DA129" i="11" s="1"/>
  <c r="DA130" i="11" s="1"/>
  <c r="DA131" i="11" s="1"/>
  <c r="DA132" i="11" s="1"/>
  <c r="DA133" i="11" s="1"/>
  <c r="DA134" i="11" s="1"/>
  <c r="DA135" i="11" s="1"/>
  <c r="DA136" i="11" s="1"/>
  <c r="DA137" i="11" s="1"/>
  <c r="DA138" i="11" s="1"/>
  <c r="DA139" i="11" s="1"/>
  <c r="DA140" i="11" s="1"/>
  <c r="DA141" i="11" s="1"/>
  <c r="DA142" i="11" s="1"/>
  <c r="DA143" i="11" s="1"/>
  <c r="DA144" i="11" s="1"/>
  <c r="DA145" i="11" s="1"/>
  <c r="DA146" i="11" s="1"/>
  <c r="DA147" i="11" s="1"/>
  <c r="DA148" i="11" s="1"/>
  <c r="DA149" i="11" s="1"/>
  <c r="DA150" i="11" s="1"/>
  <c r="DA151" i="11" s="1"/>
  <c r="DA152" i="11" s="1"/>
  <c r="DA153" i="11" s="1"/>
  <c r="DA154" i="11" s="1"/>
  <c r="DA155" i="11" s="1"/>
  <c r="DA156" i="11" s="1"/>
  <c r="DA157" i="11" s="1"/>
  <c r="DA158" i="11" s="1"/>
  <c r="DA159" i="11" s="1"/>
  <c r="DA160" i="11" s="1"/>
  <c r="DA161" i="11" s="1"/>
  <c r="DA162" i="11" s="1"/>
  <c r="DA163" i="11" s="1"/>
  <c r="DA164" i="11" s="1"/>
  <c r="DA165" i="11" s="1"/>
  <c r="DA166" i="11" s="1"/>
  <c r="DA167" i="11" s="1"/>
  <c r="DA168" i="11" s="1"/>
  <c r="DA169" i="11" s="1"/>
  <c r="DA170" i="11" s="1"/>
  <c r="DK114" i="11"/>
  <c r="EK114" i="11"/>
  <c r="BW114" i="11"/>
  <c r="GC114" i="11"/>
  <c r="DI114" i="11"/>
  <c r="FY114" i="11"/>
  <c r="DE114" i="11"/>
  <c r="DW99" i="11"/>
  <c r="CA99" i="11"/>
  <c r="AI98" i="11"/>
  <c r="DO98" i="11"/>
  <c r="C98" i="11"/>
  <c r="Q98" i="11"/>
  <c r="DG92" i="11"/>
  <c r="DG93" i="11" s="1"/>
  <c r="DG94" i="11" s="1"/>
  <c r="DG95" i="11" s="1"/>
  <c r="DG96" i="11" s="1"/>
  <c r="DG97" i="11" s="1"/>
  <c r="DG98" i="11" s="1"/>
  <c r="DG99" i="11" s="1"/>
  <c r="DG100" i="11" s="1"/>
  <c r="DG101" i="11" s="1"/>
  <c r="DG102" i="11" s="1"/>
  <c r="DG103" i="11" s="1"/>
  <c r="DG104" i="11" s="1"/>
  <c r="DG105" i="11" s="1"/>
  <c r="DG106" i="11" s="1"/>
  <c r="DG107" i="11" s="1"/>
  <c r="DG108" i="11" s="1"/>
  <c r="DG109" i="11" s="1"/>
  <c r="DG110" i="11" s="1"/>
  <c r="DG111" i="11" s="1"/>
  <c r="DG112" i="11" s="1"/>
  <c r="DG113" i="11" s="1"/>
  <c r="DG114" i="11" s="1"/>
  <c r="DG115" i="11" s="1"/>
  <c r="DG116" i="11" s="1"/>
  <c r="DG117" i="11" s="1"/>
  <c r="DG118" i="11" s="1"/>
  <c r="DG119" i="11" s="1"/>
  <c r="DG120" i="11" s="1"/>
  <c r="DG121" i="11" s="1"/>
  <c r="DG122" i="11" s="1"/>
  <c r="DG123" i="11" s="1"/>
  <c r="DG124" i="11" s="1"/>
  <c r="DG125" i="11" s="1"/>
  <c r="DG126" i="11" s="1"/>
  <c r="DG127" i="11" s="1"/>
  <c r="DG128" i="11" s="1"/>
  <c r="DG129" i="11" s="1"/>
  <c r="DG130" i="11" s="1"/>
  <c r="DG131" i="11" s="1"/>
  <c r="DG132" i="11" s="1"/>
  <c r="DG133" i="11" s="1"/>
  <c r="DG134" i="11" s="1"/>
  <c r="DG135" i="11" s="1"/>
  <c r="DG136" i="11" s="1"/>
  <c r="DG137" i="11" s="1"/>
  <c r="DG138" i="11" s="1"/>
  <c r="DG139" i="11" s="1"/>
  <c r="DG140" i="11" s="1"/>
  <c r="DG141" i="11" s="1"/>
  <c r="DG142" i="11" s="1"/>
  <c r="DG143" i="11" s="1"/>
  <c r="DG144" i="11" s="1"/>
  <c r="DG145" i="11" s="1"/>
  <c r="DG146" i="11" s="1"/>
  <c r="DG147" i="11" s="1"/>
  <c r="DG148" i="11" s="1"/>
  <c r="DG149" i="11" s="1"/>
  <c r="DG150" i="11" s="1"/>
  <c r="DG151" i="11" s="1"/>
  <c r="DG152" i="11" s="1"/>
  <c r="DG153" i="11" s="1"/>
  <c r="DG91" i="11"/>
  <c r="DG90" i="11"/>
  <c r="DG89" i="11"/>
  <c r="DG88" i="11"/>
  <c r="AA87" i="11"/>
  <c r="DG87" i="11"/>
  <c r="EQ87" i="11"/>
  <c r="FM87" i="11"/>
  <c r="DG86" i="11"/>
  <c r="DG85" i="11"/>
  <c r="O84" i="11"/>
  <c r="EM84" i="11"/>
  <c r="DA84" i="11"/>
  <c r="U84" i="11"/>
  <c r="FW84" i="11"/>
  <c r="BY84" i="11"/>
  <c r="DG84" i="11"/>
  <c r="EI83" i="11"/>
  <c r="I76" i="11"/>
  <c r="DM75" i="11"/>
  <c r="CW75" i="11"/>
  <c r="CK75" i="11"/>
  <c r="AK75" i="11"/>
  <c r="AC75" i="11"/>
  <c r="FV74" i="11"/>
  <c r="W74" i="11"/>
  <c r="DU74" i="11"/>
  <c r="CC73" i="11"/>
  <c r="GG67" i="11"/>
  <c r="EE67" i="11"/>
  <c r="K68" i="10"/>
  <c r="K69" i="10" s="1"/>
  <c r="K70" i="10" s="1"/>
  <c r="K71" i="10" s="1"/>
  <c r="K72" i="10" s="1"/>
  <c r="K73" i="10" s="1"/>
  <c r="K74" i="10" s="1"/>
  <c r="K75" i="10" s="1"/>
  <c r="K76" i="10" s="1"/>
  <c r="K77" i="10" s="1"/>
  <c r="K78" i="10" s="1"/>
  <c r="K79" i="10" s="1"/>
  <c r="K80" i="10" s="1"/>
  <c r="K81" i="10" s="1"/>
  <c r="K82" i="10" s="1"/>
  <c r="K83" i="10" s="1"/>
  <c r="K84" i="10" s="1"/>
  <c r="K85" i="10" s="1"/>
  <c r="K86" i="10" s="1"/>
  <c r="K87" i="10" s="1"/>
  <c r="K88" i="10" s="1"/>
  <c r="K89" i="10" s="1"/>
  <c r="K90" i="10" s="1"/>
  <c r="K91" i="10" s="1"/>
  <c r="K92" i="10" s="1"/>
  <c r="K93" i="10" s="1"/>
  <c r="K94" i="10" s="1"/>
  <c r="K95" i="10" s="1"/>
  <c r="K96" i="10" s="1"/>
  <c r="K97" i="10" s="1"/>
  <c r="K98" i="10" s="1"/>
  <c r="K99" i="10" s="1"/>
  <c r="K100" i="10" s="1"/>
  <c r="K101" i="10" s="1"/>
  <c r="K102" i="10" s="1"/>
  <c r="K103" i="10" s="1"/>
  <c r="K104" i="10" s="1"/>
  <c r="K105" i="10" s="1"/>
  <c r="K106" i="10" s="1"/>
  <c r="K107" i="10" s="1"/>
  <c r="K108" i="10" s="1"/>
  <c r="K109" i="10" s="1"/>
  <c r="K110" i="10" s="1"/>
  <c r="K111" i="10" s="1"/>
  <c r="K112" i="10" s="1"/>
  <c r="K113" i="10" s="1"/>
  <c r="K114" i="10" s="1"/>
  <c r="K115" i="10" s="1"/>
  <c r="K116" i="10" s="1"/>
  <c r="K117" i="10" s="1"/>
  <c r="K118" i="10" s="1"/>
  <c r="K119" i="10" s="1"/>
  <c r="K120" i="10" s="1"/>
  <c r="K121" i="10" s="1"/>
  <c r="K122" i="10" s="1"/>
  <c r="K123" i="10" s="1"/>
  <c r="K124" i="10" s="1"/>
  <c r="K125" i="10" s="1"/>
  <c r="K126" i="10" s="1"/>
  <c r="K127" i="10" s="1"/>
  <c r="K128" i="10" s="1"/>
  <c r="K129" i="10" s="1"/>
  <c r="K130" i="10" s="1"/>
  <c r="K131" i="10" s="1"/>
  <c r="K132" i="10" s="1"/>
  <c r="K133" i="10" s="1"/>
  <c r="I68" i="10"/>
  <c r="I69" i="10" s="1"/>
  <c r="I70" i="10" s="1"/>
  <c r="I71" i="10" s="1"/>
  <c r="I72" i="10" s="1"/>
  <c r="I73" i="10" s="1"/>
  <c r="I74" i="10" s="1"/>
  <c r="I75" i="10" s="1"/>
  <c r="I76" i="10" s="1"/>
  <c r="I77" i="10" s="1"/>
  <c r="I78" i="10" s="1"/>
  <c r="I79" i="10" s="1"/>
  <c r="I80" i="10" s="1"/>
  <c r="I81" i="10" s="1"/>
  <c r="I82" i="10" s="1"/>
  <c r="I83" i="10" s="1"/>
  <c r="I84" i="10" s="1"/>
  <c r="I85" i="10" s="1"/>
  <c r="I86" i="10" s="1"/>
  <c r="I87" i="10" s="1"/>
  <c r="I88" i="10" s="1"/>
  <c r="I89" i="10" s="1"/>
  <c r="I90" i="10" s="1"/>
  <c r="I91" i="10" s="1"/>
  <c r="I92" i="10" s="1"/>
  <c r="I93" i="10" s="1"/>
  <c r="I94" i="10" s="1"/>
  <c r="I95" i="10" s="1"/>
  <c r="I96" i="10" s="1"/>
  <c r="I97" i="10" s="1"/>
  <c r="I98" i="10" s="1"/>
  <c r="I99" i="10" s="1"/>
  <c r="I100" i="10" s="1"/>
  <c r="I101" i="10" s="1"/>
  <c r="I102" i="10" s="1"/>
  <c r="I103" i="10" s="1"/>
  <c r="I104" i="10" s="1"/>
  <c r="I105" i="10" s="1"/>
  <c r="I106" i="10" s="1"/>
  <c r="I107" i="10" s="1"/>
  <c r="I108" i="10" s="1"/>
  <c r="I109" i="10" s="1"/>
  <c r="I110" i="10" s="1"/>
  <c r="I111" i="10" s="1"/>
  <c r="I112" i="10" s="1"/>
  <c r="I113" i="10" s="1"/>
  <c r="I114" i="10" s="1"/>
  <c r="I115" i="10" s="1"/>
  <c r="I116" i="10" s="1"/>
  <c r="I117" i="10" s="1"/>
  <c r="I118" i="10" s="1"/>
  <c r="I119" i="10" s="1"/>
  <c r="I120" i="10" s="1"/>
  <c r="I121" i="10" s="1"/>
  <c r="I122" i="10" s="1"/>
  <c r="I123" i="10" s="1"/>
  <c r="I124" i="10" s="1"/>
  <c r="I125" i="10" s="1"/>
  <c r="I126" i="10" s="1"/>
  <c r="I127" i="10" s="1"/>
  <c r="I128" i="10" s="1"/>
  <c r="I129" i="10" s="1"/>
  <c r="I130" i="10" s="1"/>
  <c r="I131" i="10" s="1"/>
  <c r="I132" i="10" s="1"/>
  <c r="I133" i="10" s="1"/>
  <c r="G68" i="10"/>
  <c r="E68" i="10"/>
  <c r="E69" i="10" s="1"/>
  <c r="E70" i="10" s="1"/>
  <c r="E71" i="10" s="1"/>
  <c r="E72" i="10" s="1"/>
  <c r="E73" i="10" s="1"/>
  <c r="E74" i="10" s="1"/>
  <c r="E75" i="10" s="1"/>
  <c r="E76" i="10" s="1"/>
  <c r="E77" i="10" s="1"/>
  <c r="E78" i="10" s="1"/>
  <c r="E79" i="10" s="1"/>
  <c r="E80" i="10" s="1"/>
  <c r="E81" i="10" s="1"/>
  <c r="E82" i="10" s="1"/>
  <c r="E83" i="10" s="1"/>
  <c r="E84" i="10" s="1"/>
  <c r="E85" i="10" s="1"/>
  <c r="E86" i="10" s="1"/>
  <c r="E87" i="10" s="1"/>
  <c r="E88" i="10" s="1"/>
  <c r="E89" i="10" s="1"/>
  <c r="E90" i="10" s="1"/>
  <c r="E91" i="10" s="1"/>
  <c r="E92" i="10" s="1"/>
  <c r="E93" i="10" s="1"/>
  <c r="E94" i="10" s="1"/>
  <c r="E95" i="10" s="1"/>
  <c r="E96" i="10" s="1"/>
  <c r="E97" i="10" s="1"/>
  <c r="E98" i="10" s="1"/>
  <c r="E99" i="10" s="1"/>
  <c r="E100" i="10" s="1"/>
  <c r="E101" i="10" s="1"/>
  <c r="E102" i="10" s="1"/>
  <c r="E103" i="10" s="1"/>
  <c r="E104" i="10" s="1"/>
  <c r="E105" i="10" s="1"/>
  <c r="E106" i="10" s="1"/>
  <c r="E107" i="10" s="1"/>
  <c r="E108" i="10" s="1"/>
  <c r="E109" i="10" s="1"/>
  <c r="E110" i="10" s="1"/>
  <c r="E111" i="10" s="1"/>
  <c r="E112" i="10" s="1"/>
  <c r="E113" i="10" s="1"/>
  <c r="E114" i="10" s="1"/>
  <c r="E115" i="10" s="1"/>
  <c r="E116" i="10" s="1"/>
  <c r="E117" i="10" s="1"/>
  <c r="E118" i="10" s="1"/>
  <c r="E119" i="10" s="1"/>
  <c r="E120" i="10" s="1"/>
  <c r="E121" i="10" s="1"/>
  <c r="E122" i="10" s="1"/>
  <c r="E123" i="10" s="1"/>
  <c r="E124" i="10" s="1"/>
  <c r="E125" i="10" s="1"/>
  <c r="E126" i="10" s="1"/>
  <c r="E127" i="10" s="1"/>
  <c r="E128" i="10" s="1"/>
  <c r="E129" i="10" s="1"/>
  <c r="E130" i="10" s="1"/>
  <c r="E131" i="10" s="1"/>
  <c r="E132" i="10" s="1"/>
  <c r="E133" i="10" s="1"/>
  <c r="C68" i="10"/>
  <c r="C69" i="10" s="1"/>
  <c r="C70" i="10" s="1"/>
  <c r="C71" i="10" s="1"/>
  <c r="C72" i="10" s="1"/>
  <c r="C73" i="10" s="1"/>
  <c r="C74" i="10" s="1"/>
  <c r="C75" i="10" s="1"/>
  <c r="C76" i="10" s="1"/>
  <c r="C77" i="10" s="1"/>
  <c r="C78" i="10" s="1"/>
  <c r="C79" i="10" s="1"/>
  <c r="C80" i="10" s="1"/>
  <c r="C81" i="10" s="1"/>
  <c r="C82" i="10" s="1"/>
  <c r="C83" i="10" s="1"/>
  <c r="C84" i="10" s="1"/>
  <c r="C85" i="10" s="1"/>
  <c r="C86" i="10" s="1"/>
  <c r="C87" i="10" s="1"/>
  <c r="C88" i="10" s="1"/>
  <c r="C89" i="10" s="1"/>
  <c r="C90" i="10" s="1"/>
  <c r="C91" i="10" s="1"/>
  <c r="C92" i="10" s="1"/>
  <c r="C93" i="10" s="1"/>
  <c r="C94" i="10" s="1"/>
  <c r="C95" i="10" s="1"/>
  <c r="C96" i="10" s="1"/>
  <c r="C97" i="10" s="1"/>
  <c r="C98" i="10" s="1"/>
  <c r="C99" i="10" s="1"/>
  <c r="C100" i="10" s="1"/>
  <c r="C101" i="10" s="1"/>
  <c r="C102" i="10" s="1"/>
  <c r="C103" i="10" s="1"/>
  <c r="C104" i="10" s="1"/>
  <c r="C105" i="10" s="1"/>
  <c r="C106" i="10" s="1"/>
  <c r="C107" i="10" s="1"/>
  <c r="C108" i="10" s="1"/>
  <c r="C109" i="10" s="1"/>
  <c r="C110" i="10" s="1"/>
  <c r="C111" i="10" s="1"/>
  <c r="C112" i="10" s="1"/>
  <c r="C113" i="10" s="1"/>
  <c r="C114" i="10" s="1"/>
  <c r="C115" i="10" s="1"/>
  <c r="C116" i="10" s="1"/>
  <c r="C117" i="10" s="1"/>
  <c r="C118" i="10" s="1"/>
  <c r="C119" i="10" s="1"/>
  <c r="C120" i="10" s="1"/>
  <c r="C121" i="10" s="1"/>
  <c r="C122" i="10" s="1"/>
  <c r="C123" i="10" s="1"/>
  <c r="C124" i="10" s="1"/>
  <c r="C125" i="10" s="1"/>
  <c r="C126" i="10" s="1"/>
  <c r="C127" i="10" s="1"/>
  <c r="C128" i="10" s="1"/>
  <c r="C129" i="10" s="1"/>
  <c r="C130" i="10" s="1"/>
  <c r="C131" i="10" s="1"/>
  <c r="C132" i="10" s="1"/>
  <c r="C133" i="10" s="1"/>
  <c r="D68" i="9"/>
  <c r="C64" i="8"/>
  <c r="AA126" i="7"/>
  <c r="AA127" i="7" s="1"/>
  <c r="AA128" i="7" s="1"/>
  <c r="AA129" i="7" s="1"/>
  <c r="AA130" i="7" s="1"/>
  <c r="AA131" i="7" s="1"/>
  <c r="AA132" i="7" s="1"/>
  <c r="AA133" i="7" s="1"/>
  <c r="AA134" i="7" s="1"/>
  <c r="AA135" i="7" s="1"/>
  <c r="AA136" i="7" s="1"/>
  <c r="AA137" i="7" s="1"/>
  <c r="AA138" i="7" s="1"/>
  <c r="AA139" i="7" s="1"/>
  <c r="AA140" i="7" s="1"/>
  <c r="AA141" i="7" s="1"/>
  <c r="AA142" i="7" s="1"/>
  <c r="AA143" i="7" s="1"/>
  <c r="AA144" i="7" s="1"/>
  <c r="AA145" i="7" s="1"/>
  <c r="AA146" i="7" s="1"/>
  <c r="AA147" i="7" s="1"/>
  <c r="AA148" i="7" s="1"/>
  <c r="AA149" i="7" s="1"/>
  <c r="AA150" i="7" s="1"/>
  <c r="AA151" i="7" s="1"/>
  <c r="AA152" i="7" s="1"/>
  <c r="AA153" i="7" s="1"/>
  <c r="AA154" i="7" s="1"/>
  <c r="AA155" i="7" s="1"/>
  <c r="AA156" i="7" s="1"/>
  <c r="AA157" i="7" s="1"/>
  <c r="AA158" i="7" s="1"/>
  <c r="AA159" i="7" s="1"/>
  <c r="AA160" i="7" s="1"/>
  <c r="AA161" i="7" s="1"/>
  <c r="AA162" i="7" s="1"/>
  <c r="AA163" i="7" s="1"/>
  <c r="AA164" i="7" s="1"/>
  <c r="AA165" i="7" s="1"/>
  <c r="AA166" i="7" s="1"/>
  <c r="AA167" i="7" s="1"/>
  <c r="AA168" i="7" s="1"/>
  <c r="AA169" i="7" s="1"/>
  <c r="AA170" i="7" s="1"/>
  <c r="AA171" i="7" s="1"/>
  <c r="AA172" i="7" s="1"/>
  <c r="AA173" i="7" s="1"/>
  <c r="AA174" i="7" s="1"/>
  <c r="AA175" i="7" s="1"/>
  <c r="AA176" i="7" s="1"/>
  <c r="AA177" i="7" s="1"/>
  <c r="AA178" i="7" s="1"/>
  <c r="AA179" i="7" s="1"/>
  <c r="AA180" i="7" s="1"/>
  <c r="AA181" i="7" s="1"/>
  <c r="AA182" i="7" s="1"/>
  <c r="AA183" i="7" s="1"/>
  <c r="Z184" i="7" s="1"/>
  <c r="Z219" i="7" s="1"/>
  <c r="S73" i="7"/>
  <c r="S74" i="7" s="1"/>
  <c r="S75" i="7" s="1"/>
  <c r="S76" i="7" s="1"/>
  <c r="S77" i="7" s="1"/>
  <c r="S78" i="7" s="1"/>
  <c r="S79" i="7" s="1"/>
  <c r="S80" i="7" s="1"/>
  <c r="S81" i="7" s="1"/>
  <c r="S82" i="7" s="1"/>
  <c r="S83" i="7" s="1"/>
  <c r="S84" i="7" s="1"/>
  <c r="S85" i="7" s="1"/>
  <c r="S86" i="7" s="1"/>
  <c r="S87" i="7" s="1"/>
  <c r="S88" i="7" s="1"/>
  <c r="S89" i="7" s="1"/>
  <c r="S90" i="7" s="1"/>
  <c r="S91" i="7" s="1"/>
  <c r="S92" i="7" s="1"/>
  <c r="S93" i="7" s="1"/>
  <c r="S94" i="7" s="1"/>
  <c r="S95" i="7" s="1"/>
  <c r="S96" i="7" s="1"/>
  <c r="S97" i="7" s="1"/>
  <c r="S98" i="7" s="1"/>
  <c r="S99" i="7" s="1"/>
  <c r="S100" i="7" s="1"/>
  <c r="S101" i="7" s="1"/>
  <c r="S102" i="7" s="1"/>
  <c r="S103" i="7" s="1"/>
  <c r="S104" i="7" s="1"/>
  <c r="S105" i="7" s="1"/>
  <c r="S106" i="7" s="1"/>
  <c r="S107" i="7" s="1"/>
  <c r="S108" i="7" s="1"/>
  <c r="S109" i="7" s="1"/>
  <c r="S110" i="7" s="1"/>
  <c r="S111" i="7" s="1"/>
  <c r="S112" i="7" s="1"/>
  <c r="S113" i="7" s="1"/>
  <c r="S114" i="7" s="1"/>
  <c r="S115" i="7" s="1"/>
  <c r="S116" i="7" s="1"/>
  <c r="S117" i="7" s="1"/>
  <c r="S118" i="7" s="1"/>
  <c r="S119" i="7" s="1"/>
  <c r="S120" i="7" s="1"/>
  <c r="S121" i="7" s="1"/>
  <c r="S122" i="7" s="1"/>
  <c r="S123" i="7" s="1"/>
  <c r="S124" i="7" s="1"/>
  <c r="S125" i="7" s="1"/>
  <c r="S126" i="7" s="1"/>
  <c r="S127" i="7" s="1"/>
  <c r="S128" i="7" s="1"/>
  <c r="S129" i="7" s="1"/>
  <c r="S130" i="7" s="1"/>
  <c r="S131" i="7" s="1"/>
  <c r="S132" i="7" s="1"/>
  <c r="S133" i="7" s="1"/>
  <c r="S134" i="7" s="1"/>
  <c r="S135" i="7" s="1"/>
  <c r="S136" i="7" s="1"/>
  <c r="S137" i="7" s="1"/>
  <c r="S140" i="7" s="1"/>
  <c r="S141" i="7" s="1"/>
  <c r="S142" i="7" s="1"/>
  <c r="S143" i="7" s="1"/>
  <c r="S144" i="7" s="1"/>
  <c r="S145" i="7" s="1"/>
  <c r="S146" i="7" s="1"/>
  <c r="S147" i="7" s="1"/>
  <c r="S148" i="7" s="1"/>
  <c r="S149" i="7" s="1"/>
  <c r="S150" i="7" s="1"/>
  <c r="S151" i="7" s="1"/>
  <c r="S152" i="7" s="1"/>
  <c r="S153" i="7" s="1"/>
  <c r="S154" i="7" s="1"/>
  <c r="S155" i="7" s="1"/>
  <c r="S156" i="7" s="1"/>
  <c r="S157" i="7" s="1"/>
  <c r="S158" i="7" s="1"/>
  <c r="S159" i="7" s="1"/>
  <c r="S160" i="7" s="1"/>
  <c r="S161" i="7" s="1"/>
  <c r="S162" i="7" s="1"/>
  <c r="S163" i="7" s="1"/>
  <c r="S164" i="7" s="1"/>
  <c r="S165" i="7" s="1"/>
  <c r="S166" i="7" s="1"/>
  <c r="S167" i="7" s="1"/>
  <c r="S168" i="7" s="1"/>
  <c r="S169" i="7" s="1"/>
  <c r="S170" i="7" s="1"/>
  <c r="S171" i="7" s="1"/>
  <c r="S172" i="7" s="1"/>
  <c r="S173" i="7" s="1"/>
  <c r="S174" i="7" s="1"/>
  <c r="S175" i="7" s="1"/>
  <c r="S176" i="7" s="1"/>
  <c r="S177" i="7" s="1"/>
  <c r="S178" i="7" s="1"/>
  <c r="S179" i="7" s="1"/>
  <c r="S180" i="7" s="1"/>
  <c r="S181" i="7" s="1"/>
  <c r="S182" i="7" s="1"/>
  <c r="S183" i="7" s="1"/>
  <c r="R184" i="7" s="1"/>
  <c r="R219" i="7" s="1"/>
  <c r="M61" i="7"/>
  <c r="M62" i="7" s="1"/>
  <c r="M63" i="7" s="1"/>
  <c r="M64" i="7" s="1"/>
  <c r="M65" i="7" s="1"/>
  <c r="M66" i="7" s="1"/>
  <c r="M67" i="7" s="1"/>
  <c r="M68" i="7" s="1"/>
  <c r="M69" i="7" s="1"/>
  <c r="M70" i="7" s="1"/>
  <c r="M71" i="7" s="1"/>
  <c r="M72" i="7" s="1"/>
  <c r="M73" i="7" s="1"/>
  <c r="M74" i="7" s="1"/>
  <c r="M75" i="7" s="1"/>
  <c r="M76" i="7" s="1"/>
  <c r="M77" i="7" s="1"/>
  <c r="M78" i="7" s="1"/>
  <c r="M79" i="7" s="1"/>
  <c r="M80" i="7" s="1"/>
  <c r="M81" i="7" s="1"/>
  <c r="M82" i="7" s="1"/>
  <c r="M83" i="7" s="1"/>
  <c r="M84" i="7" s="1"/>
  <c r="M85" i="7" s="1"/>
  <c r="M86" i="7" s="1"/>
  <c r="M87" i="7" s="1"/>
  <c r="M88" i="7" s="1"/>
  <c r="M89" i="7" s="1"/>
  <c r="M90" i="7" s="1"/>
  <c r="M91" i="7" s="1"/>
  <c r="M92" i="7" s="1"/>
  <c r="M93" i="7" s="1"/>
  <c r="M94" i="7" s="1"/>
  <c r="M95" i="7" s="1"/>
  <c r="M96" i="7" s="1"/>
  <c r="M97" i="7" s="1"/>
  <c r="M98" i="7" s="1"/>
  <c r="M99" i="7" s="1"/>
  <c r="M100" i="7" s="1"/>
  <c r="M101" i="7" s="1"/>
  <c r="M102" i="7" s="1"/>
  <c r="M103" i="7" s="1"/>
  <c r="M104" i="7" s="1"/>
  <c r="M105" i="7" s="1"/>
  <c r="M106" i="7" s="1"/>
  <c r="M107" i="7" s="1"/>
  <c r="M108" i="7" s="1"/>
  <c r="M109" i="7" s="1"/>
  <c r="M110" i="7" s="1"/>
  <c r="M111" i="7" s="1"/>
  <c r="M112" i="7" s="1"/>
  <c r="M113" i="7" s="1"/>
  <c r="M114" i="7" s="1"/>
  <c r="M115" i="7" s="1"/>
  <c r="M116" i="7" s="1"/>
  <c r="M117" i="7" s="1"/>
  <c r="M118" i="7" s="1"/>
  <c r="M119" i="7" s="1"/>
  <c r="M120" i="7" s="1"/>
  <c r="M121" i="7" s="1"/>
  <c r="M122" i="7" s="1"/>
  <c r="M123" i="7" s="1"/>
  <c r="M124" i="7" s="1"/>
  <c r="M125" i="7" s="1"/>
  <c r="M126" i="7" s="1"/>
  <c r="M127" i="7" s="1"/>
  <c r="M128" i="7" s="1"/>
  <c r="M129" i="7" s="1"/>
  <c r="M130" i="7" s="1"/>
  <c r="M131" i="7" s="1"/>
  <c r="M132" i="7" s="1"/>
  <c r="M133" i="7" s="1"/>
  <c r="M134" i="7" s="1"/>
  <c r="M135" i="7" s="1"/>
  <c r="M136" i="7" s="1"/>
  <c r="M137" i="7" s="1"/>
  <c r="M140" i="7" s="1"/>
  <c r="M141" i="7" s="1"/>
  <c r="M142" i="7" s="1"/>
  <c r="M143" i="7" s="1"/>
  <c r="M144" i="7" s="1"/>
  <c r="M145" i="7" s="1"/>
  <c r="M146" i="7" s="1"/>
  <c r="M147" i="7" s="1"/>
  <c r="M148" i="7" s="1"/>
  <c r="M149" i="7" s="1"/>
  <c r="M150" i="7" s="1"/>
  <c r="M151" i="7" s="1"/>
  <c r="M152" i="7" s="1"/>
  <c r="M153" i="7" s="1"/>
  <c r="M154" i="7" s="1"/>
  <c r="M155" i="7" s="1"/>
  <c r="M156" i="7" s="1"/>
  <c r="M157" i="7" s="1"/>
  <c r="M158" i="7" s="1"/>
  <c r="M159" i="7" s="1"/>
  <c r="M160" i="7" s="1"/>
  <c r="M161" i="7" s="1"/>
  <c r="M162" i="7" s="1"/>
  <c r="M163" i="7" s="1"/>
  <c r="M164" i="7" s="1"/>
  <c r="M165" i="7" s="1"/>
  <c r="M166" i="7" s="1"/>
  <c r="M167" i="7" s="1"/>
  <c r="M168" i="7" s="1"/>
  <c r="M169" i="7" s="1"/>
  <c r="M170" i="7" s="1"/>
  <c r="M171" i="7" s="1"/>
  <c r="M172" i="7" s="1"/>
  <c r="M173" i="7" s="1"/>
  <c r="M174" i="7" s="1"/>
  <c r="M175" i="7" s="1"/>
  <c r="M176" i="7" s="1"/>
  <c r="M177" i="7" s="1"/>
  <c r="M178" i="7" s="1"/>
  <c r="M179" i="7" s="1"/>
  <c r="M180" i="7" s="1"/>
  <c r="M181" i="7" s="1"/>
  <c r="M182" i="7" s="1"/>
  <c r="M183" i="7" s="1"/>
  <c r="L184" i="7" s="1"/>
  <c r="L219" i="7" s="1"/>
  <c r="I61" i="7"/>
  <c r="I62" i="7" s="1"/>
  <c r="I63" i="7" s="1"/>
  <c r="I64" i="7" s="1"/>
  <c r="I65" i="7" s="1"/>
  <c r="I66" i="7" s="1"/>
  <c r="I67" i="7" s="1"/>
  <c r="I68" i="7" s="1"/>
  <c r="I69" i="7" s="1"/>
  <c r="I70" i="7" s="1"/>
  <c r="I71" i="7" s="1"/>
  <c r="I72" i="7" s="1"/>
  <c r="I73" i="7" s="1"/>
  <c r="I74" i="7" s="1"/>
  <c r="I75" i="7" s="1"/>
  <c r="I76" i="7" s="1"/>
  <c r="I77" i="7" s="1"/>
  <c r="I78" i="7" s="1"/>
  <c r="I79" i="7" s="1"/>
  <c r="I80" i="7" s="1"/>
  <c r="I81" i="7" s="1"/>
  <c r="I82" i="7" s="1"/>
  <c r="I83" i="7" s="1"/>
  <c r="I84" i="7" s="1"/>
  <c r="I85" i="7" s="1"/>
  <c r="I86" i="7" s="1"/>
  <c r="I87" i="7" s="1"/>
  <c r="I88" i="7" s="1"/>
  <c r="I89" i="7" s="1"/>
  <c r="I90" i="7" s="1"/>
  <c r="I91" i="7" s="1"/>
  <c r="I92" i="7" s="1"/>
  <c r="I93" i="7" s="1"/>
  <c r="I94" i="7" s="1"/>
  <c r="I95" i="7" s="1"/>
  <c r="I96" i="7" s="1"/>
  <c r="I97" i="7" s="1"/>
  <c r="I98" i="7" s="1"/>
  <c r="I99" i="7" s="1"/>
  <c r="I100" i="7" s="1"/>
  <c r="I101" i="7" s="1"/>
  <c r="I102" i="7" s="1"/>
  <c r="I103" i="7" s="1"/>
  <c r="I104" i="7" s="1"/>
  <c r="I105" i="7" s="1"/>
  <c r="I106" i="7" s="1"/>
  <c r="I107" i="7" s="1"/>
  <c r="I108" i="7" s="1"/>
  <c r="I109" i="7" s="1"/>
  <c r="I110" i="7" s="1"/>
  <c r="I111" i="7" s="1"/>
  <c r="I112" i="7" s="1"/>
  <c r="I113" i="7" s="1"/>
  <c r="I114" i="7" s="1"/>
  <c r="I115" i="7" s="1"/>
  <c r="I116" i="7" s="1"/>
  <c r="I117" i="7" s="1"/>
  <c r="I118" i="7" s="1"/>
  <c r="I119" i="7" s="1"/>
  <c r="I120" i="7" s="1"/>
  <c r="I121" i="7" s="1"/>
  <c r="I122" i="7" s="1"/>
  <c r="I123" i="7" s="1"/>
  <c r="I124" i="7" s="1"/>
  <c r="I125" i="7" s="1"/>
  <c r="I126" i="7" s="1"/>
  <c r="I127" i="7" s="1"/>
  <c r="I128" i="7" s="1"/>
  <c r="I129" i="7" s="1"/>
  <c r="I130" i="7" s="1"/>
  <c r="I131" i="7" s="1"/>
  <c r="I132" i="7" s="1"/>
  <c r="I133" i="7" s="1"/>
  <c r="I134" i="7" s="1"/>
  <c r="I135" i="7" s="1"/>
  <c r="I136" i="7" s="1"/>
  <c r="I137" i="7" s="1"/>
  <c r="I140" i="7" s="1"/>
  <c r="I141" i="7" s="1"/>
  <c r="I142" i="7" s="1"/>
  <c r="I143" i="7" s="1"/>
  <c r="I144" i="7" s="1"/>
  <c r="I145" i="7" s="1"/>
  <c r="I146" i="7" s="1"/>
  <c r="I147" i="7" s="1"/>
  <c r="I148" i="7" s="1"/>
  <c r="I149" i="7" s="1"/>
  <c r="I150" i="7" s="1"/>
  <c r="I151" i="7" s="1"/>
  <c r="I152" i="7" s="1"/>
  <c r="I153" i="7" s="1"/>
  <c r="I154" i="7" s="1"/>
  <c r="I155" i="7" s="1"/>
  <c r="I156" i="7" s="1"/>
  <c r="I157" i="7" s="1"/>
  <c r="I158" i="7" s="1"/>
  <c r="I159" i="7" s="1"/>
  <c r="I160" i="7" s="1"/>
  <c r="I161" i="7" s="1"/>
  <c r="I162" i="7" s="1"/>
  <c r="I163" i="7" s="1"/>
  <c r="I164" i="7" s="1"/>
  <c r="I165" i="7" s="1"/>
  <c r="I166" i="7" s="1"/>
  <c r="I167" i="7" s="1"/>
  <c r="I168" i="7" s="1"/>
  <c r="I169" i="7" s="1"/>
  <c r="I170" i="7" s="1"/>
  <c r="I171" i="7" s="1"/>
  <c r="I172" i="7" s="1"/>
  <c r="I173" i="7" s="1"/>
  <c r="I174" i="7" s="1"/>
  <c r="I175" i="7" s="1"/>
  <c r="I176" i="7" s="1"/>
  <c r="I177" i="7" s="1"/>
  <c r="I178" i="7" s="1"/>
  <c r="I179" i="7" s="1"/>
  <c r="I180" i="7" s="1"/>
  <c r="I181" i="7" s="1"/>
  <c r="I182" i="7" s="1"/>
  <c r="I183" i="7" s="1"/>
  <c r="H184" i="7" s="1"/>
  <c r="H219" i="7" s="1"/>
  <c r="G61" i="7"/>
  <c r="G62" i="7" s="1"/>
  <c r="G63" i="7" s="1"/>
  <c r="G64" i="7" s="1"/>
  <c r="G65" i="7" s="1"/>
  <c r="G66" i="7" s="1"/>
  <c r="G67" i="7" s="1"/>
  <c r="G68" i="7" s="1"/>
  <c r="G69" i="7" s="1"/>
  <c r="G70" i="7" s="1"/>
  <c r="G71" i="7" s="1"/>
  <c r="G72" i="7" s="1"/>
  <c r="G73" i="7" s="1"/>
  <c r="G74" i="7" s="1"/>
  <c r="G75" i="7" s="1"/>
  <c r="G76" i="7" s="1"/>
  <c r="G77" i="7" s="1"/>
  <c r="G78" i="7" s="1"/>
  <c r="G79" i="7" s="1"/>
  <c r="G80" i="7" s="1"/>
  <c r="G81" i="7" s="1"/>
  <c r="G82" i="7" s="1"/>
  <c r="G83" i="7" s="1"/>
  <c r="G84" i="7" s="1"/>
  <c r="G85" i="7" s="1"/>
  <c r="G86" i="7" s="1"/>
  <c r="G87" i="7" s="1"/>
  <c r="G88" i="7" s="1"/>
  <c r="G89" i="7" s="1"/>
  <c r="G90" i="7" s="1"/>
  <c r="G91" i="7" s="1"/>
  <c r="G92" i="7" s="1"/>
  <c r="G93" i="7" s="1"/>
  <c r="G94" i="7" s="1"/>
  <c r="G95" i="7" s="1"/>
  <c r="G96" i="7" s="1"/>
  <c r="G97" i="7" s="1"/>
  <c r="G98" i="7" s="1"/>
  <c r="G99" i="7" s="1"/>
  <c r="G100" i="7" s="1"/>
  <c r="G101" i="7" s="1"/>
  <c r="G102" i="7" s="1"/>
  <c r="G103" i="7" s="1"/>
  <c r="G104" i="7" s="1"/>
  <c r="G105" i="7" s="1"/>
  <c r="G106" i="7" s="1"/>
  <c r="G107" i="7" s="1"/>
  <c r="G108" i="7" s="1"/>
  <c r="G109" i="7" s="1"/>
  <c r="G110" i="7" s="1"/>
  <c r="G111" i="7" s="1"/>
  <c r="G112" i="7" s="1"/>
  <c r="G113" i="7" s="1"/>
  <c r="G114" i="7" s="1"/>
  <c r="G115" i="7" s="1"/>
  <c r="G116" i="7" s="1"/>
  <c r="G117" i="7" s="1"/>
  <c r="G118" i="7" s="1"/>
  <c r="G119" i="7" s="1"/>
  <c r="G120" i="7" s="1"/>
  <c r="G121" i="7" s="1"/>
  <c r="G122" i="7" s="1"/>
  <c r="G123" i="7" s="1"/>
  <c r="G124" i="7" s="1"/>
  <c r="G125" i="7" s="1"/>
  <c r="G126" i="7" s="1"/>
  <c r="G127" i="7" s="1"/>
  <c r="G128" i="7" s="1"/>
  <c r="G129" i="7" s="1"/>
  <c r="G130" i="7" s="1"/>
  <c r="G131" i="7" s="1"/>
  <c r="G132" i="7" s="1"/>
  <c r="G133" i="7" s="1"/>
  <c r="G134" i="7" s="1"/>
  <c r="G135" i="7" s="1"/>
  <c r="G136" i="7" s="1"/>
  <c r="G137" i="7" s="1"/>
  <c r="G140" i="7" s="1"/>
  <c r="G141" i="7" s="1"/>
  <c r="G142" i="7" s="1"/>
  <c r="G143" i="7" s="1"/>
  <c r="G144" i="7" s="1"/>
  <c r="G145" i="7" s="1"/>
  <c r="G146" i="7" s="1"/>
  <c r="G147" i="7" s="1"/>
  <c r="G148" i="7" s="1"/>
  <c r="G149" i="7" s="1"/>
  <c r="G150" i="7" s="1"/>
  <c r="G151" i="7" s="1"/>
  <c r="G152" i="7" s="1"/>
  <c r="G153" i="7" s="1"/>
  <c r="G154" i="7" s="1"/>
  <c r="G155" i="7" s="1"/>
  <c r="G156" i="7" s="1"/>
  <c r="G157" i="7" s="1"/>
  <c r="G158" i="7" s="1"/>
  <c r="G159" i="7" s="1"/>
  <c r="G160" i="7" s="1"/>
  <c r="G161" i="7" s="1"/>
  <c r="G162" i="7" s="1"/>
  <c r="G163" i="7" s="1"/>
  <c r="G164" i="7" s="1"/>
  <c r="G165" i="7" s="1"/>
  <c r="G166" i="7" s="1"/>
  <c r="G167" i="7" s="1"/>
  <c r="G168" i="7" s="1"/>
  <c r="G169" i="7" s="1"/>
  <c r="G170" i="7" s="1"/>
  <c r="G171" i="7" s="1"/>
  <c r="G172" i="7" s="1"/>
  <c r="G173" i="7" s="1"/>
  <c r="G174" i="7" s="1"/>
  <c r="G175" i="7" s="1"/>
  <c r="G176" i="7" s="1"/>
  <c r="G177" i="7" s="1"/>
  <c r="G178" i="7" s="1"/>
  <c r="G179" i="7" s="1"/>
  <c r="G180" i="7" s="1"/>
  <c r="G181" i="7" s="1"/>
  <c r="G182" i="7" s="1"/>
  <c r="G183" i="7" s="1"/>
  <c r="F184" i="7" s="1"/>
  <c r="F219" i="7" s="1"/>
  <c r="E61" i="7"/>
  <c r="E62" i="7" s="1"/>
  <c r="E63" i="7" s="1"/>
  <c r="E64" i="7" s="1"/>
  <c r="E65" i="7" s="1"/>
  <c r="E66" i="7" s="1"/>
  <c r="E67" i="7" s="1"/>
  <c r="E68" i="7" s="1"/>
  <c r="E69" i="7" s="1"/>
  <c r="E70" i="7" s="1"/>
  <c r="E71" i="7" s="1"/>
  <c r="E72" i="7" s="1"/>
  <c r="E73" i="7" s="1"/>
  <c r="E74" i="7" s="1"/>
  <c r="E75" i="7" s="1"/>
  <c r="E76" i="7" s="1"/>
  <c r="E77" i="7" s="1"/>
  <c r="E78" i="7" s="1"/>
  <c r="E79" i="7" s="1"/>
  <c r="E80" i="7" s="1"/>
  <c r="E81" i="7" s="1"/>
  <c r="E82" i="7" s="1"/>
  <c r="E83" i="7" s="1"/>
  <c r="E84" i="7" s="1"/>
  <c r="E85" i="7" s="1"/>
  <c r="E86" i="7" s="1"/>
  <c r="E87" i="7" s="1"/>
  <c r="E88" i="7" s="1"/>
  <c r="E89" i="7" s="1"/>
  <c r="E90" i="7" s="1"/>
  <c r="E91" i="7" s="1"/>
  <c r="E92" i="7" s="1"/>
  <c r="E93" i="7" s="1"/>
  <c r="E94" i="7" s="1"/>
  <c r="E95" i="7" s="1"/>
  <c r="E96" i="7" s="1"/>
  <c r="E97" i="7" s="1"/>
  <c r="E98" i="7" s="1"/>
  <c r="E99" i="7" s="1"/>
  <c r="E100" i="7" s="1"/>
  <c r="E101" i="7" s="1"/>
  <c r="E102" i="7" s="1"/>
  <c r="E103" i="7" s="1"/>
  <c r="E104" i="7" s="1"/>
  <c r="E105" i="7" s="1"/>
  <c r="E106" i="7" s="1"/>
  <c r="E107" i="7" s="1"/>
  <c r="E108" i="7" s="1"/>
  <c r="E109" i="7" s="1"/>
  <c r="E110" i="7" s="1"/>
  <c r="E111" i="7" s="1"/>
  <c r="E112" i="7" s="1"/>
  <c r="E113" i="7" s="1"/>
  <c r="E114" i="7" s="1"/>
  <c r="E115" i="7" s="1"/>
  <c r="E116" i="7" s="1"/>
  <c r="E117" i="7" s="1"/>
  <c r="E118" i="7" s="1"/>
  <c r="E119" i="7" s="1"/>
  <c r="E120" i="7" s="1"/>
  <c r="E121" i="7" s="1"/>
  <c r="E122" i="7" s="1"/>
  <c r="E123" i="7" s="1"/>
  <c r="E124" i="7" s="1"/>
  <c r="E125" i="7" s="1"/>
  <c r="E126" i="7" s="1"/>
  <c r="E127" i="7" s="1"/>
  <c r="E128" i="7" s="1"/>
  <c r="E129" i="7" s="1"/>
  <c r="E130" i="7" s="1"/>
  <c r="E131" i="7" s="1"/>
  <c r="E132" i="7" s="1"/>
  <c r="E133" i="7" s="1"/>
  <c r="E134" i="7" s="1"/>
  <c r="E135" i="7" s="1"/>
  <c r="E136" i="7" s="1"/>
  <c r="E137" i="7" s="1"/>
  <c r="E140" i="7" s="1"/>
  <c r="E141" i="7" s="1"/>
  <c r="E142" i="7" s="1"/>
  <c r="E143" i="7" s="1"/>
  <c r="E144" i="7" s="1"/>
  <c r="E145" i="7" s="1"/>
  <c r="E146" i="7" s="1"/>
  <c r="E147" i="7" s="1"/>
  <c r="E148" i="7" s="1"/>
  <c r="E149" i="7" s="1"/>
  <c r="E150" i="7" s="1"/>
  <c r="E151" i="7" s="1"/>
  <c r="E152" i="7" s="1"/>
  <c r="E153" i="7" s="1"/>
  <c r="E154" i="7" s="1"/>
  <c r="E155" i="7" s="1"/>
  <c r="E156" i="7" s="1"/>
  <c r="E157" i="7" s="1"/>
  <c r="E158" i="7" s="1"/>
  <c r="E159" i="7" s="1"/>
  <c r="E160" i="7" s="1"/>
  <c r="E161" i="7" s="1"/>
  <c r="E162" i="7" s="1"/>
  <c r="E163" i="7" s="1"/>
  <c r="E164" i="7" s="1"/>
  <c r="E165" i="7" s="1"/>
  <c r="E166" i="7" s="1"/>
  <c r="E167" i="7" s="1"/>
  <c r="E168" i="7" s="1"/>
  <c r="E169" i="7" s="1"/>
  <c r="E170" i="7" s="1"/>
  <c r="E171" i="7" s="1"/>
  <c r="E172" i="7" s="1"/>
  <c r="C61" i="7"/>
  <c r="C62" i="7" s="1"/>
  <c r="C63" i="7" s="1"/>
  <c r="C64" i="7" s="1"/>
  <c r="C65" i="7" s="1"/>
  <c r="C66" i="7" s="1"/>
  <c r="C67" i="7" s="1"/>
  <c r="C68" i="7" s="1"/>
  <c r="C69" i="7" s="1"/>
  <c r="C70" i="7" s="1"/>
  <c r="C71" i="7" s="1"/>
  <c r="C72" i="7" s="1"/>
  <c r="C73" i="7" s="1"/>
  <c r="C74" i="7" s="1"/>
  <c r="C75" i="7" s="1"/>
  <c r="C76" i="7" s="1"/>
  <c r="C77" i="7" s="1"/>
  <c r="C78" i="7" s="1"/>
  <c r="C79" i="7" s="1"/>
  <c r="C80" i="7" s="1"/>
  <c r="C81" i="7" s="1"/>
  <c r="C82" i="7" s="1"/>
  <c r="C83" i="7" s="1"/>
  <c r="C84" i="7" s="1"/>
  <c r="C85" i="7" s="1"/>
  <c r="C86" i="7" s="1"/>
  <c r="C87" i="7" s="1"/>
  <c r="C88" i="7" s="1"/>
  <c r="C89" i="7" s="1"/>
  <c r="C90" i="7" s="1"/>
  <c r="C91" i="7" s="1"/>
  <c r="C92" i="7" s="1"/>
  <c r="C93" i="7" s="1"/>
  <c r="C94" i="7" s="1"/>
  <c r="C95" i="7" s="1"/>
  <c r="C96" i="7" s="1"/>
  <c r="C97" i="7" s="1"/>
  <c r="C98" i="7" s="1"/>
  <c r="C99" i="7" s="1"/>
  <c r="C100" i="7" s="1"/>
  <c r="C101" i="7" s="1"/>
  <c r="C102" i="7" s="1"/>
  <c r="C103" i="7" s="1"/>
  <c r="C104" i="7" s="1"/>
  <c r="C105" i="7" s="1"/>
  <c r="C106" i="7" s="1"/>
  <c r="C107" i="7" s="1"/>
  <c r="C108" i="7" s="1"/>
  <c r="C109" i="7" s="1"/>
  <c r="C110" i="7" s="1"/>
  <c r="C111" i="7" s="1"/>
  <c r="C112" i="7" s="1"/>
  <c r="C113" i="7" s="1"/>
  <c r="C114" i="7" s="1"/>
  <c r="C115" i="7" s="1"/>
  <c r="C116" i="7" s="1"/>
  <c r="C117" i="7" s="1"/>
  <c r="C118" i="7" s="1"/>
  <c r="C119" i="7" s="1"/>
  <c r="C120" i="7" s="1"/>
  <c r="C121" i="7" s="1"/>
  <c r="C122" i="7" s="1"/>
  <c r="C123" i="7" s="1"/>
  <c r="C124" i="7" s="1"/>
  <c r="C125" i="7" s="1"/>
  <c r="C126" i="7" s="1"/>
  <c r="C127" i="7" s="1"/>
  <c r="C128" i="7" s="1"/>
  <c r="C129" i="7" s="1"/>
  <c r="C130" i="7" s="1"/>
  <c r="C131" i="7" s="1"/>
  <c r="C132" i="7" s="1"/>
  <c r="C133" i="7" s="1"/>
  <c r="C134" i="7" s="1"/>
  <c r="C135" i="7" s="1"/>
  <c r="C136" i="7" s="1"/>
  <c r="C137" i="7" s="1"/>
  <c r="C140" i="7" s="1"/>
  <c r="C141" i="7" s="1"/>
  <c r="C142" i="7" s="1"/>
  <c r="C143" i="7" s="1"/>
  <c r="C144" i="7" s="1"/>
  <c r="C145" i="7" s="1"/>
  <c r="C146" i="7" s="1"/>
  <c r="C147" i="7" s="1"/>
  <c r="C148" i="7" s="1"/>
  <c r="C149" i="7" s="1"/>
  <c r="C150" i="7" s="1"/>
  <c r="C151" i="7" s="1"/>
  <c r="C152" i="7" s="1"/>
  <c r="C153" i="7" s="1"/>
  <c r="C154" i="7" s="1"/>
  <c r="C155" i="7" s="1"/>
  <c r="C156" i="7" s="1"/>
  <c r="C157" i="7" s="1"/>
  <c r="C158" i="7" s="1"/>
  <c r="C159" i="7" s="1"/>
  <c r="C160" i="7" s="1"/>
  <c r="C161" i="7" s="1"/>
  <c r="C162" i="7" s="1"/>
  <c r="C163" i="7" s="1"/>
  <c r="C164" i="7" s="1"/>
  <c r="C165" i="7" s="1"/>
  <c r="C166" i="7" s="1"/>
  <c r="C167" i="7" s="1"/>
  <c r="C168" i="7" s="1"/>
  <c r="C169" i="7" s="1"/>
  <c r="C170" i="7" s="1"/>
  <c r="C171" i="7" s="1"/>
  <c r="C172" i="7" s="1"/>
  <c r="G47" i="6"/>
  <c r="D47" i="6"/>
  <c r="C267" i="1" l="1"/>
  <c r="Q280" i="1"/>
  <c r="R280" i="1" s="1"/>
  <c r="S280" i="1" s="1"/>
  <c r="D48" i="6"/>
  <c r="D49" i="6" s="1"/>
  <c r="D50" i="6" s="1"/>
  <c r="D51" i="6" s="1"/>
  <c r="D52" i="6" s="1"/>
  <c r="D53" i="6" s="1"/>
  <c r="D54" i="6" s="1"/>
  <c r="D55" i="6" s="1"/>
  <c r="D56" i="6" s="1"/>
  <c r="D57" i="6" s="1"/>
  <c r="D58" i="6" s="1"/>
  <c r="D59" i="6" s="1"/>
  <c r="D60" i="6" s="1"/>
  <c r="D61" i="6" s="1"/>
  <c r="D62" i="6" s="1"/>
  <c r="D63" i="6" s="1"/>
  <c r="D64" i="6" s="1"/>
  <c r="D65" i="6" s="1"/>
  <c r="D66" i="6" s="1"/>
  <c r="D67" i="6" s="1"/>
  <c r="D68" i="6" s="1"/>
  <c r="D69" i="6" s="1"/>
  <c r="D70" i="6" s="1"/>
  <c r="D71" i="6" s="1"/>
  <c r="D72" i="6" s="1"/>
  <c r="D73" i="6" s="1"/>
  <c r="D74" i="6" s="1"/>
  <c r="D75" i="6" s="1"/>
  <c r="D76" i="6" s="1"/>
  <c r="D77" i="6" s="1"/>
  <c r="D78" i="6" s="1"/>
  <c r="D79" i="6" s="1"/>
  <c r="D80" i="6" s="1"/>
  <c r="D81" i="6" s="1"/>
  <c r="D82" i="6" s="1"/>
  <c r="D83" i="6" s="1"/>
  <c r="D84" i="6" s="1"/>
  <c r="D85" i="6" s="1"/>
  <c r="D86" i="6" s="1"/>
  <c r="D87" i="6" s="1"/>
  <c r="D88" i="6" s="1"/>
  <c r="D89" i="6" s="1"/>
  <c r="D90" i="6" s="1"/>
  <c r="D91" i="6" s="1"/>
  <c r="D92" i="6" s="1"/>
  <c r="D93" i="6" s="1"/>
  <c r="D94" i="6" s="1"/>
  <c r="D95" i="6" s="1"/>
  <c r="D96" i="6" s="1"/>
  <c r="D97" i="6" s="1"/>
  <c r="D98" i="6" s="1"/>
  <c r="D99" i="6" s="1"/>
  <c r="D100" i="6" s="1"/>
  <c r="D101" i="6" s="1"/>
  <c r="D102" i="6" s="1"/>
  <c r="D103" i="6" s="1"/>
  <c r="D104" i="6" s="1"/>
  <c r="D105" i="6" s="1"/>
  <c r="D106" i="6" s="1"/>
  <c r="D107" i="6" s="1"/>
  <c r="D108" i="6" s="1"/>
  <c r="D109" i="6" s="1"/>
  <c r="D110" i="6" s="1"/>
  <c r="D111" i="6" s="1"/>
  <c r="D112" i="6" s="1"/>
  <c r="D113" i="6" s="1"/>
  <c r="D114" i="6" s="1"/>
  <c r="D115" i="6" s="1"/>
  <c r="D116" i="6" s="1"/>
  <c r="D117" i="6" s="1"/>
  <c r="D118" i="6" s="1"/>
  <c r="D119" i="6" s="1"/>
  <c r="D120" i="6" s="1"/>
  <c r="D121" i="6" s="1"/>
  <c r="D122" i="6" s="1"/>
  <c r="D123" i="6" s="1"/>
  <c r="D124" i="6" s="1"/>
  <c r="D125" i="6" s="1"/>
  <c r="D126" i="6" s="1"/>
  <c r="D127" i="6" s="1"/>
  <c r="D128" i="6" s="1"/>
  <c r="D129" i="6" s="1"/>
  <c r="D130" i="6" s="1"/>
  <c r="D131" i="6" s="1"/>
  <c r="D132" i="6" s="1"/>
  <c r="D133" i="6" s="1"/>
  <c r="D134" i="6" s="1"/>
  <c r="D135" i="6" s="1"/>
  <c r="D136" i="6" s="1"/>
  <c r="D137" i="6" s="1"/>
  <c r="D140" i="6" s="1"/>
  <c r="D141" i="6" s="1"/>
  <c r="D142" i="6" s="1"/>
  <c r="D143" i="6" s="1"/>
  <c r="D144" i="6" s="1"/>
  <c r="D145" i="6" s="1"/>
  <c r="D146" i="6" s="1"/>
  <c r="D147" i="6" s="1"/>
  <c r="D148" i="6" s="1"/>
  <c r="D149" i="6" s="1"/>
  <c r="D150" i="6" s="1"/>
  <c r="D151" i="6" s="1"/>
  <c r="D152" i="6" s="1"/>
  <c r="D153" i="6" s="1"/>
  <c r="D154" i="6" s="1"/>
  <c r="D155" i="6" s="1"/>
  <c r="D156" i="6" s="1"/>
  <c r="D157" i="6" s="1"/>
  <c r="D158" i="6" s="1"/>
  <c r="D159" i="6" s="1"/>
  <c r="D160" i="6" s="1"/>
  <c r="D161" i="6" s="1"/>
  <c r="D162" i="6" s="1"/>
  <c r="D163" i="6" s="1"/>
  <c r="D164" i="6" s="1"/>
  <c r="D165" i="6" s="1"/>
  <c r="D166" i="6" s="1"/>
  <c r="D167" i="6" s="1"/>
  <c r="D168" i="6" s="1"/>
  <c r="D169" i="6" s="1"/>
  <c r="D170" i="6" s="1"/>
  <c r="D171" i="6" s="1"/>
  <c r="D172" i="6" s="1"/>
  <c r="D173" i="6" s="1"/>
  <c r="D174" i="6" s="1"/>
  <c r="D175" i="6" s="1"/>
  <c r="D176" i="6" s="1"/>
  <c r="D177" i="6" s="1"/>
  <c r="D178" i="6" s="1"/>
  <c r="D179" i="6" s="1"/>
  <c r="D180" i="6" s="1"/>
  <c r="D181" i="6" s="1"/>
  <c r="D182" i="6" s="1"/>
  <c r="D183" i="6" s="1"/>
  <c r="D184" i="6" s="1"/>
  <c r="D185" i="6" s="1"/>
  <c r="D186" i="6" s="1"/>
  <c r="D187" i="6" s="1"/>
  <c r="D188" i="6" s="1"/>
  <c r="D189" i="6" s="1"/>
  <c r="D190" i="6" s="1"/>
  <c r="D191" i="6" s="1"/>
  <c r="D192" i="6" s="1"/>
  <c r="D193" i="6" s="1"/>
  <c r="D194" i="6" s="1"/>
  <c r="D195" i="6" s="1"/>
  <c r="D196" i="6" s="1"/>
  <c r="D197" i="6" s="1"/>
  <c r="D198" i="6" s="1"/>
  <c r="D199" i="6" s="1"/>
  <c r="D200" i="6" s="1"/>
  <c r="D201" i="6" s="1"/>
  <c r="D202" i="6" s="1"/>
  <c r="D203" i="6" s="1"/>
  <c r="D204" i="6" s="1"/>
  <c r="D205" i="6" s="1"/>
  <c r="G48" i="6"/>
  <c r="G49" i="6" s="1"/>
  <c r="G50" i="6" s="1"/>
  <c r="G51" i="6" s="1"/>
  <c r="G52" i="6" s="1"/>
  <c r="G53" i="6" s="1"/>
  <c r="G54" i="6" s="1"/>
  <c r="G55" i="6" s="1"/>
  <c r="G56" i="6" s="1"/>
  <c r="G57" i="6" s="1"/>
  <c r="G58" i="6" s="1"/>
  <c r="G59" i="6" s="1"/>
  <c r="G60" i="6" s="1"/>
  <c r="G61" i="6" s="1"/>
  <c r="G62" i="6" s="1"/>
  <c r="G63" i="6" s="1"/>
  <c r="G64" i="6" s="1"/>
  <c r="G65" i="6" s="1"/>
  <c r="G66" i="6" s="1"/>
  <c r="G67" i="6" s="1"/>
  <c r="G68" i="6" s="1"/>
  <c r="G69" i="6" s="1"/>
  <c r="G70" i="6" s="1"/>
  <c r="G71" i="6" s="1"/>
  <c r="G72" i="6" s="1"/>
  <c r="G73" i="6" s="1"/>
  <c r="G74" i="6" s="1"/>
  <c r="G75" i="6" s="1"/>
  <c r="G76" i="6" s="1"/>
  <c r="G77" i="6" s="1"/>
  <c r="G78" i="6" s="1"/>
  <c r="G79" i="6" s="1"/>
  <c r="G80" i="6" s="1"/>
  <c r="G81" i="6" s="1"/>
  <c r="G82" i="6" s="1"/>
  <c r="G83" i="6" s="1"/>
  <c r="G84" i="6" s="1"/>
  <c r="G85" i="6" s="1"/>
  <c r="G86" i="6" s="1"/>
  <c r="G87" i="6" s="1"/>
  <c r="G88" i="6" s="1"/>
  <c r="G89" i="6" s="1"/>
  <c r="G90" i="6" s="1"/>
  <c r="G91" i="6" s="1"/>
  <c r="G92" i="6" s="1"/>
  <c r="G93" i="6" s="1"/>
  <c r="G94" i="6" s="1"/>
  <c r="G95" i="6" s="1"/>
  <c r="G96" i="6" s="1"/>
  <c r="G97" i="6" s="1"/>
  <c r="G98" i="6" s="1"/>
  <c r="G99" i="6" s="1"/>
  <c r="G100" i="6" s="1"/>
  <c r="G101" i="6" s="1"/>
  <c r="G102" i="6" s="1"/>
  <c r="G103" i="6" s="1"/>
  <c r="G104" i="6" s="1"/>
  <c r="G105" i="6" s="1"/>
  <c r="G106" i="6" s="1"/>
  <c r="G107" i="6" s="1"/>
  <c r="G108" i="6" s="1"/>
  <c r="G109" i="6" s="1"/>
  <c r="G110" i="6" s="1"/>
  <c r="G111" i="6" s="1"/>
  <c r="G112" i="6" s="1"/>
  <c r="G113" i="6" s="1"/>
  <c r="G114" i="6" s="1"/>
  <c r="G115" i="6" s="1"/>
  <c r="G116" i="6" s="1"/>
  <c r="G117" i="6" s="1"/>
  <c r="G118" i="6" s="1"/>
  <c r="G119" i="6" s="1"/>
  <c r="G120" i="6" s="1"/>
  <c r="G121" i="6" s="1"/>
  <c r="G122" i="6" s="1"/>
  <c r="G123" i="6" s="1"/>
  <c r="G124" i="6" s="1"/>
  <c r="G125" i="6" s="1"/>
  <c r="G126" i="6" s="1"/>
  <c r="G127" i="6" s="1"/>
  <c r="G128" i="6" s="1"/>
  <c r="G129" i="6" s="1"/>
  <c r="G130" i="6" s="1"/>
  <c r="G131" i="6" s="1"/>
  <c r="G132" i="6" s="1"/>
  <c r="G133" i="6" s="1"/>
  <c r="G134" i="6" s="1"/>
  <c r="G135" i="6" s="1"/>
  <c r="G136" i="6" s="1"/>
  <c r="G137" i="6" s="1"/>
  <c r="D69" i="9"/>
  <c r="D70" i="9" s="1"/>
  <c r="D71" i="9" s="1"/>
  <c r="D72" i="9" s="1"/>
  <c r="D73" i="9" s="1"/>
  <c r="D74" i="9" s="1"/>
  <c r="D75" i="9" s="1"/>
  <c r="D76" i="9" s="1"/>
  <c r="D77" i="9" s="1"/>
  <c r="D78" i="9" s="1"/>
  <c r="D79" i="9" s="1"/>
  <c r="D80" i="9" s="1"/>
  <c r="D81" i="9" s="1"/>
  <c r="D82" i="9" s="1"/>
  <c r="D83" i="9" s="1"/>
  <c r="D84" i="9" s="1"/>
  <c r="D85" i="9" s="1"/>
  <c r="D86" i="9" s="1"/>
  <c r="D87" i="9" s="1"/>
  <c r="D88" i="9" s="1"/>
  <c r="D89" i="9" s="1"/>
  <c r="D90" i="9" s="1"/>
  <c r="D91" i="9" s="1"/>
  <c r="D92" i="9" s="1"/>
  <c r="D93" i="9" s="1"/>
  <c r="D94" i="9" s="1"/>
  <c r="D95" i="9" s="1"/>
  <c r="D96" i="9" s="1"/>
  <c r="D97" i="9" s="1"/>
  <c r="D98" i="9" s="1"/>
  <c r="D99" i="9" s="1"/>
  <c r="D100" i="9" s="1"/>
  <c r="D101" i="9" s="1"/>
  <c r="D102" i="9" s="1"/>
  <c r="D103" i="9" s="1"/>
  <c r="D104" i="9" s="1"/>
  <c r="D105" i="9" s="1"/>
  <c r="D106" i="9" s="1"/>
  <c r="D107" i="9" s="1"/>
  <c r="D108" i="9" s="1"/>
  <c r="D109" i="9" s="1"/>
  <c r="D110" i="9" s="1"/>
  <c r="D111" i="9" s="1"/>
  <c r="D112" i="9" s="1"/>
  <c r="D113" i="9" s="1"/>
  <c r="D114" i="9" s="1"/>
  <c r="D115" i="9" s="1"/>
  <c r="D116" i="9" s="1"/>
  <c r="D117" i="9" s="1"/>
  <c r="D118" i="9" s="1"/>
  <c r="D119" i="9" s="1"/>
  <c r="D120" i="9" s="1"/>
  <c r="D121" i="9" s="1"/>
  <c r="D122" i="9" s="1"/>
  <c r="D123" i="9" s="1"/>
  <c r="D124" i="9" s="1"/>
  <c r="D125" i="9" s="1"/>
  <c r="D126" i="9" s="1"/>
  <c r="D127" i="9" s="1"/>
  <c r="D128" i="9" s="1"/>
  <c r="D129" i="9" s="1"/>
  <c r="D130" i="9" s="1"/>
  <c r="D131" i="9" s="1"/>
  <c r="D132" i="9" s="1"/>
  <c r="D133" i="9" s="1"/>
  <c r="D134" i="9" s="1"/>
  <c r="D135" i="9" s="1"/>
  <c r="D136" i="9" s="1"/>
  <c r="D137" i="9" s="1"/>
  <c r="D138" i="9" s="1"/>
  <c r="D139" i="9" s="1"/>
  <c r="D140" i="9" s="1"/>
  <c r="D141" i="9" s="1"/>
  <c r="D142" i="9" s="1"/>
  <c r="D143" i="9" s="1"/>
  <c r="D144" i="9" s="1"/>
  <c r="D145" i="9" s="1"/>
  <c r="D146" i="9" s="1"/>
  <c r="D147" i="9" s="1"/>
  <c r="D148" i="9" s="1"/>
  <c r="D149" i="9" s="1"/>
  <c r="D150" i="9" s="1"/>
  <c r="D151" i="9" s="1"/>
  <c r="D152" i="9" s="1"/>
  <c r="D153" i="9" s="1"/>
  <c r="D154" i="9" s="1"/>
  <c r="D155" i="9" s="1"/>
  <c r="D156" i="9" s="1"/>
  <c r="D157" i="9" s="1"/>
  <c r="D158" i="9" s="1"/>
  <c r="D159" i="9" s="1"/>
  <c r="D160" i="9" s="1"/>
  <c r="D161" i="9" s="1"/>
  <c r="D162" i="9" s="1"/>
  <c r="D163" i="9" s="1"/>
  <c r="D164" i="9" s="1"/>
  <c r="D165" i="9" s="1"/>
  <c r="D166" i="9" s="1"/>
  <c r="D167" i="9" s="1"/>
  <c r="D168" i="9" s="1"/>
  <c r="D169" i="9" s="1"/>
  <c r="D170" i="9" s="1"/>
  <c r="D171" i="9" s="1"/>
  <c r="D172" i="9" s="1"/>
  <c r="D173" i="9" s="1"/>
  <c r="D174" i="9" s="1"/>
  <c r="D175" i="9" s="1"/>
  <c r="D176" i="9" s="1"/>
  <c r="D177" i="9" s="1"/>
  <c r="D178" i="9" s="1"/>
  <c r="D179" i="9" s="1"/>
  <c r="D180" i="9" s="1"/>
  <c r="D181" i="9" s="1"/>
  <c r="D182" i="9" s="1"/>
  <c r="D183" i="9" s="1"/>
  <c r="D184" i="9" s="1"/>
  <c r="D185" i="9" s="1"/>
  <c r="D186" i="9" s="1"/>
  <c r="D187" i="9" s="1"/>
  <c r="D188" i="9" s="1"/>
  <c r="D189" i="9" s="1"/>
  <c r="D190" i="9" s="1"/>
  <c r="D191" i="9" s="1"/>
  <c r="D192" i="9" s="1"/>
  <c r="D193" i="9" s="1"/>
  <c r="C173" i="7"/>
  <c r="C174" i="7" s="1"/>
  <c r="B175" i="7"/>
  <c r="E173" i="7"/>
  <c r="E174" i="7" s="1"/>
  <c r="Q233" i="1"/>
  <c r="DG154" i="11"/>
  <c r="DG155" i="11" s="1"/>
  <c r="DG156" i="11" s="1"/>
  <c r="DG157" i="11" s="1"/>
  <c r="DG158" i="11" s="1"/>
  <c r="DG159" i="11" s="1"/>
  <c r="DG160" i="11" s="1"/>
  <c r="DG161" i="11" s="1"/>
  <c r="DG162" i="11" s="1"/>
  <c r="DG163" i="11" s="1"/>
  <c r="DG164" i="11" s="1"/>
  <c r="DG165" i="11" s="1"/>
  <c r="DG166" i="11" s="1"/>
  <c r="DG167" i="11" s="1"/>
  <c r="DG168" i="11" s="1"/>
  <c r="DG169" i="11" s="1"/>
  <c r="DG170" i="11" s="1"/>
  <c r="C65" i="8"/>
  <c r="C66" i="8" s="1"/>
  <c r="C67" i="8" s="1"/>
  <c r="C68" i="8" s="1"/>
  <c r="C69" i="8" s="1"/>
  <c r="C70" i="8" s="1"/>
  <c r="C71" i="8" s="1"/>
  <c r="C72" i="8" s="1"/>
  <c r="C73" i="8" s="1"/>
  <c r="C74" i="8" s="1"/>
  <c r="C75" i="8" s="1"/>
  <c r="C76" i="8" s="1"/>
  <c r="C77" i="8" s="1"/>
  <c r="C78" i="8" s="1"/>
  <c r="C79" i="8" s="1"/>
  <c r="C80" i="8" s="1"/>
  <c r="C81" i="8" s="1"/>
  <c r="C82" i="8" s="1"/>
  <c r="C83" i="8" s="1"/>
  <c r="C84" i="8" s="1"/>
  <c r="C85" i="8" s="1"/>
  <c r="C86" i="8" s="1"/>
  <c r="C87" i="8" s="1"/>
  <c r="C88" i="8" s="1"/>
  <c r="C89" i="8" s="1"/>
  <c r="C90" i="8" s="1"/>
  <c r="C91" i="8" s="1"/>
  <c r="C92" i="8" s="1"/>
  <c r="C93" i="8" s="1"/>
  <c r="C94" i="8" s="1"/>
  <c r="C95" i="8" s="1"/>
  <c r="C96" i="8" s="1"/>
  <c r="C97" i="8" s="1"/>
  <c r="C98" i="8" s="1"/>
  <c r="C99" i="8" s="1"/>
  <c r="C100" i="8" s="1"/>
  <c r="C101" i="8" s="1"/>
  <c r="C102" i="8" s="1"/>
  <c r="C103" i="8" s="1"/>
  <c r="C104" i="8" s="1"/>
  <c r="C105" i="8" s="1"/>
  <c r="C106" i="8" s="1"/>
  <c r="C107" i="8" s="1"/>
  <c r="C108" i="8" s="1"/>
  <c r="C109" i="8" s="1"/>
  <c r="C110" i="8" s="1"/>
  <c r="C111" i="8" s="1"/>
  <c r="C112" i="8" s="1"/>
  <c r="C113" i="8" s="1"/>
  <c r="C114" i="8" s="1"/>
  <c r="C115" i="8" s="1"/>
  <c r="C116" i="8" s="1"/>
  <c r="C117" i="8" s="1"/>
  <c r="C118" i="8" s="1"/>
  <c r="C119" i="8" s="1"/>
  <c r="C120" i="8" s="1"/>
  <c r="C121" i="8" s="1"/>
  <c r="C122" i="8" s="1"/>
  <c r="C123" i="8" s="1"/>
  <c r="C124" i="8" s="1"/>
  <c r="C125" i="8" s="1"/>
  <c r="C126" i="8" s="1"/>
  <c r="C127" i="8" s="1"/>
  <c r="C128" i="8" s="1"/>
  <c r="C129" i="8" s="1"/>
  <c r="C130" i="8" s="1"/>
  <c r="C131" i="8" s="1"/>
  <c r="C132" i="8" s="1"/>
  <c r="C133" i="8" s="1"/>
  <c r="C134" i="8" s="1"/>
  <c r="C135" i="8" s="1"/>
  <c r="C136" i="8" s="1"/>
  <c r="C137" i="8" s="1"/>
  <c r="C138" i="8" s="1"/>
  <c r="C139" i="8" s="1"/>
  <c r="C140" i="8" s="1"/>
  <c r="C141" i="8" s="1"/>
  <c r="C142" i="8" s="1"/>
  <c r="C143" i="8" s="1"/>
  <c r="C144" i="8" s="1"/>
  <c r="C145" i="8" s="1"/>
  <c r="C146" i="8" s="1"/>
  <c r="C147" i="8" s="1"/>
  <c r="C148" i="8" s="1"/>
  <c r="C149" i="8" s="1"/>
  <c r="C150" i="8" s="1"/>
  <c r="Q230" i="1"/>
  <c r="R230" i="1" s="1"/>
  <c r="Q232" i="1"/>
  <c r="R232" i="1" s="1"/>
  <c r="Q231" i="1"/>
  <c r="R231" i="1" s="1"/>
  <c r="Q228" i="1"/>
  <c r="R228" i="1" s="1"/>
  <c r="Q229" i="1"/>
  <c r="R229" i="1" s="1"/>
  <c r="Q226" i="1"/>
  <c r="R226" i="1" s="1"/>
  <c r="Q227" i="1"/>
  <c r="R227" i="1" s="1"/>
  <c r="Q222" i="1"/>
  <c r="R222" i="1" s="1"/>
  <c r="Q225" i="1"/>
  <c r="R225" i="1" s="1"/>
  <c r="Q224" i="1"/>
  <c r="R224" i="1" s="1"/>
  <c r="Q223" i="1"/>
  <c r="R223" i="1" s="1"/>
  <c r="AA88" i="11"/>
  <c r="AA89" i="11" s="1"/>
  <c r="AA90" i="11" s="1"/>
  <c r="AA91" i="11" s="1"/>
  <c r="AA92" i="11" s="1"/>
  <c r="AA93" i="11" s="1"/>
  <c r="AA94" i="11" s="1"/>
  <c r="AA95" i="11" s="1"/>
  <c r="AA96" i="11" s="1"/>
  <c r="AA97" i="11" s="1"/>
  <c r="AA98" i="11" s="1"/>
  <c r="AA99" i="11" s="1"/>
  <c r="AA100" i="11" s="1"/>
  <c r="AA101" i="11" s="1"/>
  <c r="AA102" i="11" s="1"/>
  <c r="AA103" i="11" s="1"/>
  <c r="AA104" i="11" s="1"/>
  <c r="AA105" i="11" s="1"/>
  <c r="AA106" i="11" s="1"/>
  <c r="AA107" i="11" s="1"/>
  <c r="AA108" i="11" s="1"/>
  <c r="AA109" i="11" s="1"/>
  <c r="AA110" i="11" s="1"/>
  <c r="AA111" i="11" s="1"/>
  <c r="AA112" i="11" s="1"/>
  <c r="AA113" i="11" s="1"/>
  <c r="AA114" i="11" s="1"/>
  <c r="AA115" i="11" s="1"/>
  <c r="AA116" i="11" s="1"/>
  <c r="AA117" i="11" s="1"/>
  <c r="AA118" i="11" s="1"/>
  <c r="AA119" i="11" s="1"/>
  <c r="AA120" i="11" s="1"/>
  <c r="AA121" i="11" s="1"/>
  <c r="AA122" i="11" s="1"/>
  <c r="AA123" i="11" s="1"/>
  <c r="AA124" i="11" s="1"/>
  <c r="AA125" i="11" s="1"/>
  <c r="AA126" i="11" s="1"/>
  <c r="AA127" i="11" s="1"/>
  <c r="AA128" i="11" s="1"/>
  <c r="AA129" i="11" s="1"/>
  <c r="AA130" i="11" s="1"/>
  <c r="AA131" i="11" s="1"/>
  <c r="AA132" i="11" s="1"/>
  <c r="AA133" i="11" s="1"/>
  <c r="AA134" i="11" s="1"/>
  <c r="AA135" i="11" s="1"/>
  <c r="AA136" i="11" s="1"/>
  <c r="AA137" i="11" s="1"/>
  <c r="AA138" i="11" s="1"/>
  <c r="AA139" i="11" s="1"/>
  <c r="AA140" i="11" s="1"/>
  <c r="AA141" i="11" s="1"/>
  <c r="AA142" i="11" s="1"/>
  <c r="C99" i="11"/>
  <c r="C100" i="11" s="1"/>
  <c r="C101" i="11" s="1"/>
  <c r="C102" i="11" s="1"/>
  <c r="DW100" i="11"/>
  <c r="DW101" i="11" s="1"/>
  <c r="DW102" i="11" s="1"/>
  <c r="DW103" i="11" s="1"/>
  <c r="DW104" i="11" s="1"/>
  <c r="DW105" i="11" s="1"/>
  <c r="DW106" i="11" s="1"/>
  <c r="DW107" i="11" s="1"/>
  <c r="DW108" i="11" s="1"/>
  <c r="DW109" i="11" s="1"/>
  <c r="DW110" i="11" s="1"/>
  <c r="DW111" i="11" s="1"/>
  <c r="DW112" i="11" s="1"/>
  <c r="DW113" i="11" s="1"/>
  <c r="DW114" i="11" s="1"/>
  <c r="DW115" i="11" s="1"/>
  <c r="DW116" i="11" s="1"/>
  <c r="DW117" i="11" s="1"/>
  <c r="DW118" i="11" s="1"/>
  <c r="DW119" i="11" s="1"/>
  <c r="DW120" i="11" s="1"/>
  <c r="DW121" i="11" s="1"/>
  <c r="DW122" i="11" s="1"/>
  <c r="DW123" i="11" s="1"/>
  <c r="DW124" i="11" s="1"/>
  <c r="DW125" i="11" s="1"/>
  <c r="DW126" i="11" s="1"/>
  <c r="DW127" i="11" s="1"/>
  <c r="DW128" i="11" s="1"/>
  <c r="DW129" i="11" s="1"/>
  <c r="DW130" i="11" s="1"/>
  <c r="DW131" i="11" s="1"/>
  <c r="DW132" i="11" s="1"/>
  <c r="DW133" i="11" s="1"/>
  <c r="DW134" i="11" s="1"/>
  <c r="DW135" i="11" s="1"/>
  <c r="DW136" i="11" s="1"/>
  <c r="DW137" i="11" s="1"/>
  <c r="DW138" i="11" s="1"/>
  <c r="DW139" i="11" s="1"/>
  <c r="DW140" i="11" s="1"/>
  <c r="DW141" i="11" s="1"/>
  <c r="DW142" i="11" s="1"/>
  <c r="DW143" i="11" s="1"/>
  <c r="DW144" i="11" s="1"/>
  <c r="DW145" i="11" s="1"/>
  <c r="DW146" i="11" s="1"/>
  <c r="DW147" i="11" s="1"/>
  <c r="DW148" i="11" s="1"/>
  <c r="DW149" i="11" s="1"/>
  <c r="DW150" i="11" s="1"/>
  <c r="DW151" i="11" s="1"/>
  <c r="DW152" i="11" s="1"/>
  <c r="DW153" i="11" s="1"/>
  <c r="DW154" i="11" s="1"/>
  <c r="DW155" i="11" s="1"/>
  <c r="DW156" i="11" s="1"/>
  <c r="DW157" i="11" s="1"/>
  <c r="DW158" i="11" s="1"/>
  <c r="DW159" i="11" s="1"/>
  <c r="DW160" i="11" s="1"/>
  <c r="DW161" i="11" s="1"/>
  <c r="DW162" i="11" s="1"/>
  <c r="DW163" i="11" s="1"/>
  <c r="DW164" i="11" s="1"/>
  <c r="DW165" i="11" s="1"/>
  <c r="DW166" i="11" s="1"/>
  <c r="DW167" i="11" s="1"/>
  <c r="DW168" i="11" s="1"/>
  <c r="DW169" i="11" s="1"/>
  <c r="DW170" i="11" s="1"/>
  <c r="BW115" i="11"/>
  <c r="BW116" i="11" s="1"/>
  <c r="AK76" i="11"/>
  <c r="EK115" i="11"/>
  <c r="EK116" i="11" s="1"/>
  <c r="CK76" i="11"/>
  <c r="O85" i="11"/>
  <c r="DO99" i="11"/>
  <c r="DO100" i="11" s="1"/>
  <c r="DO101" i="11" s="1"/>
  <c r="DO102" i="11" s="1"/>
  <c r="DE115" i="11"/>
  <c r="DE116" i="11" s="1"/>
  <c r="DK115" i="11"/>
  <c r="DK116" i="11" s="1"/>
  <c r="DK117" i="11" s="1"/>
  <c r="DK118" i="11" s="1"/>
  <c r="DK119" i="11" s="1"/>
  <c r="DK120" i="11" s="1"/>
  <c r="DK121" i="11" s="1"/>
  <c r="DK122" i="11" s="1"/>
  <c r="DK123" i="11" s="1"/>
  <c r="DK124" i="11" s="1"/>
  <c r="DK125" i="11" s="1"/>
  <c r="DK126" i="11" s="1"/>
  <c r="DK127" i="11" s="1"/>
  <c r="DK128" i="11" s="1"/>
  <c r="DK129" i="11" s="1"/>
  <c r="DK130" i="11" s="1"/>
  <c r="DK131" i="11" s="1"/>
  <c r="DK132" i="11" s="1"/>
  <c r="DK133" i="11" s="1"/>
  <c r="DK134" i="11" s="1"/>
  <c r="DK135" i="11" s="1"/>
  <c r="DK136" i="11" s="1"/>
  <c r="DK137" i="11" s="1"/>
  <c r="DK138" i="11" s="1"/>
  <c r="DK139" i="11" s="1"/>
  <c r="DK140" i="11" s="1"/>
  <c r="DK141" i="11" s="1"/>
  <c r="DK142" i="11" s="1"/>
  <c r="DK143" i="11" s="1"/>
  <c r="DK144" i="11" s="1"/>
  <c r="DK145" i="11" s="1"/>
  <c r="DK146" i="11" s="1"/>
  <c r="DK147" i="11" s="1"/>
  <c r="DK148" i="11" s="1"/>
  <c r="DK149" i="11" s="1"/>
  <c r="DK150" i="11" s="1"/>
  <c r="DK151" i="11" s="1"/>
  <c r="DK152" i="11" s="1"/>
  <c r="DK153" i="11" s="1"/>
  <c r="DU75" i="11"/>
  <c r="BY85" i="11"/>
  <c r="W75" i="11"/>
  <c r="W76" i="11" s="1"/>
  <c r="FW85" i="11"/>
  <c r="FY115" i="11"/>
  <c r="FY116" i="11" s="1"/>
  <c r="E123" i="11"/>
  <c r="I77" i="11"/>
  <c r="I78" i="11" s="1"/>
  <c r="I79" i="11" s="1"/>
  <c r="I80" i="11" s="1"/>
  <c r="I81" i="11" s="1"/>
  <c r="U85" i="11"/>
  <c r="FM88" i="11"/>
  <c r="DI115" i="11"/>
  <c r="DI116" i="11" s="1"/>
  <c r="K123" i="11"/>
  <c r="AC76" i="11"/>
  <c r="CW76" i="11"/>
  <c r="CA100" i="11"/>
  <c r="CA101" i="11" s="1"/>
  <c r="CA102" i="11" s="1"/>
  <c r="GC115" i="11"/>
  <c r="GC116" i="11" s="1"/>
  <c r="M123" i="11"/>
  <c r="DM76" i="11"/>
  <c r="AI99" i="11"/>
  <c r="AI100" i="11" s="1"/>
  <c r="AI101" i="11" s="1"/>
  <c r="AI102" i="11" s="1"/>
  <c r="EI84" i="11"/>
  <c r="DA85" i="11"/>
  <c r="EQ88" i="11"/>
  <c r="EM85" i="11"/>
  <c r="Q99" i="11"/>
  <c r="Q100" i="11" s="1"/>
  <c r="Q101" i="11" s="1"/>
  <c r="Q102" i="11" s="1"/>
  <c r="CC74" i="11"/>
  <c r="GG68" i="11"/>
  <c r="EE68" i="11"/>
  <c r="Q83" i="1"/>
  <c r="R83" i="1" s="1"/>
  <c r="S83" i="1" s="1"/>
  <c r="G69" i="10"/>
  <c r="G70" i="10" s="1"/>
  <c r="G71" i="10" s="1"/>
  <c r="G72" i="10" s="1"/>
  <c r="G73" i="10" s="1"/>
  <c r="G74" i="10" s="1"/>
  <c r="G75" i="10" s="1"/>
  <c r="G76" i="10" s="1"/>
  <c r="G77" i="10" s="1"/>
  <c r="G78" i="10" s="1"/>
  <c r="G79" i="10" s="1"/>
  <c r="G80" i="10" s="1"/>
  <c r="G81" i="10" s="1"/>
  <c r="G82" i="10" s="1"/>
  <c r="G83" i="10" s="1"/>
  <c r="G84" i="10" s="1"/>
  <c r="G85" i="10" s="1"/>
  <c r="G86" i="10" s="1"/>
  <c r="G87" i="10" s="1"/>
  <c r="G88" i="10" s="1"/>
  <c r="G89" i="10" s="1"/>
  <c r="G90" i="10" s="1"/>
  <c r="G91" i="10" s="1"/>
  <c r="G92" i="10" s="1"/>
  <c r="G93" i="10" s="1"/>
  <c r="G94" i="10" s="1"/>
  <c r="G95" i="10" s="1"/>
  <c r="G96" i="10" s="1"/>
  <c r="G97" i="10" s="1"/>
  <c r="G98" i="10" s="1"/>
  <c r="G99" i="10" s="1"/>
  <c r="G100" i="10" s="1"/>
  <c r="G101" i="10" s="1"/>
  <c r="G102" i="10" s="1"/>
  <c r="G103" i="10" s="1"/>
  <c r="G104" i="10" s="1"/>
  <c r="G105" i="10" s="1"/>
  <c r="G106" i="10" s="1"/>
  <c r="G107" i="10" s="1"/>
  <c r="G108" i="10" s="1"/>
  <c r="G109" i="10" s="1"/>
  <c r="G110" i="10" s="1"/>
  <c r="G111" i="10" s="1"/>
  <c r="G112" i="10" s="1"/>
  <c r="G113" i="10" s="1"/>
  <c r="G114" i="10" s="1"/>
  <c r="G115" i="10" s="1"/>
  <c r="G116" i="10" s="1"/>
  <c r="G117" i="10" s="1"/>
  <c r="G118" i="10" s="1"/>
  <c r="G119" i="10" s="1"/>
  <c r="G120" i="10" s="1"/>
  <c r="G121" i="10" s="1"/>
  <c r="G122" i="10" s="1"/>
  <c r="G123" i="10" s="1"/>
  <c r="G124" i="10" s="1"/>
  <c r="G125" i="10" s="1"/>
  <c r="G126" i="10" s="1"/>
  <c r="G127" i="10" s="1"/>
  <c r="G128" i="10" s="1"/>
  <c r="G129" i="10" s="1"/>
  <c r="G130" i="10" s="1"/>
  <c r="G131" i="10" s="1"/>
  <c r="G132" i="10" s="1"/>
  <c r="G133" i="10" s="1"/>
  <c r="Q126" i="1"/>
  <c r="R126" i="1" s="1"/>
  <c r="C268" i="1" l="1"/>
  <c r="Q281" i="1"/>
  <c r="R281" i="1" s="1"/>
  <c r="S281" i="1" s="1"/>
  <c r="G138" i="6"/>
  <c r="G139" i="6" s="1"/>
  <c r="G140" i="6"/>
  <c r="G141" i="6" s="1"/>
  <c r="G142" i="6" s="1"/>
  <c r="G143" i="6" s="1"/>
  <c r="G144" i="6" s="1"/>
  <c r="G145" i="6" s="1"/>
  <c r="G146" i="6" s="1"/>
  <c r="G147" i="6" s="1"/>
  <c r="G148" i="6" s="1"/>
  <c r="G149" i="6" s="1"/>
  <c r="G150" i="6" s="1"/>
  <c r="G151" i="6" s="1"/>
  <c r="G152" i="6" s="1"/>
  <c r="G153" i="6" s="1"/>
  <c r="G154" i="6" s="1"/>
  <c r="G155" i="6" s="1"/>
  <c r="G156" i="6" s="1"/>
  <c r="G157" i="6" s="1"/>
  <c r="G158" i="6" s="1"/>
  <c r="G159" i="6" s="1"/>
  <c r="G160" i="6" s="1"/>
  <c r="G161" i="6" s="1"/>
  <c r="G162" i="6" s="1"/>
  <c r="G163" i="6" s="1"/>
  <c r="G164" i="6" s="1"/>
  <c r="G165" i="6" s="1"/>
  <c r="G166" i="6" s="1"/>
  <c r="G167" i="6" s="1"/>
  <c r="G168" i="6" s="1"/>
  <c r="B218" i="6"/>
  <c r="D218" i="9"/>
  <c r="E175" i="7"/>
  <c r="C175" i="7"/>
  <c r="DF217" i="11"/>
  <c r="DV217" i="11"/>
  <c r="R233" i="1"/>
  <c r="S233" i="1" s="1"/>
  <c r="DK154" i="11"/>
  <c r="S232" i="1"/>
  <c r="S230" i="1"/>
  <c r="S228" i="1"/>
  <c r="S231" i="1"/>
  <c r="S229" i="1"/>
  <c r="S226" i="1"/>
  <c r="S227" i="1"/>
  <c r="FM89" i="11"/>
  <c r="FM90" i="11" s="1"/>
  <c r="FM91" i="11" s="1"/>
  <c r="FM92" i="11" s="1"/>
  <c r="FM93" i="11" s="1"/>
  <c r="FM94" i="11" s="1"/>
  <c r="FM95" i="11" s="1"/>
  <c r="FM96" i="11" s="1"/>
  <c r="FM97" i="11" s="1"/>
  <c r="FM98" i="11" s="1"/>
  <c r="FM99" i="11" s="1"/>
  <c r="FM100" i="11" s="1"/>
  <c r="FM101" i="11" s="1"/>
  <c r="FM102" i="11" s="1"/>
  <c r="FM103" i="11" s="1"/>
  <c r="FM104" i="11" s="1"/>
  <c r="FM105" i="11" s="1"/>
  <c r="FM106" i="11" s="1"/>
  <c r="FM107" i="11" s="1"/>
  <c r="FM108" i="11" s="1"/>
  <c r="FM109" i="11" s="1"/>
  <c r="FM110" i="11" s="1"/>
  <c r="FM111" i="11" s="1"/>
  <c r="FM112" i="11" s="1"/>
  <c r="FM113" i="11" s="1"/>
  <c r="FM114" i="11" s="1"/>
  <c r="FM115" i="11" s="1"/>
  <c r="FM116" i="11" s="1"/>
  <c r="FM117" i="11" s="1"/>
  <c r="FM118" i="11" s="1"/>
  <c r="FM119" i="11" s="1"/>
  <c r="FM120" i="11" s="1"/>
  <c r="FM121" i="11" s="1"/>
  <c r="FM122" i="11" s="1"/>
  <c r="FM123" i="11" s="1"/>
  <c r="FM124" i="11" s="1"/>
  <c r="FM125" i="11" s="1"/>
  <c r="FM126" i="11" s="1"/>
  <c r="FM127" i="11" s="1"/>
  <c r="FM128" i="11" s="1"/>
  <c r="FM129" i="11" s="1"/>
  <c r="FM130" i="11" s="1"/>
  <c r="FM131" i="11" s="1"/>
  <c r="FM132" i="11" s="1"/>
  <c r="FM133" i="11" s="1"/>
  <c r="FM134" i="11" s="1"/>
  <c r="FM135" i="11" s="1"/>
  <c r="FM136" i="11" s="1"/>
  <c r="FM137" i="11" s="1"/>
  <c r="FM138" i="11" s="1"/>
  <c r="FM139" i="11" s="1"/>
  <c r="FM140" i="11" s="1"/>
  <c r="FM141" i="11" s="1"/>
  <c r="FM142" i="11" s="1"/>
  <c r="FM143" i="11" s="1"/>
  <c r="FM144" i="11" s="1"/>
  <c r="FM145" i="11" s="1"/>
  <c r="FM146" i="11" s="1"/>
  <c r="FM147" i="11" s="1"/>
  <c r="FM148" i="11" s="1"/>
  <c r="FM149" i="11" s="1"/>
  <c r="FM150" i="11" s="1"/>
  <c r="FM151" i="11" s="1"/>
  <c r="FM152" i="11" s="1"/>
  <c r="FM153" i="11" s="1"/>
  <c r="FM154" i="11" s="1"/>
  <c r="FM155" i="11" s="1"/>
  <c r="FM156" i="11" s="1"/>
  <c r="FM157" i="11" s="1"/>
  <c r="FM158" i="11" s="1"/>
  <c r="FM159" i="11" s="1"/>
  <c r="FM160" i="11" s="1"/>
  <c r="FM161" i="11" s="1"/>
  <c r="FM162" i="11" s="1"/>
  <c r="FM163" i="11" s="1"/>
  <c r="FM164" i="11" s="1"/>
  <c r="FM165" i="11" s="1"/>
  <c r="FM166" i="11" s="1"/>
  <c r="FM167" i="11" s="1"/>
  <c r="FM168" i="11" s="1"/>
  <c r="FM169" i="11" s="1"/>
  <c r="FM170" i="11" s="1"/>
  <c r="FM171" i="11" s="1"/>
  <c r="FM172" i="11" s="1"/>
  <c r="FM173" i="11" s="1"/>
  <c r="FM174" i="11" s="1"/>
  <c r="GC117" i="11"/>
  <c r="GC118" i="11" s="1"/>
  <c r="GC119" i="11" s="1"/>
  <c r="GC120" i="11" s="1"/>
  <c r="GC121" i="11" s="1"/>
  <c r="GC122" i="11" s="1"/>
  <c r="GC123" i="11" s="1"/>
  <c r="GC124" i="11" s="1"/>
  <c r="GC125" i="11" s="1"/>
  <c r="GC126" i="11" s="1"/>
  <c r="GC127" i="11" s="1"/>
  <c r="GC128" i="11" s="1"/>
  <c r="GC129" i="11" s="1"/>
  <c r="GC130" i="11" s="1"/>
  <c r="GC131" i="11" s="1"/>
  <c r="GC132" i="11" s="1"/>
  <c r="GC133" i="11" s="1"/>
  <c r="GC134" i="11" s="1"/>
  <c r="GC135" i="11" s="1"/>
  <c r="GC136" i="11" s="1"/>
  <c r="GC137" i="11" s="1"/>
  <c r="GC138" i="11" s="1"/>
  <c r="GC139" i="11" s="1"/>
  <c r="GC140" i="11" s="1"/>
  <c r="GC141" i="11" s="1"/>
  <c r="GC142" i="11" s="1"/>
  <c r="GC143" i="11" s="1"/>
  <c r="GC144" i="11" s="1"/>
  <c r="GC145" i="11" s="1"/>
  <c r="GC146" i="11" s="1"/>
  <c r="GC147" i="11" s="1"/>
  <c r="GC148" i="11" s="1"/>
  <c r="GC149" i="11" s="1"/>
  <c r="GC150" i="11" s="1"/>
  <c r="GC151" i="11" s="1"/>
  <c r="GC152" i="11" s="1"/>
  <c r="GC153" i="11" s="1"/>
  <c r="GC154" i="11" s="1"/>
  <c r="GC155" i="11" s="1"/>
  <c r="GC156" i="11" s="1"/>
  <c r="GC157" i="11" s="1"/>
  <c r="GC158" i="11" s="1"/>
  <c r="GC159" i="11" s="1"/>
  <c r="GC160" i="11" s="1"/>
  <c r="GC161" i="11" s="1"/>
  <c r="GC162" i="11" s="1"/>
  <c r="GC163" i="11" s="1"/>
  <c r="GC164" i="11" s="1"/>
  <c r="GC165" i="11" s="1"/>
  <c r="GC166" i="11" s="1"/>
  <c r="GC167" i="11" s="1"/>
  <c r="GC168" i="11" s="1"/>
  <c r="GC169" i="11" s="1"/>
  <c r="GC170" i="11" s="1"/>
  <c r="U86" i="11"/>
  <c r="U87" i="11" s="1"/>
  <c r="U88" i="11" s="1"/>
  <c r="U89" i="11" s="1"/>
  <c r="U90" i="11" s="1"/>
  <c r="U91" i="11" s="1"/>
  <c r="U92" i="11" s="1"/>
  <c r="U93" i="11" s="1"/>
  <c r="U94" i="11" s="1"/>
  <c r="U95" i="11" s="1"/>
  <c r="U96" i="11" s="1"/>
  <c r="U97" i="11" s="1"/>
  <c r="U98" i="11" s="1"/>
  <c r="U99" i="11" s="1"/>
  <c r="U100" i="11" s="1"/>
  <c r="U101" i="11" s="1"/>
  <c r="U102" i="11" s="1"/>
  <c r="U103" i="11" s="1"/>
  <c r="U104" i="11" s="1"/>
  <c r="U105" i="11" s="1"/>
  <c r="U106" i="11" s="1"/>
  <c r="U107" i="11" s="1"/>
  <c r="U108" i="11" s="1"/>
  <c r="U109" i="11" s="1"/>
  <c r="U110" i="11" s="1"/>
  <c r="U111" i="11" s="1"/>
  <c r="U112" i="11" s="1"/>
  <c r="U113" i="11" s="1"/>
  <c r="U114" i="11" s="1"/>
  <c r="U115" i="11" s="1"/>
  <c r="U116" i="11" s="1"/>
  <c r="U117" i="11" s="1"/>
  <c r="U118" i="11" s="1"/>
  <c r="U119" i="11" s="1"/>
  <c r="U120" i="11" s="1"/>
  <c r="U121" i="11" s="1"/>
  <c r="U122" i="11" s="1"/>
  <c r="U123" i="11" s="1"/>
  <c r="U124" i="11" s="1"/>
  <c r="U125" i="11" s="1"/>
  <c r="U126" i="11" s="1"/>
  <c r="U127" i="11" s="1"/>
  <c r="U128" i="11" s="1"/>
  <c r="U129" i="11" s="1"/>
  <c r="U130" i="11" s="1"/>
  <c r="U131" i="11" s="1"/>
  <c r="U132" i="11" s="1"/>
  <c r="U133" i="11" s="1"/>
  <c r="U134" i="11" s="1"/>
  <c r="U135" i="11" s="1"/>
  <c r="U136" i="11" s="1"/>
  <c r="U137" i="11" s="1"/>
  <c r="U138" i="11" s="1"/>
  <c r="U139" i="11" s="1"/>
  <c r="U140" i="11" s="1"/>
  <c r="U141" i="11" s="1"/>
  <c r="U142" i="11" s="1"/>
  <c r="U143" i="11" s="1"/>
  <c r="U144" i="11" s="1"/>
  <c r="U145" i="11" s="1"/>
  <c r="U146" i="11" s="1"/>
  <c r="U147" i="11" s="1"/>
  <c r="U148" i="11" s="1"/>
  <c r="U149" i="11" s="1"/>
  <c r="U150" i="11" s="1"/>
  <c r="U151" i="11" s="1"/>
  <c r="U152" i="11" s="1"/>
  <c r="U153" i="11" s="1"/>
  <c r="U154" i="11" s="1"/>
  <c r="U155" i="11" s="1"/>
  <c r="U156" i="11" s="1"/>
  <c r="U157" i="11" s="1"/>
  <c r="U158" i="11" s="1"/>
  <c r="U159" i="11" s="1"/>
  <c r="U160" i="11" s="1"/>
  <c r="U161" i="11" s="1"/>
  <c r="U162" i="11" s="1"/>
  <c r="U163" i="11" s="1"/>
  <c r="U164" i="11" s="1"/>
  <c r="U165" i="11" s="1"/>
  <c r="U166" i="11" s="1"/>
  <c r="U167" i="11" s="1"/>
  <c r="U168" i="11" s="1"/>
  <c r="U169" i="11" s="1"/>
  <c r="U170" i="11" s="1"/>
  <c r="GG69" i="11"/>
  <c r="GG70" i="11" s="1"/>
  <c r="GG71" i="11" s="1"/>
  <c r="GG72" i="11" s="1"/>
  <c r="GG73" i="11" s="1"/>
  <c r="GG74" i="11" s="1"/>
  <c r="GG75" i="11" s="1"/>
  <c r="GG76" i="11" s="1"/>
  <c r="GG77" i="11" s="1"/>
  <c r="GG78" i="11" s="1"/>
  <c r="GG79" i="11" s="1"/>
  <c r="GG80" i="11" s="1"/>
  <c r="GG81" i="11" s="1"/>
  <c r="GG82" i="11" s="1"/>
  <c r="GG83" i="11" s="1"/>
  <c r="GG84" i="11" s="1"/>
  <c r="GG85" i="11" s="1"/>
  <c r="GG86" i="11" s="1"/>
  <c r="GG87" i="11" s="1"/>
  <c r="GG88" i="11" s="1"/>
  <c r="GG89" i="11" s="1"/>
  <c r="GG90" i="11" s="1"/>
  <c r="GG91" i="11" s="1"/>
  <c r="GG92" i="11" s="1"/>
  <c r="GG93" i="11" s="1"/>
  <c r="GG94" i="11" s="1"/>
  <c r="GG95" i="11" s="1"/>
  <c r="GG96" i="11" s="1"/>
  <c r="GG97" i="11" s="1"/>
  <c r="GG98" i="11" s="1"/>
  <c r="GG99" i="11" s="1"/>
  <c r="GG100" i="11" s="1"/>
  <c r="GG101" i="11" s="1"/>
  <c r="GG102" i="11" s="1"/>
  <c r="GG103" i="11" s="1"/>
  <c r="GG104" i="11" s="1"/>
  <c r="GG105" i="11" s="1"/>
  <c r="GG106" i="11" s="1"/>
  <c r="GG107" i="11" s="1"/>
  <c r="GG108" i="11" s="1"/>
  <c r="GG109" i="11" s="1"/>
  <c r="GG110" i="11" s="1"/>
  <c r="GG111" i="11" s="1"/>
  <c r="GG112" i="11" s="1"/>
  <c r="GG113" i="11" s="1"/>
  <c r="GG114" i="11" s="1"/>
  <c r="GG115" i="11" s="1"/>
  <c r="GG116" i="11" s="1"/>
  <c r="GG117" i="11" s="1"/>
  <c r="GG118" i="11" s="1"/>
  <c r="GG119" i="11" s="1"/>
  <c r="GG120" i="11" s="1"/>
  <c r="GG121" i="11" s="1"/>
  <c r="GG122" i="11" s="1"/>
  <c r="GG123" i="11" s="1"/>
  <c r="GG124" i="11" s="1"/>
  <c r="GG125" i="11" s="1"/>
  <c r="GG126" i="11" s="1"/>
  <c r="GG127" i="11" s="1"/>
  <c r="GG128" i="11" s="1"/>
  <c r="GG129" i="11" s="1"/>
  <c r="GG130" i="11" s="1"/>
  <c r="GG131" i="11" s="1"/>
  <c r="GG132" i="11" s="1"/>
  <c r="GG133" i="11" s="1"/>
  <c r="GG134" i="11" s="1"/>
  <c r="GG135" i="11" s="1"/>
  <c r="GG136" i="11" s="1"/>
  <c r="GG137" i="11" s="1"/>
  <c r="GG138" i="11" s="1"/>
  <c r="GG139" i="11" s="1"/>
  <c r="GG140" i="11" s="1"/>
  <c r="GG141" i="11" s="1"/>
  <c r="GG142" i="11" s="1"/>
  <c r="GG143" i="11" s="1"/>
  <c r="GG144" i="11" s="1"/>
  <c r="GG145" i="11" s="1"/>
  <c r="GG146" i="11" s="1"/>
  <c r="GG147" i="11" s="1"/>
  <c r="GG148" i="11" s="1"/>
  <c r="GG149" i="11" s="1"/>
  <c r="GG150" i="11" s="1"/>
  <c r="GG151" i="11" s="1"/>
  <c r="GG152" i="11" s="1"/>
  <c r="GG153" i="11" s="1"/>
  <c r="GG154" i="11" s="1"/>
  <c r="GG155" i="11" s="1"/>
  <c r="GG156" i="11" s="1"/>
  <c r="GG157" i="11" s="1"/>
  <c r="GG158" i="11" s="1"/>
  <c r="GG159" i="11" s="1"/>
  <c r="GG160" i="11" s="1"/>
  <c r="GG161" i="11" s="1"/>
  <c r="GG162" i="11" s="1"/>
  <c r="GG163" i="11" s="1"/>
  <c r="GG164" i="11" s="1"/>
  <c r="GG165" i="11" s="1"/>
  <c r="GG166" i="11" s="1"/>
  <c r="GG167" i="11" s="1"/>
  <c r="GG168" i="11" s="1"/>
  <c r="GG169" i="11" s="1"/>
  <c r="GG170" i="11" s="1"/>
  <c r="CA103" i="11"/>
  <c r="CA104" i="11" s="1"/>
  <c r="CA105" i="11" s="1"/>
  <c r="CA106" i="11" s="1"/>
  <c r="CA107" i="11" s="1"/>
  <c r="CA108" i="11" s="1"/>
  <c r="CA109" i="11" s="1"/>
  <c r="CA110" i="11" s="1"/>
  <c r="CA111" i="11" s="1"/>
  <c r="CA112" i="11" s="1"/>
  <c r="CA113" i="11" s="1"/>
  <c r="CA114" i="11" s="1"/>
  <c r="CA115" i="11" s="1"/>
  <c r="CA116" i="11" s="1"/>
  <c r="CA117" i="11" s="1"/>
  <c r="CA118" i="11" s="1"/>
  <c r="CA119" i="11" s="1"/>
  <c r="CA120" i="11" s="1"/>
  <c r="CA121" i="11" s="1"/>
  <c r="CA122" i="11" s="1"/>
  <c r="CA123" i="11" s="1"/>
  <c r="CA124" i="11" s="1"/>
  <c r="CA125" i="11" s="1"/>
  <c r="CA126" i="11" s="1"/>
  <c r="CA127" i="11" s="1"/>
  <c r="CA128" i="11" s="1"/>
  <c r="CA129" i="11" s="1"/>
  <c r="CA130" i="11" s="1"/>
  <c r="CA131" i="11" s="1"/>
  <c r="CA132" i="11" s="1"/>
  <c r="CA133" i="11" s="1"/>
  <c r="CA134" i="11" s="1"/>
  <c r="CA135" i="11" s="1"/>
  <c r="CA136" i="11" s="1"/>
  <c r="CA137" i="11" s="1"/>
  <c r="CA138" i="11" s="1"/>
  <c r="CA139" i="11" s="1"/>
  <c r="CA140" i="11" s="1"/>
  <c r="CA141" i="11" s="1"/>
  <c r="CA142" i="11" s="1"/>
  <c r="CA143" i="11" s="1"/>
  <c r="CA144" i="11" s="1"/>
  <c r="CA145" i="11" s="1"/>
  <c r="CA146" i="11" s="1"/>
  <c r="CA147" i="11" s="1"/>
  <c r="CA148" i="11" s="1"/>
  <c r="CA149" i="11" s="1"/>
  <c r="CA150" i="11" s="1"/>
  <c r="CA151" i="11" s="1"/>
  <c r="CA152" i="11" s="1"/>
  <c r="CA153" i="11" s="1"/>
  <c r="I82" i="11"/>
  <c r="I83" i="11" s="1"/>
  <c r="I84" i="11" s="1"/>
  <c r="I85" i="11" s="1"/>
  <c r="I86" i="11" s="1"/>
  <c r="I87" i="11" s="1"/>
  <c r="I88" i="11" s="1"/>
  <c r="I89" i="11" s="1"/>
  <c r="I90" i="11" s="1"/>
  <c r="I91" i="11" s="1"/>
  <c r="I92" i="11" s="1"/>
  <c r="I93" i="11" s="1"/>
  <c r="I94" i="11" s="1"/>
  <c r="I95" i="11" s="1"/>
  <c r="I96" i="11" s="1"/>
  <c r="I97" i="11" s="1"/>
  <c r="I98" i="11" s="1"/>
  <c r="I99" i="11" s="1"/>
  <c r="I100" i="11" s="1"/>
  <c r="I101" i="11" s="1"/>
  <c r="I102" i="11" s="1"/>
  <c r="I103" i="11" s="1"/>
  <c r="I104" i="11" s="1"/>
  <c r="I105" i="11" s="1"/>
  <c r="I106" i="11" s="1"/>
  <c r="I107" i="11" s="1"/>
  <c r="I108" i="11" s="1"/>
  <c r="I109" i="11" s="1"/>
  <c r="I110" i="11" s="1"/>
  <c r="I111" i="11" s="1"/>
  <c r="I112" i="11" s="1"/>
  <c r="I113" i="11" s="1"/>
  <c r="I114" i="11" s="1"/>
  <c r="I115" i="11" s="1"/>
  <c r="I116" i="11" s="1"/>
  <c r="I117" i="11" s="1"/>
  <c r="I118" i="11" s="1"/>
  <c r="I119" i="11" s="1"/>
  <c r="I120" i="11" s="1"/>
  <c r="I121" i="11" s="1"/>
  <c r="I122" i="11" s="1"/>
  <c r="I123" i="11" s="1"/>
  <c r="I124" i="11" s="1"/>
  <c r="I125" i="11" s="1"/>
  <c r="I126" i="11" s="1"/>
  <c r="I127" i="11" s="1"/>
  <c r="I128" i="11" s="1"/>
  <c r="I129" i="11" s="1"/>
  <c r="I130" i="11" s="1"/>
  <c r="I131" i="11" s="1"/>
  <c r="I132" i="11" s="1"/>
  <c r="I133" i="11" s="1"/>
  <c r="I134" i="11" s="1"/>
  <c r="I135" i="11" s="1"/>
  <c r="I136" i="11" s="1"/>
  <c r="I137" i="11" s="1"/>
  <c r="I138" i="11" s="1"/>
  <c r="I139" i="11" s="1"/>
  <c r="I140" i="11" s="1"/>
  <c r="I141" i="11" s="1"/>
  <c r="I142" i="11" s="1"/>
  <c r="I143" i="11" s="1"/>
  <c r="I144" i="11" s="1"/>
  <c r="I145" i="11" s="1"/>
  <c r="I146" i="11" s="1"/>
  <c r="I147" i="11" s="1"/>
  <c r="I148" i="11" s="1"/>
  <c r="I149" i="11" s="1"/>
  <c r="I150" i="11" s="1"/>
  <c r="I151" i="11" s="1"/>
  <c r="I152" i="11" s="1"/>
  <c r="I153" i="11" s="1"/>
  <c r="BY86" i="11"/>
  <c r="BY87" i="11" s="1"/>
  <c r="BY88" i="11" s="1"/>
  <c r="BY89" i="11" s="1"/>
  <c r="BY90" i="11" s="1"/>
  <c r="BY91" i="11" s="1"/>
  <c r="BY92" i="11" s="1"/>
  <c r="BY93" i="11" s="1"/>
  <c r="BY94" i="11" s="1"/>
  <c r="BY95" i="11" s="1"/>
  <c r="BY96" i="11" s="1"/>
  <c r="BY97" i="11" s="1"/>
  <c r="BY98" i="11" s="1"/>
  <c r="BY99" i="11" s="1"/>
  <c r="BY100" i="11" s="1"/>
  <c r="BY101" i="11" s="1"/>
  <c r="BY102" i="11" s="1"/>
  <c r="BY103" i="11" s="1"/>
  <c r="BY104" i="11" s="1"/>
  <c r="BY105" i="11" s="1"/>
  <c r="BY106" i="11" s="1"/>
  <c r="BY107" i="11" s="1"/>
  <c r="BY108" i="11" s="1"/>
  <c r="BY109" i="11" s="1"/>
  <c r="BY110" i="11" s="1"/>
  <c r="BY111" i="11" s="1"/>
  <c r="BY112" i="11" s="1"/>
  <c r="BY113" i="11" s="1"/>
  <c r="BY114" i="11" s="1"/>
  <c r="BY115" i="11" s="1"/>
  <c r="BY116" i="11" s="1"/>
  <c r="BY117" i="11" s="1"/>
  <c r="BY118" i="11" s="1"/>
  <c r="BY119" i="11" s="1"/>
  <c r="BY120" i="11" s="1"/>
  <c r="BY121" i="11" s="1"/>
  <c r="BY122" i="11" s="1"/>
  <c r="BY123" i="11" s="1"/>
  <c r="BY124" i="11" s="1"/>
  <c r="BY125" i="11" s="1"/>
  <c r="BY126" i="11" s="1"/>
  <c r="BY127" i="11" s="1"/>
  <c r="BY128" i="11" s="1"/>
  <c r="BY129" i="11" s="1"/>
  <c r="BY130" i="11" s="1"/>
  <c r="BY131" i="11" s="1"/>
  <c r="BY132" i="11" s="1"/>
  <c r="BY133" i="11" s="1"/>
  <c r="BY134" i="11" s="1"/>
  <c r="BY135" i="11" s="1"/>
  <c r="BY136" i="11" s="1"/>
  <c r="BY137" i="11" s="1"/>
  <c r="BY138" i="11" s="1"/>
  <c r="BY139" i="11" s="1"/>
  <c r="BY140" i="11" s="1"/>
  <c r="BY141" i="11" s="1"/>
  <c r="BY142" i="11" s="1"/>
  <c r="BY143" i="11" s="1"/>
  <c r="BY144" i="11" s="1"/>
  <c r="BY145" i="11" s="1"/>
  <c r="BY146" i="11" s="1"/>
  <c r="BY147" i="11" s="1"/>
  <c r="BY148" i="11" s="1"/>
  <c r="BY149" i="11" s="1"/>
  <c r="BY150" i="11" s="1"/>
  <c r="BY151" i="11" s="1"/>
  <c r="BY152" i="11" s="1"/>
  <c r="BY153" i="11" s="1"/>
  <c r="EK117" i="11"/>
  <c r="EK118" i="11" s="1"/>
  <c r="EK119" i="11" s="1"/>
  <c r="EK120" i="11" s="1"/>
  <c r="EK121" i="11" s="1"/>
  <c r="EK122" i="11" s="1"/>
  <c r="EK123" i="11" s="1"/>
  <c r="EK124" i="11" s="1"/>
  <c r="EK125" i="11" s="1"/>
  <c r="EK126" i="11" s="1"/>
  <c r="EK127" i="11" s="1"/>
  <c r="EK128" i="11" s="1"/>
  <c r="EK129" i="11" s="1"/>
  <c r="EK130" i="11" s="1"/>
  <c r="EK131" i="11" s="1"/>
  <c r="EK132" i="11" s="1"/>
  <c r="EK133" i="11" s="1"/>
  <c r="EK134" i="11" s="1"/>
  <c r="EK135" i="11" s="1"/>
  <c r="EK136" i="11" s="1"/>
  <c r="EK137" i="11" s="1"/>
  <c r="EK138" i="11" s="1"/>
  <c r="EK139" i="11" s="1"/>
  <c r="EK140" i="11" s="1"/>
  <c r="EK141" i="11" s="1"/>
  <c r="EK142" i="11" s="1"/>
  <c r="EK143" i="11" s="1"/>
  <c r="EK144" i="11" s="1"/>
  <c r="EK145" i="11" s="1"/>
  <c r="EK146" i="11" s="1"/>
  <c r="EK147" i="11" s="1"/>
  <c r="EK148" i="11" s="1"/>
  <c r="EK149" i="11" s="1"/>
  <c r="EK150" i="11" s="1"/>
  <c r="EK151" i="11" s="1"/>
  <c r="EK152" i="11" s="1"/>
  <c r="EK153" i="11" s="1"/>
  <c r="EK154" i="11" s="1"/>
  <c r="EK155" i="11" s="1"/>
  <c r="EK156" i="11" s="1"/>
  <c r="EK157" i="11" s="1"/>
  <c r="EK158" i="11" s="1"/>
  <c r="EK159" i="11" s="1"/>
  <c r="EK160" i="11" s="1"/>
  <c r="EK161" i="11" s="1"/>
  <c r="EK162" i="11" s="1"/>
  <c r="EK163" i="11" s="1"/>
  <c r="EK164" i="11" s="1"/>
  <c r="EK165" i="11" s="1"/>
  <c r="EK166" i="11" s="1"/>
  <c r="EK167" i="11" s="1"/>
  <c r="EK168" i="11" s="1"/>
  <c r="EK169" i="11" s="1"/>
  <c r="EK170" i="11" s="1"/>
  <c r="C103" i="11"/>
  <c r="C104" i="11" s="1"/>
  <c r="C105" i="11" s="1"/>
  <c r="C106" i="11" s="1"/>
  <c r="C107" i="11" s="1"/>
  <c r="C108" i="11" s="1"/>
  <c r="C109" i="11" s="1"/>
  <c r="C110" i="11" s="1"/>
  <c r="C111" i="11" s="1"/>
  <c r="C112" i="11" s="1"/>
  <c r="C113" i="11" s="1"/>
  <c r="C114" i="11" s="1"/>
  <c r="C115" i="11" s="1"/>
  <c r="C116" i="11" s="1"/>
  <c r="C117" i="11" s="1"/>
  <c r="C118" i="11" s="1"/>
  <c r="C119" i="11" s="1"/>
  <c r="C120" i="11" s="1"/>
  <c r="C121" i="11" s="1"/>
  <c r="C122" i="11" s="1"/>
  <c r="C123" i="11" s="1"/>
  <c r="C124" i="11" s="1"/>
  <c r="C125" i="11" s="1"/>
  <c r="C126" i="11" s="1"/>
  <c r="C127" i="11" s="1"/>
  <c r="C128" i="11" s="1"/>
  <c r="C129" i="11" s="1"/>
  <c r="C130" i="11" s="1"/>
  <c r="C131" i="11" s="1"/>
  <c r="C132" i="11" s="1"/>
  <c r="C133" i="11" s="1"/>
  <c r="C134" i="11" s="1"/>
  <c r="C135" i="11" s="1"/>
  <c r="C136" i="11" s="1"/>
  <c r="C137" i="11" s="1"/>
  <c r="C138" i="11" s="1"/>
  <c r="C139" i="11" s="1"/>
  <c r="C140" i="11" s="1"/>
  <c r="C141" i="11" s="1"/>
  <c r="C142" i="11" s="1"/>
  <c r="C143" i="11" s="1"/>
  <c r="C144" i="11" s="1"/>
  <c r="C145" i="11" s="1"/>
  <c r="C146" i="11" s="1"/>
  <c r="C147" i="11" s="1"/>
  <c r="C148" i="11" s="1"/>
  <c r="C149" i="11" s="1"/>
  <c r="C150" i="11" s="1"/>
  <c r="C151" i="11" s="1"/>
  <c r="C152" i="11" s="1"/>
  <c r="C153" i="11" s="1"/>
  <c r="C154" i="11" s="1"/>
  <c r="C155" i="11" s="1"/>
  <c r="C156" i="11" s="1"/>
  <c r="C157" i="11" s="1"/>
  <c r="C158" i="11" s="1"/>
  <c r="C159" i="11" s="1"/>
  <c r="C160" i="11" s="1"/>
  <c r="C161" i="11" s="1"/>
  <c r="C162" i="11" s="1"/>
  <c r="C163" i="11" s="1"/>
  <c r="C164" i="11" s="1"/>
  <c r="C165" i="11" s="1"/>
  <c r="C166" i="11" s="1"/>
  <c r="C167" i="11" s="1"/>
  <c r="C168" i="11" s="1"/>
  <c r="C169" i="11" s="1"/>
  <c r="C170" i="11" s="1"/>
  <c r="C171" i="11" s="1"/>
  <c r="C172" i="11" s="1"/>
  <c r="C173" i="11" s="1"/>
  <c r="C174" i="11" s="1"/>
  <c r="C175" i="11" s="1"/>
  <c r="C176" i="11" s="1"/>
  <c r="C177" i="11" s="1"/>
  <c r="C178" i="11" s="1"/>
  <c r="C179" i="11" s="1"/>
  <c r="C180" i="11" s="1"/>
  <c r="C181" i="11" s="1"/>
  <c r="C182" i="11" s="1"/>
  <c r="C183" i="11" s="1"/>
  <c r="C184" i="11" s="1"/>
  <c r="C185" i="11" s="1"/>
  <c r="C186" i="11" s="1"/>
  <c r="C187" i="11" s="1"/>
  <c r="C188" i="11" s="1"/>
  <c r="C189" i="11" s="1"/>
  <c r="C190" i="11" s="1"/>
  <c r="C191" i="11" s="1"/>
  <c r="C192" i="11" s="1"/>
  <c r="C193" i="11" s="1"/>
  <c r="C194" i="11" s="1"/>
  <c r="C195" i="11" s="1"/>
  <c r="C196" i="11" s="1"/>
  <c r="C197" i="11" s="1"/>
  <c r="C198" i="11" s="1"/>
  <c r="C199" i="11" s="1"/>
  <c r="C200" i="11" s="1"/>
  <c r="C201" i="11" s="1"/>
  <c r="C202" i="11" s="1"/>
  <c r="C203" i="11" s="1"/>
  <c r="C204" i="11" s="1"/>
  <c r="C205" i="11" s="1"/>
  <c r="C206" i="11" s="1"/>
  <c r="AA143" i="11"/>
  <c r="AA144" i="11" s="1"/>
  <c r="AA145" i="11" s="1"/>
  <c r="AA146" i="11" s="1"/>
  <c r="AA147" i="11" s="1"/>
  <c r="AA148" i="11" s="1"/>
  <c r="AA149" i="11" s="1"/>
  <c r="AA150" i="11" s="1"/>
  <c r="AA151" i="11" s="1"/>
  <c r="AA152" i="11" s="1"/>
  <c r="AA153" i="11" s="1"/>
  <c r="EM86" i="11"/>
  <c r="EM87" i="11" s="1"/>
  <c r="EM88" i="11" s="1"/>
  <c r="EM89" i="11" s="1"/>
  <c r="EM90" i="11" s="1"/>
  <c r="EM91" i="11" s="1"/>
  <c r="EM92" i="11" s="1"/>
  <c r="EM93" i="11" s="1"/>
  <c r="EM94" i="11" s="1"/>
  <c r="EM95" i="11" s="1"/>
  <c r="EM96" i="11" s="1"/>
  <c r="EM97" i="11" s="1"/>
  <c r="EM98" i="11" s="1"/>
  <c r="EM99" i="11" s="1"/>
  <c r="EM100" i="11" s="1"/>
  <c r="EM101" i="11" s="1"/>
  <c r="EM102" i="11" s="1"/>
  <c r="EM103" i="11" s="1"/>
  <c r="EM104" i="11" s="1"/>
  <c r="EM105" i="11" s="1"/>
  <c r="EM106" i="11" s="1"/>
  <c r="EM107" i="11" s="1"/>
  <c r="EM108" i="11" s="1"/>
  <c r="EM109" i="11" s="1"/>
  <c r="EM110" i="11" s="1"/>
  <c r="EM111" i="11" s="1"/>
  <c r="EM112" i="11" s="1"/>
  <c r="EM113" i="11" s="1"/>
  <c r="EM114" i="11" s="1"/>
  <c r="EM115" i="11" s="1"/>
  <c r="EM116" i="11" s="1"/>
  <c r="EM117" i="11" s="1"/>
  <c r="EM118" i="11" s="1"/>
  <c r="EM119" i="11" s="1"/>
  <c r="EM120" i="11" s="1"/>
  <c r="EM121" i="11" s="1"/>
  <c r="EM122" i="11" s="1"/>
  <c r="EM123" i="11" s="1"/>
  <c r="EM124" i="11" s="1"/>
  <c r="EM125" i="11" s="1"/>
  <c r="EM126" i="11" s="1"/>
  <c r="EM127" i="11" s="1"/>
  <c r="EM128" i="11" s="1"/>
  <c r="EM129" i="11" s="1"/>
  <c r="EM130" i="11" s="1"/>
  <c r="EM131" i="11" s="1"/>
  <c r="EM132" i="11" s="1"/>
  <c r="EM133" i="11" s="1"/>
  <c r="EM134" i="11" s="1"/>
  <c r="EM135" i="11" s="1"/>
  <c r="EM136" i="11" s="1"/>
  <c r="EM137" i="11" s="1"/>
  <c r="EM138" i="11" s="1"/>
  <c r="EM139" i="11" s="1"/>
  <c r="EM140" i="11" s="1"/>
  <c r="EM141" i="11" s="1"/>
  <c r="EM142" i="11" s="1"/>
  <c r="EM143" i="11" s="1"/>
  <c r="EM144" i="11" s="1"/>
  <c r="EM145" i="11" s="1"/>
  <c r="EM146" i="11" s="1"/>
  <c r="EM147" i="11" s="1"/>
  <c r="EM148" i="11" s="1"/>
  <c r="EM149" i="11" s="1"/>
  <c r="EM150" i="11" s="1"/>
  <c r="EM151" i="11" s="1"/>
  <c r="EM152" i="11" s="1"/>
  <c r="EM153" i="11" s="1"/>
  <c r="EM154" i="11" s="1"/>
  <c r="EM155" i="11" s="1"/>
  <c r="EM156" i="11" s="1"/>
  <c r="EM157" i="11" s="1"/>
  <c r="EM158" i="11" s="1"/>
  <c r="EM159" i="11" s="1"/>
  <c r="EM160" i="11" s="1"/>
  <c r="EM161" i="11" s="1"/>
  <c r="EM162" i="11" s="1"/>
  <c r="EM163" i="11" s="1"/>
  <c r="EM164" i="11" s="1"/>
  <c r="EM165" i="11" s="1"/>
  <c r="EM166" i="11" s="1"/>
  <c r="EM167" i="11" s="1"/>
  <c r="EM168" i="11" s="1"/>
  <c r="EM169" i="11" s="1"/>
  <c r="EM170" i="11" s="1"/>
  <c r="M124" i="11"/>
  <c r="M125" i="11" s="1"/>
  <c r="M126" i="11" s="1"/>
  <c r="M127" i="11" s="1"/>
  <c r="M128" i="11" s="1"/>
  <c r="M129" i="11" s="1"/>
  <c r="M130" i="11" s="1"/>
  <c r="M131" i="11" s="1"/>
  <c r="M132" i="11" s="1"/>
  <c r="M133" i="11" s="1"/>
  <c r="M134" i="11" s="1"/>
  <c r="M135" i="11" s="1"/>
  <c r="M136" i="11" s="1"/>
  <c r="M137" i="11" s="1"/>
  <c r="M138" i="11" s="1"/>
  <c r="M139" i="11" s="1"/>
  <c r="M140" i="11" s="1"/>
  <c r="M141" i="11" s="1"/>
  <c r="M142" i="11" s="1"/>
  <c r="M143" i="11" s="1"/>
  <c r="M144" i="11" s="1"/>
  <c r="M145" i="11" s="1"/>
  <c r="M146" i="11" s="1"/>
  <c r="M147" i="11" s="1"/>
  <c r="M148" i="11" s="1"/>
  <c r="M149" i="11" s="1"/>
  <c r="M150" i="11" s="1"/>
  <c r="M151" i="11" s="1"/>
  <c r="M152" i="11" s="1"/>
  <c r="M153" i="11" s="1"/>
  <c r="CK77" i="11"/>
  <c r="CK78" i="11" s="1"/>
  <c r="CK79" i="11" s="1"/>
  <c r="CK80" i="11" s="1"/>
  <c r="CK81" i="11" s="1"/>
  <c r="CK82" i="11" s="1"/>
  <c r="CK83" i="11" s="1"/>
  <c r="CK84" i="11" s="1"/>
  <c r="CK85" i="11" s="1"/>
  <c r="CK86" i="11" s="1"/>
  <c r="CK87" i="11" s="1"/>
  <c r="CK88" i="11" s="1"/>
  <c r="CK89" i="11" s="1"/>
  <c r="CK90" i="11" s="1"/>
  <c r="CK91" i="11" s="1"/>
  <c r="CK92" i="11" s="1"/>
  <c r="CK93" i="11" s="1"/>
  <c r="CK94" i="11" s="1"/>
  <c r="CK95" i="11" s="1"/>
  <c r="CK96" i="11" s="1"/>
  <c r="CK97" i="11" s="1"/>
  <c r="CK98" i="11" s="1"/>
  <c r="CK99" i="11" s="1"/>
  <c r="CK100" i="11" s="1"/>
  <c r="CK101" i="11" s="1"/>
  <c r="CK102" i="11" s="1"/>
  <c r="CK103" i="11" s="1"/>
  <c r="CK104" i="11" s="1"/>
  <c r="CK105" i="11" s="1"/>
  <c r="CK106" i="11" s="1"/>
  <c r="CK107" i="11" s="1"/>
  <c r="CK108" i="11" s="1"/>
  <c r="CK109" i="11" s="1"/>
  <c r="CK110" i="11" s="1"/>
  <c r="CK111" i="11" s="1"/>
  <c r="CK112" i="11" s="1"/>
  <c r="CK113" i="11" s="1"/>
  <c r="CK114" i="11" s="1"/>
  <c r="CK115" i="11" s="1"/>
  <c r="CK116" i="11" s="1"/>
  <c r="CK117" i="11" s="1"/>
  <c r="CK118" i="11" s="1"/>
  <c r="CK119" i="11" s="1"/>
  <c r="CK120" i="11" s="1"/>
  <c r="CK121" i="11" s="1"/>
  <c r="CK122" i="11" s="1"/>
  <c r="CK123" i="11" s="1"/>
  <c r="CK124" i="11" s="1"/>
  <c r="CK125" i="11" s="1"/>
  <c r="CK126" i="11" s="1"/>
  <c r="CK127" i="11" s="1"/>
  <c r="CK128" i="11" s="1"/>
  <c r="CK129" i="11" s="1"/>
  <c r="CK130" i="11" s="1"/>
  <c r="CK131" i="11" s="1"/>
  <c r="CK132" i="11" s="1"/>
  <c r="CK133" i="11" s="1"/>
  <c r="CK134" i="11" s="1"/>
  <c r="CK135" i="11" s="1"/>
  <c r="CK136" i="11" s="1"/>
  <c r="CK137" i="11" s="1"/>
  <c r="CK138" i="11" s="1"/>
  <c r="CK139" i="11" s="1"/>
  <c r="CK140" i="11" s="1"/>
  <c r="CK141" i="11" s="1"/>
  <c r="CK142" i="11" s="1"/>
  <c r="CK143" i="11" s="1"/>
  <c r="CK144" i="11" s="1"/>
  <c r="CK145" i="11" s="1"/>
  <c r="CK146" i="11" s="1"/>
  <c r="CK147" i="11" s="1"/>
  <c r="CK148" i="11" s="1"/>
  <c r="CK149" i="11" s="1"/>
  <c r="CK150" i="11" s="1"/>
  <c r="CK151" i="11" s="1"/>
  <c r="CK152" i="11" s="1"/>
  <c r="CK153" i="11" s="1"/>
  <c r="CK154" i="11" s="1"/>
  <c r="CK155" i="11" s="1"/>
  <c r="CK156" i="11" s="1"/>
  <c r="CK157" i="11" s="1"/>
  <c r="CK158" i="11" s="1"/>
  <c r="CK159" i="11" s="1"/>
  <c r="CK160" i="11" s="1"/>
  <c r="CK161" i="11" s="1"/>
  <c r="CK162" i="11" s="1"/>
  <c r="CK163" i="11" s="1"/>
  <c r="CK164" i="11" s="1"/>
  <c r="CK165" i="11" s="1"/>
  <c r="CK166" i="11" s="1"/>
  <c r="CK167" i="11" s="1"/>
  <c r="CK168" i="11" s="1"/>
  <c r="CK169" i="11" s="1"/>
  <c r="CK170" i="11" s="1"/>
  <c r="BW117" i="11"/>
  <c r="BW118" i="11" s="1"/>
  <c r="BW119" i="11" s="1"/>
  <c r="BW120" i="11" s="1"/>
  <c r="BW121" i="11" s="1"/>
  <c r="BW122" i="11" s="1"/>
  <c r="BW123" i="11" s="1"/>
  <c r="BW124" i="11" s="1"/>
  <c r="BW125" i="11" s="1"/>
  <c r="BW126" i="11" s="1"/>
  <c r="BW127" i="11" s="1"/>
  <c r="BW128" i="11" s="1"/>
  <c r="BW129" i="11" s="1"/>
  <c r="BW130" i="11" s="1"/>
  <c r="BW131" i="11" s="1"/>
  <c r="BW132" i="11" s="1"/>
  <c r="BW133" i="11" s="1"/>
  <c r="BW134" i="11" s="1"/>
  <c r="BW135" i="11" s="1"/>
  <c r="BW136" i="11" s="1"/>
  <c r="BW137" i="11" s="1"/>
  <c r="BW138" i="11" s="1"/>
  <c r="BW139" i="11" s="1"/>
  <c r="BW140" i="11" s="1"/>
  <c r="BW141" i="11" s="1"/>
  <c r="BW142" i="11" s="1"/>
  <c r="BW143" i="11" s="1"/>
  <c r="BW144" i="11" s="1"/>
  <c r="BW145" i="11" s="1"/>
  <c r="BW146" i="11" s="1"/>
  <c r="BW147" i="11" s="1"/>
  <c r="BW148" i="11" s="1"/>
  <c r="BW149" i="11" s="1"/>
  <c r="BW150" i="11" s="1"/>
  <c r="BW151" i="11" s="1"/>
  <c r="BW152" i="11" s="1"/>
  <c r="BW153" i="11" s="1"/>
  <c r="CC75" i="11"/>
  <c r="CC76" i="11" s="1"/>
  <c r="CC77" i="11" s="1"/>
  <c r="CC78" i="11" s="1"/>
  <c r="CC79" i="11" s="1"/>
  <c r="CC80" i="11" s="1"/>
  <c r="CC81" i="11" s="1"/>
  <c r="CC82" i="11" s="1"/>
  <c r="CC83" i="11" s="1"/>
  <c r="CC84" i="11" s="1"/>
  <c r="CC85" i="11" s="1"/>
  <c r="CC86" i="11" s="1"/>
  <c r="CC87" i="11" s="1"/>
  <c r="CC88" i="11" s="1"/>
  <c r="CC89" i="11" s="1"/>
  <c r="CC90" i="11" s="1"/>
  <c r="CC91" i="11" s="1"/>
  <c r="CC92" i="11" s="1"/>
  <c r="CC93" i="11" s="1"/>
  <c r="CC94" i="11" s="1"/>
  <c r="CC95" i="11" s="1"/>
  <c r="CC96" i="11" s="1"/>
  <c r="CC97" i="11" s="1"/>
  <c r="CC98" i="11" s="1"/>
  <c r="CC99" i="11" s="1"/>
  <c r="CC100" i="11" s="1"/>
  <c r="CC101" i="11" s="1"/>
  <c r="CC102" i="11" s="1"/>
  <c r="CC103" i="11" s="1"/>
  <c r="CC104" i="11" s="1"/>
  <c r="CC105" i="11" s="1"/>
  <c r="CC106" i="11" s="1"/>
  <c r="CC107" i="11" s="1"/>
  <c r="CC108" i="11" s="1"/>
  <c r="CC109" i="11" s="1"/>
  <c r="CC110" i="11" s="1"/>
  <c r="CC111" i="11" s="1"/>
  <c r="CC112" i="11" s="1"/>
  <c r="CC113" i="11" s="1"/>
  <c r="CC114" i="11" s="1"/>
  <c r="CC115" i="11" s="1"/>
  <c r="CC116" i="11" s="1"/>
  <c r="CC117" i="11" s="1"/>
  <c r="CC118" i="11" s="1"/>
  <c r="CC119" i="11" s="1"/>
  <c r="CC120" i="11" s="1"/>
  <c r="CC121" i="11" s="1"/>
  <c r="CC122" i="11" s="1"/>
  <c r="CC123" i="11" s="1"/>
  <c r="CC124" i="11" s="1"/>
  <c r="CC125" i="11" s="1"/>
  <c r="CC126" i="11" s="1"/>
  <c r="CC127" i="11" s="1"/>
  <c r="CC128" i="11" s="1"/>
  <c r="CC129" i="11" s="1"/>
  <c r="CC130" i="11" s="1"/>
  <c r="CC131" i="11" s="1"/>
  <c r="CC132" i="11" s="1"/>
  <c r="CC133" i="11" s="1"/>
  <c r="CC134" i="11" s="1"/>
  <c r="CC135" i="11" s="1"/>
  <c r="CC136" i="11" s="1"/>
  <c r="CC137" i="11" s="1"/>
  <c r="CC138" i="11" s="1"/>
  <c r="CC139" i="11" s="1"/>
  <c r="CC140" i="11" s="1"/>
  <c r="CC141" i="11" s="1"/>
  <c r="CC142" i="11" s="1"/>
  <c r="CC143" i="11" s="1"/>
  <c r="CC144" i="11" s="1"/>
  <c r="CC145" i="11" s="1"/>
  <c r="CC146" i="11" s="1"/>
  <c r="CC147" i="11" s="1"/>
  <c r="CC148" i="11" s="1"/>
  <c r="CC149" i="11" s="1"/>
  <c r="CC150" i="11" s="1"/>
  <c r="CC151" i="11" s="1"/>
  <c r="CC152" i="11" s="1"/>
  <c r="CC153" i="11" s="1"/>
  <c r="CC154" i="11" s="1"/>
  <c r="CC155" i="11" s="1"/>
  <c r="CC156" i="11" s="1"/>
  <c r="CC157" i="11" s="1"/>
  <c r="CC158" i="11" s="1"/>
  <c r="CC159" i="11" s="1"/>
  <c r="CC160" i="11" s="1"/>
  <c r="CC161" i="11" s="1"/>
  <c r="CC162" i="11" s="1"/>
  <c r="CC163" i="11" s="1"/>
  <c r="CC164" i="11" s="1"/>
  <c r="CC165" i="11" s="1"/>
  <c r="CC166" i="11" s="1"/>
  <c r="CC167" i="11" s="1"/>
  <c r="CC168" i="11" s="1"/>
  <c r="CC169" i="11" s="1"/>
  <c r="CC170" i="11" s="1"/>
  <c r="EQ89" i="11"/>
  <c r="EQ90" i="11" s="1"/>
  <c r="EQ91" i="11" s="1"/>
  <c r="EQ92" i="11" s="1"/>
  <c r="EQ93" i="11" s="1"/>
  <c r="EQ94" i="11" s="1"/>
  <c r="EQ95" i="11" s="1"/>
  <c r="EQ96" i="11" s="1"/>
  <c r="EQ97" i="11" s="1"/>
  <c r="EQ98" i="11" s="1"/>
  <c r="EQ99" i="11" s="1"/>
  <c r="EQ100" i="11" s="1"/>
  <c r="EQ101" i="11" s="1"/>
  <c r="EQ102" i="11" s="1"/>
  <c r="EQ103" i="11" s="1"/>
  <c r="EQ104" i="11" s="1"/>
  <c r="EQ105" i="11" s="1"/>
  <c r="EQ106" i="11" s="1"/>
  <c r="EQ107" i="11" s="1"/>
  <c r="EQ108" i="11" s="1"/>
  <c r="EQ109" i="11" s="1"/>
  <c r="EQ110" i="11" s="1"/>
  <c r="EQ111" i="11" s="1"/>
  <c r="EQ112" i="11" s="1"/>
  <c r="EQ113" i="11" s="1"/>
  <c r="EQ114" i="11" s="1"/>
  <c r="EQ115" i="11" s="1"/>
  <c r="EQ116" i="11" s="1"/>
  <c r="EQ117" i="11" s="1"/>
  <c r="EQ118" i="11" s="1"/>
  <c r="EQ119" i="11" s="1"/>
  <c r="EQ120" i="11" s="1"/>
  <c r="EQ121" i="11" s="1"/>
  <c r="EQ122" i="11" s="1"/>
  <c r="EQ123" i="11" s="1"/>
  <c r="EQ124" i="11" s="1"/>
  <c r="EQ125" i="11" s="1"/>
  <c r="EQ126" i="11" s="1"/>
  <c r="EQ127" i="11" s="1"/>
  <c r="EQ128" i="11" s="1"/>
  <c r="EQ129" i="11" s="1"/>
  <c r="EQ130" i="11" s="1"/>
  <c r="EQ131" i="11" s="1"/>
  <c r="EQ132" i="11" s="1"/>
  <c r="EQ133" i="11" s="1"/>
  <c r="EQ134" i="11" s="1"/>
  <c r="EQ135" i="11" s="1"/>
  <c r="EQ136" i="11" s="1"/>
  <c r="EQ137" i="11" s="1"/>
  <c r="EQ138" i="11" s="1"/>
  <c r="EQ139" i="11" s="1"/>
  <c r="EQ140" i="11" s="1"/>
  <c r="EQ141" i="11" s="1"/>
  <c r="EQ142" i="11" s="1"/>
  <c r="EQ143" i="11" s="1"/>
  <c r="EQ144" i="11" s="1"/>
  <c r="EQ145" i="11" s="1"/>
  <c r="EQ146" i="11" s="1"/>
  <c r="EQ147" i="11" s="1"/>
  <c r="EQ148" i="11" s="1"/>
  <c r="EQ149" i="11" s="1"/>
  <c r="EQ150" i="11" s="1"/>
  <c r="EQ151" i="11" s="1"/>
  <c r="EQ152" i="11" s="1"/>
  <c r="EQ153" i="11" s="1"/>
  <c r="CW77" i="11"/>
  <c r="CW78" i="11" s="1"/>
  <c r="CW79" i="11" s="1"/>
  <c r="CW80" i="11" s="1"/>
  <c r="CW81" i="11" s="1"/>
  <c r="CW82" i="11" s="1"/>
  <c r="CW83" i="11" s="1"/>
  <c r="CW84" i="11" s="1"/>
  <c r="CW85" i="11" s="1"/>
  <c r="CW86" i="11" s="1"/>
  <c r="CW87" i="11" s="1"/>
  <c r="CW88" i="11" s="1"/>
  <c r="CW89" i="11" s="1"/>
  <c r="CW90" i="11" s="1"/>
  <c r="CW91" i="11" s="1"/>
  <c r="CW92" i="11" s="1"/>
  <c r="CW93" i="11" s="1"/>
  <c r="CW94" i="11" s="1"/>
  <c r="CW95" i="11" s="1"/>
  <c r="CW96" i="11" s="1"/>
  <c r="CW97" i="11" s="1"/>
  <c r="CW98" i="11" s="1"/>
  <c r="CW99" i="11" s="1"/>
  <c r="CW100" i="11" s="1"/>
  <c r="CW101" i="11" s="1"/>
  <c r="CW102" i="11" s="1"/>
  <c r="CW103" i="11" s="1"/>
  <c r="CW104" i="11" s="1"/>
  <c r="CW105" i="11" s="1"/>
  <c r="CW106" i="11" s="1"/>
  <c r="CW107" i="11" s="1"/>
  <c r="CW108" i="11" s="1"/>
  <c r="CW109" i="11" s="1"/>
  <c r="CW110" i="11" s="1"/>
  <c r="CW111" i="11" s="1"/>
  <c r="CW112" i="11" s="1"/>
  <c r="CW113" i="11" s="1"/>
  <c r="CW114" i="11" s="1"/>
  <c r="CW115" i="11" s="1"/>
  <c r="CW116" i="11" s="1"/>
  <c r="CW117" i="11" s="1"/>
  <c r="CW118" i="11" s="1"/>
  <c r="CW119" i="11" s="1"/>
  <c r="CW120" i="11" s="1"/>
  <c r="CW121" i="11" s="1"/>
  <c r="CW122" i="11" s="1"/>
  <c r="CW123" i="11" s="1"/>
  <c r="CW124" i="11" s="1"/>
  <c r="CW125" i="11" s="1"/>
  <c r="CW126" i="11" s="1"/>
  <c r="CW127" i="11" s="1"/>
  <c r="CW128" i="11" s="1"/>
  <c r="CW129" i="11" s="1"/>
  <c r="CW130" i="11" s="1"/>
  <c r="CW131" i="11" s="1"/>
  <c r="CW132" i="11" s="1"/>
  <c r="CW133" i="11" s="1"/>
  <c r="CW134" i="11" s="1"/>
  <c r="CW135" i="11" s="1"/>
  <c r="CW136" i="11" s="1"/>
  <c r="CW137" i="11" s="1"/>
  <c r="CW138" i="11" s="1"/>
  <c r="CW139" i="11" s="1"/>
  <c r="CW140" i="11" s="1"/>
  <c r="CW141" i="11" s="1"/>
  <c r="CW142" i="11" s="1"/>
  <c r="CW143" i="11" s="1"/>
  <c r="CW144" i="11" s="1"/>
  <c r="CW145" i="11" s="1"/>
  <c r="CW146" i="11" s="1"/>
  <c r="CW147" i="11" s="1"/>
  <c r="CW148" i="11" s="1"/>
  <c r="CW149" i="11" s="1"/>
  <c r="CW150" i="11" s="1"/>
  <c r="CW151" i="11" s="1"/>
  <c r="CW152" i="11" s="1"/>
  <c r="CW153" i="11" s="1"/>
  <c r="CW154" i="11" s="1"/>
  <c r="CW155" i="11" s="1"/>
  <c r="CW156" i="11" s="1"/>
  <c r="CW157" i="11" s="1"/>
  <c r="CW158" i="11" s="1"/>
  <c r="CW159" i="11" s="1"/>
  <c r="CW160" i="11" s="1"/>
  <c r="CW161" i="11" s="1"/>
  <c r="CW162" i="11" s="1"/>
  <c r="CW163" i="11" s="1"/>
  <c r="CW164" i="11" s="1"/>
  <c r="CW165" i="11" s="1"/>
  <c r="CW166" i="11" s="1"/>
  <c r="CW167" i="11" s="1"/>
  <c r="CW168" i="11" s="1"/>
  <c r="CW169" i="11" s="1"/>
  <c r="CW170" i="11" s="1"/>
  <c r="DU76" i="11"/>
  <c r="DU77" i="11" s="1"/>
  <c r="DU78" i="11" s="1"/>
  <c r="DU79" i="11" s="1"/>
  <c r="DU80" i="11" s="1"/>
  <c r="DU81" i="11" s="1"/>
  <c r="DU82" i="11" s="1"/>
  <c r="DU83" i="11" s="1"/>
  <c r="DU84" i="11" s="1"/>
  <c r="DU85" i="11" s="1"/>
  <c r="DU86" i="11" s="1"/>
  <c r="DU87" i="11" s="1"/>
  <c r="DU88" i="11" s="1"/>
  <c r="DU89" i="11" s="1"/>
  <c r="DU90" i="11" s="1"/>
  <c r="DU91" i="11" s="1"/>
  <c r="DU92" i="11" s="1"/>
  <c r="DU93" i="11" s="1"/>
  <c r="DU94" i="11" s="1"/>
  <c r="DU95" i="11" s="1"/>
  <c r="DU96" i="11" s="1"/>
  <c r="DU97" i="11" s="1"/>
  <c r="DU98" i="11" s="1"/>
  <c r="DU99" i="11" s="1"/>
  <c r="DU100" i="11" s="1"/>
  <c r="DU101" i="11" s="1"/>
  <c r="DU102" i="11" s="1"/>
  <c r="DU103" i="11" s="1"/>
  <c r="DU104" i="11" s="1"/>
  <c r="DU105" i="11" s="1"/>
  <c r="DU106" i="11" s="1"/>
  <c r="DU107" i="11" s="1"/>
  <c r="DU108" i="11" s="1"/>
  <c r="DU109" i="11" s="1"/>
  <c r="DU110" i="11" s="1"/>
  <c r="DU111" i="11" s="1"/>
  <c r="DU112" i="11" s="1"/>
  <c r="DU113" i="11" s="1"/>
  <c r="DU114" i="11" s="1"/>
  <c r="DU115" i="11" s="1"/>
  <c r="DU116" i="11" s="1"/>
  <c r="DU117" i="11" s="1"/>
  <c r="DU118" i="11" s="1"/>
  <c r="DU119" i="11" s="1"/>
  <c r="DU120" i="11" s="1"/>
  <c r="DU121" i="11" s="1"/>
  <c r="DU122" i="11" s="1"/>
  <c r="DU123" i="11" s="1"/>
  <c r="DU124" i="11" s="1"/>
  <c r="DU125" i="11" s="1"/>
  <c r="DU126" i="11" s="1"/>
  <c r="DU127" i="11" s="1"/>
  <c r="DU128" i="11" s="1"/>
  <c r="DU129" i="11" s="1"/>
  <c r="DU130" i="11" s="1"/>
  <c r="DU131" i="11" s="1"/>
  <c r="DU132" i="11" s="1"/>
  <c r="DU133" i="11" s="1"/>
  <c r="DU134" i="11" s="1"/>
  <c r="DU135" i="11" s="1"/>
  <c r="DU136" i="11" s="1"/>
  <c r="DU137" i="11" s="1"/>
  <c r="DU138" i="11" s="1"/>
  <c r="DU139" i="11" s="1"/>
  <c r="DU140" i="11" s="1"/>
  <c r="DU141" i="11" s="1"/>
  <c r="DU142" i="11" s="1"/>
  <c r="DU143" i="11" s="1"/>
  <c r="DU144" i="11" s="1"/>
  <c r="DU145" i="11" s="1"/>
  <c r="DU146" i="11" s="1"/>
  <c r="DU147" i="11" s="1"/>
  <c r="DU148" i="11" s="1"/>
  <c r="DU149" i="11" s="1"/>
  <c r="DU150" i="11" s="1"/>
  <c r="DU151" i="11" s="1"/>
  <c r="DU152" i="11" s="1"/>
  <c r="DU153" i="11" s="1"/>
  <c r="FY117" i="11"/>
  <c r="FY118" i="11" s="1"/>
  <c r="FY119" i="11" s="1"/>
  <c r="FY120" i="11" s="1"/>
  <c r="FY121" i="11" s="1"/>
  <c r="FY122" i="11" s="1"/>
  <c r="FY123" i="11" s="1"/>
  <c r="FY124" i="11" s="1"/>
  <c r="FY125" i="11" s="1"/>
  <c r="FY126" i="11" s="1"/>
  <c r="FY127" i="11" s="1"/>
  <c r="FY128" i="11" s="1"/>
  <c r="FY129" i="11" s="1"/>
  <c r="FY130" i="11" s="1"/>
  <c r="FY131" i="11" s="1"/>
  <c r="FY132" i="11" s="1"/>
  <c r="FY133" i="11" s="1"/>
  <c r="FY134" i="11" s="1"/>
  <c r="FY135" i="11" s="1"/>
  <c r="FY136" i="11" s="1"/>
  <c r="FY137" i="11" s="1"/>
  <c r="FY138" i="11" s="1"/>
  <c r="FY139" i="11" s="1"/>
  <c r="FY140" i="11" s="1"/>
  <c r="FY141" i="11" s="1"/>
  <c r="FY142" i="11" s="1"/>
  <c r="FY143" i="11" s="1"/>
  <c r="FY144" i="11" s="1"/>
  <c r="FY145" i="11" s="1"/>
  <c r="FY146" i="11" s="1"/>
  <c r="FY147" i="11" s="1"/>
  <c r="FY148" i="11" s="1"/>
  <c r="FY149" i="11" s="1"/>
  <c r="FY150" i="11" s="1"/>
  <c r="FY151" i="11" s="1"/>
  <c r="FY152" i="11" s="1"/>
  <c r="FY153" i="11" s="1"/>
  <c r="DE117" i="11"/>
  <c r="DE118" i="11" s="1"/>
  <c r="DE119" i="11" s="1"/>
  <c r="DE120" i="11" s="1"/>
  <c r="DE121" i="11" s="1"/>
  <c r="DE122" i="11" s="1"/>
  <c r="DE123" i="11" s="1"/>
  <c r="DE124" i="11" s="1"/>
  <c r="DE125" i="11" s="1"/>
  <c r="DE126" i="11" s="1"/>
  <c r="DE127" i="11" s="1"/>
  <c r="DE128" i="11" s="1"/>
  <c r="DE129" i="11" s="1"/>
  <c r="DE130" i="11" s="1"/>
  <c r="DE131" i="11" s="1"/>
  <c r="DE132" i="11" s="1"/>
  <c r="DE133" i="11" s="1"/>
  <c r="DE134" i="11" s="1"/>
  <c r="DE135" i="11" s="1"/>
  <c r="DE136" i="11" s="1"/>
  <c r="DE137" i="11" s="1"/>
  <c r="DE138" i="11" s="1"/>
  <c r="DE139" i="11" s="1"/>
  <c r="DE140" i="11" s="1"/>
  <c r="DE141" i="11" s="1"/>
  <c r="DE142" i="11" s="1"/>
  <c r="DE143" i="11" s="1"/>
  <c r="DE144" i="11" s="1"/>
  <c r="DE145" i="11" s="1"/>
  <c r="DE146" i="11" s="1"/>
  <c r="DE147" i="11" s="1"/>
  <c r="DE148" i="11" s="1"/>
  <c r="DE149" i="11" s="1"/>
  <c r="DE150" i="11" s="1"/>
  <c r="DE151" i="11" s="1"/>
  <c r="DE152" i="11" s="1"/>
  <c r="DE153" i="11" s="1"/>
  <c r="DE154" i="11" s="1"/>
  <c r="DE155" i="11" s="1"/>
  <c r="DE156" i="11" s="1"/>
  <c r="DE157" i="11" s="1"/>
  <c r="DE158" i="11" s="1"/>
  <c r="DE159" i="11" s="1"/>
  <c r="DE160" i="11" s="1"/>
  <c r="DE161" i="11" s="1"/>
  <c r="DE162" i="11" s="1"/>
  <c r="DE163" i="11" s="1"/>
  <c r="DE164" i="11" s="1"/>
  <c r="DE165" i="11" s="1"/>
  <c r="DE166" i="11" s="1"/>
  <c r="DE167" i="11" s="1"/>
  <c r="DE168" i="11" s="1"/>
  <c r="DE169" i="11" s="1"/>
  <c r="DE170" i="11" s="1"/>
  <c r="E124" i="11"/>
  <c r="E125" i="11" s="1"/>
  <c r="E126" i="11" s="1"/>
  <c r="E127" i="11" s="1"/>
  <c r="E128" i="11" s="1"/>
  <c r="E129" i="11" s="1"/>
  <c r="E130" i="11" s="1"/>
  <c r="E131" i="11" s="1"/>
  <c r="E132" i="11" s="1"/>
  <c r="E133" i="11" s="1"/>
  <c r="E134" i="11" s="1"/>
  <c r="E135" i="11" s="1"/>
  <c r="E136" i="11" s="1"/>
  <c r="E137" i="11" s="1"/>
  <c r="E138" i="11" s="1"/>
  <c r="E139" i="11" s="1"/>
  <c r="E140" i="11" s="1"/>
  <c r="E141" i="11" s="1"/>
  <c r="E142" i="11" s="1"/>
  <c r="E143" i="11" s="1"/>
  <c r="E144" i="11" s="1"/>
  <c r="E145" i="11" s="1"/>
  <c r="E146" i="11" s="1"/>
  <c r="E147" i="11" s="1"/>
  <c r="E148" i="11" s="1"/>
  <c r="E149" i="11" s="1"/>
  <c r="E150" i="11" s="1"/>
  <c r="E151" i="11" s="1"/>
  <c r="E152" i="11" s="1"/>
  <c r="E153" i="11" s="1"/>
  <c r="K124" i="11"/>
  <c r="K125" i="11" s="1"/>
  <c r="K126" i="11" s="1"/>
  <c r="K127" i="11" s="1"/>
  <c r="K128" i="11" s="1"/>
  <c r="K129" i="11" s="1"/>
  <c r="K130" i="11" s="1"/>
  <c r="K131" i="11" s="1"/>
  <c r="K132" i="11" s="1"/>
  <c r="K133" i="11" s="1"/>
  <c r="K134" i="11" s="1"/>
  <c r="K135" i="11" s="1"/>
  <c r="K136" i="11" s="1"/>
  <c r="K137" i="11" s="1"/>
  <c r="K138" i="11" s="1"/>
  <c r="K139" i="11" s="1"/>
  <c r="K140" i="11" s="1"/>
  <c r="K141" i="11" s="1"/>
  <c r="K142" i="11" s="1"/>
  <c r="K143" i="11" s="1"/>
  <c r="K144" i="11" s="1"/>
  <c r="K145" i="11" s="1"/>
  <c r="K146" i="11" s="1"/>
  <c r="K147" i="11" s="1"/>
  <c r="K148" i="11" s="1"/>
  <c r="K149" i="11" s="1"/>
  <c r="K150" i="11" s="1"/>
  <c r="K151" i="11" s="1"/>
  <c r="K152" i="11" s="1"/>
  <c r="K153" i="11" s="1"/>
  <c r="AI103" i="11"/>
  <c r="AI104" i="11" s="1"/>
  <c r="AI105" i="11" s="1"/>
  <c r="AI106" i="11" s="1"/>
  <c r="AI107" i="11" s="1"/>
  <c r="AI108" i="11" s="1"/>
  <c r="AI109" i="11" s="1"/>
  <c r="AI110" i="11" s="1"/>
  <c r="AI111" i="11" s="1"/>
  <c r="AI112" i="11" s="1"/>
  <c r="AI113" i="11" s="1"/>
  <c r="AI114" i="11" s="1"/>
  <c r="AI115" i="11" s="1"/>
  <c r="AI116" i="11" s="1"/>
  <c r="AI117" i="11" s="1"/>
  <c r="AI118" i="11" s="1"/>
  <c r="AI119" i="11" s="1"/>
  <c r="AI120" i="11" s="1"/>
  <c r="AI121" i="11" s="1"/>
  <c r="AI122" i="11" s="1"/>
  <c r="AI123" i="11" s="1"/>
  <c r="AI124" i="11" s="1"/>
  <c r="AI125" i="11" s="1"/>
  <c r="AI126" i="11" s="1"/>
  <c r="AI127" i="11" s="1"/>
  <c r="AI128" i="11" s="1"/>
  <c r="AI129" i="11" s="1"/>
  <c r="AI130" i="11" s="1"/>
  <c r="AI131" i="11" s="1"/>
  <c r="AI132" i="11" s="1"/>
  <c r="AI133" i="11" s="1"/>
  <c r="AI134" i="11" s="1"/>
  <c r="AI135" i="11" s="1"/>
  <c r="AI136" i="11" s="1"/>
  <c r="AI137" i="11" s="1"/>
  <c r="AI138" i="11" s="1"/>
  <c r="AI139" i="11" s="1"/>
  <c r="AI140" i="11" s="1"/>
  <c r="AI141" i="11" s="1"/>
  <c r="AI142" i="11" s="1"/>
  <c r="AI143" i="11" s="1"/>
  <c r="AI144" i="11" s="1"/>
  <c r="AI145" i="11" s="1"/>
  <c r="AI146" i="11" s="1"/>
  <c r="AI147" i="11" s="1"/>
  <c r="AI148" i="11" s="1"/>
  <c r="AI149" i="11" s="1"/>
  <c r="AI150" i="11" s="1"/>
  <c r="AI151" i="11" s="1"/>
  <c r="AI152" i="11" s="1"/>
  <c r="AI153" i="11" s="1"/>
  <c r="FW86" i="11"/>
  <c r="FW87" i="11" s="1"/>
  <c r="FW88" i="11" s="1"/>
  <c r="FW89" i="11" s="1"/>
  <c r="FW90" i="11" s="1"/>
  <c r="FW91" i="11" s="1"/>
  <c r="FW92" i="11" s="1"/>
  <c r="FW93" i="11" s="1"/>
  <c r="FW94" i="11" s="1"/>
  <c r="FW95" i="11" s="1"/>
  <c r="FW96" i="11" s="1"/>
  <c r="FW97" i="11" s="1"/>
  <c r="FW98" i="11" s="1"/>
  <c r="FW99" i="11" s="1"/>
  <c r="FW100" i="11" s="1"/>
  <c r="FW101" i="11" s="1"/>
  <c r="FW102" i="11" s="1"/>
  <c r="FW103" i="11" s="1"/>
  <c r="FW104" i="11" s="1"/>
  <c r="FW105" i="11" s="1"/>
  <c r="FW106" i="11" s="1"/>
  <c r="FW107" i="11" s="1"/>
  <c r="FW108" i="11" s="1"/>
  <c r="FW109" i="11" s="1"/>
  <c r="FW110" i="11" s="1"/>
  <c r="FW111" i="11" s="1"/>
  <c r="FW112" i="11" s="1"/>
  <c r="FW113" i="11" s="1"/>
  <c r="FW114" i="11" s="1"/>
  <c r="FW115" i="11" s="1"/>
  <c r="FW116" i="11" s="1"/>
  <c r="FW117" i="11" s="1"/>
  <c r="FW118" i="11" s="1"/>
  <c r="FW119" i="11" s="1"/>
  <c r="FW120" i="11" s="1"/>
  <c r="FW121" i="11" s="1"/>
  <c r="FW122" i="11" s="1"/>
  <c r="FW123" i="11" s="1"/>
  <c r="FW124" i="11" s="1"/>
  <c r="FW125" i="11" s="1"/>
  <c r="FW126" i="11" s="1"/>
  <c r="FW127" i="11" s="1"/>
  <c r="FW128" i="11" s="1"/>
  <c r="FW129" i="11" s="1"/>
  <c r="FW130" i="11" s="1"/>
  <c r="FW131" i="11" s="1"/>
  <c r="FW132" i="11" s="1"/>
  <c r="FW133" i="11" s="1"/>
  <c r="FW134" i="11" s="1"/>
  <c r="FW135" i="11" s="1"/>
  <c r="FW136" i="11" s="1"/>
  <c r="FW137" i="11" s="1"/>
  <c r="FW138" i="11" s="1"/>
  <c r="FW139" i="11" s="1"/>
  <c r="FW140" i="11" s="1"/>
  <c r="FW141" i="11" s="1"/>
  <c r="FW142" i="11" s="1"/>
  <c r="FW143" i="11" s="1"/>
  <c r="FW144" i="11" s="1"/>
  <c r="FW145" i="11" s="1"/>
  <c r="FW146" i="11" s="1"/>
  <c r="FW147" i="11" s="1"/>
  <c r="FW148" i="11" s="1"/>
  <c r="FW149" i="11" s="1"/>
  <c r="FW150" i="11" s="1"/>
  <c r="FW151" i="11" s="1"/>
  <c r="FW152" i="11" s="1"/>
  <c r="FW153" i="11" s="1"/>
  <c r="DO103" i="11"/>
  <c r="DO104" i="11" s="1"/>
  <c r="DO105" i="11" s="1"/>
  <c r="DO106" i="11" s="1"/>
  <c r="DO107" i="11" s="1"/>
  <c r="DO108" i="11" s="1"/>
  <c r="DO109" i="11" s="1"/>
  <c r="DO110" i="11" s="1"/>
  <c r="DO111" i="11" s="1"/>
  <c r="DO112" i="11" s="1"/>
  <c r="DO113" i="11" s="1"/>
  <c r="DO114" i="11" s="1"/>
  <c r="DO115" i="11" s="1"/>
  <c r="DO116" i="11" s="1"/>
  <c r="DO117" i="11" s="1"/>
  <c r="DO118" i="11" s="1"/>
  <c r="DO119" i="11" s="1"/>
  <c r="DO120" i="11" s="1"/>
  <c r="DO121" i="11" s="1"/>
  <c r="DO122" i="11" s="1"/>
  <c r="DO123" i="11" s="1"/>
  <c r="DO124" i="11" s="1"/>
  <c r="DO125" i="11" s="1"/>
  <c r="DO126" i="11" s="1"/>
  <c r="DO127" i="11" s="1"/>
  <c r="DO128" i="11" s="1"/>
  <c r="DO129" i="11" s="1"/>
  <c r="DO130" i="11" s="1"/>
  <c r="DO131" i="11" s="1"/>
  <c r="DO132" i="11" s="1"/>
  <c r="DO133" i="11" s="1"/>
  <c r="DO134" i="11" s="1"/>
  <c r="DO135" i="11" s="1"/>
  <c r="DO136" i="11" s="1"/>
  <c r="DO137" i="11" s="1"/>
  <c r="DO138" i="11" s="1"/>
  <c r="DO139" i="11" s="1"/>
  <c r="DO140" i="11" s="1"/>
  <c r="DO141" i="11" s="1"/>
  <c r="DO142" i="11" s="1"/>
  <c r="DO143" i="11" s="1"/>
  <c r="DO144" i="11" s="1"/>
  <c r="DO145" i="11" s="1"/>
  <c r="DO146" i="11" s="1"/>
  <c r="DO147" i="11" s="1"/>
  <c r="DO148" i="11" s="1"/>
  <c r="DO149" i="11" s="1"/>
  <c r="DO150" i="11" s="1"/>
  <c r="DO151" i="11" s="1"/>
  <c r="DO152" i="11" s="1"/>
  <c r="DO153" i="11" s="1"/>
  <c r="DA86" i="11"/>
  <c r="DA87" i="11" s="1"/>
  <c r="DA88" i="11" s="1"/>
  <c r="DA89" i="11" s="1"/>
  <c r="DA90" i="11" s="1"/>
  <c r="DA91" i="11" s="1"/>
  <c r="DA92" i="11" s="1"/>
  <c r="DA93" i="11" s="1"/>
  <c r="DA94" i="11" s="1"/>
  <c r="DA95" i="11" s="1"/>
  <c r="DA96" i="11" s="1"/>
  <c r="DA97" i="11" s="1"/>
  <c r="DA98" i="11" s="1"/>
  <c r="AC77" i="11"/>
  <c r="AC78" i="11" s="1"/>
  <c r="AC79" i="11" s="1"/>
  <c r="AC80" i="11" s="1"/>
  <c r="AC81" i="11" s="1"/>
  <c r="AC82" i="11" s="1"/>
  <c r="AC83" i="11" s="1"/>
  <c r="AC84" i="11" s="1"/>
  <c r="AC85" i="11" s="1"/>
  <c r="AC86" i="11" s="1"/>
  <c r="AC87" i="11" s="1"/>
  <c r="AC88" i="11" s="1"/>
  <c r="AC89" i="11" s="1"/>
  <c r="AC90" i="11" s="1"/>
  <c r="AC91" i="11" s="1"/>
  <c r="AC92" i="11" s="1"/>
  <c r="AC93" i="11" s="1"/>
  <c r="AC94" i="11" s="1"/>
  <c r="AC95" i="11" s="1"/>
  <c r="AC96" i="11" s="1"/>
  <c r="AC97" i="11" s="1"/>
  <c r="AC98" i="11" s="1"/>
  <c r="AC99" i="11" s="1"/>
  <c r="AC100" i="11" s="1"/>
  <c r="AC101" i="11" s="1"/>
  <c r="AC102" i="11" s="1"/>
  <c r="AC103" i="11" s="1"/>
  <c r="AC104" i="11" s="1"/>
  <c r="AC105" i="11" s="1"/>
  <c r="AC106" i="11" s="1"/>
  <c r="AC107" i="11" s="1"/>
  <c r="AC108" i="11" s="1"/>
  <c r="AC109" i="11" s="1"/>
  <c r="AC110" i="11" s="1"/>
  <c r="AC111" i="11" s="1"/>
  <c r="AC112" i="11" s="1"/>
  <c r="AC113" i="11" s="1"/>
  <c r="AC114" i="11" s="1"/>
  <c r="AC115" i="11" s="1"/>
  <c r="AC116" i="11" s="1"/>
  <c r="AC117" i="11" s="1"/>
  <c r="AC118" i="11" s="1"/>
  <c r="AC119" i="11" s="1"/>
  <c r="AC120" i="11" s="1"/>
  <c r="AC121" i="11" s="1"/>
  <c r="AC122" i="11" s="1"/>
  <c r="AC123" i="11" s="1"/>
  <c r="AC124" i="11" s="1"/>
  <c r="AC125" i="11" s="1"/>
  <c r="AC126" i="11" s="1"/>
  <c r="AC127" i="11" s="1"/>
  <c r="AC128" i="11" s="1"/>
  <c r="AC129" i="11" s="1"/>
  <c r="AC130" i="11" s="1"/>
  <c r="AC131" i="11" s="1"/>
  <c r="AC132" i="11" s="1"/>
  <c r="AC133" i="11" s="1"/>
  <c r="AC134" i="11" s="1"/>
  <c r="AC135" i="11" s="1"/>
  <c r="AC136" i="11" s="1"/>
  <c r="AC137" i="11" s="1"/>
  <c r="AC138" i="11" s="1"/>
  <c r="AC139" i="11" s="1"/>
  <c r="AC140" i="11" s="1"/>
  <c r="AC141" i="11" s="1"/>
  <c r="AC142" i="11" s="1"/>
  <c r="AC143" i="11" s="1"/>
  <c r="AC144" i="11" s="1"/>
  <c r="AC145" i="11" s="1"/>
  <c r="AC146" i="11" s="1"/>
  <c r="AC147" i="11" s="1"/>
  <c r="AC148" i="11" s="1"/>
  <c r="AC149" i="11" s="1"/>
  <c r="AC150" i="11" s="1"/>
  <c r="AC151" i="11" s="1"/>
  <c r="AC152" i="11" s="1"/>
  <c r="AC153" i="11" s="1"/>
  <c r="EI85" i="11"/>
  <c r="EI86" i="11" s="1"/>
  <c r="EI87" i="11" s="1"/>
  <c r="EI88" i="11" s="1"/>
  <c r="EI89" i="11" s="1"/>
  <c r="EI90" i="11" s="1"/>
  <c r="EI91" i="11" s="1"/>
  <c r="EI92" i="11" s="1"/>
  <c r="EI93" i="11" s="1"/>
  <c r="EI94" i="11" s="1"/>
  <c r="EI95" i="11" s="1"/>
  <c r="EI96" i="11" s="1"/>
  <c r="EI97" i="11" s="1"/>
  <c r="EI98" i="11" s="1"/>
  <c r="EI99" i="11" s="1"/>
  <c r="EI100" i="11" s="1"/>
  <c r="EI101" i="11" s="1"/>
  <c r="EI102" i="11" s="1"/>
  <c r="EI103" i="11" s="1"/>
  <c r="EI104" i="11" s="1"/>
  <c r="EI105" i="11" s="1"/>
  <c r="EI106" i="11" s="1"/>
  <c r="EI107" i="11" s="1"/>
  <c r="EI108" i="11" s="1"/>
  <c r="EI109" i="11" s="1"/>
  <c r="EI110" i="11" s="1"/>
  <c r="EI111" i="11" s="1"/>
  <c r="EI112" i="11" s="1"/>
  <c r="EI113" i="11" s="1"/>
  <c r="EI114" i="11" s="1"/>
  <c r="EI115" i="11" s="1"/>
  <c r="EI116" i="11" s="1"/>
  <c r="EI117" i="11" s="1"/>
  <c r="EI118" i="11" s="1"/>
  <c r="EI119" i="11" s="1"/>
  <c r="EI120" i="11" s="1"/>
  <c r="EI121" i="11" s="1"/>
  <c r="EI122" i="11" s="1"/>
  <c r="EI123" i="11" s="1"/>
  <c r="EI124" i="11" s="1"/>
  <c r="EI125" i="11" s="1"/>
  <c r="EI126" i="11" s="1"/>
  <c r="EI127" i="11" s="1"/>
  <c r="EI128" i="11" s="1"/>
  <c r="EI129" i="11" s="1"/>
  <c r="EI130" i="11" s="1"/>
  <c r="EI131" i="11" s="1"/>
  <c r="EI132" i="11" s="1"/>
  <c r="EI133" i="11" s="1"/>
  <c r="EI134" i="11" s="1"/>
  <c r="EI135" i="11" s="1"/>
  <c r="EI136" i="11" s="1"/>
  <c r="EI137" i="11" s="1"/>
  <c r="EI138" i="11" s="1"/>
  <c r="EI139" i="11" s="1"/>
  <c r="EI140" i="11" s="1"/>
  <c r="EI141" i="11" s="1"/>
  <c r="EI142" i="11" s="1"/>
  <c r="EI143" i="11" s="1"/>
  <c r="EI144" i="11" s="1"/>
  <c r="EI145" i="11" s="1"/>
  <c r="EI146" i="11" s="1"/>
  <c r="EI147" i="11" s="1"/>
  <c r="EI148" i="11" s="1"/>
  <c r="EI149" i="11" s="1"/>
  <c r="EI150" i="11" s="1"/>
  <c r="EI151" i="11" s="1"/>
  <c r="EI152" i="11" s="1"/>
  <c r="EI153" i="11" s="1"/>
  <c r="DI117" i="11"/>
  <c r="DI118" i="11" s="1"/>
  <c r="DI119" i="11" s="1"/>
  <c r="DI120" i="11" s="1"/>
  <c r="DI121" i="11" s="1"/>
  <c r="DI122" i="11" s="1"/>
  <c r="DI123" i="11" s="1"/>
  <c r="DI124" i="11" s="1"/>
  <c r="DI125" i="11" s="1"/>
  <c r="DI126" i="11" s="1"/>
  <c r="DI127" i="11" s="1"/>
  <c r="DI128" i="11" s="1"/>
  <c r="DI129" i="11" s="1"/>
  <c r="DI130" i="11" s="1"/>
  <c r="DI131" i="11" s="1"/>
  <c r="DI132" i="11" s="1"/>
  <c r="DI133" i="11" s="1"/>
  <c r="DI134" i="11" s="1"/>
  <c r="DI135" i="11" s="1"/>
  <c r="DI136" i="11" s="1"/>
  <c r="DI137" i="11" s="1"/>
  <c r="DI138" i="11" s="1"/>
  <c r="DI139" i="11" s="1"/>
  <c r="DI140" i="11" s="1"/>
  <c r="DI141" i="11" s="1"/>
  <c r="DI142" i="11" s="1"/>
  <c r="DI143" i="11" s="1"/>
  <c r="DI144" i="11" s="1"/>
  <c r="DI145" i="11" s="1"/>
  <c r="DI146" i="11" s="1"/>
  <c r="DI147" i="11" s="1"/>
  <c r="DI148" i="11" s="1"/>
  <c r="DI149" i="11" s="1"/>
  <c r="DI150" i="11" s="1"/>
  <c r="DI151" i="11" s="1"/>
  <c r="DI152" i="11" s="1"/>
  <c r="DI153" i="11" s="1"/>
  <c r="EE69" i="11"/>
  <c r="EE70" i="11" s="1"/>
  <c r="EE71" i="11" s="1"/>
  <c r="EE72" i="11" s="1"/>
  <c r="EE73" i="11" s="1"/>
  <c r="EE74" i="11" s="1"/>
  <c r="EE75" i="11" s="1"/>
  <c r="EE76" i="11" s="1"/>
  <c r="EE77" i="11" s="1"/>
  <c r="EE78" i="11" s="1"/>
  <c r="EE79" i="11" s="1"/>
  <c r="EE80" i="11" s="1"/>
  <c r="EE81" i="11" s="1"/>
  <c r="EE82" i="11" s="1"/>
  <c r="EE83" i="11" s="1"/>
  <c r="EE84" i="11" s="1"/>
  <c r="EE85" i="11" s="1"/>
  <c r="EE86" i="11" s="1"/>
  <c r="EE87" i="11" s="1"/>
  <c r="EE88" i="11" s="1"/>
  <c r="EE89" i="11" s="1"/>
  <c r="EE90" i="11" s="1"/>
  <c r="EE91" i="11" s="1"/>
  <c r="EE92" i="11" s="1"/>
  <c r="EE93" i="11" s="1"/>
  <c r="EE94" i="11" s="1"/>
  <c r="EE95" i="11" s="1"/>
  <c r="EE96" i="11" s="1"/>
  <c r="EE97" i="11" s="1"/>
  <c r="EE98" i="11" s="1"/>
  <c r="EE99" i="11" s="1"/>
  <c r="EE100" i="11" s="1"/>
  <c r="EE101" i="11" s="1"/>
  <c r="EE102" i="11" s="1"/>
  <c r="EE103" i="11" s="1"/>
  <c r="EE104" i="11" s="1"/>
  <c r="EE105" i="11" s="1"/>
  <c r="EE106" i="11" s="1"/>
  <c r="EE107" i="11" s="1"/>
  <c r="EE108" i="11" s="1"/>
  <c r="EE109" i="11" s="1"/>
  <c r="EE110" i="11" s="1"/>
  <c r="EE111" i="11" s="1"/>
  <c r="EE112" i="11" s="1"/>
  <c r="EE113" i="11" s="1"/>
  <c r="EE114" i="11" s="1"/>
  <c r="EE115" i="11" s="1"/>
  <c r="EE116" i="11" s="1"/>
  <c r="EE117" i="11" s="1"/>
  <c r="EE118" i="11" s="1"/>
  <c r="EE119" i="11" s="1"/>
  <c r="EE120" i="11" s="1"/>
  <c r="EE121" i="11" s="1"/>
  <c r="EE122" i="11" s="1"/>
  <c r="EE123" i="11" s="1"/>
  <c r="EE124" i="11" s="1"/>
  <c r="EE125" i="11" s="1"/>
  <c r="EE126" i="11" s="1"/>
  <c r="EE127" i="11" s="1"/>
  <c r="EE128" i="11" s="1"/>
  <c r="EE129" i="11" s="1"/>
  <c r="EE130" i="11" s="1"/>
  <c r="EE131" i="11" s="1"/>
  <c r="EE132" i="11" s="1"/>
  <c r="EE133" i="11" s="1"/>
  <c r="EE134" i="11" s="1"/>
  <c r="EE135" i="11" s="1"/>
  <c r="EE136" i="11" s="1"/>
  <c r="EE137" i="11" s="1"/>
  <c r="EE138" i="11" s="1"/>
  <c r="EE139" i="11" s="1"/>
  <c r="EE140" i="11" s="1"/>
  <c r="EE141" i="11" s="1"/>
  <c r="EE142" i="11" s="1"/>
  <c r="EE143" i="11" s="1"/>
  <c r="EE144" i="11" s="1"/>
  <c r="EE145" i="11" s="1"/>
  <c r="EE146" i="11" s="1"/>
  <c r="EE147" i="11" s="1"/>
  <c r="EE148" i="11" s="1"/>
  <c r="EE149" i="11" s="1"/>
  <c r="EE150" i="11" s="1"/>
  <c r="EE151" i="11" s="1"/>
  <c r="EE152" i="11" s="1"/>
  <c r="Q103" i="11"/>
  <c r="Q104" i="11" s="1"/>
  <c r="Q105" i="11" s="1"/>
  <c r="Q106" i="11" s="1"/>
  <c r="Q107" i="11" s="1"/>
  <c r="Q108" i="11" s="1"/>
  <c r="Q109" i="11" s="1"/>
  <c r="Q110" i="11" s="1"/>
  <c r="Q111" i="11" s="1"/>
  <c r="Q112" i="11" s="1"/>
  <c r="Q113" i="11" s="1"/>
  <c r="Q114" i="11" s="1"/>
  <c r="Q115" i="11" s="1"/>
  <c r="Q116" i="11" s="1"/>
  <c r="Q117" i="11" s="1"/>
  <c r="Q118" i="11" s="1"/>
  <c r="Q119" i="11" s="1"/>
  <c r="Q120" i="11" s="1"/>
  <c r="Q121" i="11" s="1"/>
  <c r="Q122" i="11" s="1"/>
  <c r="Q123" i="11" s="1"/>
  <c r="Q124" i="11" s="1"/>
  <c r="Q125" i="11" s="1"/>
  <c r="Q126" i="11" s="1"/>
  <c r="Q127" i="11" s="1"/>
  <c r="Q128" i="11" s="1"/>
  <c r="Q129" i="11" s="1"/>
  <c r="Q130" i="11" s="1"/>
  <c r="Q131" i="11" s="1"/>
  <c r="Q132" i="11" s="1"/>
  <c r="Q133" i="11" s="1"/>
  <c r="Q134" i="11" s="1"/>
  <c r="Q135" i="11" s="1"/>
  <c r="Q136" i="11" s="1"/>
  <c r="Q137" i="11" s="1"/>
  <c r="Q138" i="11" s="1"/>
  <c r="Q139" i="11" s="1"/>
  <c r="Q140" i="11" s="1"/>
  <c r="Q141" i="11" s="1"/>
  <c r="Q142" i="11" s="1"/>
  <c r="Q143" i="11" s="1"/>
  <c r="Q144" i="11" s="1"/>
  <c r="Q145" i="11" s="1"/>
  <c r="Q146" i="11" s="1"/>
  <c r="Q147" i="11" s="1"/>
  <c r="Q148" i="11" s="1"/>
  <c r="Q149" i="11" s="1"/>
  <c r="Q150" i="11" s="1"/>
  <c r="Q151" i="11" s="1"/>
  <c r="Q152" i="11" s="1"/>
  <c r="Q153" i="11" s="1"/>
  <c r="Q154" i="11" s="1"/>
  <c r="Q155" i="11" s="1"/>
  <c r="Q156" i="11" s="1"/>
  <c r="Q157" i="11" s="1"/>
  <c r="Q158" i="11" s="1"/>
  <c r="Q159" i="11" s="1"/>
  <c r="Q160" i="11" s="1"/>
  <c r="Q161" i="11" s="1"/>
  <c r="Q162" i="11" s="1"/>
  <c r="Q163" i="11" s="1"/>
  <c r="Q164" i="11" s="1"/>
  <c r="Q165" i="11" s="1"/>
  <c r="Q166" i="11" s="1"/>
  <c r="Q167" i="11" s="1"/>
  <c r="Q168" i="11" s="1"/>
  <c r="Q169" i="11" s="1"/>
  <c r="Q170" i="11" s="1"/>
  <c r="DM77" i="11"/>
  <c r="DM78" i="11" s="1"/>
  <c r="DM79" i="11" s="1"/>
  <c r="DM80" i="11" s="1"/>
  <c r="DM81" i="11" s="1"/>
  <c r="DM82" i="11" s="1"/>
  <c r="DM83" i="11" s="1"/>
  <c r="DM84" i="11" s="1"/>
  <c r="DM85" i="11" s="1"/>
  <c r="DM86" i="11" s="1"/>
  <c r="DM87" i="11" s="1"/>
  <c r="DM88" i="11" s="1"/>
  <c r="DM89" i="11" s="1"/>
  <c r="DM90" i="11" s="1"/>
  <c r="DM91" i="11" s="1"/>
  <c r="DM92" i="11" s="1"/>
  <c r="DM93" i="11" s="1"/>
  <c r="DM94" i="11" s="1"/>
  <c r="DM95" i="11" s="1"/>
  <c r="DM96" i="11" s="1"/>
  <c r="DM97" i="11" s="1"/>
  <c r="DM98" i="11" s="1"/>
  <c r="DM99" i="11" s="1"/>
  <c r="DM100" i="11" s="1"/>
  <c r="DM101" i="11" s="1"/>
  <c r="DM102" i="11" s="1"/>
  <c r="DM103" i="11" s="1"/>
  <c r="DM104" i="11" s="1"/>
  <c r="DM105" i="11" s="1"/>
  <c r="DM106" i="11" s="1"/>
  <c r="DM107" i="11" s="1"/>
  <c r="DM108" i="11" s="1"/>
  <c r="DM109" i="11" s="1"/>
  <c r="DM110" i="11" s="1"/>
  <c r="DM111" i="11" s="1"/>
  <c r="DM112" i="11" s="1"/>
  <c r="DM113" i="11" s="1"/>
  <c r="DM114" i="11" s="1"/>
  <c r="DM115" i="11" s="1"/>
  <c r="DM116" i="11" s="1"/>
  <c r="DM117" i="11" s="1"/>
  <c r="DM118" i="11" s="1"/>
  <c r="DM119" i="11" s="1"/>
  <c r="DM120" i="11" s="1"/>
  <c r="DM121" i="11" s="1"/>
  <c r="DM122" i="11" s="1"/>
  <c r="DM123" i="11" s="1"/>
  <c r="DM124" i="11" s="1"/>
  <c r="DM125" i="11" s="1"/>
  <c r="DM126" i="11" s="1"/>
  <c r="DM127" i="11" s="1"/>
  <c r="DM128" i="11" s="1"/>
  <c r="DM129" i="11" s="1"/>
  <c r="DM130" i="11" s="1"/>
  <c r="DM131" i="11" s="1"/>
  <c r="DM132" i="11" s="1"/>
  <c r="DM133" i="11" s="1"/>
  <c r="DM134" i="11" s="1"/>
  <c r="DM135" i="11" s="1"/>
  <c r="DM136" i="11" s="1"/>
  <c r="DM137" i="11" s="1"/>
  <c r="DM138" i="11" s="1"/>
  <c r="DM139" i="11" s="1"/>
  <c r="DM140" i="11" s="1"/>
  <c r="DM141" i="11" s="1"/>
  <c r="DM142" i="11" s="1"/>
  <c r="DM143" i="11" s="1"/>
  <c r="DM144" i="11" s="1"/>
  <c r="DM145" i="11" s="1"/>
  <c r="DM146" i="11" s="1"/>
  <c r="DM147" i="11" s="1"/>
  <c r="DM148" i="11" s="1"/>
  <c r="DM149" i="11" s="1"/>
  <c r="DM150" i="11" s="1"/>
  <c r="DM151" i="11" s="1"/>
  <c r="DM152" i="11" s="1"/>
  <c r="DM153" i="11" s="1"/>
  <c r="DM154" i="11" s="1"/>
  <c r="DM155" i="11" s="1"/>
  <c r="DM156" i="11" s="1"/>
  <c r="DM157" i="11" s="1"/>
  <c r="DM158" i="11" s="1"/>
  <c r="DM159" i="11" s="1"/>
  <c r="DM160" i="11" s="1"/>
  <c r="DM161" i="11" s="1"/>
  <c r="DM162" i="11" s="1"/>
  <c r="DM163" i="11" s="1"/>
  <c r="DM164" i="11" s="1"/>
  <c r="DM165" i="11" s="1"/>
  <c r="DM166" i="11" s="1"/>
  <c r="DM167" i="11" s="1"/>
  <c r="DM168" i="11" s="1"/>
  <c r="DM169" i="11" s="1"/>
  <c r="DM170" i="11" s="1"/>
  <c r="W77" i="11"/>
  <c r="W78" i="11" s="1"/>
  <c r="W79" i="11" s="1"/>
  <c r="W80" i="11" s="1"/>
  <c r="W81" i="11" s="1"/>
  <c r="W82" i="11" s="1"/>
  <c r="W83" i="11" s="1"/>
  <c r="W84" i="11" s="1"/>
  <c r="W85" i="11" s="1"/>
  <c r="W86" i="11" s="1"/>
  <c r="W87" i="11" s="1"/>
  <c r="W88" i="11" s="1"/>
  <c r="W89" i="11" s="1"/>
  <c r="W90" i="11" s="1"/>
  <c r="W91" i="11" s="1"/>
  <c r="W92" i="11" s="1"/>
  <c r="W93" i="11" s="1"/>
  <c r="W94" i="11" s="1"/>
  <c r="W95" i="11" s="1"/>
  <c r="W96" i="11" s="1"/>
  <c r="W97" i="11" s="1"/>
  <c r="W98" i="11" s="1"/>
  <c r="W99" i="11" s="1"/>
  <c r="W100" i="11" s="1"/>
  <c r="W101" i="11" s="1"/>
  <c r="W102" i="11" s="1"/>
  <c r="W103" i="11" s="1"/>
  <c r="W104" i="11" s="1"/>
  <c r="W105" i="11" s="1"/>
  <c r="W106" i="11" s="1"/>
  <c r="W107" i="11" s="1"/>
  <c r="W108" i="11" s="1"/>
  <c r="W109" i="11" s="1"/>
  <c r="W110" i="11" s="1"/>
  <c r="W111" i="11" s="1"/>
  <c r="W112" i="11" s="1"/>
  <c r="W113" i="11" s="1"/>
  <c r="W114" i="11" s="1"/>
  <c r="W115" i="11" s="1"/>
  <c r="W116" i="11" s="1"/>
  <c r="W117" i="11" s="1"/>
  <c r="W118" i="11" s="1"/>
  <c r="W119" i="11" s="1"/>
  <c r="W120" i="11" s="1"/>
  <c r="W121" i="11" s="1"/>
  <c r="W122" i="11" s="1"/>
  <c r="W123" i="11" s="1"/>
  <c r="W124" i="11" s="1"/>
  <c r="W125" i="11" s="1"/>
  <c r="W126" i="11" s="1"/>
  <c r="W127" i="11" s="1"/>
  <c r="W128" i="11" s="1"/>
  <c r="W129" i="11" s="1"/>
  <c r="W130" i="11" s="1"/>
  <c r="W131" i="11" s="1"/>
  <c r="W132" i="11" s="1"/>
  <c r="W133" i="11" s="1"/>
  <c r="W134" i="11" s="1"/>
  <c r="W135" i="11" s="1"/>
  <c r="W136" i="11" s="1"/>
  <c r="W137" i="11" s="1"/>
  <c r="W138" i="11" s="1"/>
  <c r="W139" i="11" s="1"/>
  <c r="W140" i="11" s="1"/>
  <c r="W141" i="11" s="1"/>
  <c r="W142" i="11" s="1"/>
  <c r="W143" i="11" s="1"/>
  <c r="W144" i="11" s="1"/>
  <c r="W145" i="11" s="1"/>
  <c r="W146" i="11" s="1"/>
  <c r="W147" i="11" s="1"/>
  <c r="W148" i="11" s="1"/>
  <c r="W149" i="11" s="1"/>
  <c r="W150" i="11" s="1"/>
  <c r="W151" i="11" s="1"/>
  <c r="W152" i="11" s="1"/>
  <c r="W153" i="11" s="1"/>
  <c r="O86" i="11"/>
  <c r="O87" i="11" s="1"/>
  <c r="O88" i="11" s="1"/>
  <c r="O89" i="11" s="1"/>
  <c r="O90" i="11" s="1"/>
  <c r="O91" i="11" s="1"/>
  <c r="O92" i="11" s="1"/>
  <c r="O93" i="11" s="1"/>
  <c r="O94" i="11" s="1"/>
  <c r="O95" i="11" s="1"/>
  <c r="O96" i="11" s="1"/>
  <c r="O97" i="11" s="1"/>
  <c r="O98" i="11" s="1"/>
  <c r="O99" i="11" s="1"/>
  <c r="O100" i="11" s="1"/>
  <c r="O101" i="11" s="1"/>
  <c r="O102" i="11" s="1"/>
  <c r="O103" i="11" s="1"/>
  <c r="O104" i="11" s="1"/>
  <c r="O105" i="11" s="1"/>
  <c r="O106" i="11" s="1"/>
  <c r="O107" i="11" s="1"/>
  <c r="O108" i="11" s="1"/>
  <c r="O109" i="11" s="1"/>
  <c r="O110" i="11" s="1"/>
  <c r="O111" i="11" s="1"/>
  <c r="O112" i="11" s="1"/>
  <c r="O113" i="11" s="1"/>
  <c r="O114" i="11" s="1"/>
  <c r="O115" i="11" s="1"/>
  <c r="O116" i="11" s="1"/>
  <c r="O117" i="11" s="1"/>
  <c r="O118" i="11" s="1"/>
  <c r="O119" i="11" s="1"/>
  <c r="O120" i="11" s="1"/>
  <c r="O121" i="11" s="1"/>
  <c r="O122" i="11" s="1"/>
  <c r="O123" i="11" s="1"/>
  <c r="O124" i="11" s="1"/>
  <c r="O125" i="11" s="1"/>
  <c r="O126" i="11" s="1"/>
  <c r="O127" i="11" s="1"/>
  <c r="O128" i="11" s="1"/>
  <c r="O129" i="11" s="1"/>
  <c r="O130" i="11" s="1"/>
  <c r="O131" i="11" s="1"/>
  <c r="O132" i="11" s="1"/>
  <c r="O133" i="11" s="1"/>
  <c r="O134" i="11" s="1"/>
  <c r="O135" i="11" s="1"/>
  <c r="O136" i="11" s="1"/>
  <c r="O137" i="11" s="1"/>
  <c r="O138" i="11" s="1"/>
  <c r="O139" i="11" s="1"/>
  <c r="O140" i="11" s="1"/>
  <c r="O141" i="11" s="1"/>
  <c r="O142" i="11" s="1"/>
  <c r="O143" i="11" s="1"/>
  <c r="O144" i="11" s="1"/>
  <c r="O145" i="11" s="1"/>
  <c r="O146" i="11" s="1"/>
  <c r="O147" i="11" s="1"/>
  <c r="O148" i="11" s="1"/>
  <c r="O149" i="11" s="1"/>
  <c r="O150" i="11" s="1"/>
  <c r="O151" i="11" s="1"/>
  <c r="O152" i="11" s="1"/>
  <c r="O153" i="11" s="1"/>
  <c r="AK77" i="11"/>
  <c r="AK78" i="11" s="1"/>
  <c r="AK79" i="11" s="1"/>
  <c r="AK80" i="11" s="1"/>
  <c r="AK81" i="11" s="1"/>
  <c r="AK82" i="11" s="1"/>
  <c r="AK83" i="11" s="1"/>
  <c r="AK84" i="11" s="1"/>
  <c r="AK85" i="11" s="1"/>
  <c r="AK86" i="11" s="1"/>
  <c r="AK87" i="11" s="1"/>
  <c r="AK88" i="11" s="1"/>
  <c r="AK89" i="11" s="1"/>
  <c r="AK90" i="11" s="1"/>
  <c r="AK91" i="11" s="1"/>
  <c r="AK92" i="11" s="1"/>
  <c r="AK93" i="11" s="1"/>
  <c r="AK94" i="11" s="1"/>
  <c r="AK95" i="11" s="1"/>
  <c r="AK96" i="11" s="1"/>
  <c r="AK97" i="11" s="1"/>
  <c r="AK98" i="11" s="1"/>
  <c r="AK99" i="11" s="1"/>
  <c r="AK100" i="11" s="1"/>
  <c r="AK101" i="11" s="1"/>
  <c r="AK102" i="11" s="1"/>
  <c r="AK103" i="11" s="1"/>
  <c r="AK104" i="11" s="1"/>
  <c r="AK105" i="11" s="1"/>
  <c r="AK106" i="11" s="1"/>
  <c r="AK107" i="11" s="1"/>
  <c r="AK108" i="11" s="1"/>
  <c r="AK109" i="11" s="1"/>
  <c r="AK110" i="11" s="1"/>
  <c r="AK111" i="11" s="1"/>
  <c r="AK112" i="11" s="1"/>
  <c r="AK113" i="11" s="1"/>
  <c r="AK114" i="11" s="1"/>
  <c r="AK115" i="11" s="1"/>
  <c r="AK116" i="11" s="1"/>
  <c r="AK117" i="11" s="1"/>
  <c r="AK118" i="11" s="1"/>
  <c r="AK119" i="11" s="1"/>
  <c r="AK120" i="11" s="1"/>
  <c r="AK121" i="11" s="1"/>
  <c r="AK122" i="11" s="1"/>
  <c r="AK123" i="11" s="1"/>
  <c r="AK124" i="11" s="1"/>
  <c r="AK125" i="11" s="1"/>
  <c r="AK126" i="11" s="1"/>
  <c r="AK127" i="11" s="1"/>
  <c r="AK128" i="11" s="1"/>
  <c r="AK129" i="11" s="1"/>
  <c r="AK130" i="11" s="1"/>
  <c r="AK131" i="11" s="1"/>
  <c r="AK132" i="11" s="1"/>
  <c r="AK133" i="11" s="1"/>
  <c r="AK134" i="11" s="1"/>
  <c r="AK135" i="11" s="1"/>
  <c r="AK136" i="11" s="1"/>
  <c r="AK137" i="11" s="1"/>
  <c r="AK138" i="11" s="1"/>
  <c r="AK139" i="11" s="1"/>
  <c r="AK140" i="11" s="1"/>
  <c r="AK141" i="11" s="1"/>
  <c r="AK142" i="11" s="1"/>
  <c r="AK143" i="11" s="1"/>
  <c r="AK144" i="11" s="1"/>
  <c r="AK145" i="11" s="1"/>
  <c r="AK146" i="11" s="1"/>
  <c r="AK147" i="11" s="1"/>
  <c r="AK148" i="11" s="1"/>
  <c r="AK149" i="11" s="1"/>
  <c r="AK150" i="11" s="1"/>
  <c r="AK151" i="11" s="1"/>
  <c r="AK152" i="11" s="1"/>
  <c r="AK153" i="11" s="1"/>
  <c r="AK154" i="11" s="1"/>
  <c r="AK155" i="11" s="1"/>
  <c r="AK156" i="11" s="1"/>
  <c r="AK157" i="11" s="1"/>
  <c r="AK158" i="11" s="1"/>
  <c r="AK159" i="11" s="1"/>
  <c r="AK160" i="11" s="1"/>
  <c r="AK161" i="11" s="1"/>
  <c r="AK162" i="11" s="1"/>
  <c r="AK163" i="11" s="1"/>
  <c r="AK164" i="11" s="1"/>
  <c r="AK165" i="11" s="1"/>
  <c r="AK166" i="11" s="1"/>
  <c r="AK167" i="11" s="1"/>
  <c r="AK168" i="11" s="1"/>
  <c r="AK169" i="11" s="1"/>
  <c r="AK170" i="11" s="1"/>
  <c r="S224" i="1"/>
  <c r="S223" i="1"/>
  <c r="S225" i="1"/>
  <c r="Q85" i="1"/>
  <c r="R85" i="1" s="1"/>
  <c r="Q108" i="1"/>
  <c r="R108" i="1" s="1"/>
  <c r="Q106" i="1"/>
  <c r="R106" i="1" s="1"/>
  <c r="Q102" i="1"/>
  <c r="R102" i="1" s="1"/>
  <c r="Q118" i="1"/>
  <c r="R118" i="1" s="1"/>
  <c r="Q98" i="1"/>
  <c r="R98" i="1" s="1"/>
  <c r="Q111" i="1"/>
  <c r="R111" i="1" s="1"/>
  <c r="Q88" i="1"/>
  <c r="R88" i="1" s="1"/>
  <c r="Q117" i="1"/>
  <c r="R117" i="1" s="1"/>
  <c r="Q92" i="1"/>
  <c r="R92" i="1" s="1"/>
  <c r="Q105" i="1"/>
  <c r="R105" i="1" s="1"/>
  <c r="Q100" i="1"/>
  <c r="R100" i="1" s="1"/>
  <c r="Q113" i="1"/>
  <c r="R113" i="1" s="1"/>
  <c r="Q123" i="1"/>
  <c r="R123" i="1" s="1"/>
  <c r="Q116" i="1"/>
  <c r="R116" i="1" s="1"/>
  <c r="Q86" i="1"/>
  <c r="R86" i="1" s="1"/>
  <c r="Q97" i="1"/>
  <c r="R97" i="1" s="1"/>
  <c r="Q90" i="1"/>
  <c r="R90" i="1" s="1"/>
  <c r="Q101" i="1"/>
  <c r="R101" i="1" s="1"/>
  <c r="Q95" i="1"/>
  <c r="R95" i="1" s="1"/>
  <c r="Q107" i="1"/>
  <c r="R107" i="1" s="1"/>
  <c r="Q93" i="1"/>
  <c r="R93" i="1" s="1"/>
  <c r="Q120" i="1"/>
  <c r="R120" i="1" s="1"/>
  <c r="Q84" i="1"/>
  <c r="R84" i="1" s="1"/>
  <c r="S84" i="1" s="1"/>
  <c r="Q99" i="1"/>
  <c r="R99" i="1" s="1"/>
  <c r="Q96" i="1"/>
  <c r="R96" i="1" s="1"/>
  <c r="B297" i="1"/>
  <c r="Q94" i="1"/>
  <c r="R94" i="1" s="1"/>
  <c r="Q109" i="1"/>
  <c r="R109" i="1" s="1"/>
  <c r="Q112" i="1"/>
  <c r="R112" i="1" s="1"/>
  <c r="Q89" i="1"/>
  <c r="R89" i="1" s="1"/>
  <c r="Q121" i="1"/>
  <c r="R121" i="1" s="1"/>
  <c r="Q91" i="1"/>
  <c r="R91" i="1" s="1"/>
  <c r="Q103" i="1"/>
  <c r="R103" i="1" s="1"/>
  <c r="Q124" i="1"/>
  <c r="R124" i="1" s="1"/>
  <c r="Q114" i="1"/>
  <c r="R114" i="1" s="1"/>
  <c r="Q115" i="1"/>
  <c r="R115" i="1" s="1"/>
  <c r="Q125" i="1"/>
  <c r="R125" i="1" s="1"/>
  <c r="Q122" i="1"/>
  <c r="R122" i="1" s="1"/>
  <c r="Q119" i="1"/>
  <c r="R119" i="1" s="1"/>
  <c r="Q104" i="1"/>
  <c r="R104" i="1" s="1"/>
  <c r="Q110" i="1"/>
  <c r="R110" i="1" s="1"/>
  <c r="Q87" i="1"/>
  <c r="R87" i="1" s="1"/>
  <c r="B217" i="11" l="1"/>
  <c r="C269" i="1"/>
  <c r="Q282" i="1"/>
  <c r="R282" i="1" s="1"/>
  <c r="S282" i="1" s="1"/>
  <c r="E218" i="6"/>
  <c r="B176" i="7"/>
  <c r="C176" i="7" s="1"/>
  <c r="E176" i="7"/>
  <c r="CB217" i="11"/>
  <c r="EL217" i="11"/>
  <c r="DD217" i="11"/>
  <c r="CZ217" i="11"/>
  <c r="CV217" i="11"/>
  <c r="P217" i="11"/>
  <c r="CJ217" i="11"/>
  <c r="GB217" i="11"/>
  <c r="GF217" i="11"/>
  <c r="T217" i="11"/>
  <c r="FL217" i="11"/>
  <c r="EJ217" i="11"/>
  <c r="AJ217" i="11"/>
  <c r="DL217" i="11"/>
  <c r="DK155" i="11"/>
  <c r="R234" i="1"/>
  <c r="S234" i="1" s="1"/>
  <c r="AA154" i="11"/>
  <c r="AA155" i="11" s="1"/>
  <c r="AA156" i="11" s="1"/>
  <c r="AA157" i="11" s="1"/>
  <c r="AA158" i="11" s="1"/>
  <c r="AA159" i="11" s="1"/>
  <c r="AA160" i="11" s="1"/>
  <c r="AA161" i="11" s="1"/>
  <c r="AA162" i="11" s="1"/>
  <c r="AA163" i="11" s="1"/>
  <c r="AA164" i="11" s="1"/>
  <c r="AA165" i="11" s="1"/>
  <c r="AA166" i="11" s="1"/>
  <c r="AA167" i="11" s="1"/>
  <c r="AA168" i="11" s="1"/>
  <c r="AA169" i="11" s="1"/>
  <c r="AA170" i="11" s="1"/>
  <c r="DI154" i="11"/>
  <c r="DI155" i="11" s="1"/>
  <c r="DI156" i="11" s="1"/>
  <c r="DI157" i="11" s="1"/>
  <c r="DI158" i="11" s="1"/>
  <c r="DI159" i="11" s="1"/>
  <c r="DI160" i="11" s="1"/>
  <c r="DI161" i="11" s="1"/>
  <c r="DI162" i="11" s="1"/>
  <c r="DI163" i="11" s="1"/>
  <c r="DI164" i="11" s="1"/>
  <c r="DI165" i="11" s="1"/>
  <c r="DI166" i="11" s="1"/>
  <c r="DI167" i="11" s="1"/>
  <c r="DI168" i="11" s="1"/>
  <c r="DI169" i="11" s="1"/>
  <c r="DI170" i="11" s="1"/>
  <c r="K154" i="11"/>
  <c r="EQ154" i="11"/>
  <c r="EI154" i="11"/>
  <c r="E154" i="11"/>
  <c r="BY154" i="11"/>
  <c r="W154" i="11"/>
  <c r="I154" i="11"/>
  <c r="AC154" i="11"/>
  <c r="FY154" i="11"/>
  <c r="CA154" i="11"/>
  <c r="AI154" i="11"/>
  <c r="BW154" i="11"/>
  <c r="DO154" i="11"/>
  <c r="M154" i="11"/>
  <c r="O154" i="11"/>
  <c r="FW154" i="11"/>
  <c r="DU154" i="11"/>
  <c r="EE153" i="11"/>
  <c r="S109" i="1"/>
  <c r="S87" i="1"/>
  <c r="S110" i="1"/>
  <c r="S89" i="1"/>
  <c r="S90" i="1"/>
  <c r="S117" i="1"/>
  <c r="S121" i="1"/>
  <c r="S112" i="1"/>
  <c r="S94" i="1"/>
  <c r="S100" i="1"/>
  <c r="S102" i="1"/>
  <c r="S114" i="1"/>
  <c r="S124" i="1"/>
  <c r="S105" i="1"/>
  <c r="S91" i="1"/>
  <c r="S99" i="1"/>
  <c r="S97" i="1"/>
  <c r="S85" i="1"/>
  <c r="S108" i="1"/>
  <c r="S104" i="1"/>
  <c r="S119" i="1"/>
  <c r="S103" i="1"/>
  <c r="S96" i="1"/>
  <c r="S92" i="1"/>
  <c r="S106" i="1"/>
  <c r="S86" i="1"/>
  <c r="S88" i="1"/>
  <c r="S122" i="1"/>
  <c r="S120" i="1"/>
  <c r="S116" i="1"/>
  <c r="S111" i="1"/>
  <c r="S95" i="1"/>
  <c r="S101" i="1"/>
  <c r="S125" i="1"/>
  <c r="S93" i="1"/>
  <c r="S123" i="1"/>
  <c r="S98" i="1"/>
  <c r="S115" i="1"/>
  <c r="S107" i="1"/>
  <c r="S113" i="1"/>
  <c r="S118" i="1"/>
  <c r="S126" i="1"/>
  <c r="Q127" i="1"/>
  <c r="R127" i="1" s="1"/>
  <c r="S127" i="1" s="1"/>
  <c r="C270" i="1" l="1"/>
  <c r="Q283" i="1"/>
  <c r="R283" i="1" s="1"/>
  <c r="S283" i="1" s="1"/>
  <c r="B177" i="7"/>
  <c r="C177" i="7" s="1"/>
  <c r="E177" i="7"/>
  <c r="E178" i="7" s="1"/>
  <c r="E179" i="7" s="1"/>
  <c r="DH217" i="11"/>
  <c r="DK156" i="11"/>
  <c r="DK157" i="11" s="1"/>
  <c r="DK158" i="11" s="1"/>
  <c r="DK159" i="11" s="1"/>
  <c r="DK160" i="11" s="1"/>
  <c r="DK161" i="11" s="1"/>
  <c r="DK162" i="11" s="1"/>
  <c r="DK163" i="11" s="1"/>
  <c r="DK164" i="11" s="1"/>
  <c r="DK165" i="11" s="1"/>
  <c r="DK166" i="11" s="1"/>
  <c r="DK167" i="11" s="1"/>
  <c r="DK168" i="11" s="1"/>
  <c r="DK169" i="11" s="1"/>
  <c r="DK170" i="11" s="1"/>
  <c r="Z217" i="11"/>
  <c r="CA155" i="11"/>
  <c r="CA156" i="11" s="1"/>
  <c r="CA157" i="11" s="1"/>
  <c r="CA158" i="11" s="1"/>
  <c r="CA159" i="11" s="1"/>
  <c r="CA160" i="11" s="1"/>
  <c r="CA161" i="11" s="1"/>
  <c r="CA162" i="11" s="1"/>
  <c r="CA163" i="11" s="1"/>
  <c r="CA164" i="11" s="1"/>
  <c r="CA165" i="11" s="1"/>
  <c r="CA166" i="11" s="1"/>
  <c r="CA167" i="11" s="1"/>
  <c r="CA168" i="11" s="1"/>
  <c r="CA169" i="11" s="1"/>
  <c r="CA170" i="11" s="1"/>
  <c r="BZ217" i="11" s="1"/>
  <c r="DU155" i="11"/>
  <c r="DU156" i="11" s="1"/>
  <c r="DU157" i="11" s="1"/>
  <c r="DU158" i="11" s="1"/>
  <c r="DU159" i="11" s="1"/>
  <c r="DU160" i="11" s="1"/>
  <c r="DU161" i="11" s="1"/>
  <c r="DU162" i="11" s="1"/>
  <c r="DU163" i="11" s="1"/>
  <c r="DU164" i="11" s="1"/>
  <c r="DU165" i="11" s="1"/>
  <c r="DU166" i="11" s="1"/>
  <c r="DU167" i="11" s="1"/>
  <c r="DU168" i="11" s="1"/>
  <c r="DU169" i="11" s="1"/>
  <c r="DU170" i="11" s="1"/>
  <c r="DT217" i="11" s="1"/>
  <c r="EI155" i="11"/>
  <c r="EI156" i="11" s="1"/>
  <c r="EI157" i="11" s="1"/>
  <c r="EI158" i="11" s="1"/>
  <c r="EI159" i="11" s="1"/>
  <c r="EI160" i="11" s="1"/>
  <c r="EI161" i="11" s="1"/>
  <c r="EI162" i="11" s="1"/>
  <c r="EI163" i="11" s="1"/>
  <c r="EI164" i="11" s="1"/>
  <c r="EI165" i="11" s="1"/>
  <c r="EI166" i="11" s="1"/>
  <c r="EI167" i="11" s="1"/>
  <c r="EI168" i="11" s="1"/>
  <c r="EI169" i="11" s="1"/>
  <c r="EI170" i="11" s="1"/>
  <c r="EH217" i="11" s="1"/>
  <c r="E155" i="11"/>
  <c r="E156" i="11" s="1"/>
  <c r="E157" i="11" s="1"/>
  <c r="E158" i="11" s="1"/>
  <c r="E159" i="11" s="1"/>
  <c r="E160" i="11" s="1"/>
  <c r="E161" i="11" s="1"/>
  <c r="E162" i="11" s="1"/>
  <c r="E163" i="11" s="1"/>
  <c r="E164" i="11" s="1"/>
  <c r="E165" i="11" s="1"/>
  <c r="E166" i="11" s="1"/>
  <c r="E167" i="11" s="1"/>
  <c r="E168" i="11" s="1"/>
  <c r="E169" i="11" s="1"/>
  <c r="E170" i="11" s="1"/>
  <c r="E171" i="11" s="1"/>
  <c r="FW155" i="11"/>
  <c r="FW156" i="11" s="1"/>
  <c r="FW157" i="11" s="1"/>
  <c r="FW158" i="11" s="1"/>
  <c r="FW159" i="11" s="1"/>
  <c r="FW160" i="11" s="1"/>
  <c r="FW161" i="11" s="1"/>
  <c r="FW162" i="11" s="1"/>
  <c r="FW163" i="11" s="1"/>
  <c r="FW164" i="11" s="1"/>
  <c r="FW165" i="11" s="1"/>
  <c r="FW166" i="11" s="1"/>
  <c r="FW167" i="11" s="1"/>
  <c r="FW168" i="11" s="1"/>
  <c r="FW169" i="11" s="1"/>
  <c r="FW170" i="11" s="1"/>
  <c r="FV217" i="11" s="1"/>
  <c r="FY155" i="11"/>
  <c r="FY156" i="11" s="1"/>
  <c r="FY157" i="11" s="1"/>
  <c r="FY158" i="11" s="1"/>
  <c r="FY159" i="11" s="1"/>
  <c r="FY160" i="11" s="1"/>
  <c r="FY161" i="11" s="1"/>
  <c r="FY162" i="11" s="1"/>
  <c r="FY163" i="11" s="1"/>
  <c r="FY164" i="11" s="1"/>
  <c r="FY165" i="11" s="1"/>
  <c r="FY166" i="11" s="1"/>
  <c r="FY167" i="11" s="1"/>
  <c r="FY168" i="11" s="1"/>
  <c r="FY169" i="11" s="1"/>
  <c r="FY170" i="11" s="1"/>
  <c r="FX217" i="11" s="1"/>
  <c r="EQ155" i="11"/>
  <c r="EQ156" i="11" s="1"/>
  <c r="EQ157" i="11" s="1"/>
  <c r="EQ158" i="11" s="1"/>
  <c r="EQ159" i="11" s="1"/>
  <c r="EQ160" i="11" s="1"/>
  <c r="EQ161" i="11" s="1"/>
  <c r="EQ162" i="11" s="1"/>
  <c r="EQ163" i="11" s="1"/>
  <c r="EQ164" i="11" s="1"/>
  <c r="EQ165" i="11" s="1"/>
  <c r="EQ166" i="11" s="1"/>
  <c r="EQ167" i="11" s="1"/>
  <c r="EQ168" i="11" s="1"/>
  <c r="EQ169" i="11" s="1"/>
  <c r="EQ170" i="11" s="1"/>
  <c r="EP217" i="11" s="1"/>
  <c r="O155" i="11"/>
  <c r="O156" i="11" s="1"/>
  <c r="O157" i="11" s="1"/>
  <c r="K155" i="11"/>
  <c r="K156" i="11" s="1"/>
  <c r="K157" i="11" s="1"/>
  <c r="K158" i="11" s="1"/>
  <c r="K159" i="11" s="1"/>
  <c r="K160" i="11" s="1"/>
  <c r="K161" i="11" s="1"/>
  <c r="K162" i="11" s="1"/>
  <c r="K163" i="11" s="1"/>
  <c r="K164" i="11" s="1"/>
  <c r="K165" i="11" s="1"/>
  <c r="K166" i="11" s="1"/>
  <c r="K167" i="11" s="1"/>
  <c r="K168" i="11" s="1"/>
  <c r="K169" i="11" s="1"/>
  <c r="K170" i="11" s="1"/>
  <c r="M155" i="11"/>
  <c r="M156" i="11" s="1"/>
  <c r="M157" i="11" s="1"/>
  <c r="M158" i="11" s="1"/>
  <c r="M159" i="11" s="1"/>
  <c r="M160" i="11" s="1"/>
  <c r="M161" i="11" s="1"/>
  <c r="M162" i="11" s="1"/>
  <c r="M163" i="11" s="1"/>
  <c r="M164" i="11" s="1"/>
  <c r="M165" i="11" s="1"/>
  <c r="M166" i="11" s="1"/>
  <c r="M167" i="11" s="1"/>
  <c r="M168" i="11" s="1"/>
  <c r="M169" i="11" s="1"/>
  <c r="M170" i="11" s="1"/>
  <c r="M171" i="11" s="1"/>
  <c r="AC155" i="11"/>
  <c r="AC156" i="11" s="1"/>
  <c r="AC157" i="11" s="1"/>
  <c r="AC158" i="11" s="1"/>
  <c r="AC159" i="11" s="1"/>
  <c r="AC160" i="11" s="1"/>
  <c r="AC161" i="11" s="1"/>
  <c r="AC162" i="11" s="1"/>
  <c r="AC163" i="11" s="1"/>
  <c r="AC164" i="11" s="1"/>
  <c r="AC165" i="11" s="1"/>
  <c r="AC166" i="11" s="1"/>
  <c r="AC167" i="11" s="1"/>
  <c r="AC168" i="11" s="1"/>
  <c r="AC169" i="11" s="1"/>
  <c r="AC170" i="11" s="1"/>
  <c r="AB217" i="11" s="1"/>
  <c r="DO155" i="11"/>
  <c r="DO156" i="11" s="1"/>
  <c r="DO157" i="11" s="1"/>
  <c r="DO158" i="11" s="1"/>
  <c r="DO159" i="11" s="1"/>
  <c r="DO160" i="11" s="1"/>
  <c r="DO161" i="11" s="1"/>
  <c r="DO162" i="11" s="1"/>
  <c r="DO163" i="11" s="1"/>
  <c r="DO164" i="11" s="1"/>
  <c r="DO165" i="11" s="1"/>
  <c r="DO166" i="11" s="1"/>
  <c r="DO167" i="11" s="1"/>
  <c r="DO168" i="11" s="1"/>
  <c r="DO169" i="11" s="1"/>
  <c r="DO170" i="11" s="1"/>
  <c r="DN217" i="11" s="1"/>
  <c r="I155" i="11"/>
  <c r="I156" i="11" s="1"/>
  <c r="I157" i="11" s="1"/>
  <c r="I158" i="11" s="1"/>
  <c r="I159" i="11" s="1"/>
  <c r="I160" i="11" s="1"/>
  <c r="I161" i="11" s="1"/>
  <c r="I162" i="11" s="1"/>
  <c r="I163" i="11" s="1"/>
  <c r="I164" i="11" s="1"/>
  <c r="I165" i="11" s="1"/>
  <c r="I166" i="11" s="1"/>
  <c r="I167" i="11" s="1"/>
  <c r="I168" i="11" s="1"/>
  <c r="I169" i="11" s="1"/>
  <c r="I170" i="11" s="1"/>
  <c r="I195" i="11" s="1"/>
  <c r="I196" i="11" s="1"/>
  <c r="I197" i="11" s="1"/>
  <c r="I198" i="11" s="1"/>
  <c r="I199" i="11" s="1"/>
  <c r="I200" i="11" s="1"/>
  <c r="I201" i="11" s="1"/>
  <c r="I202" i="11" s="1"/>
  <c r="I203" i="11" s="1"/>
  <c r="I204" i="11" s="1"/>
  <c r="I205" i="11" s="1"/>
  <c r="I206" i="11" s="1"/>
  <c r="H217" i="11" s="1"/>
  <c r="BW155" i="11"/>
  <c r="BW156" i="11" s="1"/>
  <c r="BW157" i="11" s="1"/>
  <c r="BW158" i="11" s="1"/>
  <c r="BW159" i="11" s="1"/>
  <c r="BW160" i="11" s="1"/>
  <c r="BW161" i="11" s="1"/>
  <c r="BW162" i="11" s="1"/>
  <c r="BW163" i="11" s="1"/>
  <c r="BW164" i="11" s="1"/>
  <c r="BW165" i="11" s="1"/>
  <c r="BW166" i="11" s="1"/>
  <c r="BW167" i="11" s="1"/>
  <c r="BW168" i="11" s="1"/>
  <c r="BW169" i="11" s="1"/>
  <c r="BW170" i="11" s="1"/>
  <c r="BV217" i="11" s="1"/>
  <c r="W155" i="11"/>
  <c r="W156" i="11" s="1"/>
  <c r="W157" i="11" s="1"/>
  <c r="W158" i="11" s="1"/>
  <c r="W159" i="11" s="1"/>
  <c r="W160" i="11" s="1"/>
  <c r="W161" i="11" s="1"/>
  <c r="W162" i="11" s="1"/>
  <c r="W163" i="11" s="1"/>
  <c r="W164" i="11" s="1"/>
  <c r="W165" i="11" s="1"/>
  <c r="W166" i="11" s="1"/>
  <c r="W167" i="11" s="1"/>
  <c r="W168" i="11" s="1"/>
  <c r="W169" i="11" s="1"/>
  <c r="W170" i="11" s="1"/>
  <c r="W171" i="11" s="1"/>
  <c r="AI155" i="11"/>
  <c r="AI156" i="11" s="1"/>
  <c r="AI157" i="11" s="1"/>
  <c r="AI158" i="11" s="1"/>
  <c r="AI159" i="11" s="1"/>
  <c r="AI160" i="11" s="1"/>
  <c r="AI161" i="11" s="1"/>
  <c r="AI162" i="11" s="1"/>
  <c r="AI163" i="11" s="1"/>
  <c r="AI164" i="11" s="1"/>
  <c r="AI165" i="11" s="1"/>
  <c r="AI166" i="11" s="1"/>
  <c r="AI167" i="11" s="1"/>
  <c r="AI168" i="11" s="1"/>
  <c r="AI169" i="11" s="1"/>
  <c r="AI170" i="11" s="1"/>
  <c r="AH217" i="11" s="1"/>
  <c r="BY155" i="11"/>
  <c r="BY156" i="11" s="1"/>
  <c r="BY157" i="11" s="1"/>
  <c r="BY158" i="11" s="1"/>
  <c r="BY159" i="11" s="1"/>
  <c r="BY160" i="11" s="1"/>
  <c r="BY161" i="11" s="1"/>
  <c r="BY162" i="11" s="1"/>
  <c r="BY163" i="11" s="1"/>
  <c r="BY164" i="11" s="1"/>
  <c r="BY165" i="11" s="1"/>
  <c r="BY166" i="11" s="1"/>
  <c r="BY167" i="11" s="1"/>
  <c r="BY168" i="11" s="1"/>
  <c r="BY169" i="11" s="1"/>
  <c r="BY170" i="11" s="1"/>
  <c r="BX217" i="11" s="1"/>
  <c r="R235" i="1"/>
  <c r="S235" i="1" s="1"/>
  <c r="EE154" i="11"/>
  <c r="Q128" i="1"/>
  <c r="R128" i="1" s="1"/>
  <c r="S128" i="1" s="1"/>
  <c r="J217" i="11" l="1"/>
  <c r="K195" i="11"/>
  <c r="K196" i="11" s="1"/>
  <c r="K197" i="11" s="1"/>
  <c r="K198" i="11" s="1"/>
  <c r="K199" i="11" s="1"/>
  <c r="K200" i="11" s="1"/>
  <c r="K201" i="11" s="1"/>
  <c r="K202" i="11" s="1"/>
  <c r="K203" i="11" s="1"/>
  <c r="K204" i="11" s="1"/>
  <c r="K205" i="11" s="1"/>
  <c r="K206" i="11" s="1"/>
  <c r="C271" i="1"/>
  <c r="Q284" i="1"/>
  <c r="R284" i="1" s="1"/>
  <c r="S284" i="1" s="1"/>
  <c r="E180" i="7"/>
  <c r="E181" i="7" s="1"/>
  <c r="D182" i="7" s="1"/>
  <c r="D219" i="7" s="1"/>
  <c r="B178" i="7"/>
  <c r="M172" i="11"/>
  <c r="M173" i="11" s="1"/>
  <c r="M174" i="11" s="1"/>
  <c r="M175" i="11" s="1"/>
  <c r="M176" i="11" s="1"/>
  <c r="M177" i="11" s="1"/>
  <c r="M178" i="11" s="1"/>
  <c r="M179" i="11" s="1"/>
  <c r="M180" i="11" s="1"/>
  <c r="M181" i="11" s="1"/>
  <c r="M182" i="11" s="1"/>
  <c r="M183" i="11" s="1"/>
  <c r="M184" i="11" s="1"/>
  <c r="M185" i="11" s="1"/>
  <c r="M186" i="11" s="1"/>
  <c r="M187" i="11" s="1"/>
  <c r="M188" i="11" s="1"/>
  <c r="M189" i="11" s="1"/>
  <c r="M190" i="11" s="1"/>
  <c r="M191" i="11" s="1"/>
  <c r="M192" i="11" s="1"/>
  <c r="M193" i="11" s="1"/>
  <c r="M194" i="11" s="1"/>
  <c r="M195" i="11" s="1"/>
  <c r="M196" i="11" s="1"/>
  <c r="M197" i="11" s="1"/>
  <c r="M198" i="11" s="1"/>
  <c r="M199" i="11" s="1"/>
  <c r="W172" i="11"/>
  <c r="W173" i="11" s="1"/>
  <c r="W174" i="11" s="1"/>
  <c r="W175" i="11" s="1"/>
  <c r="W176" i="11" s="1"/>
  <c r="W177" i="11" s="1"/>
  <c r="W178" i="11" s="1"/>
  <c r="W179" i="11" s="1"/>
  <c r="W180" i="11" s="1"/>
  <c r="W181" i="11" s="1"/>
  <c r="W182" i="11" s="1"/>
  <c r="W183" i="11" s="1"/>
  <c r="W184" i="11" s="1"/>
  <c r="W185" i="11" s="1"/>
  <c r="W186" i="11" s="1"/>
  <c r="W187" i="11" s="1"/>
  <c r="W188" i="11" s="1"/>
  <c r="W189" i="11" s="1"/>
  <c r="W190" i="11" s="1"/>
  <c r="W191" i="11" s="1"/>
  <c r="W192" i="11" s="1"/>
  <c r="DJ217" i="11"/>
  <c r="E172" i="11"/>
  <c r="E173" i="11" s="1"/>
  <c r="E174" i="11" s="1"/>
  <c r="E175" i="11" s="1"/>
  <c r="E176" i="11" s="1"/>
  <c r="E177" i="11" s="1"/>
  <c r="E178" i="11" s="1"/>
  <c r="E179" i="11" s="1"/>
  <c r="E180" i="11" s="1"/>
  <c r="E181" i="11" s="1"/>
  <c r="E182" i="11" s="1"/>
  <c r="O158" i="11"/>
  <c r="O159" i="11" s="1"/>
  <c r="O160" i="11" s="1"/>
  <c r="O161" i="11" s="1"/>
  <c r="O162" i="11" s="1"/>
  <c r="O163" i="11" s="1"/>
  <c r="O164" i="11" s="1"/>
  <c r="O165" i="11" s="1"/>
  <c r="O166" i="11" s="1"/>
  <c r="O167" i="11" s="1"/>
  <c r="O168" i="11" s="1"/>
  <c r="O169" i="11" s="1"/>
  <c r="O170" i="11" s="1"/>
  <c r="EE155" i="11"/>
  <c r="EE156" i="11" s="1"/>
  <c r="EE157" i="11" s="1"/>
  <c r="EE158" i="11" s="1"/>
  <c r="EE159" i="11" s="1"/>
  <c r="EE160" i="11" s="1"/>
  <c r="EE161" i="11" s="1"/>
  <c r="EE162" i="11" s="1"/>
  <c r="EE163" i="11" s="1"/>
  <c r="EE164" i="11" s="1"/>
  <c r="EE165" i="11" s="1"/>
  <c r="EE166" i="11" s="1"/>
  <c r="EE167" i="11" s="1"/>
  <c r="EE168" i="11" s="1"/>
  <c r="EE169" i="11" s="1"/>
  <c r="EE170" i="11" s="1"/>
  <c r="EE171" i="11" s="1"/>
  <c r="ED217" i="11" s="1"/>
  <c r="R236" i="1"/>
  <c r="S236" i="1" s="1"/>
  <c r="Q129" i="1"/>
  <c r="R129" i="1" s="1"/>
  <c r="S129" i="1" s="1"/>
  <c r="L217" i="11" l="1"/>
  <c r="M200" i="11"/>
  <c r="M201" i="11" s="1"/>
  <c r="M202" i="11" s="1"/>
  <c r="M203" i="11" s="1"/>
  <c r="M204" i="11" s="1"/>
  <c r="M205" i="11" s="1"/>
  <c r="M206" i="11" s="1"/>
  <c r="C272" i="1"/>
  <c r="Q285" i="1"/>
  <c r="R285" i="1" s="1"/>
  <c r="S285" i="1" s="1"/>
  <c r="E183" i="11"/>
  <c r="E184" i="11" s="1"/>
  <c r="E185" i="11" s="1"/>
  <c r="E186" i="11" s="1"/>
  <c r="E187" i="11" s="1"/>
  <c r="E188" i="11" s="1"/>
  <c r="E189" i="11" s="1"/>
  <c r="E190" i="11" s="1"/>
  <c r="E191" i="11" s="1"/>
  <c r="E192" i="11" s="1"/>
  <c r="E193" i="11" s="1"/>
  <c r="E194" i="11" s="1"/>
  <c r="E195" i="11" s="1"/>
  <c r="E196" i="11" s="1"/>
  <c r="E197" i="11" s="1"/>
  <c r="E198" i="11" s="1"/>
  <c r="E199" i="11" s="1"/>
  <c r="E200" i="11" s="1"/>
  <c r="E201" i="11" s="1"/>
  <c r="E202" i="11" s="1"/>
  <c r="E203" i="11" s="1"/>
  <c r="E204" i="11" s="1"/>
  <c r="E205" i="11" s="1"/>
  <c r="E206" i="11" s="1"/>
  <c r="D217" i="11" s="1"/>
  <c r="V217" i="11"/>
  <c r="C178" i="7"/>
  <c r="C179" i="7" s="1"/>
  <c r="O171" i="11"/>
  <c r="O172" i="11" s="1"/>
  <c r="O173" i="11" s="1"/>
  <c r="O174" i="11" s="1"/>
  <c r="O175" i="11" s="1"/>
  <c r="O176" i="11" s="1"/>
  <c r="O177" i="11" s="1"/>
  <c r="O178" i="11" s="1"/>
  <c r="O179" i="11" s="1"/>
  <c r="O180" i="11" s="1"/>
  <c r="O181" i="11" s="1"/>
  <c r="O182" i="11" s="1"/>
  <c r="O183" i="11" s="1"/>
  <c r="O184" i="11" s="1"/>
  <c r="O185" i="11" s="1"/>
  <c r="O186" i="11" s="1"/>
  <c r="O187" i="11" s="1"/>
  <c r="O188" i="11" s="1"/>
  <c r="O189" i="11" s="1"/>
  <c r="O190" i="11" s="1"/>
  <c r="O191" i="11" s="1"/>
  <c r="O192" i="11" s="1"/>
  <c r="O193" i="11" s="1"/>
  <c r="O194" i="11" s="1"/>
  <c r="O195" i="11" s="1"/>
  <c r="O196" i="11" s="1"/>
  <c r="O197" i="11" s="1"/>
  <c r="O198" i="11" s="1"/>
  <c r="O199" i="11" s="1"/>
  <c r="R237" i="1"/>
  <c r="S237" i="1" s="1"/>
  <c r="Q130" i="1"/>
  <c r="R130" i="1" s="1"/>
  <c r="S130" i="1" s="1"/>
  <c r="N217" i="11" l="1"/>
  <c r="GG219" i="11" s="1"/>
  <c r="O200" i="11"/>
  <c r="O201" i="11" s="1"/>
  <c r="O202" i="11" s="1"/>
  <c r="O203" i="11" s="1"/>
  <c r="O204" i="11" s="1"/>
  <c r="O205" i="11" s="1"/>
  <c r="O206" i="11" s="1"/>
  <c r="C273" i="1"/>
  <c r="Q286" i="1"/>
  <c r="R286" i="1" s="1"/>
  <c r="S286" i="1" s="1"/>
  <c r="C180" i="7"/>
  <c r="C181" i="7" s="1"/>
  <c r="B182" i="7"/>
  <c r="R238" i="1"/>
  <c r="S238" i="1" s="1"/>
  <c r="Q131" i="1"/>
  <c r="R131" i="1" s="1"/>
  <c r="S131" i="1" s="1"/>
  <c r="C274" i="1" l="1"/>
  <c r="Q287" i="1"/>
  <c r="R287" i="1" s="1"/>
  <c r="C182" i="7"/>
  <c r="C183" i="7" s="1"/>
  <c r="R239" i="1"/>
  <c r="S239" i="1" s="1"/>
  <c r="Q132" i="1"/>
  <c r="R132" i="1" s="1"/>
  <c r="S132" i="1" s="1"/>
  <c r="S287" i="1" l="1"/>
  <c r="S288" i="1"/>
  <c r="C275" i="1"/>
  <c r="C276" i="1" s="1"/>
  <c r="C277" i="1" s="1"/>
  <c r="C278" i="1" s="1"/>
  <c r="C279" i="1" s="1"/>
  <c r="C280" i="1" s="1"/>
  <c r="C281" i="1" s="1"/>
  <c r="C282" i="1" s="1"/>
  <c r="C283" i="1" s="1"/>
  <c r="C284" i="1" s="1"/>
  <c r="C285" i="1" s="1"/>
  <c r="C286" i="1" s="1"/>
  <c r="C287" i="1" s="1"/>
  <c r="C288" i="1" s="1"/>
  <c r="R240" i="1"/>
  <c r="S240" i="1" s="1"/>
  <c r="Q133" i="1"/>
  <c r="R133" i="1" s="1"/>
  <c r="S133" i="1" s="1"/>
  <c r="R241" i="1" l="1"/>
  <c r="S241" i="1" s="1"/>
  <c r="Q134" i="1"/>
  <c r="R134" i="1" s="1"/>
  <c r="S134" i="1" s="1"/>
  <c r="R242" i="1" l="1"/>
  <c r="S242" i="1" s="1"/>
  <c r="Q135" i="1"/>
  <c r="R135" i="1" s="1"/>
  <c r="S135" i="1" s="1"/>
  <c r="R243" i="1" l="1"/>
  <c r="S243" i="1" s="1"/>
  <c r="Q136" i="1"/>
  <c r="R136" i="1" s="1"/>
  <c r="S136" i="1" s="1"/>
  <c r="R244" i="1" l="1"/>
  <c r="S244" i="1" s="1"/>
  <c r="Q137" i="1"/>
  <c r="R137" i="1" s="1"/>
  <c r="S137" i="1" s="1"/>
  <c r="R245" i="1" l="1"/>
  <c r="S245" i="1" s="1"/>
  <c r="Q138" i="1"/>
  <c r="R138" i="1" s="1"/>
  <c r="S138" i="1" s="1"/>
  <c r="R246" i="1" l="1"/>
  <c r="S246" i="1" s="1"/>
  <c r="Q139" i="1"/>
  <c r="R139" i="1" s="1"/>
  <c r="S139" i="1" s="1"/>
  <c r="R247" i="1" l="1"/>
  <c r="S247" i="1" s="1"/>
  <c r="Q140" i="1"/>
  <c r="R140" i="1" s="1"/>
  <c r="S140" i="1" s="1"/>
  <c r="R248" i="1" l="1"/>
  <c r="S248" i="1" s="1"/>
  <c r="Q141" i="1"/>
  <c r="R141" i="1" s="1"/>
  <c r="S141" i="1" s="1"/>
  <c r="R249" i="1" l="1"/>
  <c r="S249" i="1" s="1"/>
  <c r="Q142" i="1"/>
  <c r="R142" i="1" s="1"/>
  <c r="S142" i="1" s="1"/>
  <c r="R250" i="1" l="1"/>
  <c r="S250" i="1" s="1"/>
  <c r="Q143" i="1"/>
  <c r="R143" i="1" s="1"/>
  <c r="S143" i="1" s="1"/>
  <c r="R251" i="1" l="1"/>
  <c r="S251" i="1" s="1"/>
  <c r="Q144" i="1"/>
  <c r="R144" i="1" s="1"/>
  <c r="S144" i="1" s="1"/>
  <c r="R252" i="1" l="1"/>
  <c r="S252" i="1" s="1"/>
  <c r="Q145" i="1"/>
  <c r="R145" i="1" s="1"/>
  <c r="S145" i="1" s="1"/>
  <c r="R253" i="1" l="1"/>
  <c r="S253" i="1" s="1"/>
  <c r="Q146" i="1"/>
  <c r="R146" i="1" s="1"/>
  <c r="S146" i="1" s="1"/>
  <c r="R254" i="1" l="1"/>
  <c r="S254" i="1" s="1"/>
  <c r="Q147" i="1"/>
  <c r="R147" i="1" s="1"/>
  <c r="S147" i="1" s="1"/>
  <c r="R255" i="1" l="1"/>
  <c r="S255" i="1" s="1"/>
  <c r="Q148" i="1"/>
  <c r="R148" i="1" s="1"/>
  <c r="S148" i="1" s="1"/>
  <c r="R256" i="1" l="1"/>
  <c r="S256" i="1" s="1"/>
  <c r="Q149" i="1"/>
  <c r="R149" i="1" s="1"/>
  <c r="S149" i="1" s="1"/>
  <c r="R257" i="1" l="1"/>
  <c r="S257" i="1" s="1"/>
  <c r="Q150" i="1"/>
  <c r="R150" i="1" s="1"/>
  <c r="S150" i="1" s="1"/>
  <c r="R258" i="1" l="1"/>
  <c r="S258" i="1" s="1"/>
  <c r="Q151" i="1"/>
  <c r="R151" i="1" s="1"/>
  <c r="S151" i="1" s="1"/>
  <c r="R259" i="1" l="1"/>
  <c r="S259" i="1" s="1"/>
  <c r="Q152" i="1"/>
  <c r="R152" i="1" s="1"/>
  <c r="S152" i="1" s="1"/>
  <c r="R260" i="1" l="1"/>
  <c r="S260" i="1" s="1"/>
  <c r="Q153" i="1"/>
  <c r="R153" i="1" s="1"/>
  <c r="S153" i="1" s="1"/>
  <c r="R261" i="1" l="1"/>
  <c r="S261" i="1" s="1"/>
  <c r="Q154" i="1"/>
  <c r="R154" i="1" s="1"/>
  <c r="S154" i="1" s="1"/>
  <c r="R262" i="1" l="1"/>
  <c r="S262" i="1" s="1"/>
  <c r="Q155" i="1"/>
  <c r="R155" i="1" s="1"/>
  <c r="S155" i="1" s="1"/>
  <c r="R263" i="1" l="1"/>
  <c r="S263" i="1" s="1"/>
  <c r="R264" i="1"/>
  <c r="Q156" i="1"/>
  <c r="R156" i="1" s="1"/>
  <c r="S156" i="1" s="1"/>
  <c r="S264" i="1" l="1"/>
  <c r="S265" i="1"/>
  <c r="Q157" i="1"/>
  <c r="R157" i="1" s="1"/>
  <c r="S157" i="1" s="1"/>
  <c r="Q158" i="1" l="1"/>
  <c r="R158" i="1" s="1"/>
  <c r="S158" i="1" s="1"/>
  <c r="Q159" i="1" l="1"/>
  <c r="R159" i="1" s="1"/>
  <c r="S159" i="1" s="1"/>
  <c r="Q160" i="1" l="1"/>
  <c r="R160" i="1" s="1"/>
  <c r="S160" i="1" s="1"/>
  <c r="Q161" i="1" l="1"/>
  <c r="R161" i="1" s="1"/>
  <c r="S161" i="1" s="1"/>
  <c r="Q162" i="1" l="1"/>
  <c r="R162" i="1" s="1"/>
  <c r="S162" i="1" s="1"/>
  <c r="Q163" i="1" l="1"/>
  <c r="R163" i="1" s="1"/>
  <c r="S163" i="1" s="1"/>
  <c r="Q164" i="1" l="1"/>
  <c r="R164" i="1" s="1"/>
  <c r="S164" i="1" s="1"/>
  <c r="Q165" i="1" l="1"/>
  <c r="R165" i="1" s="1"/>
  <c r="S165" i="1" s="1"/>
  <c r="Q166" i="1" l="1"/>
  <c r="R166" i="1" s="1"/>
  <c r="S166" i="1" s="1"/>
  <c r="Q167" i="1" l="1"/>
  <c r="R167" i="1" s="1"/>
  <c r="S167" i="1" s="1"/>
  <c r="Q168" i="1" l="1"/>
  <c r="R168" i="1" s="1"/>
  <c r="S168" i="1" s="1"/>
  <c r="Q169" i="1" l="1"/>
  <c r="R169" i="1" s="1"/>
  <c r="S169" i="1" s="1"/>
  <c r="Q170" i="1" l="1"/>
  <c r="R170" i="1" s="1"/>
  <c r="S170" i="1" s="1"/>
  <c r="Q171" i="1" l="1"/>
  <c r="R171" i="1" s="1"/>
  <c r="S171" i="1" s="1"/>
  <c r="Q172" i="1" l="1"/>
  <c r="R172" i="1" s="1"/>
  <c r="S172" i="1" s="1"/>
  <c r="Q173" i="1" l="1"/>
  <c r="R173" i="1" s="1"/>
  <c r="S173" i="1" s="1"/>
  <c r="Q174" i="1" l="1"/>
  <c r="R174" i="1" s="1"/>
  <c r="S174" i="1" s="1"/>
  <c r="Q175" i="1" l="1"/>
  <c r="R175" i="1" s="1"/>
  <c r="S175" i="1" s="1"/>
  <c r="Q176" i="1" l="1"/>
  <c r="R176" i="1" s="1"/>
  <c r="S176" i="1" s="1"/>
  <c r="Q177" i="1" l="1"/>
  <c r="R177" i="1" s="1"/>
  <c r="S177" i="1" s="1"/>
  <c r="Q178" i="1" l="1"/>
  <c r="R178" i="1" s="1"/>
  <c r="S178" i="1" s="1"/>
  <c r="Q179" i="1" l="1"/>
  <c r="R179" i="1" s="1"/>
  <c r="S179" i="1" s="1"/>
  <c r="Q180" i="1" l="1"/>
  <c r="R180" i="1" s="1"/>
  <c r="S180" i="1" s="1"/>
  <c r="Q181" i="1" l="1"/>
  <c r="R181" i="1" s="1"/>
  <c r="S181" i="1" s="1"/>
  <c r="Q182" i="1" l="1"/>
  <c r="R182" i="1" s="1"/>
  <c r="S182" i="1" s="1"/>
  <c r="Q183" i="1" l="1"/>
  <c r="R183" i="1" s="1"/>
  <c r="S183" i="1" s="1"/>
  <c r="Q184" i="1" l="1"/>
  <c r="R184" i="1" s="1"/>
  <c r="S184" i="1" s="1"/>
  <c r="Q185" i="1" l="1"/>
  <c r="R185" i="1" s="1"/>
  <c r="S185" i="1" s="1"/>
  <c r="Q186" i="1" l="1"/>
  <c r="R186" i="1" s="1"/>
  <c r="S186" i="1" s="1"/>
  <c r="Q187" i="1" l="1"/>
  <c r="R187" i="1" s="1"/>
  <c r="S187" i="1" s="1"/>
  <c r="Q188" i="1" l="1"/>
  <c r="R188" i="1" s="1"/>
  <c r="S188" i="1" s="1"/>
  <c r="Q189" i="1" l="1"/>
  <c r="R189" i="1" s="1"/>
  <c r="S189" i="1" s="1"/>
  <c r="Q190" i="1" l="1"/>
  <c r="R190" i="1" s="1"/>
  <c r="S190" i="1" s="1"/>
  <c r="Q191" i="1" l="1"/>
  <c r="R191" i="1" s="1"/>
  <c r="S191" i="1" s="1"/>
  <c r="Q192" i="1" l="1"/>
  <c r="R192" i="1" s="1"/>
  <c r="S192" i="1" s="1"/>
  <c r="Q193" i="1" l="1"/>
  <c r="R193" i="1" s="1"/>
  <c r="S193" i="1" s="1"/>
  <c r="Q194" i="1" l="1"/>
  <c r="R194" i="1" s="1"/>
  <c r="S194" i="1" s="1"/>
  <c r="Q195" i="1" l="1"/>
  <c r="R195" i="1" s="1"/>
  <c r="S195" i="1" s="1"/>
  <c r="Q196" i="1" l="1"/>
  <c r="R196" i="1" s="1"/>
  <c r="S196" i="1" s="1"/>
  <c r="Q197" i="1" l="1"/>
  <c r="R197" i="1" s="1"/>
  <c r="S197" i="1" s="1"/>
  <c r="Q198" i="1" l="1"/>
  <c r="R198" i="1" s="1"/>
  <c r="S198" i="1" s="1"/>
  <c r="Q199" i="1" l="1"/>
  <c r="R199" i="1" s="1"/>
  <c r="S199" i="1" s="1"/>
  <c r="Q200" i="1" l="1"/>
  <c r="R200" i="1" s="1"/>
  <c r="S200" i="1" s="1"/>
  <c r="Q201" i="1" l="1"/>
  <c r="R201" i="1" s="1"/>
  <c r="S201" i="1" s="1"/>
  <c r="Q202" i="1" l="1"/>
  <c r="R202" i="1" s="1"/>
  <c r="S202" i="1" s="1"/>
  <c r="Q203" i="1" l="1"/>
  <c r="R203" i="1" s="1"/>
  <c r="S203" i="1" s="1"/>
  <c r="Q204" i="1" l="1"/>
  <c r="R204" i="1" s="1"/>
  <c r="S204" i="1" s="1"/>
  <c r="Q205" i="1" l="1"/>
  <c r="R205" i="1" s="1"/>
  <c r="S205" i="1" s="1"/>
  <c r="Q206" i="1" l="1"/>
  <c r="R206" i="1" s="1"/>
  <c r="S206" i="1" s="1"/>
  <c r="Q207" i="1" l="1"/>
  <c r="R207" i="1" s="1"/>
  <c r="S207" i="1" s="1"/>
  <c r="Q208" i="1" l="1"/>
  <c r="R208" i="1" s="1"/>
  <c r="S208" i="1" s="1"/>
  <c r="Q209" i="1" l="1"/>
  <c r="R209" i="1" s="1"/>
  <c r="S209" i="1" s="1"/>
  <c r="Q210" i="1" l="1"/>
  <c r="R210" i="1" s="1"/>
  <c r="S210" i="1" s="1"/>
  <c r="Q211" i="1" l="1"/>
  <c r="R211" i="1" s="1"/>
  <c r="S211" i="1" s="1"/>
  <c r="Q212" i="1" l="1"/>
  <c r="R212" i="1" s="1"/>
  <c r="S212" i="1" s="1"/>
  <c r="Q213" i="1" l="1"/>
  <c r="R213" i="1" s="1"/>
  <c r="S213" i="1" s="1"/>
  <c r="Q214" i="1" l="1"/>
  <c r="R214" i="1" s="1"/>
  <c r="S214" i="1" s="1"/>
  <c r="Q215" i="1" l="1"/>
  <c r="R215" i="1" s="1"/>
  <c r="S215" i="1" s="1"/>
  <c r="Q216" i="1" l="1"/>
  <c r="R216" i="1" s="1"/>
  <c r="S216" i="1" s="1"/>
  <c r="Q217" i="1" l="1"/>
  <c r="R217" i="1" s="1"/>
  <c r="S217" i="1" s="1"/>
  <c r="Q218" i="1" l="1"/>
  <c r="R218" i="1" s="1"/>
  <c r="S218" i="1" s="1"/>
  <c r="Q219" i="1" l="1"/>
  <c r="R219" i="1" s="1"/>
  <c r="S219" i="1" s="1"/>
  <c r="Q220" i="1" l="1"/>
  <c r="R220" i="1" s="1"/>
  <c r="S220" i="1" s="1"/>
  <c r="Q221" i="1" l="1"/>
  <c r="R221" i="1" s="1"/>
  <c r="S221" i="1" l="1"/>
  <c r="S222" i="1"/>
  <c r="B184" i="7"/>
  <c r="B189" i="7"/>
  <c r="B190" i="7"/>
  <c r="C185" i="7"/>
  <c r="B186" i="7" s="1"/>
  <c r="B219" i="7" s="1"/>
  <c r="AC220" i="7" s="1"/>
</calcChain>
</file>

<file path=xl/sharedStrings.xml><?xml version="1.0" encoding="utf-8"?>
<sst xmlns="http://schemas.openxmlformats.org/spreadsheetml/2006/main" count="564" uniqueCount="189">
  <si>
    <t>Laborbestätigte Fälle</t>
  </si>
  <si>
    <t>Todesfälle</t>
  </si>
  <si>
    <t>Gesamtzahl</t>
  </si>
  <si>
    <t>Neue Fälle</t>
  </si>
  <si>
    <t xml:space="preserve">Neue Fälle </t>
  </si>
  <si>
    <t>Contact Tracing</t>
  </si>
  <si>
    <t>Gesamtzahl aktuell betreuter Personen</t>
  </si>
  <si>
    <t>Gesamtzahl seit Start Contact Tracing (11.05.2020)</t>
  </si>
  <si>
    <t>Infizierte Personen in Isolation</t>
  </si>
  <si>
    <t>Kontaktpersonen in Quarantäne</t>
  </si>
  <si>
    <t>Ansteckungsorte</t>
  </si>
  <si>
    <t>Unbekannt</t>
  </si>
  <si>
    <t>Familie</t>
  </si>
  <si>
    <t>Bekannte/Nachbarn</t>
  </si>
  <si>
    <t>Restaurant/Lokal</t>
  </si>
  <si>
    <t>Club/Bar</t>
  </si>
  <si>
    <t>Einreise Ausland</t>
  </si>
  <si>
    <t>Veranstaltung privat</t>
  </si>
  <si>
    <t>Veranstaltung öffentlich</t>
  </si>
  <si>
    <t>Arzt/Spital</t>
  </si>
  <si>
    <t>Heime</t>
  </si>
  <si>
    <t>Gesamtzahl seit Start Contact Tracing (06.07.2020)</t>
  </si>
  <si>
    <t>Flugzeug</t>
  </si>
  <si>
    <t>Auto/Privatfahrzeug</t>
  </si>
  <si>
    <t>Car/Bus</t>
  </si>
  <si>
    <t>Zug</t>
  </si>
  <si>
    <t>Unbekannt/Andere</t>
  </si>
  <si>
    <t>Bosnien und Hezegovina</t>
  </si>
  <si>
    <t>Kosovo</t>
  </si>
  <si>
    <t>Montenegro</t>
  </si>
  <si>
    <t>Nordmazedonien</t>
  </si>
  <si>
    <t>Moldova</t>
  </si>
  <si>
    <t>Armenien</t>
  </si>
  <si>
    <t>Bahrain</t>
  </si>
  <si>
    <t>Besetztes Palästinensisches Gebiet</t>
  </si>
  <si>
    <t>Irak</t>
  </si>
  <si>
    <t>Israel</t>
  </si>
  <si>
    <t>Katar</t>
  </si>
  <si>
    <t>Kuwait</t>
  </si>
  <si>
    <t>Malediven</t>
  </si>
  <si>
    <t>Costa Rica</t>
  </si>
  <si>
    <t>Dominikanische Republik</t>
  </si>
  <si>
    <t>Honduras</t>
  </si>
  <si>
    <t>Panama</t>
  </si>
  <si>
    <t>Argentinien</t>
  </si>
  <si>
    <t>Bolivien</t>
  </si>
  <si>
    <t>Brasilien</t>
  </si>
  <si>
    <t>Chile</t>
  </si>
  <si>
    <t>Kolumbien</t>
  </si>
  <si>
    <t>Peru</t>
  </si>
  <si>
    <t>Suriname</t>
  </si>
  <si>
    <t>Cabo Verde</t>
  </si>
  <si>
    <t>Arbeitsplatz</t>
  </si>
  <si>
    <t>Schule</t>
  </si>
  <si>
    <t>Rumänien</t>
  </si>
  <si>
    <t>Spanien</t>
  </si>
  <si>
    <t>Bahamas</t>
  </si>
  <si>
    <t>Albanien</t>
  </si>
  <si>
    <t>Andorra</t>
  </si>
  <si>
    <t>Malta</t>
  </si>
  <si>
    <t>Monaco</t>
  </si>
  <si>
    <t>Namibia</t>
  </si>
  <si>
    <t>Indien</t>
  </si>
  <si>
    <t>Belize</t>
  </si>
  <si>
    <t>Kroatien</t>
  </si>
  <si>
    <t>San Marino</t>
  </si>
  <si>
    <t>Ukraine</t>
  </si>
  <si>
    <t>Libyen</t>
  </si>
  <si>
    <t>Libanon</t>
  </si>
  <si>
    <t>Vereinigte Arabisch Emirate</t>
  </si>
  <si>
    <t>Guyana</t>
  </si>
  <si>
    <t>Paraguay</t>
  </si>
  <si>
    <t xml:space="preserve">Trinidad und Tobago </t>
  </si>
  <si>
    <t>Tschechien</t>
  </si>
  <si>
    <t>Geschäfte und Läden</t>
  </si>
  <si>
    <t>Geschätzt geheilte Personen</t>
  </si>
  <si>
    <t>7-Tages-Durchschnitt der Inzidenz</t>
  </si>
  <si>
    <t>7-Tage-Inzidenz
(Anzahl laborbestätigte Fälle pro 100'000 Einwohner pro Woche)</t>
  </si>
  <si>
    <t>14-Tage-Inzidenz
(Anzahl laborbestätigte Fälle pro 100'000 Einwohner pro 14 Tage)</t>
  </si>
  <si>
    <t>Frankreich (Regionen)</t>
  </si>
  <si>
    <t>Österreich (Regionen)</t>
  </si>
  <si>
    <t>Anzahl laborbestätigter Fälle/100'000 Einwohner</t>
  </si>
  <si>
    <t>Bestätigte Fälle IPS/IMC</t>
  </si>
  <si>
    <t>Restkapazität Betten IPS/IMC</t>
  </si>
  <si>
    <t>Hospitalisationen</t>
  </si>
  <si>
    <t>Covid-19-Daten des Kantons Aargau</t>
  </si>
  <si>
    <t>Inhaltsverzeichnis</t>
  </si>
  <si>
    <t>Summe</t>
  </si>
  <si>
    <t>Disclaimer: Der Kantonsärztliche Dienst und der Stabsbereich Kommunikation des Departements Gesundheit und Soziales tragen die folgenden Daten aus verschiedenen Datenquellen nach dem Best-Effort-Prinzip zusammen. Trotz grösstmöglicher Sorgfalt können beim Sammeln und Übertragen Fehler passieren. Nachträgliche Korrekturen werden mit roter Schrift markiert. Der Kanton Aargau übernimmt keine Gewährleistung für die Vollständigkeit, Richtigkeit und Zuverlässigkeit der weiteren Verwendung der Daten. Diese ist unter Quellenangabe (Kanton Aargau) erlaubt.</t>
  </si>
  <si>
    <t>2. Contact Tracing</t>
  </si>
  <si>
    <t>Reisemittel/-wege</t>
  </si>
  <si>
    <t>Prüfsumme:</t>
  </si>
  <si>
    <t>Covid-19-Daten (Laborbestätigte Fälle, Hospitalisationen, Todesfälle und geschätzt geheilte Personen)</t>
  </si>
  <si>
    <t>1. Covid-19-Daten (Laborbestätigte Fälle, Hospitalisationen, Todesfälle und geschätzt geheilte Personen)</t>
  </si>
  <si>
    <t>1.2 Grafiken Hospitalisationen</t>
  </si>
  <si>
    <t>3. Ansteckungsorte</t>
  </si>
  <si>
    <t>3.1 Grafiken Ansteckungsorte</t>
  </si>
  <si>
    <t>4. SwissCovid App</t>
  </si>
  <si>
    <t>5. Quarantäne nach Einreise</t>
  </si>
  <si>
    <t>5.2 Reisemittel, -wege</t>
  </si>
  <si>
    <t>5.1 Einreise nach Risikogebieten</t>
  </si>
  <si>
    <t>SwissCovid App Codes</t>
  </si>
  <si>
    <t>Quarantäne nach Einreise aus Risikogebiet</t>
  </si>
  <si>
    <t>Bestätigte Fälle ohne IPS/IMC</t>
  </si>
  <si>
    <t>Bestätigte Fälle Intensivpflegestation (IPS)</t>
  </si>
  <si>
    <t>Bestätigte Fälle Intermediate Care (IMC)</t>
  </si>
  <si>
    <t>Belgien</t>
  </si>
  <si>
    <t>Dänemark</t>
  </si>
  <si>
    <t>Italien (Regionen)</t>
  </si>
  <si>
    <t>Ecuador</t>
  </si>
  <si>
    <t>Irland</t>
  </si>
  <si>
    <t>Island</t>
  </si>
  <si>
    <t>Jamaika</t>
  </si>
  <si>
    <t>Luxemburg</t>
  </si>
  <si>
    <t>Marokko</t>
  </si>
  <si>
    <t>Nepal</t>
  </si>
  <si>
    <t>Niederlande</t>
  </si>
  <si>
    <t>Oman</t>
  </si>
  <si>
    <t>Portugal</t>
  </si>
  <si>
    <t>Slowenien</t>
  </si>
  <si>
    <t>Ungarn</t>
  </si>
  <si>
    <t>Vereinigtes Königreich</t>
  </si>
  <si>
    <t>1.1 Grafiken Laborbestätigte Fälle, Inzidenzen, Todesfälle</t>
  </si>
  <si>
    <t>7-Tages-Durchschnitt neue Fälle (+/- 3 Tage)</t>
  </si>
  <si>
    <t>Deutschland (Regionen)</t>
  </si>
  <si>
    <t>Georgien</t>
  </si>
  <si>
    <t>Iran</t>
  </si>
  <si>
    <t>Jordanien</t>
  </si>
  <si>
    <t>Kanada</t>
  </si>
  <si>
    <t>Slowakei</t>
  </si>
  <si>
    <t>Tunesien</t>
  </si>
  <si>
    <t>Militär/WK/Zivildienst</t>
  </si>
  <si>
    <t>Militär/Zivildienst</t>
  </si>
  <si>
    <t>Aruba (Niederlande)</t>
  </si>
  <si>
    <t>Britische Jungferninseln (Vereinigtes Königreich)</t>
  </si>
  <si>
    <t>Guam (Vereinigte Staaten von Amerika)</t>
  </si>
  <si>
    <t>Vereinigte Staaten von Amerika</t>
  </si>
  <si>
    <t>Turks- und Caicos-Inseln (Vereinigtes Königreich)</t>
  </si>
  <si>
    <t>Sint Maarten (Niederlande)</t>
  </si>
  <si>
    <t>Gibraltar (Vereinigtes Königreich)</t>
  </si>
  <si>
    <t>Faröer</t>
  </si>
  <si>
    <t>Guatemala</t>
  </si>
  <si>
    <t>Südafrika</t>
  </si>
  <si>
    <t>El Salvador</t>
  </si>
  <si>
    <t>Eswatini</t>
  </si>
  <si>
    <t>Kasachstan</t>
  </si>
  <si>
    <t>Kirgistan</t>
  </si>
  <si>
    <t>Mexico</t>
  </si>
  <si>
    <t>Serbien</t>
  </si>
  <si>
    <t>Äquatorialguniea</t>
  </si>
  <si>
    <t>Sao Tome und Principe</t>
  </si>
  <si>
    <t>Saudi Arabien</t>
  </si>
  <si>
    <t>Singapur</t>
  </si>
  <si>
    <t>Russland</t>
  </si>
  <si>
    <t>Belarus</t>
  </si>
  <si>
    <t>Schweden</t>
  </si>
  <si>
    <t>Prüfsumme</t>
  </si>
  <si>
    <t>Kalenderwoche</t>
  </si>
  <si>
    <t>Positive Tests</t>
  </si>
  <si>
    <t>Anzahl Tests</t>
  </si>
  <si>
    <t>Negative Tests</t>
  </si>
  <si>
    <t>Positivitätsrate</t>
  </si>
  <si>
    <t>n.d.</t>
  </si>
  <si>
    <t>Die Bezeichnung "n.d." steht für "no data".</t>
  </si>
  <si>
    <t>Alter</t>
  </si>
  <si>
    <t>Alter im Durchschnitt</t>
  </si>
  <si>
    <t>Todesort</t>
  </si>
  <si>
    <t>Krankenhaus</t>
  </si>
  <si>
    <t>Alters- und Pflegeheim</t>
  </si>
  <si>
    <t>Zuhause</t>
  </si>
  <si>
    <t>Komorbiditäten der Todesfälle</t>
  </si>
  <si>
    <t>Anzahl Komorbiditäten</t>
  </si>
  <si>
    <t>Anzahl Todesfälle</t>
  </si>
  <si>
    <t>1.3 Labortests</t>
  </si>
  <si>
    <t>Wöchentliche Labortests und Positivitätsraten</t>
  </si>
  <si>
    <t>Rechengrösse I Hosp.</t>
  </si>
  <si>
    <t>Rechengrösse II Geschätzt geheilte Personen</t>
  </si>
  <si>
    <t>Rechengrösse III Geschätzt geheilte Personen</t>
  </si>
  <si>
    <t>Keine Angaben / nicht lesbar</t>
  </si>
  <si>
    <t>Todesfälle seit 1. Oktober 2020</t>
  </si>
  <si>
    <t>5 und mehr</t>
  </si>
  <si>
    <t>Jünger als 59 Jahre</t>
  </si>
  <si>
    <t>60-69 Jahre</t>
  </si>
  <si>
    <t>70-79 Jahre</t>
  </si>
  <si>
    <t>80-89 Jahre</t>
  </si>
  <si>
    <t>90 Jahre und älter</t>
  </si>
  <si>
    <t>Total Todesfälle</t>
  </si>
  <si>
    <t>1.4 Todesfälle</t>
  </si>
  <si>
    <r>
      <rPr>
        <b/>
        <sz val="11"/>
        <color theme="1"/>
        <rFont val="Arial"/>
        <family val="2"/>
        <scheme val="minor"/>
      </rPr>
      <t>Kommentar zu grösseren Änderungen oder Korrekturen:</t>
    </r>
    <r>
      <rPr>
        <sz val="11"/>
        <color theme="1"/>
        <rFont val="Arial"/>
        <family val="2"/>
        <scheme val="minor"/>
      </rPr>
      <t xml:space="preserve">
16. November 2020: Am 13. Oktober 2020 hat sich bei der Formel der "Geschätzt geheilten Personen" (1. Covid-19-Daten) ein Fehler eingeschlichen. Der Fehler wurde am 16. November 2020 entdeckt und korrigiert.
23. November 2020: Mit der Änderung der Regelung der Quarantänepflicht für Einreisende aus Staaten und Gebieten mit erhöhtem Ansteckungsrisiko am 29. Oktober 2020 (respektive entsprechend der Meldefrist 48 Stunden später) änderte sich die Zahl der betreuten Personen in der Reisequarantäne. Die Reisequarantäne wurde ab genanntem Datum auf Länder mit einer um 60 höheren Inzidenz in den letzten 14 Tagen als die Schweiz beschränkt. Auf eine rückwirkende Schätzung der Betreuungszahlen für den Zeitraum vom 2. bis 22. November 2020 wird verzichtet und die fehlenden Daten werden gekennzeichnet ("n.d.").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</si>
</sst>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F800]dddd\,\ mmmm\ dd\,\ yyyy\,\ hh:mm:ss"/>
    <numFmt numFmtId="165" formatCode="0.0"/>
    <numFmt numFmtId="166" formatCode="#,##0.0"/>
  </numFmts>
  <fonts count="20" x14ac:knownFonts="1">
    <font>
      <sz val="11"/>
      <color theme="1"/>
      <name val="Arial"/>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9"/>
      <color theme="1"/>
      <name val="Arial"/>
      <family val="2"/>
      <scheme val="minor"/>
    </font>
    <font>
      <sz val="9"/>
      <color theme="1"/>
      <name val="Arial"/>
      <family val="2"/>
    </font>
    <font>
      <b/>
      <sz val="9"/>
      <color theme="1"/>
      <name val="Arial"/>
      <family val="2"/>
    </font>
    <font>
      <b/>
      <sz val="11"/>
      <color theme="1"/>
      <name val="Arial"/>
      <family val="2"/>
      <scheme val="minor"/>
    </font>
    <font>
      <u/>
      <sz val="11"/>
      <color theme="10"/>
      <name val="Arial"/>
      <family val="2"/>
      <scheme val="minor"/>
    </font>
    <font>
      <sz val="11"/>
      <color theme="1"/>
      <name val="Arial"/>
      <family val="2"/>
      <scheme val="minor"/>
    </font>
    <font>
      <sz val="11"/>
      <color rgb="FFFF0000"/>
      <name val="Arial"/>
      <family val="2"/>
    </font>
    <font>
      <i/>
      <sz val="11"/>
      <color theme="1"/>
      <name val="Arial"/>
      <family val="2"/>
    </font>
    <font>
      <i/>
      <sz val="11"/>
      <name val="Arial"/>
      <family val="2"/>
    </font>
    <font>
      <sz val="9"/>
      <color rgb="FFFF0000"/>
      <name val="Arial"/>
      <family val="2"/>
    </font>
    <font>
      <b/>
      <sz val="11"/>
      <color theme="1"/>
      <name val="Arial"/>
      <family val="2"/>
    </font>
    <font>
      <sz val="9"/>
      <name val="Arial"/>
      <family val="2"/>
    </font>
  </fonts>
  <fills count="9">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0"/>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style="thin">
        <color auto="1"/>
      </right>
      <top style="thin">
        <color auto="1"/>
      </top>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ck">
        <color auto="1"/>
      </bottom>
      <diagonal/>
    </border>
    <border>
      <left/>
      <right style="thin">
        <color auto="1"/>
      </right>
      <top style="thin">
        <color auto="1"/>
      </top>
      <bottom style="thick">
        <color auto="1"/>
      </bottom>
      <diagonal/>
    </border>
    <border>
      <left style="thin">
        <color auto="1"/>
      </left>
      <right/>
      <top/>
      <bottom style="thin">
        <color auto="1"/>
      </bottom>
      <diagonal/>
    </border>
    <border>
      <left/>
      <right/>
      <top/>
      <bottom style="thin">
        <color auto="1"/>
      </bottom>
      <diagonal/>
    </border>
    <border>
      <left/>
      <right style="thick">
        <color auto="1"/>
      </right>
      <top style="thin">
        <color indexed="64"/>
      </top>
      <bottom style="thin">
        <color auto="1"/>
      </bottom>
      <diagonal/>
    </border>
    <border>
      <left/>
      <right/>
      <top style="thin">
        <color indexed="64"/>
      </top>
      <bottom style="thin">
        <color indexed="64"/>
      </bottom>
      <diagonal/>
    </border>
    <border>
      <left/>
      <right/>
      <top style="thin">
        <color auto="1"/>
      </top>
      <bottom/>
      <diagonal/>
    </border>
    <border>
      <left/>
      <right/>
      <top style="thick">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ck">
        <color indexed="64"/>
      </right>
      <top style="thin">
        <color indexed="64"/>
      </top>
      <bottom style="thick">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auto="1"/>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auto="1"/>
      </right>
      <top style="medium">
        <color indexed="64"/>
      </top>
      <bottom/>
      <diagonal/>
    </border>
    <border>
      <left/>
      <right/>
      <top style="medium">
        <color indexed="64"/>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bottom/>
      <diagonal/>
    </border>
    <border>
      <left style="thin">
        <color auto="1"/>
      </left>
      <right style="medium">
        <color indexed="64"/>
      </right>
      <top/>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9">
    <xf numFmtId="0"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12" fillId="0" borderId="0" applyNumberFormat="0" applyFill="0" applyBorder="0" applyAlignment="0" applyProtection="0"/>
    <xf numFmtId="0" fontId="13" fillId="0" borderId="0"/>
  </cellStyleXfs>
  <cellXfs count="259">
    <xf numFmtId="0" fontId="0" fillId="0" borderId="0" xfId="0"/>
    <xf numFmtId="0" fontId="0" fillId="0" borderId="0" xfId="0" applyAlignment="1">
      <alignment wrapText="1"/>
    </xf>
    <xf numFmtId="0" fontId="11" fillId="8" borderId="0" xfId="0" applyFont="1" applyFill="1" applyBorder="1" applyAlignment="1">
      <alignment wrapText="1"/>
    </xf>
    <xf numFmtId="0" fontId="0" fillId="8" borderId="0" xfId="0" applyFill="1" applyBorder="1" applyAlignment="1">
      <alignment wrapText="1"/>
    </xf>
    <xf numFmtId="0" fontId="12" fillId="8" borderId="0" xfId="7" quotePrefix="1" applyFill="1" applyBorder="1" applyAlignment="1">
      <alignment wrapText="1"/>
    </xf>
    <xf numFmtId="0" fontId="12" fillId="8" borderId="0" xfId="7" quotePrefix="1" applyFill="1" applyBorder="1" applyAlignment="1">
      <alignment horizontal="left" wrapText="1" indent="2"/>
    </xf>
    <xf numFmtId="0" fontId="12" fillId="8" borderId="0" xfId="7" applyFill="1" applyBorder="1" applyAlignment="1">
      <alignment horizontal="left" wrapText="1" indent="2"/>
    </xf>
    <xf numFmtId="0" fontId="12" fillId="8" borderId="0" xfId="7" applyFill="1" applyBorder="1" applyAlignment="1">
      <alignment wrapText="1"/>
    </xf>
    <xf numFmtId="0" fontId="0" fillId="8" borderId="0" xfId="0" applyFill="1"/>
    <xf numFmtId="0" fontId="9" fillId="0" borderId="1" xfId="5" applyFont="1" applyFill="1" applyBorder="1"/>
    <xf numFmtId="3" fontId="9" fillId="0" borderId="1" xfId="5" applyNumberFormat="1" applyFont="1" applyFill="1" applyBorder="1"/>
    <xf numFmtId="3" fontId="8" fillId="0" borderId="14" xfId="0" applyNumberFormat="1" applyFont="1" applyFill="1" applyBorder="1"/>
    <xf numFmtId="3" fontId="8" fillId="0" borderId="1" xfId="0" applyNumberFormat="1" applyFont="1" applyFill="1" applyBorder="1"/>
    <xf numFmtId="3" fontId="8" fillId="0" borderId="13" xfId="0" applyNumberFormat="1" applyFont="1" applyFill="1" applyBorder="1"/>
    <xf numFmtId="3" fontId="9" fillId="0" borderId="1" xfId="5" quotePrefix="1" applyNumberFormat="1" applyFont="1" applyFill="1" applyBorder="1"/>
    <xf numFmtId="4" fontId="7" fillId="0" borderId="2" xfId="1" applyNumberFormat="1" applyFill="1" applyBorder="1" applyAlignment="1">
      <alignment wrapText="1"/>
    </xf>
    <xf numFmtId="1" fontId="7" fillId="0" borderId="1" xfId="1" applyNumberFormat="1" applyFill="1" applyBorder="1" applyAlignment="1">
      <alignment wrapText="1"/>
    </xf>
    <xf numFmtId="3" fontId="7" fillId="0" borderId="1" xfId="1" applyNumberFormat="1" applyFill="1" applyBorder="1" applyAlignment="1">
      <alignment wrapText="1"/>
    </xf>
    <xf numFmtId="165" fontId="6" fillId="0" borderId="1" xfId="1" applyNumberFormat="1" applyFont="1" applyFill="1" applyBorder="1" applyAlignment="1">
      <alignment wrapText="1"/>
    </xf>
    <xf numFmtId="165" fontId="7" fillId="0" borderId="1" xfId="1" applyNumberFormat="1" applyFill="1" applyBorder="1" applyAlignment="1">
      <alignment horizontal="left" wrapText="1"/>
    </xf>
    <xf numFmtId="165" fontId="7" fillId="0" borderId="1" xfId="1" applyNumberFormat="1" applyFill="1" applyBorder="1" applyAlignment="1">
      <alignment wrapText="1"/>
    </xf>
    <xf numFmtId="0" fontId="7" fillId="0" borderId="1" xfId="1" applyFill="1" applyBorder="1" applyAlignment="1">
      <alignment wrapText="1"/>
    </xf>
    <xf numFmtId="3" fontId="7" fillId="0" borderId="3" xfId="1" applyNumberFormat="1" applyFill="1" applyBorder="1" applyAlignment="1">
      <alignment wrapText="1"/>
    </xf>
    <xf numFmtId="164" fontId="7" fillId="0" borderId="2" xfId="1" applyNumberFormat="1" applyFill="1" applyBorder="1" applyAlignment="1">
      <alignment horizontal="right"/>
    </xf>
    <xf numFmtId="165" fontId="7" fillId="0" borderId="1" xfId="1" applyNumberFormat="1" applyFill="1" applyBorder="1"/>
    <xf numFmtId="1" fontId="7" fillId="0" borderId="3" xfId="1" applyNumberFormat="1" applyFill="1" applyBorder="1"/>
    <xf numFmtId="0" fontId="7" fillId="0" borderId="1" xfId="1" applyFill="1" applyBorder="1" applyAlignment="1">
      <alignment vertical="center"/>
    </xf>
    <xf numFmtId="1" fontId="7" fillId="0" borderId="1" xfId="1" applyNumberFormat="1" applyFill="1" applyBorder="1"/>
    <xf numFmtId="3" fontId="7" fillId="0" borderId="1" xfId="1" applyNumberFormat="1" applyFill="1" applyBorder="1"/>
    <xf numFmtId="1" fontId="15" fillId="0" borderId="1" xfId="1" applyNumberFormat="1" applyFont="1" applyFill="1" applyBorder="1"/>
    <xf numFmtId="165" fontId="7" fillId="0" borderId="1" xfId="1" applyNumberFormat="1" applyFill="1" applyBorder="1" applyAlignment="1">
      <alignment horizontal="right" vertical="top" wrapText="1"/>
    </xf>
    <xf numFmtId="1" fontId="7" fillId="0" borderId="1" xfId="1" applyNumberFormat="1" applyFill="1" applyBorder="1" applyAlignment="1">
      <alignment horizontal="right" vertical="top" wrapText="1"/>
    </xf>
    <xf numFmtId="1" fontId="7" fillId="0" borderId="1" xfId="1" applyNumberFormat="1" applyFill="1" applyBorder="1" applyAlignment="1">
      <alignment horizontal="right"/>
    </xf>
    <xf numFmtId="3" fontId="7" fillId="0" borderId="1" xfId="1" applyNumberFormat="1" applyFill="1" applyBorder="1" applyAlignment="1">
      <alignment vertical="center"/>
    </xf>
    <xf numFmtId="1" fontId="14" fillId="0" borderId="1" xfId="1" applyNumberFormat="1" applyFont="1" applyFill="1" applyBorder="1"/>
    <xf numFmtId="1" fontId="16" fillId="0" borderId="1" xfId="1" applyNumberFormat="1" applyFont="1" applyFill="1" applyBorder="1"/>
    <xf numFmtId="4" fontId="8" fillId="0" borderId="0" xfId="0" applyNumberFormat="1" applyFont="1" applyFill="1" applyBorder="1"/>
    <xf numFmtId="166" fontId="8" fillId="0" borderId="0" xfId="0" applyNumberFormat="1" applyFont="1" applyFill="1" applyBorder="1"/>
    <xf numFmtId="4" fontId="7" fillId="0" borderId="2" xfId="1" applyNumberFormat="1" applyFill="1" applyBorder="1"/>
    <xf numFmtId="4" fontId="7" fillId="0" borderId="7" xfId="1" applyNumberFormat="1" applyFill="1" applyBorder="1" applyAlignment="1">
      <alignment horizontal="right"/>
    </xf>
    <xf numFmtId="3" fontId="7" fillId="0" borderId="8" xfId="1" applyNumberFormat="1" applyFill="1" applyBorder="1"/>
    <xf numFmtId="165" fontId="7" fillId="0" borderId="8" xfId="1" applyNumberFormat="1" applyFill="1" applyBorder="1"/>
    <xf numFmtId="1" fontId="7" fillId="0" borderId="9" xfId="1" applyNumberFormat="1" applyFill="1" applyBorder="1"/>
    <xf numFmtId="0" fontId="8" fillId="0" borderId="0" xfId="0" applyFont="1" applyFill="1"/>
    <xf numFmtId="3" fontId="8" fillId="0" borderId="0" xfId="0" applyNumberFormat="1" applyFont="1" applyFill="1" applyBorder="1"/>
    <xf numFmtId="165" fontId="8" fillId="0" borderId="0" xfId="0" applyNumberFormat="1" applyFont="1" applyFill="1" applyBorder="1"/>
    <xf numFmtId="1" fontId="8" fillId="0" borderId="0" xfId="0" applyNumberFormat="1" applyFont="1" applyFill="1" applyBorder="1"/>
    <xf numFmtId="0" fontId="8" fillId="0" borderId="0" xfId="0" applyFont="1" applyFill="1" applyAlignment="1">
      <alignment vertical="center"/>
    </xf>
    <xf numFmtId="0" fontId="0" fillId="0" borderId="0" xfId="0" applyFill="1"/>
    <xf numFmtId="4" fontId="7" fillId="0" borderId="1" xfId="2" applyNumberFormat="1" applyFill="1" applyBorder="1"/>
    <xf numFmtId="1" fontId="7" fillId="0" borderId="1" xfId="2" applyNumberFormat="1" applyFill="1" applyBorder="1"/>
    <xf numFmtId="1" fontId="9" fillId="0" borderId="4" xfId="3" applyNumberFormat="1" applyFont="1" applyFill="1" applyBorder="1"/>
    <xf numFmtId="4" fontId="9" fillId="0" borderId="2" xfId="3" applyNumberFormat="1" applyFont="1" applyFill="1" applyBorder="1"/>
    <xf numFmtId="1" fontId="9" fillId="0" borderId="1" xfId="3" applyNumberFormat="1" applyFont="1" applyFill="1" applyBorder="1" applyAlignment="1">
      <alignment wrapText="1"/>
    </xf>
    <xf numFmtId="1" fontId="9" fillId="0" borderId="3" xfId="3" applyNumberFormat="1" applyFont="1" applyFill="1" applyBorder="1" applyAlignment="1">
      <alignment wrapText="1"/>
    </xf>
    <xf numFmtId="164" fontId="9" fillId="0" borderId="2" xfId="3" applyNumberFormat="1" applyFont="1" applyFill="1" applyBorder="1" applyAlignment="1">
      <alignment horizontal="right"/>
    </xf>
    <xf numFmtId="1" fontId="9" fillId="0" borderId="1" xfId="3" applyNumberFormat="1" applyFont="1" applyFill="1" applyBorder="1" applyAlignment="1">
      <alignment horizontal="right"/>
    </xf>
    <xf numFmtId="1" fontId="9" fillId="0" borderId="3" xfId="3" applyNumberFormat="1" applyFont="1" applyFill="1" applyBorder="1" applyAlignment="1">
      <alignment horizontal="right"/>
    </xf>
    <xf numFmtId="164" fontId="9" fillId="0" borderId="2" xfId="3" applyNumberFormat="1" applyFont="1" applyFill="1" applyBorder="1"/>
    <xf numFmtId="1" fontId="9" fillId="0" borderId="1" xfId="3" applyNumberFormat="1" applyFont="1" applyFill="1" applyBorder="1"/>
    <xf numFmtId="3" fontId="9" fillId="0" borderId="1" xfId="3" applyNumberFormat="1" applyFont="1" applyFill="1" applyBorder="1"/>
    <xf numFmtId="3" fontId="9" fillId="0" borderId="10" xfId="3" applyNumberFormat="1" applyFont="1" applyFill="1" applyBorder="1"/>
    <xf numFmtId="3" fontId="9" fillId="0" borderId="12" xfId="3" applyNumberFormat="1" applyFont="1" applyFill="1" applyBorder="1"/>
    <xf numFmtId="4" fontId="9" fillId="0" borderId="7" xfId="3" applyNumberFormat="1" applyFont="1" applyFill="1" applyBorder="1" applyAlignment="1">
      <alignment horizontal="right"/>
    </xf>
    <xf numFmtId="3" fontId="9" fillId="0" borderId="8" xfId="3" applyNumberFormat="1" applyFont="1" applyFill="1" applyBorder="1"/>
    <xf numFmtId="3" fontId="9" fillId="0" borderId="9" xfId="3" applyNumberFormat="1" applyFont="1" applyFill="1" applyBorder="1"/>
    <xf numFmtId="1" fontId="9" fillId="0" borderId="4" xfId="4" applyNumberFormat="1" applyFont="1" applyFill="1" applyBorder="1"/>
    <xf numFmtId="4" fontId="9" fillId="0" borderId="2" xfId="4" applyNumberFormat="1" applyFont="1" applyFill="1" applyBorder="1"/>
    <xf numFmtId="4" fontId="9" fillId="0" borderId="1" xfId="4" applyNumberFormat="1" applyFont="1" applyFill="1" applyBorder="1"/>
    <xf numFmtId="4" fontId="9" fillId="0" borderId="3" xfId="4" applyNumberFormat="1" applyFont="1" applyFill="1" applyBorder="1"/>
    <xf numFmtId="164" fontId="9" fillId="0" borderId="2" xfId="4" applyNumberFormat="1" applyFont="1" applyFill="1" applyBorder="1" applyAlignment="1">
      <alignment horizontal="right"/>
    </xf>
    <xf numFmtId="3" fontId="9" fillId="0" borderId="1" xfId="4" applyNumberFormat="1" applyFont="1" applyFill="1" applyBorder="1"/>
    <xf numFmtId="164" fontId="9" fillId="0" borderId="2" xfId="4" applyNumberFormat="1" applyFont="1" applyFill="1" applyBorder="1"/>
    <xf numFmtId="1" fontId="9" fillId="0" borderId="1" xfId="4" applyNumberFormat="1" applyFont="1" applyFill="1" applyBorder="1" applyAlignment="1">
      <alignment horizontal="right"/>
    </xf>
    <xf numFmtId="1" fontId="9" fillId="0" borderId="3" xfId="4" applyNumberFormat="1" applyFont="1" applyFill="1" applyBorder="1" applyAlignment="1">
      <alignment horizontal="right"/>
    </xf>
    <xf numFmtId="1" fontId="9" fillId="0" borderId="1" xfId="4" applyNumberFormat="1" applyFont="1" applyFill="1" applyBorder="1"/>
    <xf numFmtId="4" fontId="9" fillId="0" borderId="7" xfId="4" applyNumberFormat="1" applyFont="1" applyFill="1" applyBorder="1" applyAlignment="1">
      <alignment horizontal="right"/>
    </xf>
    <xf numFmtId="4" fontId="9" fillId="0" borderId="4" xfId="6" applyNumberFormat="1" applyFont="1" applyFill="1" applyBorder="1"/>
    <xf numFmtId="4" fontId="9" fillId="0" borderId="2" xfId="6" applyNumberFormat="1" applyFont="1" applyFill="1" applyBorder="1"/>
    <xf numFmtId="4" fontId="9" fillId="0" borderId="1" xfId="6" applyNumberFormat="1" applyFont="1" applyFill="1" applyBorder="1"/>
    <xf numFmtId="4" fontId="9" fillId="0" borderId="3" xfId="6" applyNumberFormat="1" applyFont="1" applyFill="1" applyBorder="1"/>
    <xf numFmtId="164" fontId="9" fillId="0" borderId="2" xfId="6" applyNumberFormat="1" applyFont="1" applyFill="1" applyBorder="1" applyAlignment="1">
      <alignment horizontal="right"/>
    </xf>
    <xf numFmtId="164" fontId="9" fillId="0" borderId="2" xfId="6" applyNumberFormat="1" applyFont="1" applyFill="1" applyBorder="1"/>
    <xf numFmtId="1" fontId="9" fillId="0" borderId="1" xfId="6" applyNumberFormat="1" applyFont="1" applyFill="1" applyBorder="1" applyAlignment="1">
      <alignment horizontal="right"/>
    </xf>
    <xf numFmtId="1" fontId="9" fillId="0" borderId="3" xfId="6" applyNumberFormat="1" applyFont="1" applyFill="1" applyBorder="1" applyAlignment="1">
      <alignment horizontal="right"/>
    </xf>
    <xf numFmtId="1" fontId="9" fillId="0" borderId="1" xfId="6" applyNumberFormat="1" applyFont="1" applyFill="1" applyBorder="1"/>
    <xf numFmtId="3" fontId="9" fillId="0" borderId="1" xfId="6" applyNumberFormat="1" applyFont="1" applyFill="1" applyBorder="1"/>
    <xf numFmtId="3" fontId="9" fillId="0" borderId="10" xfId="6" applyNumberFormat="1" applyFont="1" applyFill="1" applyBorder="1"/>
    <xf numFmtId="1" fontId="9" fillId="0" borderId="12" xfId="6" applyNumberFormat="1" applyFont="1" applyFill="1" applyBorder="1" applyAlignment="1">
      <alignment horizontal="right"/>
    </xf>
    <xf numFmtId="4" fontId="9" fillId="0" borderId="7" xfId="6" applyNumberFormat="1" applyFont="1" applyFill="1" applyBorder="1" applyAlignment="1">
      <alignment horizontal="right"/>
    </xf>
    <xf numFmtId="3" fontId="9" fillId="0" borderId="8" xfId="6" applyNumberFormat="1" applyFont="1" applyFill="1" applyBorder="1"/>
    <xf numFmtId="4" fontId="9" fillId="0" borderId="9" xfId="6" applyNumberFormat="1" applyFont="1" applyFill="1" applyBorder="1"/>
    <xf numFmtId="1" fontId="9" fillId="0" borderId="4" xfId="2" applyNumberFormat="1" applyFont="1" applyFill="1" applyBorder="1"/>
    <xf numFmtId="4" fontId="9" fillId="0" borderId="2" xfId="2" applyNumberFormat="1" applyFont="1" applyFill="1" applyBorder="1"/>
    <xf numFmtId="4" fontId="9" fillId="0" borderId="1" xfId="2" applyNumberFormat="1" applyFont="1" applyFill="1" applyBorder="1"/>
    <xf numFmtId="1" fontId="9" fillId="0" borderId="1" xfId="2" applyNumberFormat="1" applyFont="1" applyFill="1" applyBorder="1" applyAlignment="1">
      <alignment wrapText="1"/>
    </xf>
    <xf numFmtId="1" fontId="9" fillId="0" borderId="3" xfId="2" applyNumberFormat="1" applyFont="1" applyFill="1" applyBorder="1" applyAlignment="1">
      <alignment wrapText="1"/>
    </xf>
    <xf numFmtId="164" fontId="9" fillId="0" borderId="2" xfId="2" applyNumberFormat="1" applyFont="1" applyFill="1" applyBorder="1" applyAlignment="1">
      <alignment horizontal="right"/>
    </xf>
    <xf numFmtId="164" fontId="9" fillId="0" borderId="2" xfId="2" applyNumberFormat="1" applyFont="1" applyFill="1" applyBorder="1"/>
    <xf numFmtId="1" fontId="9" fillId="0" borderId="1" xfId="2" applyNumberFormat="1" applyFont="1" applyFill="1" applyBorder="1" applyAlignment="1">
      <alignment horizontal="right"/>
    </xf>
    <xf numFmtId="1" fontId="9" fillId="0" borderId="1" xfId="2" applyNumberFormat="1" applyFont="1" applyFill="1" applyBorder="1"/>
    <xf numFmtId="1" fontId="9" fillId="0" borderId="3" xfId="2" applyNumberFormat="1" applyFont="1" applyFill="1" applyBorder="1"/>
    <xf numFmtId="3" fontId="9" fillId="0" borderId="1" xfId="2" applyNumberFormat="1" applyFont="1" applyFill="1" applyBorder="1"/>
    <xf numFmtId="3" fontId="9" fillId="0" borderId="1" xfId="2" applyNumberFormat="1" applyFont="1" applyFill="1" applyBorder="1" applyAlignment="1">
      <alignment horizontal="right"/>
    </xf>
    <xf numFmtId="3" fontId="9" fillId="0" borderId="10" xfId="2" applyNumberFormat="1" applyFont="1" applyFill="1" applyBorder="1"/>
    <xf numFmtId="1" fontId="9" fillId="0" borderId="12" xfId="2" applyNumberFormat="1" applyFont="1" applyFill="1" applyBorder="1"/>
    <xf numFmtId="4" fontId="9" fillId="0" borderId="7" xfId="2" applyNumberFormat="1" applyFont="1" applyFill="1" applyBorder="1" applyAlignment="1">
      <alignment horizontal="right"/>
    </xf>
    <xf numFmtId="3" fontId="9" fillId="0" borderId="8" xfId="2" applyNumberFormat="1" applyFont="1" applyFill="1" applyBorder="1"/>
    <xf numFmtId="1" fontId="9" fillId="0" borderId="9" xfId="2" applyNumberFormat="1" applyFont="1" applyFill="1" applyBorder="1"/>
    <xf numFmtId="4" fontId="9" fillId="0" borderId="2" xfId="5" applyNumberFormat="1" applyFont="1" applyFill="1" applyBorder="1" applyAlignment="1">
      <alignment horizontal="center" wrapText="1"/>
    </xf>
    <xf numFmtId="0" fontId="0" fillId="0" borderId="0" xfId="0" applyFill="1" applyAlignment="1">
      <alignment horizontal="center" wrapText="1"/>
    </xf>
    <xf numFmtId="4" fontId="9" fillId="0" borderId="2" xfId="5" applyNumberFormat="1" applyFont="1" applyFill="1" applyBorder="1"/>
    <xf numFmtId="0" fontId="9" fillId="0" borderId="3" xfId="5" applyFont="1" applyFill="1" applyBorder="1"/>
    <xf numFmtId="164" fontId="9" fillId="0" borderId="2" xfId="5" applyNumberFormat="1" applyFont="1" applyFill="1" applyBorder="1" applyAlignment="1">
      <alignment horizontal="right"/>
    </xf>
    <xf numFmtId="3" fontId="9" fillId="0" borderId="3" xfId="5" applyNumberFormat="1" applyFont="1" applyFill="1" applyBorder="1"/>
    <xf numFmtId="164" fontId="9" fillId="0" borderId="2" xfId="5" applyNumberFormat="1" applyFont="1" applyFill="1" applyBorder="1"/>
    <xf numFmtId="3" fontId="9" fillId="0" borderId="1" xfId="5" applyNumberFormat="1" applyFont="1" applyFill="1" applyBorder="1" applyAlignment="1">
      <alignment horizontal="right"/>
    </xf>
    <xf numFmtId="4" fontId="9" fillId="0" borderId="7" xfId="5" applyNumberFormat="1" applyFont="1" applyFill="1" applyBorder="1" applyAlignment="1">
      <alignment horizontal="center"/>
    </xf>
    <xf numFmtId="0" fontId="0" fillId="0" borderId="0" xfId="0" applyFill="1" applyAlignment="1">
      <alignment horizontal="center"/>
    </xf>
    <xf numFmtId="3" fontId="8" fillId="0" borderId="0" xfId="0" applyNumberFormat="1" applyFont="1" applyFill="1"/>
    <xf numFmtId="1" fontId="9" fillId="0" borderId="4" xfId="1" applyNumberFormat="1" applyFont="1" applyFill="1" applyBorder="1"/>
    <xf numFmtId="4" fontId="9" fillId="0" borderId="2" xfId="1" applyNumberFormat="1" applyFont="1" applyFill="1" applyBorder="1"/>
    <xf numFmtId="4" fontId="9" fillId="0" borderId="1" xfId="1" applyNumberFormat="1" applyFont="1" applyFill="1" applyBorder="1"/>
    <xf numFmtId="4" fontId="9" fillId="0" borderId="3" xfId="1" applyNumberFormat="1" applyFont="1" applyFill="1" applyBorder="1"/>
    <xf numFmtId="164" fontId="9" fillId="0" borderId="2" xfId="1" applyNumberFormat="1" applyFont="1" applyFill="1" applyBorder="1" applyAlignment="1">
      <alignment horizontal="right"/>
    </xf>
    <xf numFmtId="164" fontId="9" fillId="0" borderId="2" xfId="1" applyNumberFormat="1" applyFont="1" applyFill="1" applyBorder="1"/>
    <xf numFmtId="1" fontId="9" fillId="0" borderId="1" xfId="1" applyNumberFormat="1" applyFont="1" applyFill="1" applyBorder="1"/>
    <xf numFmtId="1" fontId="9" fillId="0" borderId="3" xfId="1" applyNumberFormat="1" applyFont="1" applyFill="1" applyBorder="1"/>
    <xf numFmtId="3" fontId="9" fillId="0" borderId="1" xfId="1" applyNumberFormat="1" applyFont="1" applyFill="1" applyBorder="1"/>
    <xf numFmtId="4" fontId="9" fillId="0" borderId="7" xfId="1" applyNumberFormat="1" applyFont="1" applyFill="1" applyBorder="1" applyAlignment="1">
      <alignment horizontal="right"/>
    </xf>
    <xf numFmtId="3" fontId="9" fillId="0" borderId="8" xfId="1" applyNumberFormat="1" applyFont="1" applyFill="1" applyBorder="1"/>
    <xf numFmtId="1" fontId="9" fillId="0" borderId="8" xfId="1" applyNumberFormat="1" applyFont="1" applyFill="1" applyBorder="1"/>
    <xf numFmtId="1" fontId="9" fillId="0" borderId="9" xfId="1" applyNumberFormat="1" applyFont="1" applyFill="1" applyBorder="1"/>
    <xf numFmtId="1" fontId="9" fillId="0" borderId="12" xfId="3" applyNumberFormat="1" applyFont="1" applyFill="1" applyBorder="1" applyAlignment="1">
      <alignment horizontal="left"/>
    </xf>
    <xf numFmtId="3" fontId="17" fillId="0" borderId="1" xfId="5" applyNumberFormat="1" applyFont="1" applyFill="1" applyBorder="1"/>
    <xf numFmtId="1" fontId="7" fillId="0" borderId="10" xfId="2" applyNumberFormat="1" applyFill="1" applyBorder="1"/>
    <xf numFmtId="1" fontId="9" fillId="0" borderId="10" xfId="3" applyNumberFormat="1" applyFont="1" applyFill="1" applyBorder="1" applyAlignment="1">
      <alignment horizontal="right"/>
    </xf>
    <xf numFmtId="164" fontId="9" fillId="0" borderId="11" xfId="1" applyNumberFormat="1" applyFont="1" applyFill="1" applyBorder="1"/>
    <xf numFmtId="3" fontId="9" fillId="0" borderId="10" xfId="1" applyNumberFormat="1" applyFont="1" applyFill="1" applyBorder="1"/>
    <xf numFmtId="1" fontId="9" fillId="0" borderId="10" xfId="1" applyNumberFormat="1" applyFont="1" applyFill="1" applyBorder="1"/>
    <xf numFmtId="1" fontId="9" fillId="0" borderId="12" xfId="1" applyNumberFormat="1" applyFont="1" applyFill="1" applyBorder="1"/>
    <xf numFmtId="4" fontId="8" fillId="0" borderId="1" xfId="0" applyNumberFormat="1" applyFont="1" applyFill="1" applyBorder="1"/>
    <xf numFmtId="3" fontId="9" fillId="0" borderId="14" xfId="5" applyNumberFormat="1" applyFont="1" applyFill="1" applyBorder="1"/>
    <xf numFmtId="4" fontId="8" fillId="0" borderId="22" xfId="0" applyNumberFormat="1" applyFont="1" applyFill="1" applyBorder="1"/>
    <xf numFmtId="0" fontId="18" fillId="0" borderId="1" xfId="0" applyFont="1" applyFill="1" applyBorder="1" applyAlignment="1">
      <alignment horizontal="left"/>
    </xf>
    <xf numFmtId="0" fontId="0" fillId="0" borderId="0" xfId="0" applyBorder="1"/>
    <xf numFmtId="3" fontId="17" fillId="0" borderId="10" xfId="2" applyNumberFormat="1" applyFont="1" applyFill="1" applyBorder="1"/>
    <xf numFmtId="3" fontId="17" fillId="0" borderId="10" xfId="1" applyNumberFormat="1" applyFont="1" applyFill="1" applyBorder="1"/>
    <xf numFmtId="1" fontId="14" fillId="0" borderId="3" xfId="1" applyNumberFormat="1" applyFont="1" applyFill="1" applyBorder="1"/>
    <xf numFmtId="3" fontId="4" fillId="0" borderId="1" xfId="1" applyNumberFormat="1" applyFont="1" applyFill="1" applyBorder="1" applyAlignment="1">
      <alignment horizontal="center" wrapText="1"/>
    </xf>
    <xf numFmtId="1" fontId="4" fillId="0" borderId="1" xfId="1" applyNumberFormat="1" applyFont="1" applyFill="1" applyBorder="1" applyAlignment="1">
      <alignment horizontal="center" wrapText="1"/>
    </xf>
    <xf numFmtId="3" fontId="4" fillId="0" borderId="1" xfId="1" applyNumberFormat="1" applyFont="1" applyFill="1" applyBorder="1" applyAlignment="1">
      <alignment wrapText="1"/>
    </xf>
    <xf numFmtId="0" fontId="0" fillId="8" borderId="0" xfId="0" applyFill="1" applyAlignment="1">
      <alignment wrapText="1"/>
    </xf>
    <xf numFmtId="1" fontId="3" fillId="0" borderId="3" xfId="1" applyNumberFormat="1" applyFont="1" applyFill="1" applyBorder="1"/>
    <xf numFmtId="164" fontId="9" fillId="0" borderId="11" xfId="3" applyNumberFormat="1" applyFont="1" applyFill="1" applyBorder="1"/>
    <xf numFmtId="164" fontId="9" fillId="0" borderId="11" xfId="6" applyNumberFormat="1" applyFont="1" applyFill="1" applyBorder="1"/>
    <xf numFmtId="164" fontId="9" fillId="0" borderId="11" xfId="2" applyNumberFormat="1" applyFont="1" applyFill="1" applyBorder="1"/>
    <xf numFmtId="0" fontId="18" fillId="0" borderId="1" xfId="0" applyFont="1" applyFill="1" applyBorder="1" applyAlignment="1">
      <alignment horizontal="center"/>
    </xf>
    <xf numFmtId="0" fontId="2" fillId="0" borderId="1" xfId="0" applyFont="1" applyFill="1" applyBorder="1" applyAlignment="1">
      <alignment horizontal="left"/>
    </xf>
    <xf numFmtId="1" fontId="7" fillId="0" borderId="28" xfId="2" applyNumberFormat="1" applyFill="1" applyBorder="1"/>
    <xf numFmtId="4" fontId="7" fillId="0" borderId="39" xfId="2" applyNumberFormat="1" applyFill="1" applyBorder="1"/>
    <xf numFmtId="4" fontId="7" fillId="0" borderId="40" xfId="2" applyNumberFormat="1" applyFill="1" applyBorder="1"/>
    <xf numFmtId="1" fontId="7" fillId="0" borderId="39" xfId="2" applyNumberFormat="1" applyFill="1" applyBorder="1"/>
    <xf numFmtId="166" fontId="7" fillId="0" borderId="40" xfId="2" applyNumberFormat="1" applyFill="1" applyBorder="1"/>
    <xf numFmtId="1" fontId="7" fillId="0" borderId="41" xfId="2" applyNumberFormat="1" applyFill="1" applyBorder="1"/>
    <xf numFmtId="166" fontId="7" fillId="0" borderId="42" xfId="2" applyNumberFormat="1" applyFill="1" applyBorder="1"/>
    <xf numFmtId="1" fontId="7" fillId="0" borderId="43" xfId="2" applyNumberFormat="1" applyFill="1" applyBorder="1"/>
    <xf numFmtId="166" fontId="7" fillId="0" borderId="44" xfId="2" applyNumberFormat="1" applyFill="1" applyBorder="1"/>
    <xf numFmtId="3" fontId="1" fillId="0" borderId="3" xfId="1" applyNumberFormat="1" applyFont="1" applyFill="1" applyBorder="1" applyAlignment="1">
      <alignment horizontal="center" wrapText="1"/>
    </xf>
    <xf numFmtId="3" fontId="17" fillId="0" borderId="10" xfId="3" applyNumberFormat="1" applyFont="1" applyFill="1" applyBorder="1"/>
    <xf numFmtId="3" fontId="17" fillId="0" borderId="1" xfId="4" applyNumberFormat="1" applyFont="1" applyFill="1" applyBorder="1"/>
    <xf numFmtId="3" fontId="19" fillId="0" borderId="1" xfId="4" applyNumberFormat="1" applyFont="1" applyFill="1" applyBorder="1"/>
    <xf numFmtId="1" fontId="7" fillId="0" borderId="45" xfId="2" applyNumberFormat="1" applyFill="1" applyBorder="1"/>
    <xf numFmtId="1" fontId="7" fillId="0" borderId="46" xfId="2" applyNumberFormat="1" applyFill="1" applyBorder="1"/>
    <xf numFmtId="166" fontId="7" fillId="0" borderId="47" xfId="2" applyNumberFormat="1" applyFill="1" applyBorder="1"/>
    <xf numFmtId="1" fontId="17" fillId="0" borderId="1" xfId="3" applyNumberFormat="1" applyFont="1" applyFill="1" applyBorder="1" applyAlignment="1">
      <alignment horizontal="right"/>
    </xf>
    <xf numFmtId="1" fontId="17" fillId="0" borderId="1" xfId="4" applyNumberFormat="1" applyFont="1" applyFill="1" applyBorder="1" applyAlignment="1">
      <alignment horizontal="right"/>
    </xf>
    <xf numFmtId="0" fontId="13" fillId="0" borderId="0" xfId="0" applyFont="1" applyFill="1"/>
    <xf numFmtId="1" fontId="19" fillId="0" borderId="3" xfId="6" applyNumberFormat="1" applyFont="1" applyFill="1" applyBorder="1" applyAlignment="1">
      <alignment horizontal="right"/>
    </xf>
    <xf numFmtId="3" fontId="17" fillId="0" borderId="10" xfId="6" applyNumberFormat="1" applyFont="1" applyFill="1" applyBorder="1"/>
    <xf numFmtId="1" fontId="17" fillId="0" borderId="3" xfId="6" applyNumberFormat="1" applyFont="1" applyFill="1" applyBorder="1" applyAlignment="1">
      <alignment horizontal="right"/>
    </xf>
    <xf numFmtId="1" fontId="17" fillId="0" borderId="1" xfId="1" applyNumberFormat="1" applyFont="1" applyFill="1" applyBorder="1"/>
    <xf numFmtId="1" fontId="17" fillId="0" borderId="3" xfId="2" applyNumberFormat="1" applyFont="1" applyFill="1" applyBorder="1"/>
    <xf numFmtId="1" fontId="7" fillId="0" borderId="1" xfId="1" applyNumberFormat="1" applyFill="1" applyBorder="1" applyAlignment="1">
      <alignment horizontal="center" wrapText="1"/>
    </xf>
    <xf numFmtId="1" fontId="7" fillId="0" borderId="13" xfId="1" applyNumberFormat="1" applyFill="1" applyBorder="1" applyAlignment="1">
      <alignment horizontal="center" wrapText="1"/>
    </xf>
    <xf numFmtId="1" fontId="7" fillId="0" borderId="20" xfId="1" applyNumberFormat="1" applyFill="1" applyBorder="1" applyAlignment="1">
      <alignment horizontal="center" wrapText="1"/>
    </xf>
    <xf numFmtId="1" fontId="7" fillId="0" borderId="14" xfId="1" applyNumberFormat="1" applyFill="1" applyBorder="1" applyAlignment="1">
      <alignment horizontal="center" wrapText="1"/>
    </xf>
    <xf numFmtId="0" fontId="7" fillId="0" borderId="1" xfId="1" applyFill="1" applyBorder="1" applyAlignment="1">
      <alignment horizontal="center" wrapText="1"/>
    </xf>
    <xf numFmtId="4" fontId="7" fillId="0" borderId="4" xfId="1" applyNumberFormat="1" applyFill="1" applyBorder="1" applyAlignment="1">
      <alignment horizontal="center" wrapText="1"/>
    </xf>
    <xf numFmtId="4" fontId="7" fillId="0" borderId="5" xfId="1" applyNumberFormat="1" applyFill="1" applyBorder="1" applyAlignment="1">
      <alignment horizontal="center" wrapText="1"/>
    </xf>
    <xf numFmtId="4" fontId="7" fillId="0" borderId="6" xfId="1" applyNumberFormat="1" applyFill="1" applyBorder="1" applyAlignment="1">
      <alignment horizontal="center" wrapText="1"/>
    </xf>
    <xf numFmtId="0" fontId="5" fillId="0" borderId="36" xfId="2" applyFont="1" applyFill="1" applyBorder="1" applyAlignment="1">
      <alignment horizontal="center"/>
    </xf>
    <xf numFmtId="0" fontId="7" fillId="0" borderId="37" xfId="2" applyFill="1" applyBorder="1" applyAlignment="1">
      <alignment horizontal="center"/>
    </xf>
    <xf numFmtId="0" fontId="7" fillId="0" borderId="38" xfId="2" applyFill="1" applyBorder="1" applyAlignment="1">
      <alignment horizontal="center"/>
    </xf>
    <xf numFmtId="0" fontId="0" fillId="0" borderId="32" xfId="0" applyFont="1" applyBorder="1" applyAlignment="1">
      <alignment horizontal="left" vertical="center"/>
    </xf>
    <xf numFmtId="0" fontId="0" fillId="0" borderId="23" xfId="0" applyFont="1" applyBorder="1" applyAlignment="1">
      <alignment horizontal="left" vertical="center"/>
    </xf>
    <xf numFmtId="0" fontId="0" fillId="0" borderId="32" xfId="0" applyFont="1" applyBorder="1" applyAlignment="1">
      <alignment horizontal="center" vertical="center"/>
    </xf>
    <xf numFmtId="0" fontId="0" fillId="0" borderId="23" xfId="0" applyFont="1" applyBorder="1" applyAlignment="1">
      <alignment horizontal="center" vertical="center"/>
    </xf>
    <xf numFmtId="0" fontId="0" fillId="0" borderId="33" xfId="0" applyFont="1" applyBorder="1" applyAlignment="1">
      <alignment horizontal="center" vertical="center"/>
    </xf>
    <xf numFmtId="0" fontId="0" fillId="0" borderId="34" xfId="0" applyFont="1" applyBorder="1" applyAlignment="1">
      <alignment horizontal="center" vertical="center"/>
    </xf>
    <xf numFmtId="0" fontId="0" fillId="0" borderId="17" xfId="0" applyFont="1" applyBorder="1" applyAlignment="1">
      <alignment horizontal="center" vertical="center"/>
    </xf>
    <xf numFmtId="0" fontId="0" fillId="0" borderId="24" xfId="0" applyFont="1" applyBorder="1" applyAlignment="1">
      <alignment horizontal="center" vertical="center"/>
    </xf>
    <xf numFmtId="0" fontId="0" fillId="0" borderId="35" xfId="0" applyFont="1" applyBorder="1" applyAlignment="1">
      <alignment horizontal="center" vertical="center"/>
    </xf>
    <xf numFmtId="0" fontId="0" fillId="0" borderId="18" xfId="0" applyFont="1" applyBorder="1" applyAlignment="1">
      <alignment horizontal="center" vertical="center"/>
    </xf>
    <xf numFmtId="0" fontId="0" fillId="0" borderId="26" xfId="0" applyFont="1" applyBorder="1" applyAlignment="1">
      <alignment horizontal="left" vertical="center"/>
    </xf>
    <xf numFmtId="0" fontId="0" fillId="0" borderId="27" xfId="0" applyFont="1" applyBorder="1" applyAlignment="1">
      <alignment horizontal="left" vertical="center"/>
    </xf>
    <xf numFmtId="0" fontId="0" fillId="0" borderId="17" xfId="0" applyFont="1" applyBorder="1" applyAlignment="1">
      <alignment horizontal="left" vertical="center"/>
    </xf>
    <xf numFmtId="0" fontId="0" fillId="0" borderId="24" xfId="0" applyFont="1" applyBorder="1" applyAlignment="1">
      <alignment horizontal="left" vertical="center"/>
    </xf>
    <xf numFmtId="0" fontId="0" fillId="0" borderId="10" xfId="0" applyFont="1" applyFill="1" applyBorder="1" applyAlignment="1">
      <alignment horizontal="left" vertical="center"/>
    </xf>
    <xf numFmtId="0" fontId="0" fillId="0" borderId="28" xfId="0" applyFont="1" applyFill="1" applyBorder="1" applyAlignment="1">
      <alignment horizontal="left" vertical="center"/>
    </xf>
    <xf numFmtId="0" fontId="0" fillId="0" borderId="29" xfId="0" applyFont="1" applyFill="1" applyBorder="1" applyAlignment="1">
      <alignment horizontal="left" vertical="center"/>
    </xf>
    <xf numFmtId="1" fontId="0" fillId="0" borderId="10" xfId="0" applyNumberFormat="1" applyFont="1" applyFill="1" applyBorder="1" applyAlignment="1">
      <alignment horizontal="left" vertical="center"/>
    </xf>
    <xf numFmtId="1" fontId="0" fillId="0" borderId="28" xfId="0" applyNumberFormat="1" applyFont="1" applyFill="1" applyBorder="1" applyAlignment="1">
      <alignment horizontal="left" vertical="center"/>
    </xf>
    <xf numFmtId="1" fontId="0" fillId="0" borderId="29" xfId="0" applyNumberFormat="1" applyFont="1" applyFill="1" applyBorder="1" applyAlignment="1">
      <alignment horizontal="left" vertical="center"/>
    </xf>
    <xf numFmtId="0" fontId="0" fillId="0" borderId="30" xfId="0" applyFont="1" applyBorder="1" applyAlignment="1">
      <alignment horizontal="left" vertical="center"/>
    </xf>
    <xf numFmtId="0" fontId="0" fillId="0" borderId="31" xfId="0" applyFont="1" applyBorder="1" applyAlignment="1">
      <alignment horizontal="left" vertical="center"/>
    </xf>
    <xf numFmtId="0" fontId="0" fillId="0" borderId="23" xfId="0" applyFont="1" applyFill="1" applyBorder="1" applyAlignment="1">
      <alignment horizontal="left" vertical="center"/>
    </xf>
    <xf numFmtId="0" fontId="0" fillId="0" borderId="10" xfId="0" applyFont="1" applyBorder="1" applyAlignment="1">
      <alignment horizontal="center"/>
    </xf>
    <xf numFmtId="0" fontId="0" fillId="0" borderId="28" xfId="0" applyFont="1" applyBorder="1" applyAlignment="1">
      <alignment horizontal="center"/>
    </xf>
    <xf numFmtId="0" fontId="0" fillId="0" borderId="29" xfId="0" applyFont="1" applyBorder="1" applyAlignment="1">
      <alignment horizontal="center"/>
    </xf>
    <xf numFmtId="0" fontId="0" fillId="0" borderId="1" xfId="0" applyFont="1" applyBorder="1" applyAlignment="1">
      <alignment horizontal="left" vertical="center"/>
    </xf>
    <xf numFmtId="0" fontId="0" fillId="0" borderId="1" xfId="0" applyFont="1" applyFill="1" applyBorder="1" applyAlignment="1">
      <alignment horizontal="left" vertical="center"/>
    </xf>
    <xf numFmtId="0" fontId="11" fillId="0" borderId="1" xfId="0" applyFont="1" applyBorder="1" applyAlignment="1">
      <alignment horizontal="center" vertical="center"/>
    </xf>
    <xf numFmtId="0" fontId="11" fillId="0" borderId="1" xfId="0" applyFont="1" applyBorder="1" applyAlignment="1">
      <alignment horizontal="center"/>
    </xf>
    <xf numFmtId="0" fontId="0" fillId="0" borderId="10" xfId="0" applyFont="1" applyFill="1" applyBorder="1" applyAlignment="1">
      <alignment horizontal="center"/>
    </xf>
    <xf numFmtId="0" fontId="0" fillId="0" borderId="28" xfId="0" applyFont="1" applyFill="1" applyBorder="1" applyAlignment="1">
      <alignment horizontal="center"/>
    </xf>
    <xf numFmtId="0" fontId="0" fillId="0" borderId="29" xfId="0" applyFont="1" applyFill="1" applyBorder="1" applyAlignment="1">
      <alignment horizontal="center"/>
    </xf>
    <xf numFmtId="0" fontId="0" fillId="0" borderId="1" xfId="0" applyFont="1" applyBorder="1" applyAlignment="1">
      <alignment horizontal="center" vertical="center"/>
    </xf>
    <xf numFmtId="1" fontId="10" fillId="0" borderId="5" xfId="3" applyNumberFormat="1" applyFont="1" applyFill="1" applyBorder="1" applyAlignment="1">
      <alignment horizontal="center"/>
    </xf>
    <xf numFmtId="1" fontId="10" fillId="0" borderId="6" xfId="3" applyNumberFormat="1" applyFont="1" applyFill="1" applyBorder="1" applyAlignment="1">
      <alignment horizontal="center"/>
    </xf>
    <xf numFmtId="1" fontId="9" fillId="0" borderId="1" xfId="3" applyNumberFormat="1" applyFont="1" applyFill="1" applyBorder="1" applyAlignment="1">
      <alignment horizontal="center"/>
    </xf>
    <xf numFmtId="1" fontId="9" fillId="0" borderId="3" xfId="3" applyNumberFormat="1" applyFont="1" applyFill="1" applyBorder="1" applyAlignment="1">
      <alignment horizontal="center"/>
    </xf>
    <xf numFmtId="4" fontId="9" fillId="0" borderId="1" xfId="4" applyNumberFormat="1" applyFont="1" applyFill="1" applyBorder="1" applyAlignment="1">
      <alignment horizontal="center"/>
    </xf>
    <xf numFmtId="4" fontId="9" fillId="0" borderId="3" xfId="4" applyNumberFormat="1" applyFont="1" applyFill="1" applyBorder="1" applyAlignment="1">
      <alignment horizontal="center"/>
    </xf>
    <xf numFmtId="4" fontId="9" fillId="0" borderId="13" xfId="4" applyNumberFormat="1" applyFont="1" applyFill="1" applyBorder="1" applyAlignment="1">
      <alignment horizontal="center"/>
    </xf>
    <xf numFmtId="4" fontId="9" fillId="0" borderId="19" xfId="4" applyNumberFormat="1" applyFont="1" applyFill="1" applyBorder="1" applyAlignment="1">
      <alignment horizontal="center"/>
    </xf>
    <xf numFmtId="3" fontId="9" fillId="0" borderId="15" xfId="4" applyNumberFormat="1" applyFont="1" applyFill="1" applyBorder="1" applyAlignment="1">
      <alignment horizontal="center"/>
    </xf>
    <xf numFmtId="3" fontId="9" fillId="0" borderId="25" xfId="4" applyNumberFormat="1" applyFont="1" applyFill="1" applyBorder="1" applyAlignment="1">
      <alignment horizontal="center"/>
    </xf>
    <xf numFmtId="4" fontId="10" fillId="0" borderId="17" xfId="4" applyNumberFormat="1" applyFont="1" applyFill="1" applyBorder="1" applyAlignment="1">
      <alignment horizontal="center"/>
    </xf>
    <xf numFmtId="4" fontId="10" fillId="0" borderId="18" xfId="4" applyNumberFormat="1" applyFont="1" applyFill="1" applyBorder="1" applyAlignment="1">
      <alignment horizontal="center"/>
    </xf>
    <xf numFmtId="3" fontId="9" fillId="0" borderId="8" xfId="4" applyNumberFormat="1" applyFont="1" applyFill="1" applyBorder="1" applyAlignment="1">
      <alignment horizontal="center"/>
    </xf>
    <xf numFmtId="4" fontId="9" fillId="0" borderId="14" xfId="4" applyNumberFormat="1" applyFont="1" applyFill="1" applyBorder="1" applyAlignment="1">
      <alignment horizontal="center"/>
    </xf>
    <xf numFmtId="4" fontId="10" fillId="0" borderId="5" xfId="6" applyNumberFormat="1" applyFont="1" applyFill="1" applyBorder="1" applyAlignment="1">
      <alignment horizontal="center"/>
    </xf>
    <xf numFmtId="4" fontId="10" fillId="0" borderId="6" xfId="6" applyNumberFormat="1" applyFont="1" applyFill="1" applyBorder="1" applyAlignment="1">
      <alignment horizontal="center"/>
    </xf>
    <xf numFmtId="4" fontId="10" fillId="0" borderId="5" xfId="2" applyNumberFormat="1" applyFont="1" applyFill="1" applyBorder="1" applyAlignment="1">
      <alignment horizontal="center"/>
    </xf>
    <xf numFmtId="4" fontId="10" fillId="0" borderId="6" xfId="2" applyNumberFormat="1" applyFont="1" applyFill="1" applyBorder="1" applyAlignment="1">
      <alignment horizontal="center"/>
    </xf>
    <xf numFmtId="4" fontId="9" fillId="0" borderId="1" xfId="2" applyNumberFormat="1" applyFont="1" applyFill="1" applyBorder="1" applyAlignment="1">
      <alignment horizontal="center"/>
    </xf>
    <xf numFmtId="4" fontId="9" fillId="0" borderId="3" xfId="2" applyNumberFormat="1" applyFont="1" applyFill="1" applyBorder="1" applyAlignment="1">
      <alignment horizontal="center"/>
    </xf>
    <xf numFmtId="0" fontId="9" fillId="0" borderId="1" xfId="5" applyFont="1" applyFill="1" applyBorder="1" applyAlignment="1">
      <alignment horizontal="center" wrapText="1"/>
    </xf>
    <xf numFmtId="0" fontId="9" fillId="0" borderId="13" xfId="5" applyFont="1" applyFill="1" applyBorder="1" applyAlignment="1">
      <alignment horizontal="center" wrapText="1"/>
    </xf>
    <xf numFmtId="0" fontId="9" fillId="0" borderId="14" xfId="5" applyFont="1" applyFill="1" applyBorder="1" applyAlignment="1">
      <alignment horizontal="center" wrapText="1"/>
    </xf>
    <xf numFmtId="0" fontId="9" fillId="0" borderId="3" xfId="5" applyFont="1" applyFill="1" applyBorder="1" applyAlignment="1">
      <alignment horizontal="center" wrapText="1"/>
    </xf>
    <xf numFmtId="3" fontId="9" fillId="0" borderId="15" xfId="5" applyNumberFormat="1" applyFont="1" applyFill="1" applyBorder="1" applyAlignment="1">
      <alignment horizontal="center"/>
    </xf>
    <xf numFmtId="3" fontId="9" fillId="0" borderId="16" xfId="5" applyNumberFormat="1" applyFont="1" applyFill="1" applyBorder="1" applyAlignment="1">
      <alignment horizontal="center"/>
    </xf>
    <xf numFmtId="3" fontId="9" fillId="0" borderId="21" xfId="5" applyNumberFormat="1" applyFont="1" applyFill="1" applyBorder="1" applyAlignment="1">
      <alignment horizontal="center"/>
    </xf>
    <xf numFmtId="4" fontId="10" fillId="0" borderId="5" xfId="1" applyNumberFormat="1" applyFont="1" applyFill="1" applyBorder="1" applyAlignment="1">
      <alignment horizontal="center"/>
    </xf>
    <xf numFmtId="4" fontId="10" fillId="0" borderId="6" xfId="1" applyNumberFormat="1" applyFont="1" applyFill="1" applyBorder="1" applyAlignment="1">
      <alignment horizontal="center"/>
    </xf>
    <xf numFmtId="4" fontId="9" fillId="0" borderId="1" xfId="1" applyNumberFormat="1" applyFont="1" applyFill="1" applyBorder="1" applyAlignment="1">
      <alignment horizontal="center"/>
    </xf>
    <xf numFmtId="4" fontId="9" fillId="0" borderId="3" xfId="1" applyNumberFormat="1" applyFont="1" applyFill="1" applyBorder="1" applyAlignment="1">
      <alignment horizontal="center"/>
    </xf>
  </cellXfs>
  <cellStyles count="9">
    <cellStyle name="20 % - Akzent1" xfId="1" builtinId="30"/>
    <cellStyle name="20 % - Akzent2" xfId="2" builtinId="34"/>
    <cellStyle name="20 % - Akzent3" xfId="3" builtinId="38"/>
    <cellStyle name="20 % - Akzent4" xfId="4" builtinId="42"/>
    <cellStyle name="20 % - Akzent5" xfId="5" builtinId="46"/>
    <cellStyle name="20 % - Akzent6" xfId="6" builtinId="50"/>
    <cellStyle name="Link" xfId="7" builtinId="8"/>
    <cellStyle name="Standard" xfId="0" builtinId="0"/>
    <cellStyle name="Standard 2" xfId="8"/>
  </cellStyles>
  <dxfs count="0"/>
  <tableStyles count="0" defaultTableStyle="TableStyleMedium2" defaultPivotStyle="PivotStyleLight16"/>
  <colors>
    <mruColors>
      <color rgb="FFFFCC00"/>
      <color rgb="FFFFFF00"/>
      <color rgb="FFF2E4F4"/>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sz="1400" b="0" i="0" u="none" strike="noStrike" baseline="0">
                <a:effectLst/>
              </a:rPr>
              <a:t>Verlauf </a:t>
            </a:r>
            <a:r>
              <a:rPr lang="de-CH"/>
              <a:t>7-</a:t>
            </a:r>
            <a:r>
              <a:rPr lang="de-CH" baseline="0"/>
              <a:t>Tage-Inzidenz</a:t>
            </a:r>
            <a:endParaRPr lang="de-CH"/>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6342000000000004E-2"/>
          <c:y val="0.17930974557552101"/>
          <c:w val="0.94987711111111106"/>
          <c:h val="0.69893390091008145"/>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extLst>
                <c:ext xmlns:c15="http://schemas.microsoft.com/office/drawing/2012/chart" uri="{02D57815-91ED-43cb-92C2-25804820EDAC}">
                  <c15:fullRef>
                    <c15:sqref>'1. Covid-19-Daten'!$A$263:$A$290</c15:sqref>
                  </c15:fullRef>
                </c:ext>
              </c:extLst>
              <c:f>'1. Covid-19-Daten'!$A$264:$A$290</c:f>
              <c:numCache>
                <c:formatCode>[$-F800]dddd\,\ mmmm\ dd\,\ yyyy\,\ hh:mm:ss</c:formatCode>
                <c:ptCount val="27"/>
                <c:pt idx="0">
                  <c:v>44147.333333333336</c:v>
                </c:pt>
                <c:pt idx="1">
                  <c:v>44148.333333333336</c:v>
                </c:pt>
                <c:pt idx="2">
                  <c:v>44149.333333333336</c:v>
                </c:pt>
                <c:pt idx="3">
                  <c:v>44150.333333333336</c:v>
                </c:pt>
                <c:pt idx="4">
                  <c:v>44151.333333333336</c:v>
                </c:pt>
                <c:pt idx="5">
                  <c:v>44152.333333333336</c:v>
                </c:pt>
                <c:pt idx="6">
                  <c:v>44153.333333333336</c:v>
                </c:pt>
                <c:pt idx="7">
                  <c:v>44154.333333333336</c:v>
                </c:pt>
                <c:pt idx="8">
                  <c:v>44155.333333333336</c:v>
                </c:pt>
                <c:pt idx="9">
                  <c:v>44156.333333333336</c:v>
                </c:pt>
                <c:pt idx="10">
                  <c:v>44157.333333333336</c:v>
                </c:pt>
                <c:pt idx="11">
                  <c:v>44158.333333333336</c:v>
                </c:pt>
                <c:pt idx="12">
                  <c:v>44159.333333333336</c:v>
                </c:pt>
                <c:pt idx="13">
                  <c:v>44160.333333333336</c:v>
                </c:pt>
                <c:pt idx="14">
                  <c:v>44161.333333333336</c:v>
                </c:pt>
                <c:pt idx="15">
                  <c:v>44162.333333333336</c:v>
                </c:pt>
                <c:pt idx="16">
                  <c:v>44163.333333333336</c:v>
                </c:pt>
                <c:pt idx="17">
                  <c:v>44164.333333333336</c:v>
                </c:pt>
                <c:pt idx="18">
                  <c:v>44165.333333333336</c:v>
                </c:pt>
                <c:pt idx="19">
                  <c:v>44166.333333333336</c:v>
                </c:pt>
                <c:pt idx="20">
                  <c:v>44167.333333333336</c:v>
                </c:pt>
                <c:pt idx="21">
                  <c:v>44168.333333333336</c:v>
                </c:pt>
                <c:pt idx="22">
                  <c:v>44169.333333333336</c:v>
                </c:pt>
                <c:pt idx="23">
                  <c:v>44170.333333333336</c:v>
                </c:pt>
                <c:pt idx="24">
                  <c:v>44171.333333333336</c:v>
                </c:pt>
                <c:pt idx="25">
                  <c:v>44172.333333333336</c:v>
                </c:pt>
                <c:pt idx="26">
                  <c:v>44173.333333333336</c:v>
                </c:pt>
              </c:numCache>
            </c:numRef>
          </c:cat>
          <c:val>
            <c:numRef>
              <c:extLst>
                <c:ext xmlns:c15="http://schemas.microsoft.com/office/drawing/2012/chart" uri="{02D57815-91ED-43cb-92C2-25804820EDAC}">
                  <c15:fullRef>
                    <c15:sqref>'1. Covid-19-Daten'!$G$263:$G$290</c15:sqref>
                  </c15:fullRef>
                </c:ext>
              </c:extLst>
              <c:f>'1. Covid-19-Daten'!$G$264:$G$290</c:f>
              <c:numCache>
                <c:formatCode>0.0</c:formatCode>
                <c:ptCount val="27"/>
                <c:pt idx="0">
                  <c:v>322.20588235294122</c:v>
                </c:pt>
                <c:pt idx="1">
                  <c:v>312.94117647058829</c:v>
                </c:pt>
                <c:pt idx="2">
                  <c:v>298.38235294117646</c:v>
                </c:pt>
                <c:pt idx="3">
                  <c:v>294.55882352941177</c:v>
                </c:pt>
                <c:pt idx="4">
                  <c:v>299.85294117647061</c:v>
                </c:pt>
                <c:pt idx="5">
                  <c:v>293.08823529411768</c:v>
                </c:pt>
                <c:pt idx="6">
                  <c:v>295.44117647058823</c:v>
                </c:pt>
                <c:pt idx="7">
                  <c:v>301.76470588235298</c:v>
                </c:pt>
                <c:pt idx="8">
                  <c:v>319.26470588235293</c:v>
                </c:pt>
                <c:pt idx="9">
                  <c:v>323.08823529411762</c:v>
                </c:pt>
                <c:pt idx="10">
                  <c:v>321.1764705882353</c:v>
                </c:pt>
                <c:pt idx="11">
                  <c:v>325.88235294117646</c:v>
                </c:pt>
                <c:pt idx="12">
                  <c:v>329.26470588235293</c:v>
                </c:pt>
                <c:pt idx="13">
                  <c:v>345.88235294117646</c:v>
                </c:pt>
                <c:pt idx="14">
                  <c:v>335.88235294117646</c:v>
                </c:pt>
                <c:pt idx="15">
                  <c:v>318.97058823529414</c:v>
                </c:pt>
                <c:pt idx="16">
                  <c:v>314.41176470588232</c:v>
                </c:pt>
                <c:pt idx="17">
                  <c:v>319.11764705882348</c:v>
                </c:pt>
                <c:pt idx="18">
                  <c:v>327.94117647058823</c:v>
                </c:pt>
                <c:pt idx="19">
                  <c:v>323.97058823529414</c:v>
                </c:pt>
                <c:pt idx="20">
                  <c:v>310.73529411764707</c:v>
                </c:pt>
                <c:pt idx="21">
                  <c:v>321.02941176470586</c:v>
                </c:pt>
                <c:pt idx="22">
                  <c:v>326.91176470588238</c:v>
                </c:pt>
                <c:pt idx="23">
                  <c:v>338.23529411764707</c:v>
                </c:pt>
                <c:pt idx="24">
                  <c:v>338.23529411764707</c:v>
                </c:pt>
                <c:pt idx="25">
                  <c:v>337.20588235294122</c:v>
                </c:pt>
                <c:pt idx="26">
                  <c:v>346.47058823529414</c:v>
                </c:pt>
              </c:numCache>
            </c:numRef>
          </c:val>
          <c:smooth val="0"/>
          <c:extLst>
            <c:ext xmlns:c15="http://schemas.microsoft.com/office/drawing/2012/chart" uri="{02D57815-91ED-43cb-92C2-25804820EDAC}">
              <c15:filteredSeriesTitle>
                <c15:tx>
                  <c:v>7-Tage-Inzidenz</c:v>
                </c15:tx>
              </c15:filteredSeriesTitle>
            </c:ext>
            <c:ext xmlns:c16="http://schemas.microsoft.com/office/drawing/2014/chart" uri="{C3380CC4-5D6E-409C-BE32-E72D297353CC}">
              <c16:uniqueId val="{00000000-CB05-4307-ACA3-A2DD9947FBF7}"/>
            </c:ext>
          </c:extLst>
        </c:ser>
        <c:dLbls>
          <c:showLegendKey val="0"/>
          <c:showVal val="0"/>
          <c:showCatName val="0"/>
          <c:showSerName val="0"/>
          <c:showPercent val="0"/>
          <c:showBubbleSize val="0"/>
        </c:dLbls>
        <c:marker val="1"/>
        <c:smooth val="0"/>
        <c:axId val="916685728"/>
        <c:axId val="916689336"/>
      </c:lineChart>
      <c:dateAx>
        <c:axId val="916685728"/>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916689336"/>
        <c:crosses val="autoZero"/>
        <c:auto val="1"/>
        <c:lblOffset val="100"/>
        <c:baseTimeUnit val="days"/>
        <c:majorUnit val="2"/>
        <c:majorTimeUnit val="days"/>
        <c:minorUnit val="7"/>
        <c:minorTimeUnit val="days"/>
      </c:dateAx>
      <c:valAx>
        <c:axId val="9166893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916685728"/>
        <c:crossesAt val="43894"/>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baseline="0"/>
              <a:t>Verlauf l</a:t>
            </a:r>
            <a:r>
              <a:rPr lang="de-CH"/>
              <a:t>aborbestätigte</a:t>
            </a:r>
            <a:r>
              <a:rPr lang="de-CH" baseline="0"/>
              <a:t> Fälle und 7-Tages-Durchschnitt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v>Laborbestätigte Fälle</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 Covid-19-Daten'!$A$263:$A$290</c:f>
              <c:numCache>
                <c:formatCode>[$-F800]dddd\,\ mmmm\ dd\,\ yyyy\,\ hh:mm:ss</c:formatCode>
                <c:ptCount val="28"/>
                <c:pt idx="0">
                  <c:v>44146.333333333336</c:v>
                </c:pt>
                <c:pt idx="1">
                  <c:v>44147.333333333336</c:v>
                </c:pt>
                <c:pt idx="2">
                  <c:v>44148.333333333336</c:v>
                </c:pt>
                <c:pt idx="3">
                  <c:v>44149.333333333336</c:v>
                </c:pt>
                <c:pt idx="4">
                  <c:v>44150.333333333336</c:v>
                </c:pt>
                <c:pt idx="5">
                  <c:v>44151.333333333336</c:v>
                </c:pt>
                <c:pt idx="6">
                  <c:v>44152.333333333336</c:v>
                </c:pt>
                <c:pt idx="7">
                  <c:v>44153.333333333336</c:v>
                </c:pt>
                <c:pt idx="8">
                  <c:v>44154.333333333336</c:v>
                </c:pt>
                <c:pt idx="9">
                  <c:v>44155.333333333336</c:v>
                </c:pt>
                <c:pt idx="10">
                  <c:v>44156.333333333336</c:v>
                </c:pt>
                <c:pt idx="11">
                  <c:v>44157.333333333336</c:v>
                </c:pt>
                <c:pt idx="12">
                  <c:v>44158.333333333336</c:v>
                </c:pt>
                <c:pt idx="13">
                  <c:v>44159.333333333336</c:v>
                </c:pt>
                <c:pt idx="14">
                  <c:v>44160.333333333336</c:v>
                </c:pt>
                <c:pt idx="15">
                  <c:v>44161.333333333336</c:v>
                </c:pt>
                <c:pt idx="16">
                  <c:v>44162.333333333336</c:v>
                </c:pt>
                <c:pt idx="17">
                  <c:v>44163.333333333336</c:v>
                </c:pt>
                <c:pt idx="18">
                  <c:v>44164.333333333336</c:v>
                </c:pt>
                <c:pt idx="19">
                  <c:v>44165.333333333336</c:v>
                </c:pt>
                <c:pt idx="20">
                  <c:v>44166.333333333336</c:v>
                </c:pt>
                <c:pt idx="21">
                  <c:v>44167.333333333336</c:v>
                </c:pt>
                <c:pt idx="22">
                  <c:v>44168.333333333336</c:v>
                </c:pt>
                <c:pt idx="23">
                  <c:v>44169.333333333336</c:v>
                </c:pt>
                <c:pt idx="24">
                  <c:v>44170.333333333336</c:v>
                </c:pt>
                <c:pt idx="25">
                  <c:v>44171.333333333336</c:v>
                </c:pt>
                <c:pt idx="26">
                  <c:v>44172.333333333336</c:v>
                </c:pt>
                <c:pt idx="27">
                  <c:v>44173.333333333336</c:v>
                </c:pt>
              </c:numCache>
            </c:numRef>
          </c:cat>
          <c:val>
            <c:numRef>
              <c:f>'1. Covid-19-Daten'!$B$263:$B$290</c:f>
              <c:numCache>
                <c:formatCode>0</c:formatCode>
                <c:ptCount val="28"/>
                <c:pt idx="0">
                  <c:v>325</c:v>
                </c:pt>
                <c:pt idx="1">
                  <c:v>330</c:v>
                </c:pt>
                <c:pt idx="2">
                  <c:v>335</c:v>
                </c:pt>
                <c:pt idx="3">
                  <c:v>264</c:v>
                </c:pt>
                <c:pt idx="4">
                  <c:v>103</c:v>
                </c:pt>
                <c:pt idx="5">
                  <c:v>228</c:v>
                </c:pt>
                <c:pt idx="6">
                  <c:v>408</c:v>
                </c:pt>
                <c:pt idx="7">
                  <c:v>341</c:v>
                </c:pt>
                <c:pt idx="8">
                  <c:v>373</c:v>
                </c:pt>
                <c:pt idx="9">
                  <c:v>454</c:v>
                </c:pt>
                <c:pt idx="10">
                  <c:v>290</c:v>
                </c:pt>
                <c:pt idx="11">
                  <c:v>90</c:v>
                </c:pt>
                <c:pt idx="12">
                  <c:v>260</c:v>
                </c:pt>
                <c:pt idx="13">
                  <c:v>431</c:v>
                </c:pt>
                <c:pt idx="14">
                  <c:v>454</c:v>
                </c:pt>
                <c:pt idx="15">
                  <c:v>305</c:v>
                </c:pt>
                <c:pt idx="16">
                  <c:v>339</c:v>
                </c:pt>
                <c:pt idx="17">
                  <c:v>259</c:v>
                </c:pt>
                <c:pt idx="18">
                  <c:v>122</c:v>
                </c:pt>
                <c:pt idx="19">
                  <c:v>320</c:v>
                </c:pt>
                <c:pt idx="20">
                  <c:v>404</c:v>
                </c:pt>
                <c:pt idx="21">
                  <c:v>364</c:v>
                </c:pt>
                <c:pt idx="22">
                  <c:v>375</c:v>
                </c:pt>
                <c:pt idx="23">
                  <c:v>379</c:v>
                </c:pt>
                <c:pt idx="24">
                  <c:v>336</c:v>
                </c:pt>
                <c:pt idx="25">
                  <c:v>122</c:v>
                </c:pt>
                <c:pt idx="26">
                  <c:v>313</c:v>
                </c:pt>
                <c:pt idx="27">
                  <c:v>467</c:v>
                </c:pt>
              </c:numCache>
            </c:numRef>
          </c:val>
          <c:extLst>
            <c:ext xmlns:c16="http://schemas.microsoft.com/office/drawing/2014/chart" uri="{C3380CC4-5D6E-409C-BE32-E72D297353CC}">
              <c16:uniqueId val="{00000000-204C-4F1F-BBDE-76FA25E75D83}"/>
            </c:ext>
          </c:extLst>
        </c:ser>
        <c:dLbls>
          <c:showLegendKey val="0"/>
          <c:showVal val="1"/>
          <c:showCatName val="0"/>
          <c:showSerName val="0"/>
          <c:showPercent val="0"/>
          <c:showBubbleSize val="0"/>
        </c:dLbls>
        <c:gapWidth val="150"/>
        <c:axId val="807547288"/>
        <c:axId val="807542696"/>
      </c:barChart>
      <c:lineChart>
        <c:grouping val="standard"/>
        <c:varyColors val="0"/>
        <c:ser>
          <c:idx val="1"/>
          <c:order val="1"/>
          <c:tx>
            <c:v>Gleitender 7-Tages-Durchschnitt (+/-3 Tage)</c:v>
          </c:tx>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 Covid-19-Daten'!$A$263:$A$290</c:f>
              <c:numCache>
                <c:formatCode>[$-F800]dddd\,\ mmmm\ dd\,\ yyyy\,\ hh:mm:ss</c:formatCode>
                <c:ptCount val="28"/>
                <c:pt idx="0">
                  <c:v>44146.333333333336</c:v>
                </c:pt>
                <c:pt idx="1">
                  <c:v>44147.333333333336</c:v>
                </c:pt>
                <c:pt idx="2">
                  <c:v>44148.333333333336</c:v>
                </c:pt>
                <c:pt idx="3">
                  <c:v>44149.333333333336</c:v>
                </c:pt>
                <c:pt idx="4">
                  <c:v>44150.333333333336</c:v>
                </c:pt>
                <c:pt idx="5">
                  <c:v>44151.333333333336</c:v>
                </c:pt>
                <c:pt idx="6">
                  <c:v>44152.333333333336</c:v>
                </c:pt>
                <c:pt idx="7">
                  <c:v>44153.333333333336</c:v>
                </c:pt>
                <c:pt idx="8">
                  <c:v>44154.333333333336</c:v>
                </c:pt>
                <c:pt idx="9">
                  <c:v>44155.333333333336</c:v>
                </c:pt>
                <c:pt idx="10">
                  <c:v>44156.333333333336</c:v>
                </c:pt>
                <c:pt idx="11">
                  <c:v>44157.333333333336</c:v>
                </c:pt>
                <c:pt idx="12">
                  <c:v>44158.333333333336</c:v>
                </c:pt>
                <c:pt idx="13">
                  <c:v>44159.333333333336</c:v>
                </c:pt>
                <c:pt idx="14">
                  <c:v>44160.333333333336</c:v>
                </c:pt>
                <c:pt idx="15">
                  <c:v>44161.333333333336</c:v>
                </c:pt>
                <c:pt idx="16">
                  <c:v>44162.333333333336</c:v>
                </c:pt>
                <c:pt idx="17">
                  <c:v>44163.333333333336</c:v>
                </c:pt>
                <c:pt idx="18">
                  <c:v>44164.333333333336</c:v>
                </c:pt>
                <c:pt idx="19">
                  <c:v>44165.333333333336</c:v>
                </c:pt>
                <c:pt idx="20">
                  <c:v>44166.333333333336</c:v>
                </c:pt>
                <c:pt idx="21">
                  <c:v>44167.333333333336</c:v>
                </c:pt>
                <c:pt idx="22">
                  <c:v>44168.333333333336</c:v>
                </c:pt>
                <c:pt idx="23">
                  <c:v>44169.333333333336</c:v>
                </c:pt>
                <c:pt idx="24">
                  <c:v>44170.333333333336</c:v>
                </c:pt>
                <c:pt idx="25">
                  <c:v>44171.333333333336</c:v>
                </c:pt>
                <c:pt idx="26">
                  <c:v>44172.333333333336</c:v>
                </c:pt>
                <c:pt idx="27">
                  <c:v>44173.333333333336</c:v>
                </c:pt>
              </c:numCache>
            </c:numRef>
          </c:cat>
          <c:val>
            <c:numRef>
              <c:f>'1. Covid-19-Daten'!$D$263:$D$290</c:f>
              <c:numCache>
                <c:formatCode>0.0</c:formatCode>
                <c:ptCount val="28"/>
                <c:pt idx="0">
                  <c:v>289.85714285714283</c:v>
                </c:pt>
                <c:pt idx="1">
                  <c:v>286.14285714285717</c:v>
                </c:pt>
                <c:pt idx="2">
                  <c:v>291.28571428571428</c:v>
                </c:pt>
                <c:pt idx="3">
                  <c:v>284.71428571428572</c:v>
                </c:pt>
                <c:pt idx="4">
                  <c:v>287</c:v>
                </c:pt>
                <c:pt idx="5">
                  <c:v>293.14285714285717</c:v>
                </c:pt>
                <c:pt idx="6">
                  <c:v>310.14285714285717</c:v>
                </c:pt>
                <c:pt idx="7">
                  <c:v>313.85714285714283</c:v>
                </c:pt>
                <c:pt idx="8">
                  <c:v>312</c:v>
                </c:pt>
                <c:pt idx="9">
                  <c:v>316.57142857142856</c:v>
                </c:pt>
                <c:pt idx="10">
                  <c:v>319.85714285714283</c:v>
                </c:pt>
                <c:pt idx="11">
                  <c:v>336</c:v>
                </c:pt>
                <c:pt idx="12">
                  <c:v>326.28571428571428</c:v>
                </c:pt>
                <c:pt idx="13">
                  <c:v>309.85714285714283</c:v>
                </c:pt>
                <c:pt idx="14">
                  <c:v>305.42857142857144</c:v>
                </c:pt>
                <c:pt idx="15">
                  <c:v>310</c:v>
                </c:pt>
                <c:pt idx="16">
                  <c:v>318.57142857142856</c:v>
                </c:pt>
                <c:pt idx="17">
                  <c:v>314.71428571428572</c:v>
                </c:pt>
                <c:pt idx="18">
                  <c:v>301.85714285714283</c:v>
                </c:pt>
                <c:pt idx="19">
                  <c:v>311.85714285714283</c:v>
                </c:pt>
                <c:pt idx="20">
                  <c:v>317.57142857142856</c:v>
                </c:pt>
                <c:pt idx="21">
                  <c:v>328.57142857142856</c:v>
                </c:pt>
                <c:pt idx="22">
                  <c:v>328.57142857142856</c:v>
                </c:pt>
                <c:pt idx="23">
                  <c:v>327.57142857142856</c:v>
                </c:pt>
                <c:pt idx="24">
                  <c:v>336.57142857142856</c:v>
                </c:pt>
              </c:numCache>
            </c:numRef>
          </c:val>
          <c:smooth val="0"/>
          <c:extLst>
            <c:ext xmlns:c16="http://schemas.microsoft.com/office/drawing/2014/chart" uri="{C3380CC4-5D6E-409C-BE32-E72D297353CC}">
              <c16:uniqueId val="{00000000-AE0A-4C0C-8D68-1C49F88E35E2}"/>
            </c:ext>
          </c:extLst>
        </c:ser>
        <c:dLbls>
          <c:showLegendKey val="0"/>
          <c:showVal val="1"/>
          <c:showCatName val="0"/>
          <c:showSerName val="0"/>
          <c:showPercent val="0"/>
          <c:showBubbleSize val="0"/>
        </c:dLbls>
        <c:marker val="1"/>
        <c:smooth val="0"/>
        <c:axId val="807547288"/>
        <c:axId val="807542696"/>
      </c:lineChart>
      <c:dateAx>
        <c:axId val="807547288"/>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07542696"/>
        <c:crosses val="autoZero"/>
        <c:auto val="1"/>
        <c:lblOffset val="100"/>
        <c:baseTimeUnit val="days"/>
        <c:majorUnit val="2"/>
        <c:majorTimeUnit val="days"/>
        <c:minorUnit val="1"/>
        <c:minorTimeUnit val="days"/>
      </c:dateAx>
      <c:valAx>
        <c:axId val="8075426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807547288"/>
        <c:crossesAt val="43887"/>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sz="1400" b="0" i="0" u="none" strike="noStrike" baseline="0">
                <a:effectLst/>
              </a:rPr>
              <a:t>Verlauf 14-Tage-Inzidenz</a:t>
            </a:r>
            <a:endParaRPr lang="de-CH"/>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0514031401132914E-2"/>
          <c:y val="0.10173560474938564"/>
          <c:w val="0.95687572049501235"/>
          <c:h val="0.83957283114585068"/>
        </c:manualLayout>
      </c:layout>
      <c:lineChart>
        <c:grouping val="standard"/>
        <c:varyColors val="0"/>
        <c:ser>
          <c:idx val="0"/>
          <c:order val="0"/>
          <c:tx>
            <c:v>14-Tage-Inzidenz</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Covid-19-Daten'!$A$263:$A$290</c:f>
              <c:numCache>
                <c:formatCode>[$-F800]dddd\,\ mmmm\ dd\,\ yyyy\,\ hh:mm:ss</c:formatCode>
                <c:ptCount val="28"/>
                <c:pt idx="0">
                  <c:v>44146.333333333336</c:v>
                </c:pt>
                <c:pt idx="1">
                  <c:v>44147.333333333336</c:v>
                </c:pt>
                <c:pt idx="2">
                  <c:v>44148.333333333336</c:v>
                </c:pt>
                <c:pt idx="3">
                  <c:v>44149.333333333336</c:v>
                </c:pt>
                <c:pt idx="4">
                  <c:v>44150.333333333336</c:v>
                </c:pt>
                <c:pt idx="5">
                  <c:v>44151.333333333336</c:v>
                </c:pt>
                <c:pt idx="6">
                  <c:v>44152.333333333336</c:v>
                </c:pt>
                <c:pt idx="7">
                  <c:v>44153.333333333336</c:v>
                </c:pt>
                <c:pt idx="8">
                  <c:v>44154.333333333336</c:v>
                </c:pt>
                <c:pt idx="9">
                  <c:v>44155.333333333336</c:v>
                </c:pt>
                <c:pt idx="10">
                  <c:v>44156.333333333336</c:v>
                </c:pt>
                <c:pt idx="11">
                  <c:v>44157.333333333336</c:v>
                </c:pt>
                <c:pt idx="12">
                  <c:v>44158.333333333336</c:v>
                </c:pt>
                <c:pt idx="13">
                  <c:v>44159.333333333336</c:v>
                </c:pt>
                <c:pt idx="14">
                  <c:v>44160.333333333336</c:v>
                </c:pt>
                <c:pt idx="15">
                  <c:v>44161.333333333336</c:v>
                </c:pt>
                <c:pt idx="16">
                  <c:v>44162.333333333336</c:v>
                </c:pt>
                <c:pt idx="17">
                  <c:v>44163.333333333336</c:v>
                </c:pt>
                <c:pt idx="18">
                  <c:v>44164.333333333336</c:v>
                </c:pt>
                <c:pt idx="19">
                  <c:v>44165.333333333336</c:v>
                </c:pt>
                <c:pt idx="20">
                  <c:v>44166.333333333336</c:v>
                </c:pt>
                <c:pt idx="21">
                  <c:v>44167.333333333336</c:v>
                </c:pt>
                <c:pt idx="22">
                  <c:v>44168.333333333336</c:v>
                </c:pt>
                <c:pt idx="23">
                  <c:v>44169.333333333336</c:v>
                </c:pt>
                <c:pt idx="24">
                  <c:v>44170.333333333336</c:v>
                </c:pt>
                <c:pt idx="25">
                  <c:v>44171.333333333336</c:v>
                </c:pt>
                <c:pt idx="26">
                  <c:v>44172.333333333336</c:v>
                </c:pt>
                <c:pt idx="27">
                  <c:v>44173.333333333336</c:v>
                </c:pt>
              </c:numCache>
            </c:numRef>
          </c:cat>
          <c:val>
            <c:numRef>
              <c:f>'1. Covid-19-Daten'!$H$263:$H$290</c:f>
              <c:numCache>
                <c:formatCode>0.0</c:formatCode>
                <c:ptCount val="28"/>
                <c:pt idx="0">
                  <c:v>730.58823529411768</c:v>
                </c:pt>
                <c:pt idx="1">
                  <c:v>722.05882352941171</c:v>
                </c:pt>
                <c:pt idx="2">
                  <c:v>714.11764705882342</c:v>
                </c:pt>
                <c:pt idx="3">
                  <c:v>698.97058823529414</c:v>
                </c:pt>
                <c:pt idx="4">
                  <c:v>672.2058823529411</c:v>
                </c:pt>
                <c:pt idx="5">
                  <c:v>668.97058823529414</c:v>
                </c:pt>
                <c:pt idx="6">
                  <c:v>658.97058823529414</c:v>
                </c:pt>
                <c:pt idx="7">
                  <c:v>636.32352941176464</c:v>
                </c:pt>
                <c:pt idx="8">
                  <c:v>623.97058823529414</c:v>
                </c:pt>
                <c:pt idx="9">
                  <c:v>632.20588235294122</c:v>
                </c:pt>
                <c:pt idx="10">
                  <c:v>621.47058823529403</c:v>
                </c:pt>
                <c:pt idx="11">
                  <c:v>615.73529411764707</c:v>
                </c:pt>
                <c:pt idx="12">
                  <c:v>625.73529411764707</c:v>
                </c:pt>
                <c:pt idx="13">
                  <c:v>622.35294117647061</c:v>
                </c:pt>
                <c:pt idx="14">
                  <c:v>641.32352941176475</c:v>
                </c:pt>
                <c:pt idx="15">
                  <c:v>637.64705882352951</c:v>
                </c:pt>
                <c:pt idx="16">
                  <c:v>638.23529411764707</c:v>
                </c:pt>
                <c:pt idx="17">
                  <c:v>637.5</c:v>
                </c:pt>
                <c:pt idx="18">
                  <c:v>640.2941176470589</c:v>
                </c:pt>
                <c:pt idx="19">
                  <c:v>653.82352941176487</c:v>
                </c:pt>
                <c:pt idx="20">
                  <c:v>653.23529411764719</c:v>
                </c:pt>
                <c:pt idx="21">
                  <c:v>656.61764705882354</c:v>
                </c:pt>
                <c:pt idx="22">
                  <c:v>656.91176470588232</c:v>
                </c:pt>
                <c:pt idx="23">
                  <c:v>645.88235294117646</c:v>
                </c:pt>
                <c:pt idx="24">
                  <c:v>652.64705882352939</c:v>
                </c:pt>
                <c:pt idx="25">
                  <c:v>657.35294117647061</c:v>
                </c:pt>
                <c:pt idx="26">
                  <c:v>665.14705882352939</c:v>
                </c:pt>
                <c:pt idx="27">
                  <c:v>670.44117647058818</c:v>
                </c:pt>
              </c:numCache>
            </c:numRef>
          </c:val>
          <c:smooth val="0"/>
          <c:extLst>
            <c:ext xmlns:c16="http://schemas.microsoft.com/office/drawing/2014/chart" uri="{C3380CC4-5D6E-409C-BE32-E72D297353CC}">
              <c16:uniqueId val="{00000000-10B0-47A8-8213-A386DAC62396}"/>
            </c:ext>
          </c:extLst>
        </c:ser>
        <c:dLbls>
          <c:showLegendKey val="0"/>
          <c:showVal val="0"/>
          <c:showCatName val="0"/>
          <c:showSerName val="0"/>
          <c:showPercent val="0"/>
          <c:showBubbleSize val="0"/>
        </c:dLbls>
        <c:marker val="1"/>
        <c:smooth val="0"/>
        <c:axId val="614300800"/>
        <c:axId val="614296536"/>
      </c:lineChart>
      <c:dateAx>
        <c:axId val="614300800"/>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4296536"/>
        <c:crosses val="autoZero"/>
        <c:auto val="1"/>
        <c:lblOffset val="100"/>
        <c:baseTimeUnit val="days"/>
        <c:majorUnit val="2"/>
        <c:majorTimeUnit val="days"/>
        <c:minorUnit val="1"/>
        <c:minorTimeUnit val="days"/>
      </c:dateAx>
      <c:valAx>
        <c:axId val="6142965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43008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Verlauf 7-Tages-Durchschnitt</a:t>
            </a:r>
            <a:r>
              <a:rPr lang="de-CH" baseline="0"/>
              <a:t> der Inzidenz</a:t>
            </a:r>
            <a:endParaRPr lang="de-CH"/>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1.7290925473162258E-2"/>
          <c:y val="0.10223011400190433"/>
          <c:w val="0.9607318881492527"/>
          <c:h val="0.84030139735968512"/>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Covid-19-Daten'!$A$263:$A$290</c:f>
              <c:numCache>
                <c:formatCode>[$-F800]dddd\,\ mmmm\ dd\,\ yyyy\,\ hh:mm:ss</c:formatCode>
                <c:ptCount val="28"/>
                <c:pt idx="0">
                  <c:v>44146.333333333336</c:v>
                </c:pt>
                <c:pt idx="1">
                  <c:v>44147.333333333336</c:v>
                </c:pt>
                <c:pt idx="2">
                  <c:v>44148.333333333336</c:v>
                </c:pt>
                <c:pt idx="3">
                  <c:v>44149.333333333336</c:v>
                </c:pt>
                <c:pt idx="4">
                  <c:v>44150.333333333336</c:v>
                </c:pt>
                <c:pt idx="5">
                  <c:v>44151.333333333336</c:v>
                </c:pt>
                <c:pt idx="6">
                  <c:v>44152.333333333336</c:v>
                </c:pt>
                <c:pt idx="7">
                  <c:v>44153.333333333336</c:v>
                </c:pt>
                <c:pt idx="8">
                  <c:v>44154.333333333336</c:v>
                </c:pt>
                <c:pt idx="9">
                  <c:v>44155.333333333336</c:v>
                </c:pt>
                <c:pt idx="10">
                  <c:v>44156.333333333336</c:v>
                </c:pt>
                <c:pt idx="11">
                  <c:v>44157.333333333336</c:v>
                </c:pt>
                <c:pt idx="12">
                  <c:v>44158.333333333336</c:v>
                </c:pt>
                <c:pt idx="13">
                  <c:v>44159.333333333336</c:v>
                </c:pt>
                <c:pt idx="14">
                  <c:v>44160.333333333336</c:v>
                </c:pt>
                <c:pt idx="15">
                  <c:v>44161.333333333336</c:v>
                </c:pt>
                <c:pt idx="16">
                  <c:v>44162.333333333336</c:v>
                </c:pt>
                <c:pt idx="17">
                  <c:v>44163.333333333336</c:v>
                </c:pt>
                <c:pt idx="18">
                  <c:v>44164.333333333336</c:v>
                </c:pt>
                <c:pt idx="19">
                  <c:v>44165.333333333336</c:v>
                </c:pt>
                <c:pt idx="20">
                  <c:v>44166.333333333336</c:v>
                </c:pt>
                <c:pt idx="21">
                  <c:v>44167.333333333336</c:v>
                </c:pt>
                <c:pt idx="22">
                  <c:v>44168.333333333336</c:v>
                </c:pt>
                <c:pt idx="23">
                  <c:v>44169.333333333336</c:v>
                </c:pt>
                <c:pt idx="24">
                  <c:v>44170.333333333336</c:v>
                </c:pt>
                <c:pt idx="25">
                  <c:v>44171.333333333336</c:v>
                </c:pt>
                <c:pt idx="26">
                  <c:v>44172.333333333336</c:v>
                </c:pt>
                <c:pt idx="27">
                  <c:v>44173.333333333336</c:v>
                </c:pt>
              </c:numCache>
            </c:numRef>
          </c:cat>
          <c:val>
            <c:numRef>
              <c:f>'1. Covid-19-Daten'!$F$263:$F$290</c:f>
              <c:numCache>
                <c:formatCode>0.0</c:formatCode>
                <c:ptCount val="28"/>
                <c:pt idx="0">
                  <c:v>48.69747899159664</c:v>
                </c:pt>
                <c:pt idx="1">
                  <c:v>46.029411764705891</c:v>
                </c:pt>
                <c:pt idx="2">
                  <c:v>44.705882352941181</c:v>
                </c:pt>
                <c:pt idx="3">
                  <c:v>42.626050420168063</c:v>
                </c:pt>
                <c:pt idx="4">
                  <c:v>42.079831932773111</c:v>
                </c:pt>
                <c:pt idx="5">
                  <c:v>42.836134453781519</c:v>
                </c:pt>
                <c:pt idx="6">
                  <c:v>41.86974789915967</c:v>
                </c:pt>
                <c:pt idx="7">
                  <c:v>42.205882352941174</c:v>
                </c:pt>
                <c:pt idx="8">
                  <c:v>43.109243697478995</c:v>
                </c:pt>
                <c:pt idx="9">
                  <c:v>45.609243697478988</c:v>
                </c:pt>
                <c:pt idx="10">
                  <c:v>46.155462184873947</c:v>
                </c:pt>
                <c:pt idx="11">
                  <c:v>45.882352941176471</c:v>
                </c:pt>
                <c:pt idx="12">
                  <c:v>46.554621848739494</c:v>
                </c:pt>
                <c:pt idx="13">
                  <c:v>47.037815126050418</c:v>
                </c:pt>
                <c:pt idx="14">
                  <c:v>49.411764705882355</c:v>
                </c:pt>
                <c:pt idx="15">
                  <c:v>47.983193277310924</c:v>
                </c:pt>
                <c:pt idx="16">
                  <c:v>45.567226890756309</c:v>
                </c:pt>
                <c:pt idx="17">
                  <c:v>44.915966386554615</c:v>
                </c:pt>
                <c:pt idx="18">
                  <c:v>45.588235294117638</c:v>
                </c:pt>
                <c:pt idx="19">
                  <c:v>46.84873949579832</c:v>
                </c:pt>
                <c:pt idx="20">
                  <c:v>46.281512605042018</c:v>
                </c:pt>
                <c:pt idx="21">
                  <c:v>44.390756302521012</c:v>
                </c:pt>
                <c:pt idx="22">
                  <c:v>45.861344537815121</c:v>
                </c:pt>
                <c:pt idx="23">
                  <c:v>46.701680672268914</c:v>
                </c:pt>
                <c:pt idx="24">
                  <c:v>48.319327731092436</c:v>
                </c:pt>
                <c:pt idx="25">
                  <c:v>48.319327731092436</c:v>
                </c:pt>
                <c:pt idx="26">
                  <c:v>48.17226890756303</c:v>
                </c:pt>
                <c:pt idx="27">
                  <c:v>49.495798319327733</c:v>
                </c:pt>
              </c:numCache>
            </c:numRef>
          </c:val>
          <c:smooth val="0"/>
          <c:extLst>
            <c:ext xmlns:c15="http://schemas.microsoft.com/office/drawing/2012/chart" uri="{02D57815-91ED-43cb-92C2-25804820EDAC}">
              <c15:filteredSeriesTitle>
                <c15:tx>
                  <c:v>7-Tages-Durchschnitt der Inzidenz</c:v>
                </c15:tx>
              </c15:filteredSeriesTitle>
            </c:ext>
            <c:ext xmlns:c16="http://schemas.microsoft.com/office/drawing/2014/chart" uri="{C3380CC4-5D6E-409C-BE32-E72D297353CC}">
              <c16:uniqueId val="{00000000-D0C4-45CD-A58F-99E21D31C63C}"/>
            </c:ext>
          </c:extLst>
        </c:ser>
        <c:dLbls>
          <c:showLegendKey val="0"/>
          <c:showVal val="0"/>
          <c:showCatName val="0"/>
          <c:showSerName val="0"/>
          <c:showPercent val="0"/>
          <c:showBubbleSize val="0"/>
        </c:dLbls>
        <c:marker val="1"/>
        <c:smooth val="0"/>
        <c:axId val="798413864"/>
        <c:axId val="798414192"/>
      </c:lineChart>
      <c:dateAx>
        <c:axId val="798413864"/>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98414192"/>
        <c:crosses val="autoZero"/>
        <c:auto val="1"/>
        <c:lblOffset val="100"/>
        <c:baseTimeUnit val="days"/>
        <c:majorUnit val="2"/>
        <c:majorTimeUnit val="days"/>
        <c:minorUnit val="1"/>
        <c:minorTimeUnit val="days"/>
      </c:dateAx>
      <c:valAx>
        <c:axId val="79841419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984138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de-CH" sz="1400" b="0" i="0" baseline="0">
                <a:effectLst/>
              </a:rPr>
              <a:t>Kapazitäten Gesundheitswesen</a:t>
            </a:r>
            <a:endParaRPr lang="de-CH" sz="1100">
              <a:effectLst/>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lineChart>
        <c:grouping val="standard"/>
        <c:varyColors val="0"/>
        <c:ser>
          <c:idx val="1"/>
          <c:order val="0"/>
          <c:tx>
            <c:v>Hospitalisationen IPS/IMC</c:v>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'1. Covid-19-Daten'!$A$263:$A$290</c:f>
              <c:numCache>
                <c:formatCode>[$-F800]dddd\,\ mmmm\ dd\,\ yyyy\,\ hh:mm:ss</c:formatCode>
                <c:ptCount val="28"/>
                <c:pt idx="0">
                  <c:v>44146.333333333336</c:v>
                </c:pt>
                <c:pt idx="1">
                  <c:v>44147.333333333336</c:v>
                </c:pt>
                <c:pt idx="2">
                  <c:v>44148.333333333336</c:v>
                </c:pt>
                <c:pt idx="3">
                  <c:v>44149.333333333336</c:v>
                </c:pt>
                <c:pt idx="4">
                  <c:v>44150.333333333336</c:v>
                </c:pt>
                <c:pt idx="5">
                  <c:v>44151.333333333336</c:v>
                </c:pt>
                <c:pt idx="6">
                  <c:v>44152.333333333336</c:v>
                </c:pt>
                <c:pt idx="7">
                  <c:v>44153.333333333336</c:v>
                </c:pt>
                <c:pt idx="8">
                  <c:v>44154.333333333336</c:v>
                </c:pt>
                <c:pt idx="9">
                  <c:v>44155.333333333336</c:v>
                </c:pt>
                <c:pt idx="10">
                  <c:v>44156.333333333336</c:v>
                </c:pt>
                <c:pt idx="11">
                  <c:v>44157.333333333336</c:v>
                </c:pt>
                <c:pt idx="12">
                  <c:v>44158.333333333336</c:v>
                </c:pt>
                <c:pt idx="13">
                  <c:v>44159.333333333336</c:v>
                </c:pt>
                <c:pt idx="14">
                  <c:v>44160.333333333336</c:v>
                </c:pt>
                <c:pt idx="15">
                  <c:v>44161.333333333336</c:v>
                </c:pt>
                <c:pt idx="16">
                  <c:v>44162.333333333336</c:v>
                </c:pt>
                <c:pt idx="17">
                  <c:v>44163.333333333336</c:v>
                </c:pt>
                <c:pt idx="18">
                  <c:v>44164.333333333336</c:v>
                </c:pt>
                <c:pt idx="19">
                  <c:v>44165.333333333336</c:v>
                </c:pt>
                <c:pt idx="20">
                  <c:v>44166.333333333336</c:v>
                </c:pt>
                <c:pt idx="21">
                  <c:v>44167.333333333336</c:v>
                </c:pt>
                <c:pt idx="22">
                  <c:v>44168.333333333336</c:v>
                </c:pt>
                <c:pt idx="23">
                  <c:v>44169.333333333336</c:v>
                </c:pt>
                <c:pt idx="24">
                  <c:v>44170.333333333336</c:v>
                </c:pt>
                <c:pt idx="25">
                  <c:v>44171.333333333336</c:v>
                </c:pt>
                <c:pt idx="26">
                  <c:v>44172.333333333336</c:v>
                </c:pt>
                <c:pt idx="27">
                  <c:v>44173.333333333336</c:v>
                </c:pt>
              </c:numCache>
            </c:numRef>
          </c:cat>
          <c:val>
            <c:numRef>
              <c:f>'1. Covid-19-Daten'!$L$263:$L$290</c:f>
              <c:numCache>
                <c:formatCode>General</c:formatCode>
                <c:ptCount val="28"/>
                <c:pt idx="0">
                  <c:v>28</c:v>
                </c:pt>
                <c:pt idx="1">
                  <c:v>27</c:v>
                </c:pt>
                <c:pt idx="2">
                  <c:v>25</c:v>
                </c:pt>
                <c:pt idx="5">
                  <c:v>33</c:v>
                </c:pt>
                <c:pt idx="6">
                  <c:v>37</c:v>
                </c:pt>
                <c:pt idx="7">
                  <c:v>37</c:v>
                </c:pt>
                <c:pt idx="8">
                  <c:v>32</c:v>
                </c:pt>
                <c:pt idx="9">
                  <c:v>32</c:v>
                </c:pt>
                <c:pt idx="12">
                  <c:v>32</c:v>
                </c:pt>
                <c:pt idx="13">
                  <c:v>29</c:v>
                </c:pt>
                <c:pt idx="14">
                  <c:v>28</c:v>
                </c:pt>
                <c:pt idx="15">
                  <c:v>31</c:v>
                </c:pt>
                <c:pt idx="16">
                  <c:v>30</c:v>
                </c:pt>
                <c:pt idx="19">
                  <c:v>35</c:v>
                </c:pt>
                <c:pt idx="20">
                  <c:v>39</c:v>
                </c:pt>
                <c:pt idx="21">
                  <c:v>38</c:v>
                </c:pt>
                <c:pt idx="22">
                  <c:v>38</c:v>
                </c:pt>
                <c:pt idx="23">
                  <c:v>36</c:v>
                </c:pt>
                <c:pt idx="26">
                  <c:v>33</c:v>
                </c:pt>
                <c:pt idx="27">
                  <c:v>26</c:v>
                </c:pt>
              </c:numCache>
            </c:numRef>
          </c:val>
          <c:smooth val="0"/>
          <c:extLst>
            <c:ext xmlns:c16="http://schemas.microsoft.com/office/drawing/2014/chart" uri="{C3380CC4-5D6E-409C-BE32-E72D297353CC}">
              <c16:uniqueId val="{00000000-7C4D-4937-9ACA-9C6835ED920E}"/>
            </c:ext>
          </c:extLst>
        </c:ser>
        <c:ser>
          <c:idx val="0"/>
          <c:order val="1"/>
          <c:tx>
            <c:v>Hospitalisationen ohne IPS/IMC</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Covid-19-Daten'!$A$263:$A$290</c:f>
              <c:numCache>
                <c:formatCode>[$-F800]dddd\,\ mmmm\ dd\,\ yyyy\,\ hh:mm:ss</c:formatCode>
                <c:ptCount val="28"/>
                <c:pt idx="0">
                  <c:v>44146.333333333336</c:v>
                </c:pt>
                <c:pt idx="1">
                  <c:v>44147.333333333336</c:v>
                </c:pt>
                <c:pt idx="2">
                  <c:v>44148.333333333336</c:v>
                </c:pt>
                <c:pt idx="3">
                  <c:v>44149.333333333336</c:v>
                </c:pt>
                <c:pt idx="4">
                  <c:v>44150.333333333336</c:v>
                </c:pt>
                <c:pt idx="5">
                  <c:v>44151.333333333336</c:v>
                </c:pt>
                <c:pt idx="6">
                  <c:v>44152.333333333336</c:v>
                </c:pt>
                <c:pt idx="7">
                  <c:v>44153.333333333336</c:v>
                </c:pt>
                <c:pt idx="8">
                  <c:v>44154.333333333336</c:v>
                </c:pt>
                <c:pt idx="9">
                  <c:v>44155.333333333336</c:v>
                </c:pt>
                <c:pt idx="10">
                  <c:v>44156.333333333336</c:v>
                </c:pt>
                <c:pt idx="11">
                  <c:v>44157.333333333336</c:v>
                </c:pt>
                <c:pt idx="12">
                  <c:v>44158.333333333336</c:v>
                </c:pt>
                <c:pt idx="13">
                  <c:v>44159.333333333336</c:v>
                </c:pt>
                <c:pt idx="14">
                  <c:v>44160.333333333336</c:v>
                </c:pt>
                <c:pt idx="15">
                  <c:v>44161.333333333336</c:v>
                </c:pt>
                <c:pt idx="16">
                  <c:v>44162.333333333336</c:v>
                </c:pt>
                <c:pt idx="17">
                  <c:v>44163.333333333336</c:v>
                </c:pt>
                <c:pt idx="18">
                  <c:v>44164.333333333336</c:v>
                </c:pt>
                <c:pt idx="19">
                  <c:v>44165.333333333336</c:v>
                </c:pt>
                <c:pt idx="20">
                  <c:v>44166.333333333336</c:v>
                </c:pt>
                <c:pt idx="21">
                  <c:v>44167.333333333336</c:v>
                </c:pt>
                <c:pt idx="22">
                  <c:v>44168.333333333336</c:v>
                </c:pt>
                <c:pt idx="23">
                  <c:v>44169.333333333336</c:v>
                </c:pt>
                <c:pt idx="24">
                  <c:v>44170.333333333336</c:v>
                </c:pt>
                <c:pt idx="25">
                  <c:v>44171.333333333336</c:v>
                </c:pt>
                <c:pt idx="26">
                  <c:v>44172.333333333336</c:v>
                </c:pt>
                <c:pt idx="27">
                  <c:v>44173.333333333336</c:v>
                </c:pt>
              </c:numCache>
            </c:numRef>
          </c:cat>
          <c:val>
            <c:numRef>
              <c:f>'1. Covid-19-Daten'!$I$263:$I$290</c:f>
              <c:numCache>
                <c:formatCode>General</c:formatCode>
                <c:ptCount val="28"/>
                <c:pt idx="0">
                  <c:v>111</c:v>
                </c:pt>
                <c:pt idx="1">
                  <c:v>105</c:v>
                </c:pt>
                <c:pt idx="2">
                  <c:v>115</c:v>
                </c:pt>
                <c:pt idx="5">
                  <c:v>126</c:v>
                </c:pt>
                <c:pt idx="6">
                  <c:v>138</c:v>
                </c:pt>
                <c:pt idx="7">
                  <c:v>134</c:v>
                </c:pt>
                <c:pt idx="8">
                  <c:v>131</c:v>
                </c:pt>
                <c:pt idx="9">
                  <c:v>124</c:v>
                </c:pt>
                <c:pt idx="12">
                  <c:v>135</c:v>
                </c:pt>
                <c:pt idx="13">
                  <c:v>145</c:v>
                </c:pt>
                <c:pt idx="14">
                  <c:v>136</c:v>
                </c:pt>
                <c:pt idx="15">
                  <c:v>135</c:v>
                </c:pt>
                <c:pt idx="16">
                  <c:v>134</c:v>
                </c:pt>
                <c:pt idx="19">
                  <c:v>153</c:v>
                </c:pt>
                <c:pt idx="20">
                  <c:v>137</c:v>
                </c:pt>
                <c:pt idx="21">
                  <c:v>132</c:v>
                </c:pt>
                <c:pt idx="22">
                  <c:v>120</c:v>
                </c:pt>
                <c:pt idx="23">
                  <c:v>119</c:v>
                </c:pt>
                <c:pt idx="26">
                  <c:v>150</c:v>
                </c:pt>
                <c:pt idx="27">
                  <c:v>172</c:v>
                </c:pt>
              </c:numCache>
            </c:numRef>
          </c:val>
          <c:smooth val="0"/>
          <c:extLst>
            <c:ext xmlns:c16="http://schemas.microsoft.com/office/drawing/2014/chart" uri="{C3380CC4-5D6E-409C-BE32-E72D297353CC}">
              <c16:uniqueId val="{00000001-7C4D-4937-9ACA-9C6835ED920E}"/>
            </c:ext>
          </c:extLst>
        </c:ser>
        <c:ser>
          <c:idx val="2"/>
          <c:order val="2"/>
          <c:tx>
            <c:v>Restkapazitäten IPS/IMC</c:v>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f>'1. Covid-19-Daten'!$A$263:$A$290</c:f>
              <c:numCache>
                <c:formatCode>[$-F800]dddd\,\ mmmm\ dd\,\ yyyy\,\ hh:mm:ss</c:formatCode>
                <c:ptCount val="28"/>
                <c:pt idx="0">
                  <c:v>44146.333333333336</c:v>
                </c:pt>
                <c:pt idx="1">
                  <c:v>44147.333333333336</c:v>
                </c:pt>
                <c:pt idx="2">
                  <c:v>44148.333333333336</c:v>
                </c:pt>
                <c:pt idx="3">
                  <c:v>44149.333333333336</c:v>
                </c:pt>
                <c:pt idx="4">
                  <c:v>44150.333333333336</c:v>
                </c:pt>
                <c:pt idx="5">
                  <c:v>44151.333333333336</c:v>
                </c:pt>
                <c:pt idx="6">
                  <c:v>44152.333333333336</c:v>
                </c:pt>
                <c:pt idx="7">
                  <c:v>44153.333333333336</c:v>
                </c:pt>
                <c:pt idx="8">
                  <c:v>44154.333333333336</c:v>
                </c:pt>
                <c:pt idx="9">
                  <c:v>44155.333333333336</c:v>
                </c:pt>
                <c:pt idx="10">
                  <c:v>44156.333333333336</c:v>
                </c:pt>
                <c:pt idx="11">
                  <c:v>44157.333333333336</c:v>
                </c:pt>
                <c:pt idx="12">
                  <c:v>44158.333333333336</c:v>
                </c:pt>
                <c:pt idx="13">
                  <c:v>44159.333333333336</c:v>
                </c:pt>
                <c:pt idx="14">
                  <c:v>44160.333333333336</c:v>
                </c:pt>
                <c:pt idx="15">
                  <c:v>44161.333333333336</c:v>
                </c:pt>
                <c:pt idx="16">
                  <c:v>44162.333333333336</c:v>
                </c:pt>
                <c:pt idx="17">
                  <c:v>44163.333333333336</c:v>
                </c:pt>
                <c:pt idx="18">
                  <c:v>44164.333333333336</c:v>
                </c:pt>
                <c:pt idx="19">
                  <c:v>44165.333333333336</c:v>
                </c:pt>
                <c:pt idx="20">
                  <c:v>44166.333333333336</c:v>
                </c:pt>
                <c:pt idx="21">
                  <c:v>44167.333333333336</c:v>
                </c:pt>
                <c:pt idx="22">
                  <c:v>44168.333333333336</c:v>
                </c:pt>
                <c:pt idx="23">
                  <c:v>44169.333333333336</c:v>
                </c:pt>
                <c:pt idx="24">
                  <c:v>44170.333333333336</c:v>
                </c:pt>
                <c:pt idx="25">
                  <c:v>44171.333333333336</c:v>
                </c:pt>
                <c:pt idx="26">
                  <c:v>44172.333333333336</c:v>
                </c:pt>
                <c:pt idx="27">
                  <c:v>44173.333333333336</c:v>
                </c:pt>
              </c:numCache>
            </c:numRef>
          </c:cat>
          <c:val>
            <c:numRef>
              <c:f>'1. Covid-19-Daten'!$M$263:$M$290</c:f>
              <c:numCache>
                <c:formatCode>General</c:formatCode>
                <c:ptCount val="28"/>
                <c:pt idx="0">
                  <c:v>21</c:v>
                </c:pt>
                <c:pt idx="1">
                  <c:v>8</c:v>
                </c:pt>
                <c:pt idx="2">
                  <c:v>13</c:v>
                </c:pt>
                <c:pt idx="5">
                  <c:v>14</c:v>
                </c:pt>
                <c:pt idx="6">
                  <c:v>14</c:v>
                </c:pt>
                <c:pt idx="7">
                  <c:v>13</c:v>
                </c:pt>
                <c:pt idx="8">
                  <c:v>17</c:v>
                </c:pt>
                <c:pt idx="9">
                  <c:v>25</c:v>
                </c:pt>
                <c:pt idx="12">
                  <c:v>19</c:v>
                </c:pt>
                <c:pt idx="13">
                  <c:v>18</c:v>
                </c:pt>
                <c:pt idx="14">
                  <c:v>15</c:v>
                </c:pt>
                <c:pt idx="15">
                  <c:v>15</c:v>
                </c:pt>
                <c:pt idx="16">
                  <c:v>13</c:v>
                </c:pt>
                <c:pt idx="19">
                  <c:v>25</c:v>
                </c:pt>
                <c:pt idx="20">
                  <c:v>18</c:v>
                </c:pt>
                <c:pt idx="21">
                  <c:v>18</c:v>
                </c:pt>
                <c:pt idx="22">
                  <c:v>16</c:v>
                </c:pt>
                <c:pt idx="23">
                  <c:v>23</c:v>
                </c:pt>
                <c:pt idx="26">
                  <c:v>18</c:v>
                </c:pt>
                <c:pt idx="27">
                  <c:v>26</c:v>
                </c:pt>
              </c:numCache>
            </c:numRef>
          </c:val>
          <c:smooth val="0"/>
          <c:extLst>
            <c:ext xmlns:c16="http://schemas.microsoft.com/office/drawing/2014/chart" uri="{C3380CC4-5D6E-409C-BE32-E72D297353CC}">
              <c16:uniqueId val="{00000002-7C4D-4937-9ACA-9C6835ED920E}"/>
            </c:ext>
          </c:extLst>
        </c:ser>
        <c:dLbls>
          <c:showLegendKey val="0"/>
          <c:showVal val="0"/>
          <c:showCatName val="0"/>
          <c:showSerName val="0"/>
          <c:showPercent val="0"/>
          <c:showBubbleSize val="0"/>
        </c:dLbls>
        <c:marker val="1"/>
        <c:smooth val="0"/>
        <c:axId val="732444248"/>
        <c:axId val="732444904"/>
      </c:lineChart>
      <c:dateAx>
        <c:axId val="732444248"/>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904"/>
        <c:crosses val="autoZero"/>
        <c:auto val="0"/>
        <c:lblOffset val="100"/>
        <c:baseTimeUnit val="days"/>
        <c:majorUnit val="2"/>
        <c:majorTimeUnit val="days"/>
      </c:dateAx>
      <c:valAx>
        <c:axId val="732444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2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Hospitalisationen nach Kategorie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v>Hospitalisationen ohne IPS/IMC</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Covid-19-Daten'!$A$263:$A$290</c:f>
              <c:numCache>
                <c:formatCode>[$-F800]dddd\,\ mmmm\ dd\,\ yyyy\,\ hh:mm:ss</c:formatCode>
                <c:ptCount val="28"/>
                <c:pt idx="0">
                  <c:v>44146.333333333336</c:v>
                </c:pt>
                <c:pt idx="1">
                  <c:v>44147.333333333336</c:v>
                </c:pt>
                <c:pt idx="2">
                  <c:v>44148.333333333336</c:v>
                </c:pt>
                <c:pt idx="3">
                  <c:v>44149.333333333336</c:v>
                </c:pt>
                <c:pt idx="4">
                  <c:v>44150.333333333336</c:v>
                </c:pt>
                <c:pt idx="5">
                  <c:v>44151.333333333336</c:v>
                </c:pt>
                <c:pt idx="6">
                  <c:v>44152.333333333336</c:v>
                </c:pt>
                <c:pt idx="7">
                  <c:v>44153.333333333336</c:v>
                </c:pt>
                <c:pt idx="8">
                  <c:v>44154.333333333336</c:v>
                </c:pt>
                <c:pt idx="9">
                  <c:v>44155.333333333336</c:v>
                </c:pt>
                <c:pt idx="10">
                  <c:v>44156.333333333336</c:v>
                </c:pt>
                <c:pt idx="11">
                  <c:v>44157.333333333336</c:v>
                </c:pt>
                <c:pt idx="12">
                  <c:v>44158.333333333336</c:v>
                </c:pt>
                <c:pt idx="13">
                  <c:v>44159.333333333336</c:v>
                </c:pt>
                <c:pt idx="14">
                  <c:v>44160.333333333336</c:v>
                </c:pt>
                <c:pt idx="15">
                  <c:v>44161.333333333336</c:v>
                </c:pt>
                <c:pt idx="16">
                  <c:v>44162.333333333336</c:v>
                </c:pt>
                <c:pt idx="17">
                  <c:v>44163.333333333336</c:v>
                </c:pt>
                <c:pt idx="18">
                  <c:v>44164.333333333336</c:v>
                </c:pt>
                <c:pt idx="19">
                  <c:v>44165.333333333336</c:v>
                </c:pt>
                <c:pt idx="20">
                  <c:v>44166.333333333336</c:v>
                </c:pt>
                <c:pt idx="21">
                  <c:v>44167.333333333336</c:v>
                </c:pt>
                <c:pt idx="22">
                  <c:v>44168.333333333336</c:v>
                </c:pt>
                <c:pt idx="23">
                  <c:v>44169.333333333336</c:v>
                </c:pt>
                <c:pt idx="24">
                  <c:v>44170.333333333336</c:v>
                </c:pt>
                <c:pt idx="25">
                  <c:v>44171.333333333336</c:v>
                </c:pt>
                <c:pt idx="26">
                  <c:v>44172.333333333336</c:v>
                </c:pt>
                <c:pt idx="27">
                  <c:v>44173.333333333336</c:v>
                </c:pt>
              </c:numCache>
            </c:numRef>
          </c:cat>
          <c:val>
            <c:numRef>
              <c:f>'1. Covid-19-Daten'!$I$263:$I$290</c:f>
              <c:numCache>
                <c:formatCode>General</c:formatCode>
                <c:ptCount val="28"/>
                <c:pt idx="0">
                  <c:v>111</c:v>
                </c:pt>
                <c:pt idx="1">
                  <c:v>105</c:v>
                </c:pt>
                <c:pt idx="2">
                  <c:v>115</c:v>
                </c:pt>
                <c:pt idx="5">
                  <c:v>126</c:v>
                </c:pt>
                <c:pt idx="6">
                  <c:v>138</c:v>
                </c:pt>
                <c:pt idx="7">
                  <c:v>134</c:v>
                </c:pt>
                <c:pt idx="8">
                  <c:v>131</c:v>
                </c:pt>
                <c:pt idx="9">
                  <c:v>124</c:v>
                </c:pt>
                <c:pt idx="12">
                  <c:v>135</c:v>
                </c:pt>
                <c:pt idx="13">
                  <c:v>145</c:v>
                </c:pt>
                <c:pt idx="14">
                  <c:v>136</c:v>
                </c:pt>
                <c:pt idx="15">
                  <c:v>135</c:v>
                </c:pt>
                <c:pt idx="16">
                  <c:v>134</c:v>
                </c:pt>
                <c:pt idx="19">
                  <c:v>153</c:v>
                </c:pt>
                <c:pt idx="20">
                  <c:v>137</c:v>
                </c:pt>
                <c:pt idx="21">
                  <c:v>132</c:v>
                </c:pt>
                <c:pt idx="22">
                  <c:v>120</c:v>
                </c:pt>
                <c:pt idx="23">
                  <c:v>119</c:v>
                </c:pt>
                <c:pt idx="26">
                  <c:v>150</c:v>
                </c:pt>
                <c:pt idx="27">
                  <c:v>172</c:v>
                </c:pt>
              </c:numCache>
            </c:numRef>
          </c:val>
          <c:smooth val="0"/>
          <c:extLst>
            <c:ext xmlns:c16="http://schemas.microsoft.com/office/drawing/2014/chart" uri="{C3380CC4-5D6E-409C-BE32-E72D297353CC}">
              <c16:uniqueId val="{00000000-DD01-4A25-A0D3-9357C72E2AF6}"/>
            </c:ext>
          </c:extLst>
        </c:ser>
        <c:ser>
          <c:idx val="1"/>
          <c:order val="1"/>
          <c:tx>
            <c:v>Hospitalisationen IPS</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'1. Covid-19-Daten'!$A$263:$A$290</c:f>
              <c:numCache>
                <c:formatCode>[$-F800]dddd\,\ mmmm\ dd\,\ yyyy\,\ hh:mm:ss</c:formatCode>
                <c:ptCount val="28"/>
                <c:pt idx="0">
                  <c:v>44146.333333333336</c:v>
                </c:pt>
                <c:pt idx="1">
                  <c:v>44147.333333333336</c:v>
                </c:pt>
                <c:pt idx="2">
                  <c:v>44148.333333333336</c:v>
                </c:pt>
                <c:pt idx="3">
                  <c:v>44149.333333333336</c:v>
                </c:pt>
                <c:pt idx="4">
                  <c:v>44150.333333333336</c:v>
                </c:pt>
                <c:pt idx="5">
                  <c:v>44151.333333333336</c:v>
                </c:pt>
                <c:pt idx="6">
                  <c:v>44152.333333333336</c:v>
                </c:pt>
                <c:pt idx="7">
                  <c:v>44153.333333333336</c:v>
                </c:pt>
                <c:pt idx="8">
                  <c:v>44154.333333333336</c:v>
                </c:pt>
                <c:pt idx="9">
                  <c:v>44155.333333333336</c:v>
                </c:pt>
                <c:pt idx="10">
                  <c:v>44156.333333333336</c:v>
                </c:pt>
                <c:pt idx="11">
                  <c:v>44157.333333333336</c:v>
                </c:pt>
                <c:pt idx="12">
                  <c:v>44158.333333333336</c:v>
                </c:pt>
                <c:pt idx="13">
                  <c:v>44159.333333333336</c:v>
                </c:pt>
                <c:pt idx="14">
                  <c:v>44160.333333333336</c:v>
                </c:pt>
                <c:pt idx="15">
                  <c:v>44161.333333333336</c:v>
                </c:pt>
                <c:pt idx="16">
                  <c:v>44162.333333333336</c:v>
                </c:pt>
                <c:pt idx="17">
                  <c:v>44163.333333333336</c:v>
                </c:pt>
                <c:pt idx="18">
                  <c:v>44164.333333333336</c:v>
                </c:pt>
                <c:pt idx="19">
                  <c:v>44165.333333333336</c:v>
                </c:pt>
                <c:pt idx="20">
                  <c:v>44166.333333333336</c:v>
                </c:pt>
                <c:pt idx="21">
                  <c:v>44167.333333333336</c:v>
                </c:pt>
                <c:pt idx="22">
                  <c:v>44168.333333333336</c:v>
                </c:pt>
                <c:pt idx="23">
                  <c:v>44169.333333333336</c:v>
                </c:pt>
                <c:pt idx="24">
                  <c:v>44170.333333333336</c:v>
                </c:pt>
                <c:pt idx="25">
                  <c:v>44171.333333333336</c:v>
                </c:pt>
                <c:pt idx="26">
                  <c:v>44172.333333333336</c:v>
                </c:pt>
                <c:pt idx="27">
                  <c:v>44173.333333333336</c:v>
                </c:pt>
              </c:numCache>
            </c:numRef>
          </c:cat>
          <c:val>
            <c:numRef>
              <c:f>'1. Covid-19-Daten'!$J$263:$J$290</c:f>
              <c:numCache>
                <c:formatCode>General</c:formatCode>
                <c:ptCount val="28"/>
                <c:pt idx="0">
                  <c:v>24</c:v>
                </c:pt>
                <c:pt idx="1">
                  <c:v>24</c:v>
                </c:pt>
                <c:pt idx="2">
                  <c:v>23</c:v>
                </c:pt>
                <c:pt idx="5">
                  <c:v>27</c:v>
                </c:pt>
                <c:pt idx="6">
                  <c:v>28</c:v>
                </c:pt>
                <c:pt idx="7">
                  <c:v>29</c:v>
                </c:pt>
                <c:pt idx="8">
                  <c:v>26</c:v>
                </c:pt>
                <c:pt idx="9">
                  <c:v>27</c:v>
                </c:pt>
                <c:pt idx="12">
                  <c:v>28</c:v>
                </c:pt>
                <c:pt idx="13">
                  <c:v>26</c:v>
                </c:pt>
                <c:pt idx="14">
                  <c:v>24</c:v>
                </c:pt>
                <c:pt idx="15">
                  <c:v>25</c:v>
                </c:pt>
                <c:pt idx="16">
                  <c:v>26</c:v>
                </c:pt>
                <c:pt idx="19">
                  <c:v>28</c:v>
                </c:pt>
                <c:pt idx="20">
                  <c:v>31</c:v>
                </c:pt>
                <c:pt idx="21">
                  <c:v>30</c:v>
                </c:pt>
                <c:pt idx="22">
                  <c:v>28</c:v>
                </c:pt>
                <c:pt idx="23">
                  <c:v>28</c:v>
                </c:pt>
                <c:pt idx="26">
                  <c:v>27</c:v>
                </c:pt>
                <c:pt idx="27">
                  <c:v>23</c:v>
                </c:pt>
              </c:numCache>
            </c:numRef>
          </c:val>
          <c:smooth val="0"/>
          <c:extLst>
            <c:ext xmlns:c16="http://schemas.microsoft.com/office/drawing/2014/chart" uri="{C3380CC4-5D6E-409C-BE32-E72D297353CC}">
              <c16:uniqueId val="{00000001-DD01-4A25-A0D3-9357C72E2AF6}"/>
            </c:ext>
          </c:extLst>
        </c:ser>
        <c:ser>
          <c:idx val="2"/>
          <c:order val="2"/>
          <c:tx>
            <c:v>Hospitalisationen IMC</c:v>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'1. Covid-19-Daten'!$A$263:$A$290</c:f>
              <c:numCache>
                <c:formatCode>[$-F800]dddd\,\ mmmm\ dd\,\ yyyy\,\ hh:mm:ss</c:formatCode>
                <c:ptCount val="28"/>
                <c:pt idx="0">
                  <c:v>44146.333333333336</c:v>
                </c:pt>
                <c:pt idx="1">
                  <c:v>44147.333333333336</c:v>
                </c:pt>
                <c:pt idx="2">
                  <c:v>44148.333333333336</c:v>
                </c:pt>
                <c:pt idx="3">
                  <c:v>44149.333333333336</c:v>
                </c:pt>
                <c:pt idx="4">
                  <c:v>44150.333333333336</c:v>
                </c:pt>
                <c:pt idx="5">
                  <c:v>44151.333333333336</c:v>
                </c:pt>
                <c:pt idx="6">
                  <c:v>44152.333333333336</c:v>
                </c:pt>
                <c:pt idx="7">
                  <c:v>44153.333333333336</c:v>
                </c:pt>
                <c:pt idx="8">
                  <c:v>44154.333333333336</c:v>
                </c:pt>
                <c:pt idx="9">
                  <c:v>44155.333333333336</c:v>
                </c:pt>
                <c:pt idx="10">
                  <c:v>44156.333333333336</c:v>
                </c:pt>
                <c:pt idx="11">
                  <c:v>44157.333333333336</c:v>
                </c:pt>
                <c:pt idx="12">
                  <c:v>44158.333333333336</c:v>
                </c:pt>
                <c:pt idx="13">
                  <c:v>44159.333333333336</c:v>
                </c:pt>
                <c:pt idx="14">
                  <c:v>44160.333333333336</c:v>
                </c:pt>
                <c:pt idx="15">
                  <c:v>44161.333333333336</c:v>
                </c:pt>
                <c:pt idx="16">
                  <c:v>44162.333333333336</c:v>
                </c:pt>
                <c:pt idx="17">
                  <c:v>44163.333333333336</c:v>
                </c:pt>
                <c:pt idx="18">
                  <c:v>44164.333333333336</c:v>
                </c:pt>
                <c:pt idx="19">
                  <c:v>44165.333333333336</c:v>
                </c:pt>
                <c:pt idx="20">
                  <c:v>44166.333333333336</c:v>
                </c:pt>
                <c:pt idx="21">
                  <c:v>44167.333333333336</c:v>
                </c:pt>
                <c:pt idx="22">
                  <c:v>44168.333333333336</c:v>
                </c:pt>
                <c:pt idx="23">
                  <c:v>44169.333333333336</c:v>
                </c:pt>
                <c:pt idx="24">
                  <c:v>44170.333333333336</c:v>
                </c:pt>
                <c:pt idx="25">
                  <c:v>44171.333333333336</c:v>
                </c:pt>
                <c:pt idx="26">
                  <c:v>44172.333333333336</c:v>
                </c:pt>
                <c:pt idx="27">
                  <c:v>44173.333333333336</c:v>
                </c:pt>
              </c:numCache>
            </c:numRef>
          </c:cat>
          <c:val>
            <c:numRef>
              <c:f>'1. Covid-19-Daten'!$K$263:$K$290</c:f>
              <c:numCache>
                <c:formatCode>General</c:formatCode>
                <c:ptCount val="28"/>
                <c:pt idx="0">
                  <c:v>4</c:v>
                </c:pt>
                <c:pt idx="1">
                  <c:v>3</c:v>
                </c:pt>
                <c:pt idx="2">
                  <c:v>2</c:v>
                </c:pt>
                <c:pt idx="5">
                  <c:v>6</c:v>
                </c:pt>
                <c:pt idx="6">
                  <c:v>9</c:v>
                </c:pt>
                <c:pt idx="7">
                  <c:v>8</c:v>
                </c:pt>
                <c:pt idx="8">
                  <c:v>6</c:v>
                </c:pt>
                <c:pt idx="9">
                  <c:v>5</c:v>
                </c:pt>
                <c:pt idx="12">
                  <c:v>4</c:v>
                </c:pt>
                <c:pt idx="13">
                  <c:v>3</c:v>
                </c:pt>
                <c:pt idx="14">
                  <c:v>4</c:v>
                </c:pt>
                <c:pt idx="15">
                  <c:v>6</c:v>
                </c:pt>
                <c:pt idx="16">
                  <c:v>4</c:v>
                </c:pt>
                <c:pt idx="19">
                  <c:v>7</c:v>
                </c:pt>
                <c:pt idx="20">
                  <c:v>8</c:v>
                </c:pt>
                <c:pt idx="21">
                  <c:v>8</c:v>
                </c:pt>
                <c:pt idx="22">
                  <c:v>10</c:v>
                </c:pt>
                <c:pt idx="23">
                  <c:v>8</c:v>
                </c:pt>
                <c:pt idx="26">
                  <c:v>6</c:v>
                </c:pt>
                <c:pt idx="27">
                  <c:v>3</c:v>
                </c:pt>
              </c:numCache>
            </c:numRef>
          </c:val>
          <c:smooth val="0"/>
          <c:extLst>
            <c:ext xmlns:c16="http://schemas.microsoft.com/office/drawing/2014/chart" uri="{C3380CC4-5D6E-409C-BE32-E72D297353CC}">
              <c16:uniqueId val="{00000002-DD01-4A25-A0D3-9357C72E2AF6}"/>
            </c:ext>
          </c:extLst>
        </c:ser>
        <c:dLbls>
          <c:showLegendKey val="0"/>
          <c:showVal val="0"/>
          <c:showCatName val="0"/>
          <c:showSerName val="0"/>
          <c:showPercent val="0"/>
          <c:showBubbleSize val="0"/>
        </c:dLbls>
        <c:marker val="1"/>
        <c:smooth val="0"/>
        <c:axId val="742852144"/>
        <c:axId val="742852472"/>
      </c:lineChart>
      <c:dateAx>
        <c:axId val="742852144"/>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472"/>
        <c:crosses val="autoZero"/>
        <c:auto val="0"/>
        <c:lblOffset val="100"/>
        <c:baseTimeUnit val="days"/>
        <c:majorUnit val="2"/>
        <c:majorTimeUnit val="days"/>
      </c:dateAx>
      <c:valAx>
        <c:axId val="7428524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1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de-CH" sz="1800" b="0" i="0" baseline="0">
                <a:effectLst/>
              </a:rPr>
              <a:t>Kapazitäten Gesundheitswesen</a:t>
            </a:r>
            <a:endParaRPr lang="de-CH">
              <a:effectLst/>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manualLayout>
          <c:layoutTarget val="inner"/>
          <c:xMode val="edge"/>
          <c:yMode val="edge"/>
          <c:x val="2.6833132400637803E-2"/>
          <c:y val="0.10270172826278477"/>
          <c:w val="0.96545748365798501"/>
          <c:h val="0.72187791858862782"/>
        </c:manualLayout>
      </c:layout>
      <c:lineChart>
        <c:grouping val="standard"/>
        <c:varyColors val="0"/>
        <c:ser>
          <c:idx val="1"/>
          <c:order val="0"/>
          <c:tx>
            <c:v>Hospitalisationen IPS/IMC</c:v>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'1. Covid-19-Daten'!$A$30:$A$290</c:f>
              <c:numCache>
                <c:formatCode>[$-F800]dddd\,\ mmmm\ dd\,\ yyyy\,\ hh:mm:ss</c:formatCode>
                <c:ptCount val="261"/>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numCache>
            </c:numRef>
          </c:cat>
          <c:val>
            <c:numRef>
              <c:f>'1. Covid-19-Daten'!$L$30:$L$296</c:f>
              <c:numCache>
                <c:formatCode>General</c:formatCode>
                <c:ptCount val="267"/>
                <c:pt idx="0">
                  <c:v>3</c:v>
                </c:pt>
                <c:pt idx="1">
                  <c:v>2</c:v>
                </c:pt>
                <c:pt idx="2">
                  <c:v>7</c:v>
                </c:pt>
                <c:pt idx="3">
                  <c:v>10</c:v>
                </c:pt>
                <c:pt idx="7">
                  <c:v>12</c:v>
                </c:pt>
                <c:pt idx="8">
                  <c:v>22</c:v>
                </c:pt>
                <c:pt idx="9">
                  <c:v>27</c:v>
                </c:pt>
                <c:pt idx="10">
                  <c:v>27</c:v>
                </c:pt>
                <c:pt idx="11">
                  <c:v>27</c:v>
                </c:pt>
                <c:pt idx="15">
                  <c:v>29</c:v>
                </c:pt>
                <c:pt idx="16">
                  <c:v>29</c:v>
                </c:pt>
                <c:pt idx="17">
                  <c:v>29</c:v>
                </c:pt>
                <c:pt idx="18">
                  <c:v>29</c:v>
                </c:pt>
                <c:pt idx="22">
                  <c:v>26</c:v>
                </c:pt>
                <c:pt idx="23">
                  <c:v>23</c:v>
                </c:pt>
                <c:pt idx="24">
                  <c:v>23</c:v>
                </c:pt>
                <c:pt idx="25">
                  <c:v>23</c:v>
                </c:pt>
                <c:pt idx="28">
                  <c:v>18</c:v>
                </c:pt>
                <c:pt idx="29">
                  <c:v>20</c:v>
                </c:pt>
                <c:pt idx="30">
                  <c:v>18</c:v>
                </c:pt>
                <c:pt idx="31">
                  <c:v>15</c:v>
                </c:pt>
                <c:pt idx="32">
                  <c:v>15</c:v>
                </c:pt>
                <c:pt idx="35">
                  <c:v>15</c:v>
                </c:pt>
                <c:pt idx="36">
                  <c:v>14</c:v>
                </c:pt>
                <c:pt idx="37">
                  <c:v>12</c:v>
                </c:pt>
                <c:pt idx="38">
                  <c:v>10</c:v>
                </c:pt>
                <c:pt idx="39">
                  <c:v>11</c:v>
                </c:pt>
                <c:pt idx="42">
                  <c:v>7</c:v>
                </c:pt>
                <c:pt idx="43">
                  <c:v>8</c:v>
                </c:pt>
                <c:pt idx="44">
                  <c:v>7</c:v>
                </c:pt>
                <c:pt idx="45">
                  <c:v>5</c:v>
                </c:pt>
                <c:pt idx="46">
                  <c:v>4</c:v>
                </c:pt>
                <c:pt idx="49">
                  <c:v>4</c:v>
                </c:pt>
                <c:pt idx="50">
                  <c:v>3</c:v>
                </c:pt>
                <c:pt idx="51">
                  <c:v>2</c:v>
                </c:pt>
                <c:pt idx="52">
                  <c:v>2</c:v>
                </c:pt>
                <c:pt idx="53">
                  <c:v>1</c:v>
                </c:pt>
                <c:pt idx="56">
                  <c:v>1</c:v>
                </c:pt>
                <c:pt idx="57">
                  <c:v>4</c:v>
                </c:pt>
                <c:pt idx="58">
                  <c:v>2</c:v>
                </c:pt>
                <c:pt idx="60">
                  <c:v>2</c:v>
                </c:pt>
                <c:pt idx="63">
                  <c:v>1</c:v>
                </c:pt>
                <c:pt idx="64">
                  <c:v>1</c:v>
                </c:pt>
                <c:pt idx="65">
                  <c:v>1</c:v>
                </c:pt>
                <c:pt idx="66">
                  <c:v>1</c:v>
                </c:pt>
                <c:pt idx="67">
                  <c:v>1</c:v>
                </c:pt>
                <c:pt idx="71">
                  <c:v>1</c:v>
                </c:pt>
                <c:pt idx="72">
                  <c:v>1</c:v>
                </c:pt>
                <c:pt idx="73">
                  <c:v>2</c:v>
                </c:pt>
                <c:pt idx="74">
                  <c:v>1</c:v>
                </c:pt>
                <c:pt idx="77">
                  <c:v>1</c:v>
                </c:pt>
                <c:pt idx="78">
                  <c:v>1</c:v>
                </c:pt>
                <c:pt idx="79">
                  <c:v>1</c:v>
                </c:pt>
                <c:pt idx="80">
                  <c:v>1</c:v>
                </c:pt>
                <c:pt idx="81">
                  <c:v>1</c:v>
                </c:pt>
                <c:pt idx="84">
                  <c:v>1</c:v>
                </c:pt>
                <c:pt idx="85">
                  <c:v>1</c:v>
                </c:pt>
                <c:pt idx="86">
                  <c:v>1</c:v>
                </c:pt>
                <c:pt idx="87">
                  <c:v>1</c:v>
                </c:pt>
                <c:pt idx="88">
                  <c:v>1</c:v>
                </c:pt>
                <c:pt idx="91">
                  <c:v>0</c:v>
                </c:pt>
                <c:pt idx="92">
                  <c:v>0</c:v>
                </c:pt>
                <c:pt idx="93">
                  <c:v>0</c:v>
                </c:pt>
                <c:pt idx="94">
                  <c:v>0</c:v>
                </c:pt>
                <c:pt idx="95">
                  <c:v>1</c:v>
                </c:pt>
                <c:pt idx="98">
                  <c:v>1</c:v>
                </c:pt>
                <c:pt idx="99">
                  <c:v>1</c:v>
                </c:pt>
                <c:pt idx="100">
                  <c:v>1</c:v>
                </c:pt>
                <c:pt idx="101">
                  <c:v>1</c:v>
                </c:pt>
                <c:pt idx="102">
                  <c:v>0</c:v>
                </c:pt>
                <c:pt idx="105">
                  <c:v>1</c:v>
                </c:pt>
                <c:pt idx="106">
                  <c:v>1</c:v>
                </c:pt>
                <c:pt idx="107">
                  <c:v>1</c:v>
                </c:pt>
                <c:pt idx="108">
                  <c:v>1</c:v>
                </c:pt>
                <c:pt idx="109">
                  <c:v>1</c:v>
                </c:pt>
                <c:pt idx="112">
                  <c:v>1</c:v>
                </c:pt>
                <c:pt idx="113">
                  <c:v>1</c:v>
                </c:pt>
                <c:pt idx="114">
                  <c:v>1</c:v>
                </c:pt>
                <c:pt idx="115">
                  <c:v>1</c:v>
                </c:pt>
                <c:pt idx="116">
                  <c:v>1</c:v>
                </c:pt>
                <c:pt idx="119">
                  <c:v>1</c:v>
                </c:pt>
                <c:pt idx="120">
                  <c:v>1</c:v>
                </c:pt>
                <c:pt idx="121">
                  <c:v>1</c:v>
                </c:pt>
                <c:pt idx="122">
                  <c:v>1</c:v>
                </c:pt>
                <c:pt idx="123">
                  <c:v>1</c:v>
                </c:pt>
                <c:pt idx="126">
                  <c:v>2</c:v>
                </c:pt>
                <c:pt idx="127">
                  <c:v>2</c:v>
                </c:pt>
                <c:pt idx="128">
                  <c:v>3</c:v>
                </c:pt>
                <c:pt idx="129">
                  <c:v>3</c:v>
                </c:pt>
                <c:pt idx="130">
                  <c:v>3</c:v>
                </c:pt>
                <c:pt idx="133">
                  <c:v>5</c:v>
                </c:pt>
                <c:pt idx="134">
                  <c:v>6</c:v>
                </c:pt>
                <c:pt idx="135">
                  <c:v>5</c:v>
                </c:pt>
                <c:pt idx="136">
                  <c:v>4</c:v>
                </c:pt>
                <c:pt idx="137">
                  <c:v>4</c:v>
                </c:pt>
                <c:pt idx="140">
                  <c:v>4</c:v>
                </c:pt>
                <c:pt idx="141">
                  <c:v>4</c:v>
                </c:pt>
                <c:pt idx="142">
                  <c:v>4</c:v>
                </c:pt>
                <c:pt idx="143">
                  <c:v>3</c:v>
                </c:pt>
                <c:pt idx="144">
                  <c:v>4</c:v>
                </c:pt>
                <c:pt idx="147">
                  <c:v>3</c:v>
                </c:pt>
                <c:pt idx="148">
                  <c:v>2</c:v>
                </c:pt>
                <c:pt idx="149">
                  <c:v>4</c:v>
                </c:pt>
                <c:pt idx="150">
                  <c:v>2</c:v>
                </c:pt>
                <c:pt idx="151">
                  <c:v>2</c:v>
                </c:pt>
                <c:pt idx="154">
                  <c:v>2</c:v>
                </c:pt>
                <c:pt idx="155">
                  <c:v>2</c:v>
                </c:pt>
                <c:pt idx="156">
                  <c:v>3</c:v>
                </c:pt>
                <c:pt idx="157">
                  <c:v>3</c:v>
                </c:pt>
                <c:pt idx="158">
                  <c:v>3</c:v>
                </c:pt>
                <c:pt idx="161">
                  <c:v>4</c:v>
                </c:pt>
                <c:pt idx="162">
                  <c:v>4</c:v>
                </c:pt>
                <c:pt idx="163">
                  <c:v>4</c:v>
                </c:pt>
                <c:pt idx="164">
                  <c:v>5</c:v>
                </c:pt>
                <c:pt idx="165">
                  <c:v>4</c:v>
                </c:pt>
                <c:pt idx="168">
                  <c:v>4</c:v>
                </c:pt>
                <c:pt idx="169">
                  <c:v>4</c:v>
                </c:pt>
                <c:pt idx="170">
                  <c:v>3</c:v>
                </c:pt>
                <c:pt idx="171">
                  <c:v>2</c:v>
                </c:pt>
                <c:pt idx="172">
                  <c:v>3</c:v>
                </c:pt>
                <c:pt idx="175" formatCode="#,##0">
                  <c:v>1</c:v>
                </c:pt>
                <c:pt idx="176">
                  <c:v>2</c:v>
                </c:pt>
                <c:pt idx="177" formatCode="#,##0">
                  <c:v>2</c:v>
                </c:pt>
                <c:pt idx="178">
                  <c:v>2</c:v>
                </c:pt>
                <c:pt idx="179">
                  <c:v>2</c:v>
                </c:pt>
                <c:pt idx="182">
                  <c:v>2</c:v>
                </c:pt>
                <c:pt idx="183">
                  <c:v>2</c:v>
                </c:pt>
                <c:pt idx="184">
                  <c:v>2</c:v>
                </c:pt>
                <c:pt idx="185">
                  <c:v>2</c:v>
                </c:pt>
                <c:pt idx="186">
                  <c:v>3</c:v>
                </c:pt>
                <c:pt idx="189">
                  <c:v>2</c:v>
                </c:pt>
                <c:pt idx="190">
                  <c:v>2</c:v>
                </c:pt>
                <c:pt idx="191">
                  <c:v>2</c:v>
                </c:pt>
                <c:pt idx="192">
                  <c:v>2</c:v>
                </c:pt>
                <c:pt idx="193">
                  <c:v>2</c:v>
                </c:pt>
                <c:pt idx="196">
                  <c:v>2</c:v>
                </c:pt>
                <c:pt idx="197">
                  <c:v>2</c:v>
                </c:pt>
                <c:pt idx="198">
                  <c:v>2</c:v>
                </c:pt>
                <c:pt idx="199">
                  <c:v>2</c:v>
                </c:pt>
                <c:pt idx="200">
                  <c:v>2</c:v>
                </c:pt>
                <c:pt idx="203">
                  <c:v>1</c:v>
                </c:pt>
                <c:pt idx="204">
                  <c:v>1</c:v>
                </c:pt>
                <c:pt idx="205">
                  <c:v>1</c:v>
                </c:pt>
                <c:pt idx="206">
                  <c:v>2</c:v>
                </c:pt>
                <c:pt idx="207">
                  <c:v>2</c:v>
                </c:pt>
                <c:pt idx="210">
                  <c:v>5</c:v>
                </c:pt>
                <c:pt idx="211">
                  <c:v>7</c:v>
                </c:pt>
                <c:pt idx="212">
                  <c:v>6</c:v>
                </c:pt>
                <c:pt idx="213">
                  <c:v>9</c:v>
                </c:pt>
                <c:pt idx="214">
                  <c:v>8</c:v>
                </c:pt>
                <c:pt idx="217">
                  <c:v>13</c:v>
                </c:pt>
                <c:pt idx="218">
                  <c:v>15</c:v>
                </c:pt>
                <c:pt idx="219">
                  <c:v>15</c:v>
                </c:pt>
                <c:pt idx="220">
                  <c:v>15</c:v>
                </c:pt>
                <c:pt idx="221">
                  <c:v>16</c:v>
                </c:pt>
                <c:pt idx="224">
                  <c:v>16</c:v>
                </c:pt>
                <c:pt idx="225">
                  <c:v>19</c:v>
                </c:pt>
                <c:pt idx="226">
                  <c:v>24</c:v>
                </c:pt>
                <c:pt idx="227">
                  <c:v>26</c:v>
                </c:pt>
                <c:pt idx="228">
                  <c:v>28</c:v>
                </c:pt>
                <c:pt idx="231">
                  <c:v>31</c:v>
                </c:pt>
                <c:pt idx="232">
                  <c:v>32</c:v>
                </c:pt>
                <c:pt idx="233">
                  <c:v>28</c:v>
                </c:pt>
                <c:pt idx="234">
                  <c:v>27</c:v>
                </c:pt>
                <c:pt idx="235">
                  <c:v>25</c:v>
                </c:pt>
                <c:pt idx="238">
                  <c:v>33</c:v>
                </c:pt>
                <c:pt idx="239">
                  <c:v>37</c:v>
                </c:pt>
                <c:pt idx="240">
                  <c:v>37</c:v>
                </c:pt>
                <c:pt idx="241">
                  <c:v>32</c:v>
                </c:pt>
                <c:pt idx="242">
                  <c:v>32</c:v>
                </c:pt>
                <c:pt idx="245">
                  <c:v>32</c:v>
                </c:pt>
                <c:pt idx="246">
                  <c:v>29</c:v>
                </c:pt>
                <c:pt idx="247">
                  <c:v>28</c:v>
                </c:pt>
                <c:pt idx="248">
                  <c:v>31</c:v>
                </c:pt>
                <c:pt idx="249">
                  <c:v>30</c:v>
                </c:pt>
                <c:pt idx="252">
                  <c:v>35</c:v>
                </c:pt>
                <c:pt idx="253">
                  <c:v>39</c:v>
                </c:pt>
                <c:pt idx="254">
                  <c:v>38</c:v>
                </c:pt>
                <c:pt idx="255">
                  <c:v>38</c:v>
                </c:pt>
                <c:pt idx="256">
                  <c:v>36</c:v>
                </c:pt>
                <c:pt idx="259">
                  <c:v>33</c:v>
                </c:pt>
                <c:pt idx="260">
                  <c:v>26</c:v>
                </c:pt>
              </c:numCache>
            </c:numRef>
          </c:val>
          <c:smooth val="0"/>
          <c:extLst>
            <c:ext xmlns:c16="http://schemas.microsoft.com/office/drawing/2014/chart" uri="{C3380CC4-5D6E-409C-BE32-E72D297353CC}">
              <c16:uniqueId val="{00000001-CA68-4942-A4E1-BD3E617B690F}"/>
            </c:ext>
          </c:extLst>
        </c:ser>
        <c:ser>
          <c:idx val="0"/>
          <c:order val="1"/>
          <c:tx>
            <c:v>Hospitalisationen ohne IPS/IMC</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Covid-19-Daten'!$A$30:$A$290</c:f>
              <c:numCache>
                <c:formatCode>[$-F800]dddd\,\ mmmm\ dd\,\ yyyy\,\ hh:mm:ss</c:formatCode>
                <c:ptCount val="261"/>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numCache>
            </c:numRef>
          </c:cat>
          <c:val>
            <c:numRef>
              <c:f>'1. Covid-19-Daten'!$I$30:$I$296</c:f>
              <c:numCache>
                <c:formatCode>General</c:formatCode>
                <c:ptCount val="267"/>
                <c:pt idx="0">
                  <c:v>10</c:v>
                </c:pt>
                <c:pt idx="1">
                  <c:v>13</c:v>
                </c:pt>
                <c:pt idx="2">
                  <c:v>26</c:v>
                </c:pt>
                <c:pt idx="3">
                  <c:v>28</c:v>
                </c:pt>
                <c:pt idx="7">
                  <c:v>38</c:v>
                </c:pt>
                <c:pt idx="8">
                  <c:v>63</c:v>
                </c:pt>
                <c:pt idx="9">
                  <c:v>67</c:v>
                </c:pt>
                <c:pt idx="10">
                  <c:v>69</c:v>
                </c:pt>
                <c:pt idx="11">
                  <c:v>73</c:v>
                </c:pt>
                <c:pt idx="15">
                  <c:v>59</c:v>
                </c:pt>
                <c:pt idx="16">
                  <c:v>56</c:v>
                </c:pt>
                <c:pt idx="17">
                  <c:v>58</c:v>
                </c:pt>
                <c:pt idx="18">
                  <c:v>53</c:v>
                </c:pt>
                <c:pt idx="22">
                  <c:v>52</c:v>
                </c:pt>
                <c:pt idx="23">
                  <c:v>46</c:v>
                </c:pt>
                <c:pt idx="24">
                  <c:v>38</c:v>
                </c:pt>
                <c:pt idx="25">
                  <c:v>35</c:v>
                </c:pt>
                <c:pt idx="28">
                  <c:v>27</c:v>
                </c:pt>
                <c:pt idx="29">
                  <c:v>23</c:v>
                </c:pt>
                <c:pt idx="30">
                  <c:v>19</c:v>
                </c:pt>
                <c:pt idx="31">
                  <c:v>20</c:v>
                </c:pt>
                <c:pt idx="32">
                  <c:v>25</c:v>
                </c:pt>
                <c:pt idx="35">
                  <c:v>27</c:v>
                </c:pt>
                <c:pt idx="36">
                  <c:v>27</c:v>
                </c:pt>
                <c:pt idx="37">
                  <c:v>26</c:v>
                </c:pt>
                <c:pt idx="38">
                  <c:v>23</c:v>
                </c:pt>
                <c:pt idx="39">
                  <c:v>23</c:v>
                </c:pt>
                <c:pt idx="42">
                  <c:v>27</c:v>
                </c:pt>
                <c:pt idx="43">
                  <c:v>15</c:v>
                </c:pt>
                <c:pt idx="44">
                  <c:v>17</c:v>
                </c:pt>
                <c:pt idx="45">
                  <c:v>14</c:v>
                </c:pt>
                <c:pt idx="46">
                  <c:v>12</c:v>
                </c:pt>
                <c:pt idx="49">
                  <c:v>10</c:v>
                </c:pt>
                <c:pt idx="50">
                  <c:v>6</c:v>
                </c:pt>
                <c:pt idx="51">
                  <c:v>6</c:v>
                </c:pt>
                <c:pt idx="52">
                  <c:v>8</c:v>
                </c:pt>
                <c:pt idx="53">
                  <c:v>11</c:v>
                </c:pt>
                <c:pt idx="56">
                  <c:v>6</c:v>
                </c:pt>
                <c:pt idx="57">
                  <c:v>6</c:v>
                </c:pt>
                <c:pt idx="58">
                  <c:v>9</c:v>
                </c:pt>
                <c:pt idx="60">
                  <c:v>7</c:v>
                </c:pt>
                <c:pt idx="63">
                  <c:v>5</c:v>
                </c:pt>
                <c:pt idx="64">
                  <c:v>4</c:v>
                </c:pt>
                <c:pt idx="65">
                  <c:v>4</c:v>
                </c:pt>
                <c:pt idx="66">
                  <c:v>5</c:v>
                </c:pt>
                <c:pt idx="67">
                  <c:v>3</c:v>
                </c:pt>
                <c:pt idx="71">
                  <c:v>3</c:v>
                </c:pt>
                <c:pt idx="72">
                  <c:v>1</c:v>
                </c:pt>
                <c:pt idx="73">
                  <c:v>1</c:v>
                </c:pt>
                <c:pt idx="74">
                  <c:v>1</c:v>
                </c:pt>
                <c:pt idx="77">
                  <c:v>3</c:v>
                </c:pt>
                <c:pt idx="78">
                  <c:v>2</c:v>
                </c:pt>
                <c:pt idx="79">
                  <c:v>1</c:v>
                </c:pt>
                <c:pt idx="80">
                  <c:v>1</c:v>
                </c:pt>
                <c:pt idx="81">
                  <c:v>0</c:v>
                </c:pt>
                <c:pt idx="84">
                  <c:v>0</c:v>
                </c:pt>
                <c:pt idx="85">
                  <c:v>0</c:v>
                </c:pt>
                <c:pt idx="86">
                  <c:v>0</c:v>
                </c:pt>
                <c:pt idx="87">
                  <c:v>0</c:v>
                </c:pt>
                <c:pt idx="88">
                  <c:v>1</c:v>
                </c:pt>
                <c:pt idx="91">
                  <c:v>2</c:v>
                </c:pt>
                <c:pt idx="92">
                  <c:v>1</c:v>
                </c:pt>
                <c:pt idx="93">
                  <c:v>1</c:v>
                </c:pt>
                <c:pt idx="94">
                  <c:v>1</c:v>
                </c:pt>
                <c:pt idx="95">
                  <c:v>0</c:v>
                </c:pt>
                <c:pt idx="98">
                  <c:v>1</c:v>
                </c:pt>
                <c:pt idx="99">
                  <c:v>1</c:v>
                </c:pt>
                <c:pt idx="100">
                  <c:v>1</c:v>
                </c:pt>
                <c:pt idx="101">
                  <c:v>2</c:v>
                </c:pt>
                <c:pt idx="102">
                  <c:v>2</c:v>
                </c:pt>
                <c:pt idx="105">
                  <c:v>3</c:v>
                </c:pt>
                <c:pt idx="106">
                  <c:v>4</c:v>
                </c:pt>
                <c:pt idx="107">
                  <c:v>4</c:v>
                </c:pt>
                <c:pt idx="108">
                  <c:v>2</c:v>
                </c:pt>
                <c:pt idx="109">
                  <c:v>0</c:v>
                </c:pt>
                <c:pt idx="112">
                  <c:v>2</c:v>
                </c:pt>
                <c:pt idx="113">
                  <c:v>3</c:v>
                </c:pt>
                <c:pt idx="114">
                  <c:v>6</c:v>
                </c:pt>
                <c:pt idx="115">
                  <c:v>5</c:v>
                </c:pt>
                <c:pt idx="116">
                  <c:v>3</c:v>
                </c:pt>
                <c:pt idx="119">
                  <c:v>3</c:v>
                </c:pt>
                <c:pt idx="120">
                  <c:v>4</c:v>
                </c:pt>
                <c:pt idx="121">
                  <c:v>4</c:v>
                </c:pt>
                <c:pt idx="122">
                  <c:v>8</c:v>
                </c:pt>
                <c:pt idx="123">
                  <c:v>5</c:v>
                </c:pt>
                <c:pt idx="126">
                  <c:v>10</c:v>
                </c:pt>
                <c:pt idx="127">
                  <c:v>8</c:v>
                </c:pt>
                <c:pt idx="128">
                  <c:v>7</c:v>
                </c:pt>
                <c:pt idx="129">
                  <c:v>9</c:v>
                </c:pt>
                <c:pt idx="130">
                  <c:v>10</c:v>
                </c:pt>
                <c:pt idx="133">
                  <c:v>7</c:v>
                </c:pt>
                <c:pt idx="134">
                  <c:v>8</c:v>
                </c:pt>
                <c:pt idx="135">
                  <c:v>4</c:v>
                </c:pt>
                <c:pt idx="136">
                  <c:v>5</c:v>
                </c:pt>
                <c:pt idx="137">
                  <c:v>4</c:v>
                </c:pt>
                <c:pt idx="140">
                  <c:v>3</c:v>
                </c:pt>
                <c:pt idx="141">
                  <c:v>5</c:v>
                </c:pt>
                <c:pt idx="142">
                  <c:v>8</c:v>
                </c:pt>
                <c:pt idx="143">
                  <c:v>6</c:v>
                </c:pt>
                <c:pt idx="144">
                  <c:v>6</c:v>
                </c:pt>
                <c:pt idx="147">
                  <c:v>10</c:v>
                </c:pt>
                <c:pt idx="148">
                  <c:v>10</c:v>
                </c:pt>
                <c:pt idx="149">
                  <c:v>7</c:v>
                </c:pt>
                <c:pt idx="150">
                  <c:v>6</c:v>
                </c:pt>
                <c:pt idx="151">
                  <c:v>6</c:v>
                </c:pt>
                <c:pt idx="154">
                  <c:v>7</c:v>
                </c:pt>
                <c:pt idx="155">
                  <c:v>7</c:v>
                </c:pt>
                <c:pt idx="156">
                  <c:v>6</c:v>
                </c:pt>
                <c:pt idx="157">
                  <c:v>4</c:v>
                </c:pt>
                <c:pt idx="158">
                  <c:v>4</c:v>
                </c:pt>
                <c:pt idx="161">
                  <c:v>2</c:v>
                </c:pt>
                <c:pt idx="162">
                  <c:v>2</c:v>
                </c:pt>
                <c:pt idx="163">
                  <c:v>3</c:v>
                </c:pt>
                <c:pt idx="164">
                  <c:v>2</c:v>
                </c:pt>
                <c:pt idx="165">
                  <c:v>3</c:v>
                </c:pt>
                <c:pt idx="168">
                  <c:v>5</c:v>
                </c:pt>
                <c:pt idx="169">
                  <c:v>4</c:v>
                </c:pt>
                <c:pt idx="170">
                  <c:v>4</c:v>
                </c:pt>
                <c:pt idx="171">
                  <c:v>7</c:v>
                </c:pt>
                <c:pt idx="172">
                  <c:v>5</c:v>
                </c:pt>
                <c:pt idx="175" formatCode="#,##0">
                  <c:v>11</c:v>
                </c:pt>
                <c:pt idx="176">
                  <c:v>11</c:v>
                </c:pt>
                <c:pt idx="177" formatCode="#,##0">
                  <c:v>4</c:v>
                </c:pt>
                <c:pt idx="178">
                  <c:v>6</c:v>
                </c:pt>
                <c:pt idx="179">
                  <c:v>6</c:v>
                </c:pt>
                <c:pt idx="182">
                  <c:v>7</c:v>
                </c:pt>
                <c:pt idx="183">
                  <c:v>9</c:v>
                </c:pt>
                <c:pt idx="184">
                  <c:v>10</c:v>
                </c:pt>
                <c:pt idx="185">
                  <c:v>8</c:v>
                </c:pt>
                <c:pt idx="186">
                  <c:v>11</c:v>
                </c:pt>
                <c:pt idx="189">
                  <c:v>13</c:v>
                </c:pt>
                <c:pt idx="190">
                  <c:v>9</c:v>
                </c:pt>
                <c:pt idx="191">
                  <c:v>7</c:v>
                </c:pt>
                <c:pt idx="192">
                  <c:v>10</c:v>
                </c:pt>
                <c:pt idx="193">
                  <c:v>10</c:v>
                </c:pt>
                <c:pt idx="196">
                  <c:v>8</c:v>
                </c:pt>
                <c:pt idx="197">
                  <c:v>6</c:v>
                </c:pt>
                <c:pt idx="198">
                  <c:v>7</c:v>
                </c:pt>
                <c:pt idx="199">
                  <c:v>6</c:v>
                </c:pt>
                <c:pt idx="200">
                  <c:v>10</c:v>
                </c:pt>
                <c:pt idx="203">
                  <c:v>17</c:v>
                </c:pt>
                <c:pt idx="204">
                  <c:v>19</c:v>
                </c:pt>
                <c:pt idx="205">
                  <c:v>24</c:v>
                </c:pt>
                <c:pt idx="206">
                  <c:v>24</c:v>
                </c:pt>
                <c:pt idx="207">
                  <c:v>24</c:v>
                </c:pt>
                <c:pt idx="210">
                  <c:v>32</c:v>
                </c:pt>
                <c:pt idx="211">
                  <c:v>39</c:v>
                </c:pt>
                <c:pt idx="212">
                  <c:v>31</c:v>
                </c:pt>
                <c:pt idx="213">
                  <c:v>31</c:v>
                </c:pt>
                <c:pt idx="214">
                  <c:v>42</c:v>
                </c:pt>
                <c:pt idx="217">
                  <c:v>58</c:v>
                </c:pt>
                <c:pt idx="218">
                  <c:v>67</c:v>
                </c:pt>
                <c:pt idx="219">
                  <c:v>65</c:v>
                </c:pt>
                <c:pt idx="220">
                  <c:v>72</c:v>
                </c:pt>
                <c:pt idx="221">
                  <c:v>67</c:v>
                </c:pt>
                <c:pt idx="224">
                  <c:v>102</c:v>
                </c:pt>
                <c:pt idx="225">
                  <c:v>114</c:v>
                </c:pt>
                <c:pt idx="226">
                  <c:v>109</c:v>
                </c:pt>
                <c:pt idx="227">
                  <c:v>106</c:v>
                </c:pt>
                <c:pt idx="228">
                  <c:v>103</c:v>
                </c:pt>
                <c:pt idx="231">
                  <c:v>109</c:v>
                </c:pt>
                <c:pt idx="232">
                  <c:v>115</c:v>
                </c:pt>
                <c:pt idx="233">
                  <c:v>111</c:v>
                </c:pt>
                <c:pt idx="234">
                  <c:v>105</c:v>
                </c:pt>
                <c:pt idx="235">
                  <c:v>115</c:v>
                </c:pt>
                <c:pt idx="238">
                  <c:v>126</c:v>
                </c:pt>
                <c:pt idx="239">
                  <c:v>138</c:v>
                </c:pt>
                <c:pt idx="240">
                  <c:v>134</c:v>
                </c:pt>
                <c:pt idx="241">
                  <c:v>131</c:v>
                </c:pt>
                <c:pt idx="242">
                  <c:v>124</c:v>
                </c:pt>
                <c:pt idx="245">
                  <c:v>135</c:v>
                </c:pt>
                <c:pt idx="246">
                  <c:v>145</c:v>
                </c:pt>
                <c:pt idx="247">
                  <c:v>136</c:v>
                </c:pt>
                <c:pt idx="248">
                  <c:v>135</c:v>
                </c:pt>
                <c:pt idx="249">
                  <c:v>134</c:v>
                </c:pt>
                <c:pt idx="252">
                  <c:v>153</c:v>
                </c:pt>
                <c:pt idx="253">
                  <c:v>137</c:v>
                </c:pt>
                <c:pt idx="254">
                  <c:v>132</c:v>
                </c:pt>
                <c:pt idx="255">
                  <c:v>120</c:v>
                </c:pt>
                <c:pt idx="256">
                  <c:v>119</c:v>
                </c:pt>
                <c:pt idx="259">
                  <c:v>150</c:v>
                </c:pt>
                <c:pt idx="260">
                  <c:v>172</c:v>
                </c:pt>
              </c:numCache>
            </c:numRef>
          </c:val>
          <c:smooth val="0"/>
          <c:extLst>
            <c:ext xmlns:c16="http://schemas.microsoft.com/office/drawing/2014/chart" uri="{C3380CC4-5D6E-409C-BE32-E72D297353CC}">
              <c16:uniqueId val="{00000000-CA68-4942-A4E1-BD3E617B690F}"/>
            </c:ext>
          </c:extLst>
        </c:ser>
        <c:ser>
          <c:idx val="2"/>
          <c:order val="2"/>
          <c:tx>
            <c:v>Restkapazitäten IPS/IMC</c:v>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f>'1. Covid-19-Daten'!$A$30:$A$290</c:f>
              <c:numCache>
                <c:formatCode>[$-F800]dddd\,\ mmmm\ dd\,\ yyyy\,\ hh:mm:ss</c:formatCode>
                <c:ptCount val="261"/>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numCache>
            </c:numRef>
          </c:cat>
          <c:val>
            <c:numRef>
              <c:f>'1. Covid-19-Daten'!$M$30:$M$296</c:f>
              <c:numCache>
                <c:formatCode>General</c:formatCode>
                <c:ptCount val="267"/>
                <c:pt idx="2">
                  <c:v>27</c:v>
                </c:pt>
                <c:pt idx="3">
                  <c:v>35</c:v>
                </c:pt>
                <c:pt idx="7">
                  <c:v>35</c:v>
                </c:pt>
                <c:pt idx="8">
                  <c:v>39</c:v>
                </c:pt>
                <c:pt idx="9">
                  <c:v>20</c:v>
                </c:pt>
                <c:pt idx="10">
                  <c:v>39</c:v>
                </c:pt>
                <c:pt idx="11">
                  <c:v>38</c:v>
                </c:pt>
                <c:pt idx="15">
                  <c:v>60</c:v>
                </c:pt>
                <c:pt idx="16">
                  <c:v>41</c:v>
                </c:pt>
                <c:pt idx="17">
                  <c:v>48</c:v>
                </c:pt>
                <c:pt idx="18">
                  <c:v>50</c:v>
                </c:pt>
                <c:pt idx="22">
                  <c:v>46</c:v>
                </c:pt>
                <c:pt idx="23">
                  <c:v>56</c:v>
                </c:pt>
                <c:pt idx="24">
                  <c:v>56</c:v>
                </c:pt>
                <c:pt idx="25">
                  <c:v>57</c:v>
                </c:pt>
                <c:pt idx="28">
                  <c:v>56</c:v>
                </c:pt>
                <c:pt idx="29">
                  <c:v>53</c:v>
                </c:pt>
                <c:pt idx="30">
                  <c:v>51</c:v>
                </c:pt>
                <c:pt idx="31">
                  <c:v>57</c:v>
                </c:pt>
                <c:pt idx="32">
                  <c:v>45</c:v>
                </c:pt>
                <c:pt idx="35">
                  <c:v>39</c:v>
                </c:pt>
                <c:pt idx="36">
                  <c:v>27</c:v>
                </c:pt>
                <c:pt idx="37">
                  <c:v>40</c:v>
                </c:pt>
                <c:pt idx="38">
                  <c:v>37</c:v>
                </c:pt>
                <c:pt idx="39">
                  <c:v>42</c:v>
                </c:pt>
                <c:pt idx="42">
                  <c:v>44</c:v>
                </c:pt>
                <c:pt idx="43">
                  <c:v>38</c:v>
                </c:pt>
                <c:pt idx="44">
                  <c:v>34</c:v>
                </c:pt>
                <c:pt idx="45">
                  <c:v>42</c:v>
                </c:pt>
                <c:pt idx="46">
                  <c:v>42</c:v>
                </c:pt>
                <c:pt idx="49">
                  <c:v>39</c:v>
                </c:pt>
                <c:pt idx="50">
                  <c:v>35</c:v>
                </c:pt>
                <c:pt idx="51">
                  <c:v>33</c:v>
                </c:pt>
                <c:pt idx="52">
                  <c:v>34</c:v>
                </c:pt>
                <c:pt idx="53">
                  <c:v>43</c:v>
                </c:pt>
                <c:pt idx="56">
                  <c:v>31</c:v>
                </c:pt>
                <c:pt idx="57">
                  <c:v>39</c:v>
                </c:pt>
                <c:pt idx="58">
                  <c:v>33</c:v>
                </c:pt>
                <c:pt idx="60">
                  <c:v>25</c:v>
                </c:pt>
                <c:pt idx="63">
                  <c:v>33</c:v>
                </c:pt>
                <c:pt idx="64">
                  <c:v>36</c:v>
                </c:pt>
                <c:pt idx="65">
                  <c:v>32</c:v>
                </c:pt>
                <c:pt idx="66">
                  <c:v>42</c:v>
                </c:pt>
                <c:pt idx="67">
                  <c:v>24</c:v>
                </c:pt>
                <c:pt idx="71">
                  <c:v>36</c:v>
                </c:pt>
                <c:pt idx="72">
                  <c:v>32</c:v>
                </c:pt>
                <c:pt idx="73">
                  <c:v>41</c:v>
                </c:pt>
                <c:pt idx="74">
                  <c:v>37</c:v>
                </c:pt>
                <c:pt idx="77">
                  <c:v>36</c:v>
                </c:pt>
                <c:pt idx="78">
                  <c:v>34</c:v>
                </c:pt>
                <c:pt idx="79">
                  <c:v>33</c:v>
                </c:pt>
                <c:pt idx="80">
                  <c:v>31</c:v>
                </c:pt>
                <c:pt idx="81">
                  <c:v>37</c:v>
                </c:pt>
                <c:pt idx="84">
                  <c:v>37</c:v>
                </c:pt>
                <c:pt idx="85">
                  <c:v>34</c:v>
                </c:pt>
                <c:pt idx="86">
                  <c:v>38</c:v>
                </c:pt>
                <c:pt idx="87">
                  <c:v>41</c:v>
                </c:pt>
                <c:pt idx="88">
                  <c:v>41</c:v>
                </c:pt>
                <c:pt idx="91">
                  <c:v>46</c:v>
                </c:pt>
                <c:pt idx="92">
                  <c:v>42</c:v>
                </c:pt>
                <c:pt idx="93">
                  <c:v>38</c:v>
                </c:pt>
                <c:pt idx="94">
                  <c:v>39</c:v>
                </c:pt>
                <c:pt idx="95">
                  <c:v>37</c:v>
                </c:pt>
                <c:pt idx="98">
                  <c:v>36</c:v>
                </c:pt>
                <c:pt idx="99">
                  <c:v>36</c:v>
                </c:pt>
                <c:pt idx="100">
                  <c:v>32</c:v>
                </c:pt>
                <c:pt idx="101">
                  <c:v>32</c:v>
                </c:pt>
                <c:pt idx="102">
                  <c:v>38</c:v>
                </c:pt>
                <c:pt idx="105">
                  <c:v>39</c:v>
                </c:pt>
                <c:pt idx="106">
                  <c:v>35</c:v>
                </c:pt>
                <c:pt idx="107">
                  <c:v>38</c:v>
                </c:pt>
                <c:pt idx="108">
                  <c:v>43</c:v>
                </c:pt>
                <c:pt idx="109">
                  <c:v>39</c:v>
                </c:pt>
                <c:pt idx="112">
                  <c:v>43</c:v>
                </c:pt>
                <c:pt idx="113">
                  <c:v>39</c:v>
                </c:pt>
                <c:pt idx="114">
                  <c:v>37</c:v>
                </c:pt>
                <c:pt idx="115">
                  <c:v>34</c:v>
                </c:pt>
                <c:pt idx="116">
                  <c:v>44</c:v>
                </c:pt>
                <c:pt idx="119">
                  <c:v>42</c:v>
                </c:pt>
                <c:pt idx="120">
                  <c:v>48</c:v>
                </c:pt>
                <c:pt idx="121">
                  <c:v>42</c:v>
                </c:pt>
                <c:pt idx="122">
                  <c:v>34</c:v>
                </c:pt>
                <c:pt idx="123">
                  <c:v>31</c:v>
                </c:pt>
                <c:pt idx="126">
                  <c:v>33</c:v>
                </c:pt>
                <c:pt idx="127">
                  <c:v>35</c:v>
                </c:pt>
                <c:pt idx="128">
                  <c:v>35</c:v>
                </c:pt>
                <c:pt idx="129">
                  <c:v>31</c:v>
                </c:pt>
                <c:pt idx="130">
                  <c:v>29</c:v>
                </c:pt>
                <c:pt idx="133">
                  <c:v>38</c:v>
                </c:pt>
                <c:pt idx="134">
                  <c:v>39</c:v>
                </c:pt>
                <c:pt idx="135">
                  <c:v>36</c:v>
                </c:pt>
                <c:pt idx="136">
                  <c:v>37</c:v>
                </c:pt>
                <c:pt idx="137">
                  <c:v>35</c:v>
                </c:pt>
                <c:pt idx="140">
                  <c:v>38</c:v>
                </c:pt>
                <c:pt idx="141">
                  <c:v>34</c:v>
                </c:pt>
                <c:pt idx="142">
                  <c:v>35</c:v>
                </c:pt>
                <c:pt idx="143">
                  <c:v>38</c:v>
                </c:pt>
                <c:pt idx="144">
                  <c:v>43</c:v>
                </c:pt>
                <c:pt idx="147">
                  <c:v>42</c:v>
                </c:pt>
                <c:pt idx="148">
                  <c:v>29</c:v>
                </c:pt>
                <c:pt idx="149">
                  <c:v>26</c:v>
                </c:pt>
                <c:pt idx="150">
                  <c:v>34</c:v>
                </c:pt>
                <c:pt idx="151">
                  <c:v>28</c:v>
                </c:pt>
                <c:pt idx="154">
                  <c:v>31</c:v>
                </c:pt>
                <c:pt idx="155">
                  <c:v>34</c:v>
                </c:pt>
                <c:pt idx="156">
                  <c:v>32</c:v>
                </c:pt>
                <c:pt idx="157">
                  <c:v>25</c:v>
                </c:pt>
                <c:pt idx="158">
                  <c:v>24</c:v>
                </c:pt>
                <c:pt idx="161">
                  <c:v>24</c:v>
                </c:pt>
                <c:pt idx="162">
                  <c:v>27</c:v>
                </c:pt>
                <c:pt idx="163">
                  <c:v>23</c:v>
                </c:pt>
                <c:pt idx="164">
                  <c:v>18</c:v>
                </c:pt>
                <c:pt idx="165">
                  <c:v>20</c:v>
                </c:pt>
                <c:pt idx="168">
                  <c:v>30</c:v>
                </c:pt>
                <c:pt idx="169">
                  <c:v>26</c:v>
                </c:pt>
                <c:pt idx="170">
                  <c:v>28</c:v>
                </c:pt>
                <c:pt idx="171">
                  <c:v>30</c:v>
                </c:pt>
                <c:pt idx="172">
                  <c:v>33</c:v>
                </c:pt>
                <c:pt idx="175">
                  <c:v>44</c:v>
                </c:pt>
                <c:pt idx="176">
                  <c:v>30</c:v>
                </c:pt>
                <c:pt idx="177">
                  <c:v>30</c:v>
                </c:pt>
                <c:pt idx="178">
                  <c:v>26</c:v>
                </c:pt>
                <c:pt idx="179">
                  <c:v>27</c:v>
                </c:pt>
                <c:pt idx="182">
                  <c:v>26</c:v>
                </c:pt>
                <c:pt idx="183">
                  <c:v>20</c:v>
                </c:pt>
                <c:pt idx="184">
                  <c:v>24</c:v>
                </c:pt>
                <c:pt idx="185">
                  <c:v>21</c:v>
                </c:pt>
                <c:pt idx="186">
                  <c:v>26</c:v>
                </c:pt>
                <c:pt idx="189">
                  <c:v>29</c:v>
                </c:pt>
                <c:pt idx="190">
                  <c:v>24</c:v>
                </c:pt>
                <c:pt idx="191">
                  <c:v>22</c:v>
                </c:pt>
                <c:pt idx="192">
                  <c:v>25</c:v>
                </c:pt>
                <c:pt idx="193">
                  <c:v>28</c:v>
                </c:pt>
                <c:pt idx="196">
                  <c:v>26</c:v>
                </c:pt>
                <c:pt idx="197">
                  <c:v>23</c:v>
                </c:pt>
                <c:pt idx="198">
                  <c:v>27</c:v>
                </c:pt>
                <c:pt idx="199">
                  <c:v>29</c:v>
                </c:pt>
                <c:pt idx="200">
                  <c:v>23</c:v>
                </c:pt>
                <c:pt idx="203">
                  <c:v>32</c:v>
                </c:pt>
                <c:pt idx="204">
                  <c:v>24</c:v>
                </c:pt>
                <c:pt idx="205">
                  <c:v>27</c:v>
                </c:pt>
                <c:pt idx="206">
                  <c:v>25</c:v>
                </c:pt>
                <c:pt idx="207">
                  <c:v>26</c:v>
                </c:pt>
                <c:pt idx="210">
                  <c:v>21</c:v>
                </c:pt>
                <c:pt idx="211">
                  <c:v>20</c:v>
                </c:pt>
                <c:pt idx="212">
                  <c:v>20</c:v>
                </c:pt>
                <c:pt idx="213">
                  <c:v>17</c:v>
                </c:pt>
                <c:pt idx="214">
                  <c:v>22</c:v>
                </c:pt>
                <c:pt idx="217">
                  <c:v>22</c:v>
                </c:pt>
                <c:pt idx="218">
                  <c:v>20</c:v>
                </c:pt>
                <c:pt idx="219">
                  <c:v>21</c:v>
                </c:pt>
                <c:pt idx="220">
                  <c:v>19</c:v>
                </c:pt>
                <c:pt idx="221">
                  <c:v>17</c:v>
                </c:pt>
                <c:pt idx="224">
                  <c:v>22</c:v>
                </c:pt>
                <c:pt idx="225">
                  <c:v>22</c:v>
                </c:pt>
                <c:pt idx="226">
                  <c:v>23</c:v>
                </c:pt>
                <c:pt idx="227">
                  <c:v>14</c:v>
                </c:pt>
                <c:pt idx="228">
                  <c:v>13</c:v>
                </c:pt>
                <c:pt idx="231">
                  <c:v>16</c:v>
                </c:pt>
                <c:pt idx="232">
                  <c:v>18</c:v>
                </c:pt>
                <c:pt idx="233">
                  <c:v>21</c:v>
                </c:pt>
                <c:pt idx="234">
                  <c:v>8</c:v>
                </c:pt>
                <c:pt idx="235">
                  <c:v>13</c:v>
                </c:pt>
                <c:pt idx="238">
                  <c:v>14</c:v>
                </c:pt>
                <c:pt idx="239">
                  <c:v>14</c:v>
                </c:pt>
                <c:pt idx="240">
                  <c:v>13</c:v>
                </c:pt>
                <c:pt idx="241">
                  <c:v>17</c:v>
                </c:pt>
                <c:pt idx="242">
                  <c:v>25</c:v>
                </c:pt>
                <c:pt idx="245">
                  <c:v>19</c:v>
                </c:pt>
                <c:pt idx="246">
                  <c:v>18</c:v>
                </c:pt>
                <c:pt idx="247">
                  <c:v>15</c:v>
                </c:pt>
                <c:pt idx="248">
                  <c:v>15</c:v>
                </c:pt>
                <c:pt idx="249">
                  <c:v>13</c:v>
                </c:pt>
                <c:pt idx="252">
                  <c:v>25</c:v>
                </c:pt>
                <c:pt idx="253">
                  <c:v>18</c:v>
                </c:pt>
                <c:pt idx="254">
                  <c:v>18</c:v>
                </c:pt>
                <c:pt idx="255">
                  <c:v>16</c:v>
                </c:pt>
                <c:pt idx="256">
                  <c:v>23</c:v>
                </c:pt>
                <c:pt idx="259">
                  <c:v>18</c:v>
                </c:pt>
                <c:pt idx="260">
                  <c:v>26</c:v>
                </c:pt>
              </c:numCache>
            </c:numRef>
          </c:val>
          <c:smooth val="0"/>
          <c:extLst>
            <c:ext xmlns:c16="http://schemas.microsoft.com/office/drawing/2014/chart" uri="{C3380CC4-5D6E-409C-BE32-E72D297353CC}">
              <c16:uniqueId val="{00000002-CA68-4942-A4E1-BD3E617B690F}"/>
            </c:ext>
          </c:extLst>
        </c:ser>
        <c:dLbls>
          <c:showLegendKey val="0"/>
          <c:showVal val="0"/>
          <c:showCatName val="0"/>
          <c:showSerName val="0"/>
          <c:showPercent val="0"/>
          <c:showBubbleSize val="0"/>
        </c:dLbls>
        <c:marker val="1"/>
        <c:smooth val="0"/>
        <c:axId val="732444248"/>
        <c:axId val="732444904"/>
      </c:lineChart>
      <c:dateAx>
        <c:axId val="732444248"/>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732444904"/>
        <c:crosses val="autoZero"/>
        <c:auto val="0"/>
        <c:lblOffset val="100"/>
        <c:baseTimeUnit val="days"/>
        <c:majorUnit val="7"/>
        <c:majorTimeUnit val="days"/>
      </c:dateAx>
      <c:valAx>
        <c:axId val="732444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2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Hospitalisationen nach Kategorie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v>Hospitalisationen ohne IPS/IMC</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Covid-19-Daten'!$A$30:$A$290</c:f>
              <c:numCache>
                <c:formatCode>[$-F800]dddd\,\ mmmm\ dd\,\ yyyy\,\ hh:mm:ss</c:formatCode>
                <c:ptCount val="261"/>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numCache>
            </c:numRef>
          </c:cat>
          <c:val>
            <c:numRef>
              <c:f>'1. Covid-19-Daten'!$I$30:$I$296</c:f>
              <c:numCache>
                <c:formatCode>General</c:formatCode>
                <c:ptCount val="267"/>
                <c:pt idx="0">
                  <c:v>10</c:v>
                </c:pt>
                <c:pt idx="1">
                  <c:v>13</c:v>
                </c:pt>
                <c:pt idx="2">
                  <c:v>26</c:v>
                </c:pt>
                <c:pt idx="3">
                  <c:v>28</c:v>
                </c:pt>
                <c:pt idx="7">
                  <c:v>38</c:v>
                </c:pt>
                <c:pt idx="8">
                  <c:v>63</c:v>
                </c:pt>
                <c:pt idx="9">
                  <c:v>67</c:v>
                </c:pt>
                <c:pt idx="10">
                  <c:v>69</c:v>
                </c:pt>
                <c:pt idx="11">
                  <c:v>73</c:v>
                </c:pt>
                <c:pt idx="15">
                  <c:v>59</c:v>
                </c:pt>
                <c:pt idx="16">
                  <c:v>56</c:v>
                </c:pt>
                <c:pt idx="17">
                  <c:v>58</c:v>
                </c:pt>
                <c:pt idx="18">
                  <c:v>53</c:v>
                </c:pt>
                <c:pt idx="22">
                  <c:v>52</c:v>
                </c:pt>
                <c:pt idx="23">
                  <c:v>46</c:v>
                </c:pt>
                <c:pt idx="24">
                  <c:v>38</c:v>
                </c:pt>
                <c:pt idx="25">
                  <c:v>35</c:v>
                </c:pt>
                <c:pt idx="28">
                  <c:v>27</c:v>
                </c:pt>
                <c:pt idx="29">
                  <c:v>23</c:v>
                </c:pt>
                <c:pt idx="30">
                  <c:v>19</c:v>
                </c:pt>
                <c:pt idx="31">
                  <c:v>20</c:v>
                </c:pt>
                <c:pt idx="32">
                  <c:v>25</c:v>
                </c:pt>
                <c:pt idx="35">
                  <c:v>27</c:v>
                </c:pt>
                <c:pt idx="36">
                  <c:v>27</c:v>
                </c:pt>
                <c:pt idx="37">
                  <c:v>26</c:v>
                </c:pt>
                <c:pt idx="38">
                  <c:v>23</c:v>
                </c:pt>
                <c:pt idx="39">
                  <c:v>23</c:v>
                </c:pt>
                <c:pt idx="42">
                  <c:v>27</c:v>
                </c:pt>
                <c:pt idx="43">
                  <c:v>15</c:v>
                </c:pt>
                <c:pt idx="44">
                  <c:v>17</c:v>
                </c:pt>
                <c:pt idx="45">
                  <c:v>14</c:v>
                </c:pt>
                <c:pt idx="46">
                  <c:v>12</c:v>
                </c:pt>
                <c:pt idx="49">
                  <c:v>10</c:v>
                </c:pt>
                <c:pt idx="50">
                  <c:v>6</c:v>
                </c:pt>
                <c:pt idx="51">
                  <c:v>6</c:v>
                </c:pt>
                <c:pt idx="52">
                  <c:v>8</c:v>
                </c:pt>
                <c:pt idx="53">
                  <c:v>11</c:v>
                </c:pt>
                <c:pt idx="56">
                  <c:v>6</c:v>
                </c:pt>
                <c:pt idx="57">
                  <c:v>6</c:v>
                </c:pt>
                <c:pt idx="58">
                  <c:v>9</c:v>
                </c:pt>
                <c:pt idx="60">
                  <c:v>7</c:v>
                </c:pt>
                <c:pt idx="63">
                  <c:v>5</c:v>
                </c:pt>
                <c:pt idx="64">
                  <c:v>4</c:v>
                </c:pt>
                <c:pt idx="65">
                  <c:v>4</c:v>
                </c:pt>
                <c:pt idx="66">
                  <c:v>5</c:v>
                </c:pt>
                <c:pt idx="67">
                  <c:v>3</c:v>
                </c:pt>
                <c:pt idx="71">
                  <c:v>3</c:v>
                </c:pt>
                <c:pt idx="72">
                  <c:v>1</c:v>
                </c:pt>
                <c:pt idx="73">
                  <c:v>1</c:v>
                </c:pt>
                <c:pt idx="74">
                  <c:v>1</c:v>
                </c:pt>
                <c:pt idx="77">
                  <c:v>3</c:v>
                </c:pt>
                <c:pt idx="78">
                  <c:v>2</c:v>
                </c:pt>
                <c:pt idx="79">
                  <c:v>1</c:v>
                </c:pt>
                <c:pt idx="80">
                  <c:v>1</c:v>
                </c:pt>
                <c:pt idx="81">
                  <c:v>0</c:v>
                </c:pt>
                <c:pt idx="84">
                  <c:v>0</c:v>
                </c:pt>
                <c:pt idx="85">
                  <c:v>0</c:v>
                </c:pt>
                <c:pt idx="86">
                  <c:v>0</c:v>
                </c:pt>
                <c:pt idx="87">
                  <c:v>0</c:v>
                </c:pt>
                <c:pt idx="88">
                  <c:v>1</c:v>
                </c:pt>
                <c:pt idx="91">
                  <c:v>2</c:v>
                </c:pt>
                <c:pt idx="92">
                  <c:v>1</c:v>
                </c:pt>
                <c:pt idx="93">
                  <c:v>1</c:v>
                </c:pt>
                <c:pt idx="94">
                  <c:v>1</c:v>
                </c:pt>
                <c:pt idx="95">
                  <c:v>0</c:v>
                </c:pt>
                <c:pt idx="98">
                  <c:v>1</c:v>
                </c:pt>
                <c:pt idx="99">
                  <c:v>1</c:v>
                </c:pt>
                <c:pt idx="100">
                  <c:v>1</c:v>
                </c:pt>
                <c:pt idx="101">
                  <c:v>2</c:v>
                </c:pt>
                <c:pt idx="102">
                  <c:v>2</c:v>
                </c:pt>
                <c:pt idx="105">
                  <c:v>3</c:v>
                </c:pt>
                <c:pt idx="106">
                  <c:v>4</c:v>
                </c:pt>
                <c:pt idx="107">
                  <c:v>4</c:v>
                </c:pt>
                <c:pt idx="108">
                  <c:v>2</c:v>
                </c:pt>
                <c:pt idx="109">
                  <c:v>0</c:v>
                </c:pt>
                <c:pt idx="112">
                  <c:v>2</c:v>
                </c:pt>
                <c:pt idx="113">
                  <c:v>3</c:v>
                </c:pt>
                <c:pt idx="114">
                  <c:v>6</c:v>
                </c:pt>
                <c:pt idx="115">
                  <c:v>5</c:v>
                </c:pt>
                <c:pt idx="116">
                  <c:v>3</c:v>
                </c:pt>
                <c:pt idx="119">
                  <c:v>3</c:v>
                </c:pt>
                <c:pt idx="120">
                  <c:v>4</c:v>
                </c:pt>
                <c:pt idx="121">
                  <c:v>4</c:v>
                </c:pt>
                <c:pt idx="122">
                  <c:v>8</c:v>
                </c:pt>
                <c:pt idx="123">
                  <c:v>5</c:v>
                </c:pt>
                <c:pt idx="126">
                  <c:v>10</c:v>
                </c:pt>
                <c:pt idx="127">
                  <c:v>8</c:v>
                </c:pt>
                <c:pt idx="128">
                  <c:v>7</c:v>
                </c:pt>
                <c:pt idx="129">
                  <c:v>9</c:v>
                </c:pt>
                <c:pt idx="130">
                  <c:v>10</c:v>
                </c:pt>
                <c:pt idx="133">
                  <c:v>7</c:v>
                </c:pt>
                <c:pt idx="134">
                  <c:v>8</c:v>
                </c:pt>
                <c:pt idx="135">
                  <c:v>4</c:v>
                </c:pt>
                <c:pt idx="136">
                  <c:v>5</c:v>
                </c:pt>
                <c:pt idx="137">
                  <c:v>4</c:v>
                </c:pt>
                <c:pt idx="140">
                  <c:v>3</c:v>
                </c:pt>
                <c:pt idx="141">
                  <c:v>5</c:v>
                </c:pt>
                <c:pt idx="142">
                  <c:v>8</c:v>
                </c:pt>
                <c:pt idx="143">
                  <c:v>6</c:v>
                </c:pt>
                <c:pt idx="144">
                  <c:v>6</c:v>
                </c:pt>
                <c:pt idx="147">
                  <c:v>10</c:v>
                </c:pt>
                <c:pt idx="148">
                  <c:v>10</c:v>
                </c:pt>
                <c:pt idx="149">
                  <c:v>7</c:v>
                </c:pt>
                <c:pt idx="150">
                  <c:v>6</c:v>
                </c:pt>
                <c:pt idx="151">
                  <c:v>6</c:v>
                </c:pt>
                <c:pt idx="154">
                  <c:v>7</c:v>
                </c:pt>
                <c:pt idx="155">
                  <c:v>7</c:v>
                </c:pt>
                <c:pt idx="156">
                  <c:v>6</c:v>
                </c:pt>
                <c:pt idx="157">
                  <c:v>4</c:v>
                </c:pt>
                <c:pt idx="158">
                  <c:v>4</c:v>
                </c:pt>
                <c:pt idx="161">
                  <c:v>2</c:v>
                </c:pt>
                <c:pt idx="162">
                  <c:v>2</c:v>
                </c:pt>
                <c:pt idx="163">
                  <c:v>3</c:v>
                </c:pt>
                <c:pt idx="164">
                  <c:v>2</c:v>
                </c:pt>
                <c:pt idx="165">
                  <c:v>3</c:v>
                </c:pt>
                <c:pt idx="168">
                  <c:v>5</c:v>
                </c:pt>
                <c:pt idx="169">
                  <c:v>4</c:v>
                </c:pt>
                <c:pt idx="170">
                  <c:v>4</c:v>
                </c:pt>
                <c:pt idx="171">
                  <c:v>7</c:v>
                </c:pt>
                <c:pt idx="172">
                  <c:v>5</c:v>
                </c:pt>
                <c:pt idx="175" formatCode="#,##0">
                  <c:v>11</c:v>
                </c:pt>
                <c:pt idx="176">
                  <c:v>11</c:v>
                </c:pt>
                <c:pt idx="177" formatCode="#,##0">
                  <c:v>4</c:v>
                </c:pt>
                <c:pt idx="178">
                  <c:v>6</c:v>
                </c:pt>
                <c:pt idx="179">
                  <c:v>6</c:v>
                </c:pt>
                <c:pt idx="182">
                  <c:v>7</c:v>
                </c:pt>
                <c:pt idx="183">
                  <c:v>9</c:v>
                </c:pt>
                <c:pt idx="184">
                  <c:v>10</c:v>
                </c:pt>
                <c:pt idx="185">
                  <c:v>8</c:v>
                </c:pt>
                <c:pt idx="186">
                  <c:v>11</c:v>
                </c:pt>
                <c:pt idx="189">
                  <c:v>13</c:v>
                </c:pt>
                <c:pt idx="190">
                  <c:v>9</c:v>
                </c:pt>
                <c:pt idx="191">
                  <c:v>7</c:v>
                </c:pt>
                <c:pt idx="192">
                  <c:v>10</c:v>
                </c:pt>
                <c:pt idx="193">
                  <c:v>10</c:v>
                </c:pt>
                <c:pt idx="196">
                  <c:v>8</c:v>
                </c:pt>
                <c:pt idx="197">
                  <c:v>6</c:v>
                </c:pt>
                <c:pt idx="198">
                  <c:v>7</c:v>
                </c:pt>
                <c:pt idx="199">
                  <c:v>6</c:v>
                </c:pt>
                <c:pt idx="200">
                  <c:v>10</c:v>
                </c:pt>
                <c:pt idx="203">
                  <c:v>17</c:v>
                </c:pt>
                <c:pt idx="204">
                  <c:v>19</c:v>
                </c:pt>
                <c:pt idx="205">
                  <c:v>24</c:v>
                </c:pt>
                <c:pt idx="206">
                  <c:v>24</c:v>
                </c:pt>
                <c:pt idx="207">
                  <c:v>24</c:v>
                </c:pt>
                <c:pt idx="210">
                  <c:v>32</c:v>
                </c:pt>
                <c:pt idx="211">
                  <c:v>39</c:v>
                </c:pt>
                <c:pt idx="212">
                  <c:v>31</c:v>
                </c:pt>
                <c:pt idx="213">
                  <c:v>31</c:v>
                </c:pt>
                <c:pt idx="214">
                  <c:v>42</c:v>
                </c:pt>
                <c:pt idx="217">
                  <c:v>58</c:v>
                </c:pt>
                <c:pt idx="218">
                  <c:v>67</c:v>
                </c:pt>
                <c:pt idx="219">
                  <c:v>65</c:v>
                </c:pt>
                <c:pt idx="220">
                  <c:v>72</c:v>
                </c:pt>
                <c:pt idx="221">
                  <c:v>67</c:v>
                </c:pt>
                <c:pt idx="224">
                  <c:v>102</c:v>
                </c:pt>
                <c:pt idx="225">
                  <c:v>114</c:v>
                </c:pt>
                <c:pt idx="226">
                  <c:v>109</c:v>
                </c:pt>
                <c:pt idx="227">
                  <c:v>106</c:v>
                </c:pt>
                <c:pt idx="228">
                  <c:v>103</c:v>
                </c:pt>
                <c:pt idx="231">
                  <c:v>109</c:v>
                </c:pt>
                <c:pt idx="232">
                  <c:v>115</c:v>
                </c:pt>
                <c:pt idx="233">
                  <c:v>111</c:v>
                </c:pt>
                <c:pt idx="234">
                  <c:v>105</c:v>
                </c:pt>
                <c:pt idx="235">
                  <c:v>115</c:v>
                </c:pt>
                <c:pt idx="238">
                  <c:v>126</c:v>
                </c:pt>
                <c:pt idx="239">
                  <c:v>138</c:v>
                </c:pt>
                <c:pt idx="240">
                  <c:v>134</c:v>
                </c:pt>
                <c:pt idx="241">
                  <c:v>131</c:v>
                </c:pt>
                <c:pt idx="242">
                  <c:v>124</c:v>
                </c:pt>
                <c:pt idx="245">
                  <c:v>135</c:v>
                </c:pt>
                <c:pt idx="246">
                  <c:v>145</c:v>
                </c:pt>
                <c:pt idx="247">
                  <c:v>136</c:v>
                </c:pt>
                <c:pt idx="248">
                  <c:v>135</c:v>
                </c:pt>
                <c:pt idx="249">
                  <c:v>134</c:v>
                </c:pt>
                <c:pt idx="252">
                  <c:v>153</c:v>
                </c:pt>
                <c:pt idx="253">
                  <c:v>137</c:v>
                </c:pt>
                <c:pt idx="254">
                  <c:v>132</c:v>
                </c:pt>
                <c:pt idx="255">
                  <c:v>120</c:v>
                </c:pt>
                <c:pt idx="256">
                  <c:v>119</c:v>
                </c:pt>
                <c:pt idx="259">
                  <c:v>150</c:v>
                </c:pt>
                <c:pt idx="260">
                  <c:v>172</c:v>
                </c:pt>
              </c:numCache>
            </c:numRef>
          </c:val>
          <c:smooth val="0"/>
          <c:extLst>
            <c:ext xmlns:c16="http://schemas.microsoft.com/office/drawing/2014/chart" uri="{C3380CC4-5D6E-409C-BE32-E72D297353CC}">
              <c16:uniqueId val="{00000000-0B18-41A0-B348-634A8565CC8C}"/>
            </c:ext>
          </c:extLst>
        </c:ser>
        <c:ser>
          <c:idx val="1"/>
          <c:order val="1"/>
          <c:tx>
            <c:v>Hospitalisationen IPS</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'1. Covid-19-Daten'!$A$30:$A$290</c:f>
              <c:numCache>
                <c:formatCode>[$-F800]dddd\,\ mmmm\ dd\,\ yyyy\,\ hh:mm:ss</c:formatCode>
                <c:ptCount val="261"/>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numCache>
            </c:numRef>
          </c:cat>
          <c:val>
            <c:numRef>
              <c:f>'1. Covid-19-Daten'!$J$30:$J$296</c:f>
              <c:numCache>
                <c:formatCode>General</c:formatCode>
                <c:ptCount val="267"/>
                <c:pt idx="0">
                  <c:v>3</c:v>
                </c:pt>
                <c:pt idx="1">
                  <c:v>2</c:v>
                </c:pt>
                <c:pt idx="2">
                  <c:v>7</c:v>
                </c:pt>
                <c:pt idx="3">
                  <c:v>10</c:v>
                </c:pt>
                <c:pt idx="7">
                  <c:v>12</c:v>
                </c:pt>
                <c:pt idx="8">
                  <c:v>22</c:v>
                </c:pt>
                <c:pt idx="9">
                  <c:v>27</c:v>
                </c:pt>
                <c:pt idx="10">
                  <c:v>27</c:v>
                </c:pt>
                <c:pt idx="11">
                  <c:v>27</c:v>
                </c:pt>
                <c:pt idx="15">
                  <c:v>25</c:v>
                </c:pt>
                <c:pt idx="16">
                  <c:v>23</c:v>
                </c:pt>
                <c:pt idx="17">
                  <c:v>22</c:v>
                </c:pt>
                <c:pt idx="18">
                  <c:v>23</c:v>
                </c:pt>
                <c:pt idx="22">
                  <c:v>22</c:v>
                </c:pt>
                <c:pt idx="23">
                  <c:v>20</c:v>
                </c:pt>
                <c:pt idx="24">
                  <c:v>20</c:v>
                </c:pt>
                <c:pt idx="25">
                  <c:v>20</c:v>
                </c:pt>
                <c:pt idx="28">
                  <c:v>16</c:v>
                </c:pt>
                <c:pt idx="29">
                  <c:v>18</c:v>
                </c:pt>
                <c:pt idx="30">
                  <c:v>15</c:v>
                </c:pt>
                <c:pt idx="31">
                  <c:v>14</c:v>
                </c:pt>
                <c:pt idx="32">
                  <c:v>14</c:v>
                </c:pt>
                <c:pt idx="35">
                  <c:v>15</c:v>
                </c:pt>
                <c:pt idx="36">
                  <c:v>12</c:v>
                </c:pt>
                <c:pt idx="37">
                  <c:v>10</c:v>
                </c:pt>
                <c:pt idx="38">
                  <c:v>9</c:v>
                </c:pt>
                <c:pt idx="39">
                  <c:v>9</c:v>
                </c:pt>
                <c:pt idx="42">
                  <c:v>5</c:v>
                </c:pt>
                <c:pt idx="43">
                  <c:v>5</c:v>
                </c:pt>
                <c:pt idx="44">
                  <c:v>5</c:v>
                </c:pt>
                <c:pt idx="45">
                  <c:v>4</c:v>
                </c:pt>
                <c:pt idx="46">
                  <c:v>3</c:v>
                </c:pt>
                <c:pt idx="49">
                  <c:v>2</c:v>
                </c:pt>
                <c:pt idx="50">
                  <c:v>2</c:v>
                </c:pt>
                <c:pt idx="51">
                  <c:v>1</c:v>
                </c:pt>
                <c:pt idx="52">
                  <c:v>1</c:v>
                </c:pt>
                <c:pt idx="53">
                  <c:v>1</c:v>
                </c:pt>
                <c:pt idx="56">
                  <c:v>1</c:v>
                </c:pt>
                <c:pt idx="57">
                  <c:v>4</c:v>
                </c:pt>
                <c:pt idx="58">
                  <c:v>2</c:v>
                </c:pt>
                <c:pt idx="60">
                  <c:v>2</c:v>
                </c:pt>
                <c:pt idx="63">
                  <c:v>1</c:v>
                </c:pt>
                <c:pt idx="64">
                  <c:v>1</c:v>
                </c:pt>
                <c:pt idx="65">
                  <c:v>1</c:v>
                </c:pt>
                <c:pt idx="66">
                  <c:v>1</c:v>
                </c:pt>
                <c:pt idx="67">
                  <c:v>1</c:v>
                </c:pt>
                <c:pt idx="71">
                  <c:v>1</c:v>
                </c:pt>
                <c:pt idx="72">
                  <c:v>1</c:v>
                </c:pt>
                <c:pt idx="73">
                  <c:v>2</c:v>
                </c:pt>
                <c:pt idx="74">
                  <c:v>1</c:v>
                </c:pt>
                <c:pt idx="77">
                  <c:v>1</c:v>
                </c:pt>
                <c:pt idx="78">
                  <c:v>1</c:v>
                </c:pt>
                <c:pt idx="79">
                  <c:v>1</c:v>
                </c:pt>
                <c:pt idx="80">
                  <c:v>1</c:v>
                </c:pt>
                <c:pt idx="81">
                  <c:v>1</c:v>
                </c:pt>
                <c:pt idx="84">
                  <c:v>1</c:v>
                </c:pt>
                <c:pt idx="85">
                  <c:v>1</c:v>
                </c:pt>
                <c:pt idx="86">
                  <c:v>1</c:v>
                </c:pt>
                <c:pt idx="87">
                  <c:v>1</c:v>
                </c:pt>
                <c:pt idx="88">
                  <c:v>1</c:v>
                </c:pt>
                <c:pt idx="91">
                  <c:v>0</c:v>
                </c:pt>
                <c:pt idx="92">
                  <c:v>0</c:v>
                </c:pt>
                <c:pt idx="93">
                  <c:v>0</c:v>
                </c:pt>
                <c:pt idx="94">
                  <c:v>0</c:v>
                </c:pt>
                <c:pt idx="95">
                  <c:v>1</c:v>
                </c:pt>
                <c:pt idx="98">
                  <c:v>1</c:v>
                </c:pt>
                <c:pt idx="99">
                  <c:v>1</c:v>
                </c:pt>
                <c:pt idx="100">
                  <c:v>1</c:v>
                </c:pt>
                <c:pt idx="101">
                  <c:v>1</c:v>
                </c:pt>
                <c:pt idx="102">
                  <c:v>0</c:v>
                </c:pt>
                <c:pt idx="105">
                  <c:v>1</c:v>
                </c:pt>
                <c:pt idx="106">
                  <c:v>1</c:v>
                </c:pt>
                <c:pt idx="107">
                  <c:v>1</c:v>
                </c:pt>
                <c:pt idx="108">
                  <c:v>1</c:v>
                </c:pt>
                <c:pt idx="109">
                  <c:v>1</c:v>
                </c:pt>
                <c:pt idx="112">
                  <c:v>1</c:v>
                </c:pt>
                <c:pt idx="113">
                  <c:v>1</c:v>
                </c:pt>
                <c:pt idx="114">
                  <c:v>1</c:v>
                </c:pt>
                <c:pt idx="115">
                  <c:v>1</c:v>
                </c:pt>
                <c:pt idx="116">
                  <c:v>1</c:v>
                </c:pt>
                <c:pt idx="119">
                  <c:v>1</c:v>
                </c:pt>
                <c:pt idx="120">
                  <c:v>1</c:v>
                </c:pt>
                <c:pt idx="121">
                  <c:v>1</c:v>
                </c:pt>
                <c:pt idx="122">
                  <c:v>1</c:v>
                </c:pt>
                <c:pt idx="123">
                  <c:v>1</c:v>
                </c:pt>
                <c:pt idx="126">
                  <c:v>1</c:v>
                </c:pt>
                <c:pt idx="127">
                  <c:v>2</c:v>
                </c:pt>
                <c:pt idx="128">
                  <c:v>3</c:v>
                </c:pt>
                <c:pt idx="129">
                  <c:v>3</c:v>
                </c:pt>
                <c:pt idx="130">
                  <c:v>3</c:v>
                </c:pt>
                <c:pt idx="133">
                  <c:v>5</c:v>
                </c:pt>
                <c:pt idx="134">
                  <c:v>5</c:v>
                </c:pt>
                <c:pt idx="135">
                  <c:v>4</c:v>
                </c:pt>
                <c:pt idx="136">
                  <c:v>4</c:v>
                </c:pt>
                <c:pt idx="137">
                  <c:v>4</c:v>
                </c:pt>
                <c:pt idx="140">
                  <c:v>4</c:v>
                </c:pt>
                <c:pt idx="141">
                  <c:v>4</c:v>
                </c:pt>
                <c:pt idx="142">
                  <c:v>4</c:v>
                </c:pt>
                <c:pt idx="143">
                  <c:v>3</c:v>
                </c:pt>
                <c:pt idx="144">
                  <c:v>4</c:v>
                </c:pt>
                <c:pt idx="147">
                  <c:v>2</c:v>
                </c:pt>
                <c:pt idx="148">
                  <c:v>1</c:v>
                </c:pt>
                <c:pt idx="149">
                  <c:v>2</c:v>
                </c:pt>
                <c:pt idx="150">
                  <c:v>2</c:v>
                </c:pt>
                <c:pt idx="151">
                  <c:v>2</c:v>
                </c:pt>
                <c:pt idx="154">
                  <c:v>2</c:v>
                </c:pt>
                <c:pt idx="155">
                  <c:v>2</c:v>
                </c:pt>
                <c:pt idx="156">
                  <c:v>3</c:v>
                </c:pt>
                <c:pt idx="157">
                  <c:v>3</c:v>
                </c:pt>
                <c:pt idx="158">
                  <c:v>3</c:v>
                </c:pt>
                <c:pt idx="161">
                  <c:v>4</c:v>
                </c:pt>
                <c:pt idx="162">
                  <c:v>4</c:v>
                </c:pt>
                <c:pt idx="163">
                  <c:v>4</c:v>
                </c:pt>
                <c:pt idx="164">
                  <c:v>5</c:v>
                </c:pt>
                <c:pt idx="165">
                  <c:v>4</c:v>
                </c:pt>
                <c:pt idx="168">
                  <c:v>3</c:v>
                </c:pt>
                <c:pt idx="169">
                  <c:v>3</c:v>
                </c:pt>
                <c:pt idx="170">
                  <c:v>3</c:v>
                </c:pt>
                <c:pt idx="171">
                  <c:v>2</c:v>
                </c:pt>
                <c:pt idx="172">
                  <c:v>3</c:v>
                </c:pt>
                <c:pt idx="175" formatCode="#,##0">
                  <c:v>1</c:v>
                </c:pt>
                <c:pt idx="176">
                  <c:v>2</c:v>
                </c:pt>
                <c:pt idx="177" formatCode="#,##0">
                  <c:v>2</c:v>
                </c:pt>
                <c:pt idx="178">
                  <c:v>2</c:v>
                </c:pt>
                <c:pt idx="179">
                  <c:v>2</c:v>
                </c:pt>
                <c:pt idx="182">
                  <c:v>2</c:v>
                </c:pt>
                <c:pt idx="183">
                  <c:v>2</c:v>
                </c:pt>
                <c:pt idx="184">
                  <c:v>2</c:v>
                </c:pt>
                <c:pt idx="185">
                  <c:v>2</c:v>
                </c:pt>
                <c:pt idx="186">
                  <c:v>2</c:v>
                </c:pt>
                <c:pt idx="189">
                  <c:v>2</c:v>
                </c:pt>
                <c:pt idx="190">
                  <c:v>1</c:v>
                </c:pt>
                <c:pt idx="191">
                  <c:v>1</c:v>
                </c:pt>
                <c:pt idx="192">
                  <c:v>1</c:v>
                </c:pt>
                <c:pt idx="193">
                  <c:v>2</c:v>
                </c:pt>
                <c:pt idx="196">
                  <c:v>2</c:v>
                </c:pt>
                <c:pt idx="197">
                  <c:v>2</c:v>
                </c:pt>
                <c:pt idx="198">
                  <c:v>2</c:v>
                </c:pt>
                <c:pt idx="199">
                  <c:v>2</c:v>
                </c:pt>
                <c:pt idx="200">
                  <c:v>2</c:v>
                </c:pt>
                <c:pt idx="203">
                  <c:v>1</c:v>
                </c:pt>
                <c:pt idx="204">
                  <c:v>1</c:v>
                </c:pt>
                <c:pt idx="205">
                  <c:v>1</c:v>
                </c:pt>
                <c:pt idx="206">
                  <c:v>2</c:v>
                </c:pt>
                <c:pt idx="207">
                  <c:v>2</c:v>
                </c:pt>
                <c:pt idx="210">
                  <c:v>5</c:v>
                </c:pt>
                <c:pt idx="211">
                  <c:v>7</c:v>
                </c:pt>
                <c:pt idx="212">
                  <c:v>6</c:v>
                </c:pt>
                <c:pt idx="213">
                  <c:v>8</c:v>
                </c:pt>
                <c:pt idx="214">
                  <c:v>8</c:v>
                </c:pt>
                <c:pt idx="217">
                  <c:v>9</c:v>
                </c:pt>
                <c:pt idx="218">
                  <c:v>11</c:v>
                </c:pt>
                <c:pt idx="219">
                  <c:v>11</c:v>
                </c:pt>
                <c:pt idx="220">
                  <c:v>12</c:v>
                </c:pt>
                <c:pt idx="221">
                  <c:v>13</c:v>
                </c:pt>
                <c:pt idx="224">
                  <c:v>13</c:v>
                </c:pt>
                <c:pt idx="225">
                  <c:v>15</c:v>
                </c:pt>
                <c:pt idx="226">
                  <c:v>19</c:v>
                </c:pt>
                <c:pt idx="227">
                  <c:v>20</c:v>
                </c:pt>
                <c:pt idx="228">
                  <c:v>22</c:v>
                </c:pt>
                <c:pt idx="231">
                  <c:v>25</c:v>
                </c:pt>
                <c:pt idx="232">
                  <c:v>26</c:v>
                </c:pt>
                <c:pt idx="233">
                  <c:v>24</c:v>
                </c:pt>
                <c:pt idx="234">
                  <c:v>24</c:v>
                </c:pt>
                <c:pt idx="235">
                  <c:v>23</c:v>
                </c:pt>
                <c:pt idx="238">
                  <c:v>27</c:v>
                </c:pt>
                <c:pt idx="239">
                  <c:v>28</c:v>
                </c:pt>
                <c:pt idx="240">
                  <c:v>29</c:v>
                </c:pt>
                <c:pt idx="241">
                  <c:v>26</c:v>
                </c:pt>
                <c:pt idx="242">
                  <c:v>27</c:v>
                </c:pt>
                <c:pt idx="245">
                  <c:v>28</c:v>
                </c:pt>
                <c:pt idx="246">
                  <c:v>26</c:v>
                </c:pt>
                <c:pt idx="247">
                  <c:v>24</c:v>
                </c:pt>
                <c:pt idx="248">
                  <c:v>25</c:v>
                </c:pt>
                <c:pt idx="249">
                  <c:v>26</c:v>
                </c:pt>
                <c:pt idx="252">
                  <c:v>28</c:v>
                </c:pt>
                <c:pt idx="253">
                  <c:v>31</c:v>
                </c:pt>
                <c:pt idx="254">
                  <c:v>30</c:v>
                </c:pt>
                <c:pt idx="255">
                  <c:v>28</c:v>
                </c:pt>
                <c:pt idx="256">
                  <c:v>28</c:v>
                </c:pt>
                <c:pt idx="259">
                  <c:v>27</c:v>
                </c:pt>
                <c:pt idx="260">
                  <c:v>23</c:v>
                </c:pt>
              </c:numCache>
            </c:numRef>
          </c:val>
          <c:smooth val="0"/>
          <c:extLst>
            <c:ext xmlns:c16="http://schemas.microsoft.com/office/drawing/2014/chart" uri="{C3380CC4-5D6E-409C-BE32-E72D297353CC}">
              <c16:uniqueId val="{00000001-0B18-41A0-B348-634A8565CC8C}"/>
            </c:ext>
          </c:extLst>
        </c:ser>
        <c:ser>
          <c:idx val="2"/>
          <c:order val="2"/>
          <c:tx>
            <c:v>Hospitalisationen IMC</c:v>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'1. Covid-19-Daten'!$A$30:$A$290</c:f>
              <c:numCache>
                <c:formatCode>[$-F800]dddd\,\ mmmm\ dd\,\ yyyy\,\ hh:mm:ss</c:formatCode>
                <c:ptCount val="261"/>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numCache>
            </c:numRef>
          </c:cat>
          <c:val>
            <c:numRef>
              <c:f>'1. Covid-19-Daten'!$K$30:$K$296</c:f>
              <c:numCache>
                <c:formatCode>General</c:formatCode>
                <c:ptCount val="267"/>
                <c:pt idx="15">
                  <c:v>4</c:v>
                </c:pt>
                <c:pt idx="16">
                  <c:v>6</c:v>
                </c:pt>
                <c:pt idx="17">
                  <c:v>7</c:v>
                </c:pt>
                <c:pt idx="18">
                  <c:v>6</c:v>
                </c:pt>
                <c:pt idx="22">
                  <c:v>4</c:v>
                </c:pt>
                <c:pt idx="23">
                  <c:v>3</c:v>
                </c:pt>
                <c:pt idx="24">
                  <c:v>3</c:v>
                </c:pt>
                <c:pt idx="25">
                  <c:v>3</c:v>
                </c:pt>
                <c:pt idx="28">
                  <c:v>2</c:v>
                </c:pt>
                <c:pt idx="29">
                  <c:v>2</c:v>
                </c:pt>
                <c:pt idx="30">
                  <c:v>3</c:v>
                </c:pt>
                <c:pt idx="31">
                  <c:v>1</c:v>
                </c:pt>
                <c:pt idx="32">
                  <c:v>1</c:v>
                </c:pt>
                <c:pt idx="35">
                  <c:v>0</c:v>
                </c:pt>
                <c:pt idx="36">
                  <c:v>2</c:v>
                </c:pt>
                <c:pt idx="37">
                  <c:v>2</c:v>
                </c:pt>
                <c:pt idx="38">
                  <c:v>1</c:v>
                </c:pt>
                <c:pt idx="39">
                  <c:v>2</c:v>
                </c:pt>
                <c:pt idx="42">
                  <c:v>2</c:v>
                </c:pt>
                <c:pt idx="43">
                  <c:v>3</c:v>
                </c:pt>
                <c:pt idx="44">
                  <c:v>2</c:v>
                </c:pt>
                <c:pt idx="45">
                  <c:v>1</c:v>
                </c:pt>
                <c:pt idx="46">
                  <c:v>1</c:v>
                </c:pt>
                <c:pt idx="49">
                  <c:v>2</c:v>
                </c:pt>
                <c:pt idx="50">
                  <c:v>1</c:v>
                </c:pt>
                <c:pt idx="51">
                  <c:v>1</c:v>
                </c:pt>
                <c:pt idx="52">
                  <c:v>1</c:v>
                </c:pt>
                <c:pt idx="53">
                  <c:v>0</c:v>
                </c:pt>
                <c:pt idx="56">
                  <c:v>0</c:v>
                </c:pt>
                <c:pt idx="57">
                  <c:v>0</c:v>
                </c:pt>
                <c:pt idx="58">
                  <c:v>0</c:v>
                </c:pt>
                <c:pt idx="60">
                  <c:v>0</c:v>
                </c:pt>
                <c:pt idx="63">
                  <c:v>0</c:v>
                </c:pt>
                <c:pt idx="64">
                  <c:v>0</c:v>
                </c:pt>
                <c:pt idx="65">
                  <c:v>0</c:v>
                </c:pt>
                <c:pt idx="66">
                  <c:v>0</c:v>
                </c:pt>
                <c:pt idx="67">
                  <c:v>0</c:v>
                </c:pt>
                <c:pt idx="71">
                  <c:v>0</c:v>
                </c:pt>
                <c:pt idx="72">
                  <c:v>0</c:v>
                </c:pt>
                <c:pt idx="73">
                  <c:v>0</c:v>
                </c:pt>
                <c:pt idx="74">
                  <c:v>0</c:v>
                </c:pt>
                <c:pt idx="77">
                  <c:v>0</c:v>
                </c:pt>
                <c:pt idx="78">
                  <c:v>0</c:v>
                </c:pt>
                <c:pt idx="79">
                  <c:v>0</c:v>
                </c:pt>
                <c:pt idx="80">
                  <c:v>0</c:v>
                </c:pt>
                <c:pt idx="81">
                  <c:v>0</c:v>
                </c:pt>
                <c:pt idx="84">
                  <c:v>0</c:v>
                </c:pt>
                <c:pt idx="85">
                  <c:v>0</c:v>
                </c:pt>
                <c:pt idx="86">
                  <c:v>0</c:v>
                </c:pt>
                <c:pt idx="87">
                  <c:v>0</c:v>
                </c:pt>
                <c:pt idx="88">
                  <c:v>0</c:v>
                </c:pt>
                <c:pt idx="91">
                  <c:v>0</c:v>
                </c:pt>
                <c:pt idx="92">
                  <c:v>0</c:v>
                </c:pt>
                <c:pt idx="93">
                  <c:v>0</c:v>
                </c:pt>
                <c:pt idx="94">
                  <c:v>0</c:v>
                </c:pt>
                <c:pt idx="95">
                  <c:v>0</c:v>
                </c:pt>
                <c:pt idx="98">
                  <c:v>0</c:v>
                </c:pt>
                <c:pt idx="99">
                  <c:v>0</c:v>
                </c:pt>
                <c:pt idx="100">
                  <c:v>0</c:v>
                </c:pt>
                <c:pt idx="101">
                  <c:v>0</c:v>
                </c:pt>
                <c:pt idx="102">
                  <c:v>0</c:v>
                </c:pt>
                <c:pt idx="105">
                  <c:v>0</c:v>
                </c:pt>
                <c:pt idx="106">
                  <c:v>0</c:v>
                </c:pt>
                <c:pt idx="107">
                  <c:v>0</c:v>
                </c:pt>
                <c:pt idx="108">
                  <c:v>0</c:v>
                </c:pt>
                <c:pt idx="109">
                  <c:v>0</c:v>
                </c:pt>
                <c:pt idx="112">
                  <c:v>0</c:v>
                </c:pt>
                <c:pt idx="113">
                  <c:v>0</c:v>
                </c:pt>
                <c:pt idx="114">
                  <c:v>0</c:v>
                </c:pt>
                <c:pt idx="115">
                  <c:v>0</c:v>
                </c:pt>
                <c:pt idx="116">
                  <c:v>0</c:v>
                </c:pt>
                <c:pt idx="119">
                  <c:v>0</c:v>
                </c:pt>
                <c:pt idx="120">
                  <c:v>0</c:v>
                </c:pt>
                <c:pt idx="121">
                  <c:v>0</c:v>
                </c:pt>
                <c:pt idx="122">
                  <c:v>0</c:v>
                </c:pt>
                <c:pt idx="123">
                  <c:v>0</c:v>
                </c:pt>
                <c:pt idx="126">
                  <c:v>1</c:v>
                </c:pt>
                <c:pt idx="127">
                  <c:v>0</c:v>
                </c:pt>
                <c:pt idx="128">
                  <c:v>0</c:v>
                </c:pt>
                <c:pt idx="129">
                  <c:v>0</c:v>
                </c:pt>
                <c:pt idx="130">
                  <c:v>0</c:v>
                </c:pt>
                <c:pt idx="133">
                  <c:v>0</c:v>
                </c:pt>
                <c:pt idx="134">
                  <c:v>1</c:v>
                </c:pt>
                <c:pt idx="135">
                  <c:v>1</c:v>
                </c:pt>
                <c:pt idx="136">
                  <c:v>0</c:v>
                </c:pt>
                <c:pt idx="137">
                  <c:v>0</c:v>
                </c:pt>
                <c:pt idx="140">
                  <c:v>0</c:v>
                </c:pt>
                <c:pt idx="141">
                  <c:v>0</c:v>
                </c:pt>
                <c:pt idx="142">
                  <c:v>0</c:v>
                </c:pt>
                <c:pt idx="143">
                  <c:v>0</c:v>
                </c:pt>
                <c:pt idx="144">
                  <c:v>0</c:v>
                </c:pt>
                <c:pt idx="147">
                  <c:v>1</c:v>
                </c:pt>
                <c:pt idx="148">
                  <c:v>1</c:v>
                </c:pt>
                <c:pt idx="149">
                  <c:v>2</c:v>
                </c:pt>
                <c:pt idx="150">
                  <c:v>0</c:v>
                </c:pt>
                <c:pt idx="151">
                  <c:v>0</c:v>
                </c:pt>
                <c:pt idx="154">
                  <c:v>0</c:v>
                </c:pt>
                <c:pt idx="155">
                  <c:v>0</c:v>
                </c:pt>
                <c:pt idx="156">
                  <c:v>0</c:v>
                </c:pt>
                <c:pt idx="157">
                  <c:v>0</c:v>
                </c:pt>
                <c:pt idx="158">
                  <c:v>0</c:v>
                </c:pt>
                <c:pt idx="161">
                  <c:v>0</c:v>
                </c:pt>
                <c:pt idx="162">
                  <c:v>0</c:v>
                </c:pt>
                <c:pt idx="163">
                  <c:v>0</c:v>
                </c:pt>
                <c:pt idx="164">
                  <c:v>0</c:v>
                </c:pt>
                <c:pt idx="165">
                  <c:v>0</c:v>
                </c:pt>
                <c:pt idx="168">
                  <c:v>1</c:v>
                </c:pt>
                <c:pt idx="169">
                  <c:v>1</c:v>
                </c:pt>
                <c:pt idx="170">
                  <c:v>0</c:v>
                </c:pt>
                <c:pt idx="171">
                  <c:v>0</c:v>
                </c:pt>
                <c:pt idx="172">
                  <c:v>0</c:v>
                </c:pt>
                <c:pt idx="175" formatCode="#,##0">
                  <c:v>0</c:v>
                </c:pt>
                <c:pt idx="176">
                  <c:v>0</c:v>
                </c:pt>
                <c:pt idx="177" formatCode="#,##0">
                  <c:v>0</c:v>
                </c:pt>
                <c:pt idx="178">
                  <c:v>0</c:v>
                </c:pt>
                <c:pt idx="179">
                  <c:v>0</c:v>
                </c:pt>
                <c:pt idx="182">
                  <c:v>0</c:v>
                </c:pt>
                <c:pt idx="183">
                  <c:v>0</c:v>
                </c:pt>
                <c:pt idx="184">
                  <c:v>0</c:v>
                </c:pt>
                <c:pt idx="185">
                  <c:v>0</c:v>
                </c:pt>
                <c:pt idx="186">
                  <c:v>1</c:v>
                </c:pt>
                <c:pt idx="189">
                  <c:v>0</c:v>
                </c:pt>
                <c:pt idx="190">
                  <c:v>1</c:v>
                </c:pt>
                <c:pt idx="191">
                  <c:v>1</c:v>
                </c:pt>
                <c:pt idx="192">
                  <c:v>1</c:v>
                </c:pt>
                <c:pt idx="193">
                  <c:v>0</c:v>
                </c:pt>
                <c:pt idx="196">
                  <c:v>0</c:v>
                </c:pt>
                <c:pt idx="197">
                  <c:v>0</c:v>
                </c:pt>
                <c:pt idx="198">
                  <c:v>0</c:v>
                </c:pt>
                <c:pt idx="199">
                  <c:v>0</c:v>
                </c:pt>
                <c:pt idx="200">
                  <c:v>0</c:v>
                </c:pt>
                <c:pt idx="203">
                  <c:v>0</c:v>
                </c:pt>
                <c:pt idx="204">
                  <c:v>0</c:v>
                </c:pt>
                <c:pt idx="205">
                  <c:v>0</c:v>
                </c:pt>
                <c:pt idx="206">
                  <c:v>0</c:v>
                </c:pt>
                <c:pt idx="207">
                  <c:v>0</c:v>
                </c:pt>
                <c:pt idx="210">
                  <c:v>0</c:v>
                </c:pt>
                <c:pt idx="211">
                  <c:v>0</c:v>
                </c:pt>
                <c:pt idx="212">
                  <c:v>0</c:v>
                </c:pt>
                <c:pt idx="213">
                  <c:v>1</c:v>
                </c:pt>
                <c:pt idx="214">
                  <c:v>0</c:v>
                </c:pt>
                <c:pt idx="217">
                  <c:v>4</c:v>
                </c:pt>
                <c:pt idx="218">
                  <c:v>4</c:v>
                </c:pt>
                <c:pt idx="219">
                  <c:v>4</c:v>
                </c:pt>
                <c:pt idx="220">
                  <c:v>3</c:v>
                </c:pt>
                <c:pt idx="221">
                  <c:v>3</c:v>
                </c:pt>
                <c:pt idx="224">
                  <c:v>3</c:v>
                </c:pt>
                <c:pt idx="225">
                  <c:v>4</c:v>
                </c:pt>
                <c:pt idx="226">
                  <c:v>5</c:v>
                </c:pt>
                <c:pt idx="227">
                  <c:v>6</c:v>
                </c:pt>
                <c:pt idx="228">
                  <c:v>6</c:v>
                </c:pt>
                <c:pt idx="231">
                  <c:v>6</c:v>
                </c:pt>
                <c:pt idx="232">
                  <c:v>6</c:v>
                </c:pt>
                <c:pt idx="233">
                  <c:v>4</c:v>
                </c:pt>
                <c:pt idx="234">
                  <c:v>3</c:v>
                </c:pt>
                <c:pt idx="235">
                  <c:v>2</c:v>
                </c:pt>
                <c:pt idx="238">
                  <c:v>6</c:v>
                </c:pt>
                <c:pt idx="239">
                  <c:v>9</c:v>
                </c:pt>
                <c:pt idx="240">
                  <c:v>8</c:v>
                </c:pt>
                <c:pt idx="241">
                  <c:v>6</c:v>
                </c:pt>
                <c:pt idx="242">
                  <c:v>5</c:v>
                </c:pt>
                <c:pt idx="245">
                  <c:v>4</c:v>
                </c:pt>
                <c:pt idx="246">
                  <c:v>3</c:v>
                </c:pt>
                <c:pt idx="247">
                  <c:v>4</c:v>
                </c:pt>
                <c:pt idx="248">
                  <c:v>6</c:v>
                </c:pt>
                <c:pt idx="249">
                  <c:v>4</c:v>
                </c:pt>
                <c:pt idx="252">
                  <c:v>7</c:v>
                </c:pt>
                <c:pt idx="253">
                  <c:v>8</c:v>
                </c:pt>
                <c:pt idx="254">
                  <c:v>8</c:v>
                </c:pt>
                <c:pt idx="255">
                  <c:v>10</c:v>
                </c:pt>
                <c:pt idx="256">
                  <c:v>8</c:v>
                </c:pt>
                <c:pt idx="259">
                  <c:v>6</c:v>
                </c:pt>
                <c:pt idx="260">
                  <c:v>3</c:v>
                </c:pt>
              </c:numCache>
            </c:numRef>
          </c:val>
          <c:smooth val="0"/>
          <c:extLst>
            <c:ext xmlns:c16="http://schemas.microsoft.com/office/drawing/2014/chart" uri="{C3380CC4-5D6E-409C-BE32-E72D297353CC}">
              <c16:uniqueId val="{00000002-0B18-41A0-B348-634A8565CC8C}"/>
            </c:ext>
          </c:extLst>
        </c:ser>
        <c:dLbls>
          <c:showLegendKey val="0"/>
          <c:showVal val="0"/>
          <c:showCatName val="0"/>
          <c:showSerName val="0"/>
          <c:showPercent val="0"/>
          <c:showBubbleSize val="0"/>
        </c:dLbls>
        <c:marker val="1"/>
        <c:smooth val="0"/>
        <c:axId val="742852144"/>
        <c:axId val="742852472"/>
      </c:lineChart>
      <c:dateAx>
        <c:axId val="742852144"/>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742852472"/>
        <c:crosses val="autoZero"/>
        <c:auto val="0"/>
        <c:lblOffset val="100"/>
        <c:baseTimeUnit val="days"/>
        <c:majorUnit val="7"/>
        <c:majorTimeUnit val="days"/>
      </c:dateAx>
      <c:valAx>
        <c:axId val="7428524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1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Wöchentliche</a:t>
            </a:r>
            <a:r>
              <a:rPr lang="de-CH" baseline="0"/>
              <a:t> Labortests</a:t>
            </a:r>
            <a:r>
              <a:rPr lang="de-CH"/>
              <a:t> und Positivitätsraten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stacked"/>
        <c:varyColors val="0"/>
        <c:ser>
          <c:idx val="0"/>
          <c:order val="0"/>
          <c:tx>
            <c:v>Positive Tests</c:v>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'1.3 Labortests'!$A$3:$A$26</c:f>
              <c:numCache>
                <c:formatCode>0</c:formatCode>
                <c:ptCount val="24"/>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numCache>
            </c:numRef>
          </c:cat>
          <c:val>
            <c:numRef>
              <c:f>'1.3 Labortests'!$C$3:$C$26</c:f>
              <c:numCache>
                <c:formatCode>0</c:formatCode>
                <c:ptCount val="24"/>
                <c:pt idx="0">
                  <c:v>12.812000000000001</c:v>
                </c:pt>
                <c:pt idx="1">
                  <c:v>39.090000000000003</c:v>
                </c:pt>
                <c:pt idx="2">
                  <c:v>71.11</c:v>
                </c:pt>
                <c:pt idx="3">
                  <c:v>64.584000000000003</c:v>
                </c:pt>
                <c:pt idx="4">
                  <c:v>83.23</c:v>
                </c:pt>
                <c:pt idx="5">
                  <c:v>88.171000000000006</c:v>
                </c:pt>
                <c:pt idx="6">
                  <c:v>99.957999999999998</c:v>
                </c:pt>
                <c:pt idx="7">
                  <c:v>90.108000000000004</c:v>
                </c:pt>
                <c:pt idx="8">
                  <c:v>141.98400000000001</c:v>
                </c:pt>
                <c:pt idx="9">
                  <c:v>161.42099999999999</c:v>
                </c:pt>
                <c:pt idx="10">
                  <c:v>162.48699999999999</c:v>
                </c:pt>
                <c:pt idx="11">
                  <c:v>142.58199999999999</c:v>
                </c:pt>
                <c:pt idx="12">
                  <c:v>149.375</c:v>
                </c:pt>
                <c:pt idx="13">
                  <c:v>164.46</c:v>
                </c:pt>
                <c:pt idx="14">
                  <c:v>89.56</c:v>
                </c:pt>
                <c:pt idx="15">
                  <c:v>109.85199999999999</c:v>
                </c:pt>
                <c:pt idx="16">
                  <c:v>357.19200000000006</c:v>
                </c:pt>
                <c:pt idx="17">
                  <c:v>842.2829999999999</c:v>
                </c:pt>
                <c:pt idx="18">
                  <c:v>1717.8570000000002</c:v>
                </c:pt>
                <c:pt idx="19">
                  <c:v>2700.6729999999998</c:v>
                </c:pt>
                <c:pt idx="20">
                  <c:v>2638.5479999999998</c:v>
                </c:pt>
                <c:pt idx="21">
                  <c:v>2148.7500000000005</c:v>
                </c:pt>
                <c:pt idx="22">
                  <c:v>2282.9639999999999</c:v>
                </c:pt>
                <c:pt idx="23">
                  <c:v>2258.62</c:v>
                </c:pt>
              </c:numCache>
            </c:numRef>
          </c:val>
          <c:extLst>
            <c:ext xmlns:c16="http://schemas.microsoft.com/office/drawing/2014/chart" uri="{C3380CC4-5D6E-409C-BE32-E72D297353CC}">
              <c16:uniqueId val="{00000000-6D08-4D6A-94C0-9E76681E2B34}"/>
            </c:ext>
          </c:extLst>
        </c:ser>
        <c:ser>
          <c:idx val="1"/>
          <c:order val="1"/>
          <c:tx>
            <c:v>Negative Tests</c:v>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'1.3 Labortests'!$A$3:$A$26</c:f>
              <c:numCache>
                <c:formatCode>0</c:formatCode>
                <c:ptCount val="24"/>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numCache>
            </c:numRef>
          </c:cat>
          <c:val>
            <c:numRef>
              <c:f>'1.3 Labortests'!$D$3:$D$26</c:f>
              <c:numCache>
                <c:formatCode>0</c:formatCode>
                <c:ptCount val="24"/>
                <c:pt idx="0">
                  <c:v>3190.1880000000001</c:v>
                </c:pt>
                <c:pt idx="1">
                  <c:v>3869.91</c:v>
                </c:pt>
                <c:pt idx="2">
                  <c:v>5398.89</c:v>
                </c:pt>
                <c:pt idx="3">
                  <c:v>3523.4160000000002</c:v>
                </c:pt>
                <c:pt idx="4">
                  <c:v>2786.77</c:v>
                </c:pt>
                <c:pt idx="5">
                  <c:v>2294.8290000000002</c:v>
                </c:pt>
                <c:pt idx="6">
                  <c:v>2073.0419999999999</c:v>
                </c:pt>
                <c:pt idx="7">
                  <c:v>2412.8919999999998</c:v>
                </c:pt>
                <c:pt idx="8">
                  <c:v>2816.0160000000001</c:v>
                </c:pt>
                <c:pt idx="9">
                  <c:v>3977.5790000000002</c:v>
                </c:pt>
                <c:pt idx="10">
                  <c:v>5440.5129999999999</c:v>
                </c:pt>
                <c:pt idx="11">
                  <c:v>6338.4179999999997</c:v>
                </c:pt>
                <c:pt idx="12">
                  <c:v>5825.625</c:v>
                </c:pt>
                <c:pt idx="13">
                  <c:v>5317.54</c:v>
                </c:pt>
                <c:pt idx="14">
                  <c:v>4388.4399999999996</c:v>
                </c:pt>
                <c:pt idx="15">
                  <c:v>3678.1480000000001</c:v>
                </c:pt>
                <c:pt idx="16">
                  <c:v>4603.808</c:v>
                </c:pt>
                <c:pt idx="17">
                  <c:v>6356.7170000000006</c:v>
                </c:pt>
                <c:pt idx="18">
                  <c:v>8821.143</c:v>
                </c:pt>
                <c:pt idx="19">
                  <c:v>11008.327000000001</c:v>
                </c:pt>
                <c:pt idx="20">
                  <c:v>10687.452000000001</c:v>
                </c:pt>
                <c:pt idx="21">
                  <c:v>9101.25</c:v>
                </c:pt>
                <c:pt idx="22">
                  <c:v>8908.0360000000001</c:v>
                </c:pt>
                <c:pt idx="23">
                  <c:v>10151.380000000001</c:v>
                </c:pt>
              </c:numCache>
            </c:numRef>
          </c:val>
          <c:extLst>
            <c:ext xmlns:c16="http://schemas.microsoft.com/office/drawing/2014/chart" uri="{C3380CC4-5D6E-409C-BE32-E72D297353CC}">
              <c16:uniqueId val="{00000001-6D08-4D6A-94C0-9E76681E2B34}"/>
            </c:ext>
          </c:extLst>
        </c:ser>
        <c:dLbls>
          <c:showLegendKey val="0"/>
          <c:showVal val="0"/>
          <c:showCatName val="0"/>
          <c:showSerName val="0"/>
          <c:showPercent val="0"/>
          <c:showBubbleSize val="0"/>
        </c:dLbls>
        <c:gapWidth val="50"/>
        <c:overlap val="100"/>
        <c:axId val="893731864"/>
        <c:axId val="893726944"/>
      </c:barChart>
      <c:lineChart>
        <c:grouping val="standard"/>
        <c:varyColors val="0"/>
        <c:ser>
          <c:idx val="2"/>
          <c:order val="2"/>
          <c:tx>
            <c:v>Positivitätsrate</c:v>
          </c:tx>
          <c:spPr>
            <a:ln w="28575" cap="rnd">
              <a:solidFill>
                <a:schemeClr val="accent4">
                  <a:lumMod val="75000"/>
                </a:schemeClr>
              </a:solidFill>
              <a:round/>
            </a:ln>
            <a:effectLst/>
          </c:spPr>
          <c:marker>
            <c:symbol val="square"/>
            <c:size val="5"/>
            <c:spPr>
              <a:solidFill>
                <a:schemeClr val="accent4">
                  <a:lumMod val="75000"/>
                </a:schemeClr>
              </a:solidFill>
              <a:ln w="9525">
                <a:noFill/>
              </a:ln>
              <a:effectLst/>
            </c:spPr>
          </c:marker>
          <c:cat>
            <c:numRef>
              <c:f>'1.3 Labortests'!$A$3:$A$26</c:f>
              <c:numCache>
                <c:formatCode>0</c:formatCode>
                <c:ptCount val="24"/>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numCache>
            </c:numRef>
          </c:cat>
          <c:val>
            <c:numRef>
              <c:f>'1.3 Labortests'!$E$3:$E$26</c:f>
              <c:numCache>
                <c:formatCode>#,##0.0</c:formatCode>
                <c:ptCount val="24"/>
                <c:pt idx="0">
                  <c:v>0.4</c:v>
                </c:pt>
                <c:pt idx="1">
                  <c:v>1</c:v>
                </c:pt>
                <c:pt idx="2">
                  <c:v>1.3</c:v>
                </c:pt>
                <c:pt idx="3">
                  <c:v>1.8</c:v>
                </c:pt>
                <c:pt idx="4">
                  <c:v>2.9</c:v>
                </c:pt>
                <c:pt idx="5">
                  <c:v>3.7</c:v>
                </c:pt>
                <c:pt idx="6">
                  <c:v>4.5999999999999996</c:v>
                </c:pt>
                <c:pt idx="7">
                  <c:v>3.6</c:v>
                </c:pt>
                <c:pt idx="8">
                  <c:v>4.8</c:v>
                </c:pt>
                <c:pt idx="9">
                  <c:v>3.9</c:v>
                </c:pt>
                <c:pt idx="10">
                  <c:v>2.9</c:v>
                </c:pt>
                <c:pt idx="11">
                  <c:v>2.2000000000000002</c:v>
                </c:pt>
                <c:pt idx="12">
                  <c:v>2.5</c:v>
                </c:pt>
                <c:pt idx="13">
                  <c:v>3</c:v>
                </c:pt>
                <c:pt idx="14">
                  <c:v>2</c:v>
                </c:pt>
                <c:pt idx="15">
                  <c:v>2.9</c:v>
                </c:pt>
                <c:pt idx="16">
                  <c:v>7.2</c:v>
                </c:pt>
                <c:pt idx="17">
                  <c:v>11.7</c:v>
                </c:pt>
                <c:pt idx="18">
                  <c:v>16.3</c:v>
                </c:pt>
                <c:pt idx="19">
                  <c:v>19.7</c:v>
                </c:pt>
                <c:pt idx="20">
                  <c:v>19.8</c:v>
                </c:pt>
                <c:pt idx="21">
                  <c:v>19.100000000000001</c:v>
                </c:pt>
                <c:pt idx="22">
                  <c:v>20.399999999999999</c:v>
                </c:pt>
                <c:pt idx="23">
                  <c:v>18.2</c:v>
                </c:pt>
              </c:numCache>
            </c:numRef>
          </c:val>
          <c:smooth val="0"/>
          <c:extLst>
            <c:ext xmlns:c16="http://schemas.microsoft.com/office/drawing/2014/chart" uri="{C3380CC4-5D6E-409C-BE32-E72D297353CC}">
              <c16:uniqueId val="{00000002-6D08-4D6A-94C0-9E76681E2B34}"/>
            </c:ext>
          </c:extLst>
        </c:ser>
        <c:dLbls>
          <c:showLegendKey val="0"/>
          <c:showVal val="0"/>
          <c:showCatName val="0"/>
          <c:showSerName val="0"/>
          <c:showPercent val="0"/>
          <c:showBubbleSize val="0"/>
        </c:dLbls>
        <c:marker val="1"/>
        <c:smooth val="0"/>
        <c:axId val="893728584"/>
        <c:axId val="893730552"/>
      </c:lineChart>
      <c:catAx>
        <c:axId val="893731864"/>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3726944"/>
        <c:crosses val="autoZero"/>
        <c:auto val="1"/>
        <c:lblAlgn val="ctr"/>
        <c:lblOffset val="100"/>
        <c:noMultiLvlLbl val="0"/>
      </c:catAx>
      <c:valAx>
        <c:axId val="893726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3731864"/>
        <c:crosses val="autoZero"/>
        <c:crossBetween val="between"/>
      </c:valAx>
      <c:valAx>
        <c:axId val="893730552"/>
        <c:scaling>
          <c:orientation val="minMax"/>
        </c:scaling>
        <c:delete val="0"/>
        <c:axPos val="r"/>
        <c:numFmt formatCode="#,##0.0" sourceLinked="1"/>
        <c:majorTickMark val="out"/>
        <c:minorTickMark val="none"/>
        <c:tickLblPos val="nextTo"/>
        <c:spPr>
          <a:solidFill>
            <a:schemeClr val="bg1"/>
          </a:solidFill>
          <a:ln>
            <a:noFill/>
          </a:ln>
          <a:effectLst/>
        </c:spPr>
        <c:txPr>
          <a:bodyPr rot="-60000000" spcFirstLastPara="1" vertOverflow="ellipsis" vert="horz" wrap="square" anchor="ctr" anchorCtr="1"/>
          <a:lstStyle/>
          <a:p>
            <a:pPr>
              <a:defRPr sz="900" b="0" i="0" u="none" strike="noStrike" kern="1200" baseline="0">
                <a:solidFill>
                  <a:schemeClr val="accent4">
                    <a:lumMod val="75000"/>
                  </a:schemeClr>
                </a:solidFill>
                <a:latin typeface="+mn-lt"/>
                <a:ea typeface="+mn-ea"/>
                <a:cs typeface="+mn-cs"/>
              </a:defRPr>
            </a:pPr>
            <a:endParaRPr lang="de-DE"/>
          </a:p>
        </c:txPr>
        <c:crossAx val="893728584"/>
        <c:crosses val="max"/>
        <c:crossBetween val="between"/>
      </c:valAx>
      <c:catAx>
        <c:axId val="893728584"/>
        <c:scaling>
          <c:orientation val="minMax"/>
        </c:scaling>
        <c:delete val="1"/>
        <c:axPos val="b"/>
        <c:numFmt formatCode="0" sourceLinked="1"/>
        <c:majorTickMark val="out"/>
        <c:minorTickMark val="none"/>
        <c:tickLblPos val="nextTo"/>
        <c:crossAx val="893730552"/>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Todesfälle</a:t>
            </a:r>
          </a:p>
        </c:rich>
      </c:tx>
      <c:layout>
        <c:manualLayout>
          <c:xMode val="edge"/>
          <c:yMode val="edge"/>
          <c:x val="0.47704992649533179"/>
          <c:y val="4.11527889258397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3.7998001965394594E-2"/>
          <c:y val="0.13818198507239635"/>
          <c:w val="0.94317316842323962"/>
          <c:h val="0.76471311130311959"/>
        </c:manualLayout>
      </c:layout>
      <c:barChart>
        <c:barDir val="col"/>
        <c:grouping val="clustered"/>
        <c:varyColors val="0"/>
        <c:ser>
          <c:idx val="0"/>
          <c:order val="0"/>
          <c:spPr>
            <a:solidFill>
              <a:schemeClr val="accent1"/>
            </a:solidFill>
            <a:ln>
              <a:noFill/>
            </a:ln>
            <a:effectLst>
              <a:glow>
                <a:schemeClr val="accent1">
                  <a:alpha val="40000"/>
                </a:schemeClr>
              </a:glow>
              <a:outerShdw blurRad="50800" dir="5400000" algn="ctr" rotWithShape="0">
                <a:srgbClr val="000000">
                  <a:alpha val="43137"/>
                </a:srgbClr>
              </a:outerShdw>
            </a:effectLst>
          </c:spPr>
          <c:invertIfNegative val="0"/>
          <c:cat>
            <c:numRef>
              <c:extLst>
                <c:ext xmlns:c15="http://schemas.microsoft.com/office/drawing/2012/chart" uri="{02D57815-91ED-43cb-92C2-25804820EDAC}">
                  <c15:fullRef>
                    <c15:sqref>'1. Covid-19-Daten'!$A$4:$A$290</c15:sqref>
                  </c15:fullRef>
                </c:ext>
              </c:extLst>
              <c:f>'1. Covid-19-Daten'!$A$23:$A$290</c:f>
              <c:numCache>
                <c:formatCode>[$-F800]dddd\,\ mmmm\ dd\,\ yyyy\,\ hh:mm:ss</c:formatCode>
                <c:ptCount val="268"/>
                <c:pt idx="0">
                  <c:v>43906.333333333336</c:v>
                </c:pt>
                <c:pt idx="1">
                  <c:v>43907.333333333336</c:v>
                </c:pt>
                <c:pt idx="2">
                  <c:v>43908.333333333336</c:v>
                </c:pt>
                <c:pt idx="3">
                  <c:v>43909.333333333336</c:v>
                </c:pt>
                <c:pt idx="4">
                  <c:v>43910.333333333336</c:v>
                </c:pt>
                <c:pt idx="5">
                  <c:v>43911.333333333336</c:v>
                </c:pt>
                <c:pt idx="6">
                  <c:v>43912.333333333336</c:v>
                </c:pt>
                <c:pt idx="7">
                  <c:v>43913.333333333336</c:v>
                </c:pt>
                <c:pt idx="8">
                  <c:v>43914.333333333336</c:v>
                </c:pt>
                <c:pt idx="9">
                  <c:v>43915.333333333336</c:v>
                </c:pt>
                <c:pt idx="10">
                  <c:v>43916.333333333336</c:v>
                </c:pt>
                <c:pt idx="11">
                  <c:v>43917.333333333336</c:v>
                </c:pt>
                <c:pt idx="12">
                  <c:v>43918.333333333336</c:v>
                </c:pt>
                <c:pt idx="13">
                  <c:v>43919.333333333336</c:v>
                </c:pt>
                <c:pt idx="14">
                  <c:v>43920.333333333336</c:v>
                </c:pt>
                <c:pt idx="15">
                  <c:v>43921.333333333336</c:v>
                </c:pt>
                <c:pt idx="16">
                  <c:v>43922.333333333336</c:v>
                </c:pt>
                <c:pt idx="17">
                  <c:v>43923.333333333336</c:v>
                </c:pt>
                <c:pt idx="18">
                  <c:v>43924.333333333336</c:v>
                </c:pt>
                <c:pt idx="19">
                  <c:v>43925.333333333336</c:v>
                </c:pt>
                <c:pt idx="20">
                  <c:v>43926.333333333336</c:v>
                </c:pt>
                <c:pt idx="21">
                  <c:v>43927.333333333336</c:v>
                </c:pt>
                <c:pt idx="22">
                  <c:v>43928.333333333336</c:v>
                </c:pt>
                <c:pt idx="23">
                  <c:v>43929.333333333336</c:v>
                </c:pt>
                <c:pt idx="24">
                  <c:v>43930.333333333336</c:v>
                </c:pt>
                <c:pt idx="25">
                  <c:v>43931.333333333336</c:v>
                </c:pt>
                <c:pt idx="26">
                  <c:v>43932.333333333336</c:v>
                </c:pt>
                <c:pt idx="27">
                  <c:v>43933.333333333336</c:v>
                </c:pt>
                <c:pt idx="28">
                  <c:v>43934.333333333336</c:v>
                </c:pt>
                <c:pt idx="29">
                  <c:v>43935.333333333336</c:v>
                </c:pt>
                <c:pt idx="30">
                  <c:v>43936.333333333336</c:v>
                </c:pt>
                <c:pt idx="31">
                  <c:v>43937.333333333336</c:v>
                </c:pt>
                <c:pt idx="32">
                  <c:v>43938.333333333336</c:v>
                </c:pt>
                <c:pt idx="33">
                  <c:v>43939.333333333336</c:v>
                </c:pt>
                <c:pt idx="34">
                  <c:v>43940.333333333336</c:v>
                </c:pt>
                <c:pt idx="35">
                  <c:v>43941.333333333336</c:v>
                </c:pt>
                <c:pt idx="36">
                  <c:v>43942.333333333336</c:v>
                </c:pt>
                <c:pt idx="37">
                  <c:v>43943.333333333336</c:v>
                </c:pt>
                <c:pt idx="38">
                  <c:v>43944.333333333336</c:v>
                </c:pt>
                <c:pt idx="39">
                  <c:v>43945.333333333336</c:v>
                </c:pt>
                <c:pt idx="40">
                  <c:v>43946.333333333336</c:v>
                </c:pt>
                <c:pt idx="41">
                  <c:v>43947.333333333336</c:v>
                </c:pt>
                <c:pt idx="42">
                  <c:v>43948.333333333336</c:v>
                </c:pt>
                <c:pt idx="43">
                  <c:v>43949.333333333336</c:v>
                </c:pt>
                <c:pt idx="44">
                  <c:v>43950.333333333336</c:v>
                </c:pt>
                <c:pt idx="45">
                  <c:v>43951.333333333336</c:v>
                </c:pt>
                <c:pt idx="46">
                  <c:v>43952.333333333336</c:v>
                </c:pt>
                <c:pt idx="47">
                  <c:v>43953.333333333336</c:v>
                </c:pt>
                <c:pt idx="48">
                  <c:v>43954.333333333336</c:v>
                </c:pt>
                <c:pt idx="49">
                  <c:v>43955.333333333336</c:v>
                </c:pt>
                <c:pt idx="50">
                  <c:v>43956.333333333336</c:v>
                </c:pt>
                <c:pt idx="51">
                  <c:v>43957.333333333336</c:v>
                </c:pt>
                <c:pt idx="52">
                  <c:v>43958.333333333336</c:v>
                </c:pt>
                <c:pt idx="53">
                  <c:v>43959.333333333336</c:v>
                </c:pt>
                <c:pt idx="54">
                  <c:v>43960.333333333336</c:v>
                </c:pt>
                <c:pt idx="55">
                  <c:v>43961.333333333336</c:v>
                </c:pt>
                <c:pt idx="56">
                  <c:v>43962.333333333336</c:v>
                </c:pt>
                <c:pt idx="57">
                  <c:v>43963.333333333336</c:v>
                </c:pt>
                <c:pt idx="58">
                  <c:v>43964.333333333336</c:v>
                </c:pt>
                <c:pt idx="59">
                  <c:v>43965.333333333336</c:v>
                </c:pt>
                <c:pt idx="60">
                  <c:v>43966.333333333336</c:v>
                </c:pt>
                <c:pt idx="61">
                  <c:v>43967.333333333336</c:v>
                </c:pt>
                <c:pt idx="62">
                  <c:v>43968.333333333336</c:v>
                </c:pt>
                <c:pt idx="63">
                  <c:v>43969.333333333336</c:v>
                </c:pt>
                <c:pt idx="64">
                  <c:v>43970.333333333336</c:v>
                </c:pt>
                <c:pt idx="65">
                  <c:v>43971.333333333336</c:v>
                </c:pt>
                <c:pt idx="66">
                  <c:v>43972.333333333336</c:v>
                </c:pt>
                <c:pt idx="67">
                  <c:v>43973.333333333336</c:v>
                </c:pt>
                <c:pt idx="68">
                  <c:v>43974.333333333336</c:v>
                </c:pt>
                <c:pt idx="69">
                  <c:v>43975.333333333336</c:v>
                </c:pt>
                <c:pt idx="70">
                  <c:v>43976.333333333336</c:v>
                </c:pt>
                <c:pt idx="71">
                  <c:v>43977.333333333336</c:v>
                </c:pt>
                <c:pt idx="72">
                  <c:v>43978.333333333336</c:v>
                </c:pt>
                <c:pt idx="73">
                  <c:v>43979.333333333336</c:v>
                </c:pt>
                <c:pt idx="74">
                  <c:v>43980.333333333336</c:v>
                </c:pt>
                <c:pt idx="75">
                  <c:v>43981.333333333336</c:v>
                </c:pt>
                <c:pt idx="76">
                  <c:v>43982.333333333336</c:v>
                </c:pt>
                <c:pt idx="77">
                  <c:v>43983.333333333336</c:v>
                </c:pt>
                <c:pt idx="78">
                  <c:v>43984.333333333336</c:v>
                </c:pt>
                <c:pt idx="79">
                  <c:v>43985.333333333336</c:v>
                </c:pt>
                <c:pt idx="80">
                  <c:v>43986.333333333336</c:v>
                </c:pt>
                <c:pt idx="81">
                  <c:v>43987.333333333336</c:v>
                </c:pt>
                <c:pt idx="82">
                  <c:v>43988.333333333336</c:v>
                </c:pt>
                <c:pt idx="83">
                  <c:v>43989.333333333336</c:v>
                </c:pt>
                <c:pt idx="84">
                  <c:v>43990.333333333336</c:v>
                </c:pt>
                <c:pt idx="85">
                  <c:v>43991.333333333336</c:v>
                </c:pt>
                <c:pt idx="86">
                  <c:v>43992.333333333336</c:v>
                </c:pt>
                <c:pt idx="87">
                  <c:v>43993.333333333336</c:v>
                </c:pt>
                <c:pt idx="88">
                  <c:v>43994.333333333336</c:v>
                </c:pt>
                <c:pt idx="89">
                  <c:v>43995.333333333336</c:v>
                </c:pt>
                <c:pt idx="90">
                  <c:v>43996.333333333336</c:v>
                </c:pt>
                <c:pt idx="91">
                  <c:v>43997.333333333336</c:v>
                </c:pt>
                <c:pt idx="92">
                  <c:v>43998.333333333336</c:v>
                </c:pt>
                <c:pt idx="93">
                  <c:v>43999.333333333336</c:v>
                </c:pt>
                <c:pt idx="94">
                  <c:v>44000.333333333336</c:v>
                </c:pt>
                <c:pt idx="95">
                  <c:v>44001.333333333336</c:v>
                </c:pt>
                <c:pt idx="96">
                  <c:v>44002.333333333336</c:v>
                </c:pt>
                <c:pt idx="97">
                  <c:v>44003.333333333336</c:v>
                </c:pt>
                <c:pt idx="98">
                  <c:v>44004.333333333336</c:v>
                </c:pt>
                <c:pt idx="99">
                  <c:v>44005.333333333336</c:v>
                </c:pt>
                <c:pt idx="100">
                  <c:v>44006.333333333336</c:v>
                </c:pt>
                <c:pt idx="101">
                  <c:v>44007.333333333336</c:v>
                </c:pt>
                <c:pt idx="102">
                  <c:v>44008.333333333336</c:v>
                </c:pt>
                <c:pt idx="103">
                  <c:v>44009.333333333336</c:v>
                </c:pt>
                <c:pt idx="104">
                  <c:v>44010.333333333336</c:v>
                </c:pt>
                <c:pt idx="105">
                  <c:v>44011.333333333336</c:v>
                </c:pt>
                <c:pt idx="106">
                  <c:v>44012.333333333336</c:v>
                </c:pt>
                <c:pt idx="107">
                  <c:v>44013.333333333336</c:v>
                </c:pt>
                <c:pt idx="108">
                  <c:v>44014.333333333336</c:v>
                </c:pt>
                <c:pt idx="109">
                  <c:v>44015.333333333336</c:v>
                </c:pt>
                <c:pt idx="110">
                  <c:v>44016.333333333336</c:v>
                </c:pt>
                <c:pt idx="111">
                  <c:v>44017.333333333336</c:v>
                </c:pt>
                <c:pt idx="112">
                  <c:v>44018.333333333336</c:v>
                </c:pt>
                <c:pt idx="113">
                  <c:v>44019.333333333336</c:v>
                </c:pt>
                <c:pt idx="114">
                  <c:v>44020.333333333336</c:v>
                </c:pt>
                <c:pt idx="115">
                  <c:v>44021.333333333336</c:v>
                </c:pt>
                <c:pt idx="116">
                  <c:v>44022.333333333336</c:v>
                </c:pt>
                <c:pt idx="117">
                  <c:v>44023.333333333336</c:v>
                </c:pt>
                <c:pt idx="118">
                  <c:v>44024.333333333336</c:v>
                </c:pt>
                <c:pt idx="119">
                  <c:v>44025.333333333336</c:v>
                </c:pt>
                <c:pt idx="120">
                  <c:v>44026.333333333336</c:v>
                </c:pt>
                <c:pt idx="121">
                  <c:v>44027.333333333336</c:v>
                </c:pt>
                <c:pt idx="122">
                  <c:v>44028.333333333336</c:v>
                </c:pt>
                <c:pt idx="123">
                  <c:v>44029.333333333336</c:v>
                </c:pt>
                <c:pt idx="124">
                  <c:v>44030.333333333336</c:v>
                </c:pt>
                <c:pt idx="125">
                  <c:v>44031.333333333336</c:v>
                </c:pt>
                <c:pt idx="126">
                  <c:v>44032.333333333336</c:v>
                </c:pt>
                <c:pt idx="127">
                  <c:v>44033.333333333336</c:v>
                </c:pt>
                <c:pt idx="128">
                  <c:v>44034.333333333336</c:v>
                </c:pt>
                <c:pt idx="129">
                  <c:v>44035.333333333336</c:v>
                </c:pt>
                <c:pt idx="130">
                  <c:v>44036.333333333336</c:v>
                </c:pt>
                <c:pt idx="131">
                  <c:v>44037.333333333336</c:v>
                </c:pt>
                <c:pt idx="132">
                  <c:v>44038.333333333336</c:v>
                </c:pt>
                <c:pt idx="133">
                  <c:v>44039.333333333336</c:v>
                </c:pt>
                <c:pt idx="134">
                  <c:v>44040.333333333336</c:v>
                </c:pt>
                <c:pt idx="135">
                  <c:v>44041.333333333336</c:v>
                </c:pt>
                <c:pt idx="136">
                  <c:v>44042.333333333336</c:v>
                </c:pt>
                <c:pt idx="137">
                  <c:v>44043.333333333336</c:v>
                </c:pt>
                <c:pt idx="138">
                  <c:v>44044.333333333336</c:v>
                </c:pt>
                <c:pt idx="139">
                  <c:v>44045.333333333336</c:v>
                </c:pt>
                <c:pt idx="140">
                  <c:v>44046.333333333336</c:v>
                </c:pt>
                <c:pt idx="141">
                  <c:v>44047.333333333336</c:v>
                </c:pt>
                <c:pt idx="142">
                  <c:v>44048.333333333336</c:v>
                </c:pt>
                <c:pt idx="143">
                  <c:v>44049.333333333336</c:v>
                </c:pt>
                <c:pt idx="144">
                  <c:v>44050.333333333336</c:v>
                </c:pt>
                <c:pt idx="145">
                  <c:v>44051.333333333336</c:v>
                </c:pt>
                <c:pt idx="146">
                  <c:v>44052.333333333336</c:v>
                </c:pt>
                <c:pt idx="147">
                  <c:v>44053.333333333336</c:v>
                </c:pt>
                <c:pt idx="148">
                  <c:v>44054.333333333336</c:v>
                </c:pt>
                <c:pt idx="149">
                  <c:v>44055.333333333336</c:v>
                </c:pt>
                <c:pt idx="150">
                  <c:v>44056.333333333336</c:v>
                </c:pt>
                <c:pt idx="151">
                  <c:v>44057.333333333336</c:v>
                </c:pt>
                <c:pt idx="152">
                  <c:v>44058.333333333336</c:v>
                </c:pt>
                <c:pt idx="153">
                  <c:v>44059.333333333336</c:v>
                </c:pt>
                <c:pt idx="154">
                  <c:v>44060.333333333336</c:v>
                </c:pt>
                <c:pt idx="155">
                  <c:v>44061.333333333336</c:v>
                </c:pt>
                <c:pt idx="156">
                  <c:v>44062.333333333336</c:v>
                </c:pt>
                <c:pt idx="157">
                  <c:v>44063.333333333336</c:v>
                </c:pt>
                <c:pt idx="158">
                  <c:v>44064.333333333336</c:v>
                </c:pt>
                <c:pt idx="159">
                  <c:v>44065.333333333336</c:v>
                </c:pt>
                <c:pt idx="160">
                  <c:v>44066.333333333336</c:v>
                </c:pt>
                <c:pt idx="161">
                  <c:v>44067.333333333336</c:v>
                </c:pt>
                <c:pt idx="162">
                  <c:v>44068.333333333336</c:v>
                </c:pt>
                <c:pt idx="163">
                  <c:v>44069.333333333336</c:v>
                </c:pt>
                <c:pt idx="164">
                  <c:v>44070.333333333336</c:v>
                </c:pt>
                <c:pt idx="165">
                  <c:v>44071.333333333336</c:v>
                </c:pt>
                <c:pt idx="166">
                  <c:v>44072.333333333336</c:v>
                </c:pt>
                <c:pt idx="167">
                  <c:v>44073.333333333336</c:v>
                </c:pt>
                <c:pt idx="168">
                  <c:v>44074.333333333336</c:v>
                </c:pt>
                <c:pt idx="169">
                  <c:v>44075.333333333336</c:v>
                </c:pt>
                <c:pt idx="170">
                  <c:v>44076.333333333336</c:v>
                </c:pt>
                <c:pt idx="171">
                  <c:v>44077.333333333336</c:v>
                </c:pt>
                <c:pt idx="172">
                  <c:v>44078.333333333336</c:v>
                </c:pt>
                <c:pt idx="173">
                  <c:v>44079.333333333336</c:v>
                </c:pt>
                <c:pt idx="174">
                  <c:v>44080.333333333336</c:v>
                </c:pt>
                <c:pt idx="175">
                  <c:v>44081.333333333336</c:v>
                </c:pt>
                <c:pt idx="176">
                  <c:v>44082.333333333336</c:v>
                </c:pt>
                <c:pt idx="177">
                  <c:v>44083.333333333336</c:v>
                </c:pt>
                <c:pt idx="178">
                  <c:v>44084.333333333336</c:v>
                </c:pt>
                <c:pt idx="179">
                  <c:v>44085.333333333336</c:v>
                </c:pt>
                <c:pt idx="180">
                  <c:v>44086.333333333336</c:v>
                </c:pt>
                <c:pt idx="181">
                  <c:v>44087.333333333336</c:v>
                </c:pt>
                <c:pt idx="182">
                  <c:v>44088.333333333336</c:v>
                </c:pt>
                <c:pt idx="183">
                  <c:v>44089.333333333336</c:v>
                </c:pt>
                <c:pt idx="184">
                  <c:v>44090.333333333336</c:v>
                </c:pt>
                <c:pt idx="185">
                  <c:v>44091.333333333336</c:v>
                </c:pt>
                <c:pt idx="186">
                  <c:v>44092.333333333336</c:v>
                </c:pt>
                <c:pt idx="187">
                  <c:v>44093.333333333336</c:v>
                </c:pt>
                <c:pt idx="188">
                  <c:v>44094.333333333336</c:v>
                </c:pt>
                <c:pt idx="189">
                  <c:v>44095.333333333336</c:v>
                </c:pt>
                <c:pt idx="190">
                  <c:v>44096.333333333336</c:v>
                </c:pt>
                <c:pt idx="191">
                  <c:v>44097.333333333336</c:v>
                </c:pt>
                <c:pt idx="192">
                  <c:v>44098.333333333336</c:v>
                </c:pt>
                <c:pt idx="193">
                  <c:v>44099.333333333336</c:v>
                </c:pt>
                <c:pt idx="194">
                  <c:v>44100.333333333336</c:v>
                </c:pt>
                <c:pt idx="195">
                  <c:v>44101.333333333336</c:v>
                </c:pt>
                <c:pt idx="196">
                  <c:v>44102.333333333336</c:v>
                </c:pt>
                <c:pt idx="197">
                  <c:v>44103.333333333336</c:v>
                </c:pt>
                <c:pt idx="198">
                  <c:v>44104.333333333336</c:v>
                </c:pt>
                <c:pt idx="199">
                  <c:v>44105.333333333336</c:v>
                </c:pt>
                <c:pt idx="200">
                  <c:v>44106.333333333336</c:v>
                </c:pt>
                <c:pt idx="201">
                  <c:v>44107.333333333336</c:v>
                </c:pt>
                <c:pt idx="202">
                  <c:v>44108.333333333336</c:v>
                </c:pt>
                <c:pt idx="203">
                  <c:v>44109.333333333336</c:v>
                </c:pt>
                <c:pt idx="204">
                  <c:v>44110.333333333336</c:v>
                </c:pt>
                <c:pt idx="205">
                  <c:v>44111.333333333336</c:v>
                </c:pt>
                <c:pt idx="206">
                  <c:v>44112.333333333336</c:v>
                </c:pt>
                <c:pt idx="207">
                  <c:v>44113.333333333336</c:v>
                </c:pt>
                <c:pt idx="208">
                  <c:v>44114.333333333336</c:v>
                </c:pt>
                <c:pt idx="209">
                  <c:v>44115.333333333336</c:v>
                </c:pt>
                <c:pt idx="210">
                  <c:v>44116.333333333336</c:v>
                </c:pt>
                <c:pt idx="211">
                  <c:v>44117.333333333336</c:v>
                </c:pt>
                <c:pt idx="212">
                  <c:v>44118.333333333336</c:v>
                </c:pt>
                <c:pt idx="213">
                  <c:v>44119.333333333336</c:v>
                </c:pt>
                <c:pt idx="214">
                  <c:v>44120.333333333336</c:v>
                </c:pt>
                <c:pt idx="215">
                  <c:v>44121.333333333336</c:v>
                </c:pt>
                <c:pt idx="216">
                  <c:v>44122.333333333336</c:v>
                </c:pt>
                <c:pt idx="217">
                  <c:v>44123.333333333336</c:v>
                </c:pt>
                <c:pt idx="218">
                  <c:v>44124.333333333336</c:v>
                </c:pt>
                <c:pt idx="219">
                  <c:v>44125.333333333336</c:v>
                </c:pt>
                <c:pt idx="220">
                  <c:v>44126.333333333336</c:v>
                </c:pt>
                <c:pt idx="221">
                  <c:v>44127.333333333336</c:v>
                </c:pt>
                <c:pt idx="222">
                  <c:v>44128.333333333336</c:v>
                </c:pt>
                <c:pt idx="223">
                  <c:v>44129.333333333336</c:v>
                </c:pt>
                <c:pt idx="224">
                  <c:v>44130.333333333336</c:v>
                </c:pt>
                <c:pt idx="225">
                  <c:v>44131.333333333336</c:v>
                </c:pt>
                <c:pt idx="226">
                  <c:v>44132.333333333336</c:v>
                </c:pt>
                <c:pt idx="227">
                  <c:v>44133.333333333336</c:v>
                </c:pt>
                <c:pt idx="228">
                  <c:v>44134.333333333336</c:v>
                </c:pt>
                <c:pt idx="229">
                  <c:v>44135.333333333336</c:v>
                </c:pt>
                <c:pt idx="230">
                  <c:v>44136.333333333336</c:v>
                </c:pt>
                <c:pt idx="231">
                  <c:v>44137.333333333336</c:v>
                </c:pt>
                <c:pt idx="232">
                  <c:v>44138.333333333336</c:v>
                </c:pt>
                <c:pt idx="233">
                  <c:v>44139.333333333336</c:v>
                </c:pt>
                <c:pt idx="234">
                  <c:v>44140.333333333336</c:v>
                </c:pt>
                <c:pt idx="235">
                  <c:v>44141.333333333336</c:v>
                </c:pt>
                <c:pt idx="236">
                  <c:v>44142.333333333336</c:v>
                </c:pt>
                <c:pt idx="237">
                  <c:v>44143.333333333336</c:v>
                </c:pt>
                <c:pt idx="238">
                  <c:v>44144.333333333336</c:v>
                </c:pt>
                <c:pt idx="239">
                  <c:v>44145.333333333336</c:v>
                </c:pt>
                <c:pt idx="240">
                  <c:v>44146.333333333336</c:v>
                </c:pt>
                <c:pt idx="241">
                  <c:v>44147.333333333336</c:v>
                </c:pt>
                <c:pt idx="242">
                  <c:v>44148.333333333336</c:v>
                </c:pt>
                <c:pt idx="243">
                  <c:v>44149.333333333336</c:v>
                </c:pt>
                <c:pt idx="244">
                  <c:v>44150.333333333336</c:v>
                </c:pt>
                <c:pt idx="245">
                  <c:v>44151.333333333336</c:v>
                </c:pt>
                <c:pt idx="246">
                  <c:v>44152.333333333336</c:v>
                </c:pt>
                <c:pt idx="247">
                  <c:v>44153.333333333336</c:v>
                </c:pt>
                <c:pt idx="248">
                  <c:v>44154.333333333336</c:v>
                </c:pt>
                <c:pt idx="249">
                  <c:v>44155.333333333336</c:v>
                </c:pt>
                <c:pt idx="250">
                  <c:v>44156.333333333336</c:v>
                </c:pt>
                <c:pt idx="251">
                  <c:v>44157.333333333336</c:v>
                </c:pt>
                <c:pt idx="252">
                  <c:v>44158.333333333336</c:v>
                </c:pt>
                <c:pt idx="253">
                  <c:v>44159.333333333336</c:v>
                </c:pt>
                <c:pt idx="254">
                  <c:v>44160.333333333336</c:v>
                </c:pt>
                <c:pt idx="255">
                  <c:v>44161.333333333336</c:v>
                </c:pt>
                <c:pt idx="256">
                  <c:v>44162.333333333336</c:v>
                </c:pt>
                <c:pt idx="257">
                  <c:v>44163.333333333336</c:v>
                </c:pt>
                <c:pt idx="258">
                  <c:v>44164.333333333336</c:v>
                </c:pt>
                <c:pt idx="259">
                  <c:v>44165.333333333336</c:v>
                </c:pt>
                <c:pt idx="260">
                  <c:v>44166.333333333336</c:v>
                </c:pt>
                <c:pt idx="261">
                  <c:v>44167.333333333336</c:v>
                </c:pt>
                <c:pt idx="262">
                  <c:v>44168.333333333336</c:v>
                </c:pt>
                <c:pt idx="263">
                  <c:v>44169.333333333336</c:v>
                </c:pt>
                <c:pt idx="264">
                  <c:v>44170.333333333336</c:v>
                </c:pt>
                <c:pt idx="265">
                  <c:v>44171.333333333336</c:v>
                </c:pt>
                <c:pt idx="266">
                  <c:v>44172.333333333336</c:v>
                </c:pt>
                <c:pt idx="267">
                  <c:v>44173.333333333336</c:v>
                </c:pt>
              </c:numCache>
            </c:numRef>
          </c:cat>
          <c:val>
            <c:numRef>
              <c:extLst>
                <c:ext xmlns:c15="http://schemas.microsoft.com/office/drawing/2012/chart" uri="{02D57815-91ED-43cb-92C2-25804820EDAC}">
                  <c15:fullRef>
                    <c15:sqref>'1. Covid-19-Daten'!$N$4:$N$290</c15:sqref>
                  </c15:fullRef>
                </c:ext>
              </c:extLst>
              <c:f>'1. Covid-19-Daten'!$N$23:$N$290</c:f>
              <c:numCache>
                <c:formatCode>0</c:formatCode>
                <c:ptCount val="268"/>
                <c:pt idx="0">
                  <c:v>0</c:v>
                </c:pt>
                <c:pt idx="1">
                  <c:v>0</c:v>
                </c:pt>
                <c:pt idx="2">
                  <c:v>0</c:v>
                </c:pt>
                <c:pt idx="3">
                  <c:v>1</c:v>
                </c:pt>
                <c:pt idx="4">
                  <c:v>0</c:v>
                </c:pt>
                <c:pt idx="5">
                  <c:v>0</c:v>
                </c:pt>
                <c:pt idx="6">
                  <c:v>0</c:v>
                </c:pt>
                <c:pt idx="7">
                  <c:v>1</c:v>
                </c:pt>
                <c:pt idx="8">
                  <c:v>0</c:v>
                </c:pt>
                <c:pt idx="9">
                  <c:v>0</c:v>
                </c:pt>
                <c:pt idx="10">
                  <c:v>1</c:v>
                </c:pt>
                <c:pt idx="11">
                  <c:v>2</c:v>
                </c:pt>
                <c:pt idx="12">
                  <c:v>3</c:v>
                </c:pt>
                <c:pt idx="13">
                  <c:v>1</c:v>
                </c:pt>
                <c:pt idx="14">
                  <c:v>2</c:v>
                </c:pt>
                <c:pt idx="15">
                  <c:v>0</c:v>
                </c:pt>
                <c:pt idx="16">
                  <c:v>0</c:v>
                </c:pt>
                <c:pt idx="17">
                  <c:v>3</c:v>
                </c:pt>
                <c:pt idx="18">
                  <c:v>1</c:v>
                </c:pt>
                <c:pt idx="19">
                  <c:v>3</c:v>
                </c:pt>
                <c:pt idx="20">
                  <c:v>1</c:v>
                </c:pt>
                <c:pt idx="21">
                  <c:v>0</c:v>
                </c:pt>
                <c:pt idx="22">
                  <c:v>0</c:v>
                </c:pt>
                <c:pt idx="23">
                  <c:v>3</c:v>
                </c:pt>
                <c:pt idx="24">
                  <c:v>0</c:v>
                </c:pt>
                <c:pt idx="25">
                  <c:v>4</c:v>
                </c:pt>
                <c:pt idx="26">
                  <c:v>1</c:v>
                </c:pt>
                <c:pt idx="27">
                  <c:v>0</c:v>
                </c:pt>
                <c:pt idx="28">
                  <c:v>0</c:v>
                </c:pt>
                <c:pt idx="29">
                  <c:v>2</c:v>
                </c:pt>
                <c:pt idx="30">
                  <c:v>0</c:v>
                </c:pt>
                <c:pt idx="31">
                  <c:v>1</c:v>
                </c:pt>
                <c:pt idx="32">
                  <c:v>0</c:v>
                </c:pt>
                <c:pt idx="33">
                  <c:v>0</c:v>
                </c:pt>
                <c:pt idx="34">
                  <c:v>1</c:v>
                </c:pt>
                <c:pt idx="35">
                  <c:v>1</c:v>
                </c:pt>
                <c:pt idx="36">
                  <c:v>2</c:v>
                </c:pt>
                <c:pt idx="37">
                  <c:v>1</c:v>
                </c:pt>
                <c:pt idx="38">
                  <c:v>1</c:v>
                </c:pt>
                <c:pt idx="39">
                  <c:v>0</c:v>
                </c:pt>
                <c:pt idx="40">
                  <c:v>1</c:v>
                </c:pt>
                <c:pt idx="41">
                  <c:v>0</c:v>
                </c:pt>
                <c:pt idx="42">
                  <c:v>1</c:v>
                </c:pt>
                <c:pt idx="43">
                  <c:v>0</c:v>
                </c:pt>
                <c:pt idx="44">
                  <c:v>2</c:v>
                </c:pt>
                <c:pt idx="45">
                  <c:v>0</c:v>
                </c:pt>
                <c:pt idx="46">
                  <c:v>1</c:v>
                </c:pt>
                <c:pt idx="47">
                  <c:v>0</c:v>
                </c:pt>
                <c:pt idx="48">
                  <c:v>0</c:v>
                </c:pt>
                <c:pt idx="49">
                  <c:v>1</c:v>
                </c:pt>
                <c:pt idx="50">
                  <c:v>0</c:v>
                </c:pt>
                <c:pt idx="51">
                  <c:v>0</c:v>
                </c:pt>
                <c:pt idx="52">
                  <c:v>0</c:v>
                </c:pt>
                <c:pt idx="53">
                  <c:v>1</c:v>
                </c:pt>
                <c:pt idx="54">
                  <c:v>0</c:v>
                </c:pt>
                <c:pt idx="55">
                  <c:v>1</c:v>
                </c:pt>
                <c:pt idx="56">
                  <c:v>0</c:v>
                </c:pt>
                <c:pt idx="57">
                  <c:v>0</c:v>
                </c:pt>
                <c:pt idx="58">
                  <c:v>0</c:v>
                </c:pt>
                <c:pt idx="59">
                  <c:v>0</c:v>
                </c:pt>
                <c:pt idx="60">
                  <c:v>1</c:v>
                </c:pt>
                <c:pt idx="61">
                  <c:v>1</c:v>
                </c:pt>
                <c:pt idx="62">
                  <c:v>0</c:v>
                </c:pt>
                <c:pt idx="63">
                  <c:v>0</c:v>
                </c:pt>
                <c:pt idx="64">
                  <c:v>0</c:v>
                </c:pt>
                <c:pt idx="65">
                  <c:v>0</c:v>
                </c:pt>
                <c:pt idx="66">
                  <c:v>0</c:v>
                </c:pt>
                <c:pt idx="67">
                  <c:v>0</c:v>
                </c:pt>
                <c:pt idx="68">
                  <c:v>0</c:v>
                </c:pt>
                <c:pt idx="69">
                  <c:v>0</c:v>
                </c:pt>
                <c:pt idx="70">
                  <c:v>0</c:v>
                </c:pt>
                <c:pt idx="71">
                  <c:v>1</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1</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1</c:v>
                </c:pt>
                <c:pt idx="134">
                  <c:v>0</c:v>
                </c:pt>
                <c:pt idx="135">
                  <c:v>0</c:v>
                </c:pt>
                <c:pt idx="136">
                  <c:v>0</c:v>
                </c:pt>
                <c:pt idx="137">
                  <c:v>0</c:v>
                </c:pt>
                <c:pt idx="138">
                  <c:v>1</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1</c:v>
                </c:pt>
                <c:pt idx="155">
                  <c:v>0</c:v>
                </c:pt>
                <c:pt idx="156">
                  <c:v>0</c:v>
                </c:pt>
                <c:pt idx="157">
                  <c:v>0</c:v>
                </c:pt>
                <c:pt idx="158">
                  <c:v>0</c:v>
                </c:pt>
                <c:pt idx="159">
                  <c:v>0</c:v>
                </c:pt>
                <c:pt idx="160">
                  <c:v>1</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1</c:v>
                </c:pt>
                <c:pt idx="180">
                  <c:v>0</c:v>
                </c:pt>
                <c:pt idx="181">
                  <c:v>0</c:v>
                </c:pt>
                <c:pt idx="182">
                  <c:v>0</c:v>
                </c:pt>
                <c:pt idx="183">
                  <c:v>0</c:v>
                </c:pt>
                <c:pt idx="184">
                  <c:v>0</c:v>
                </c:pt>
                <c:pt idx="185">
                  <c:v>1</c:v>
                </c:pt>
                <c:pt idx="186">
                  <c:v>0</c:v>
                </c:pt>
                <c:pt idx="187">
                  <c:v>0</c:v>
                </c:pt>
                <c:pt idx="188">
                  <c:v>0</c:v>
                </c:pt>
                <c:pt idx="189">
                  <c:v>0</c:v>
                </c:pt>
                <c:pt idx="190" formatCode="#,##0">
                  <c:v>0</c:v>
                </c:pt>
                <c:pt idx="191" formatCode="#,##0">
                  <c:v>0</c:v>
                </c:pt>
                <c:pt idx="192">
                  <c:v>0</c:v>
                </c:pt>
                <c:pt idx="193">
                  <c:v>0</c:v>
                </c:pt>
                <c:pt idx="194">
                  <c:v>0</c:v>
                </c:pt>
                <c:pt idx="195">
                  <c:v>0</c:v>
                </c:pt>
                <c:pt idx="196">
                  <c:v>1</c:v>
                </c:pt>
                <c:pt idx="197">
                  <c:v>0</c:v>
                </c:pt>
                <c:pt idx="198">
                  <c:v>0</c:v>
                </c:pt>
                <c:pt idx="199">
                  <c:v>0</c:v>
                </c:pt>
                <c:pt idx="200">
                  <c:v>0</c:v>
                </c:pt>
                <c:pt idx="201">
                  <c:v>0</c:v>
                </c:pt>
                <c:pt idx="202">
                  <c:v>0</c:v>
                </c:pt>
                <c:pt idx="203">
                  <c:v>0</c:v>
                </c:pt>
                <c:pt idx="204">
                  <c:v>0</c:v>
                </c:pt>
                <c:pt idx="205">
                  <c:v>1</c:v>
                </c:pt>
                <c:pt idx="206">
                  <c:v>0</c:v>
                </c:pt>
                <c:pt idx="207">
                  <c:v>0</c:v>
                </c:pt>
                <c:pt idx="208">
                  <c:v>0</c:v>
                </c:pt>
                <c:pt idx="209">
                  <c:v>0</c:v>
                </c:pt>
                <c:pt idx="210">
                  <c:v>0</c:v>
                </c:pt>
                <c:pt idx="211">
                  <c:v>1</c:v>
                </c:pt>
                <c:pt idx="212">
                  <c:v>1</c:v>
                </c:pt>
                <c:pt idx="213">
                  <c:v>0</c:v>
                </c:pt>
                <c:pt idx="214">
                  <c:v>0</c:v>
                </c:pt>
                <c:pt idx="215">
                  <c:v>0</c:v>
                </c:pt>
                <c:pt idx="216">
                  <c:v>0</c:v>
                </c:pt>
                <c:pt idx="217">
                  <c:v>0</c:v>
                </c:pt>
                <c:pt idx="218">
                  <c:v>0</c:v>
                </c:pt>
                <c:pt idx="219">
                  <c:v>0</c:v>
                </c:pt>
                <c:pt idx="220">
                  <c:v>1</c:v>
                </c:pt>
                <c:pt idx="221">
                  <c:v>0</c:v>
                </c:pt>
                <c:pt idx="222">
                  <c:v>0</c:v>
                </c:pt>
                <c:pt idx="223">
                  <c:v>0</c:v>
                </c:pt>
                <c:pt idx="224">
                  <c:v>1</c:v>
                </c:pt>
                <c:pt idx="225">
                  <c:v>0</c:v>
                </c:pt>
                <c:pt idx="226">
                  <c:v>6</c:v>
                </c:pt>
                <c:pt idx="227">
                  <c:v>5</c:v>
                </c:pt>
                <c:pt idx="228">
                  <c:v>1</c:v>
                </c:pt>
                <c:pt idx="229">
                  <c:v>5</c:v>
                </c:pt>
                <c:pt idx="230">
                  <c:v>3</c:v>
                </c:pt>
                <c:pt idx="231">
                  <c:v>4</c:v>
                </c:pt>
                <c:pt idx="232">
                  <c:v>3</c:v>
                </c:pt>
                <c:pt idx="233">
                  <c:v>3</c:v>
                </c:pt>
                <c:pt idx="234">
                  <c:v>2</c:v>
                </c:pt>
                <c:pt idx="235">
                  <c:v>6</c:v>
                </c:pt>
                <c:pt idx="236">
                  <c:v>2</c:v>
                </c:pt>
                <c:pt idx="237">
                  <c:v>2</c:v>
                </c:pt>
                <c:pt idx="238">
                  <c:v>1</c:v>
                </c:pt>
                <c:pt idx="239">
                  <c:v>5</c:v>
                </c:pt>
                <c:pt idx="240">
                  <c:v>2</c:v>
                </c:pt>
                <c:pt idx="241">
                  <c:v>6</c:v>
                </c:pt>
                <c:pt idx="242">
                  <c:v>5</c:v>
                </c:pt>
                <c:pt idx="243">
                  <c:v>3</c:v>
                </c:pt>
                <c:pt idx="244">
                  <c:v>2</c:v>
                </c:pt>
                <c:pt idx="245">
                  <c:v>5</c:v>
                </c:pt>
                <c:pt idx="246">
                  <c:v>4</c:v>
                </c:pt>
                <c:pt idx="247">
                  <c:v>7</c:v>
                </c:pt>
                <c:pt idx="248">
                  <c:v>5</c:v>
                </c:pt>
                <c:pt idx="249">
                  <c:v>5</c:v>
                </c:pt>
                <c:pt idx="250">
                  <c:v>6</c:v>
                </c:pt>
                <c:pt idx="251">
                  <c:v>4</c:v>
                </c:pt>
                <c:pt idx="252">
                  <c:v>5</c:v>
                </c:pt>
                <c:pt idx="253">
                  <c:v>8</c:v>
                </c:pt>
                <c:pt idx="254">
                  <c:v>3</c:v>
                </c:pt>
                <c:pt idx="255">
                  <c:v>7</c:v>
                </c:pt>
                <c:pt idx="256">
                  <c:v>3</c:v>
                </c:pt>
                <c:pt idx="257">
                  <c:v>8</c:v>
                </c:pt>
                <c:pt idx="258">
                  <c:v>5</c:v>
                </c:pt>
                <c:pt idx="259">
                  <c:v>2</c:v>
                </c:pt>
                <c:pt idx="260">
                  <c:v>4</c:v>
                </c:pt>
                <c:pt idx="261">
                  <c:v>8</c:v>
                </c:pt>
                <c:pt idx="262">
                  <c:v>3</c:v>
                </c:pt>
                <c:pt idx="263">
                  <c:v>4</c:v>
                </c:pt>
                <c:pt idx="264">
                  <c:v>7</c:v>
                </c:pt>
                <c:pt idx="265">
                  <c:v>6</c:v>
                </c:pt>
                <c:pt idx="266">
                  <c:v>1</c:v>
                </c:pt>
                <c:pt idx="267">
                  <c:v>1</c:v>
                </c:pt>
              </c:numCache>
            </c:numRef>
          </c:val>
          <c:extLst>
            <c:ext xmlns:c16="http://schemas.microsoft.com/office/drawing/2014/chart" uri="{C3380CC4-5D6E-409C-BE32-E72D297353CC}">
              <c16:uniqueId val="{00000000-6F9D-434F-B68A-7243B43F4DA2}"/>
            </c:ext>
          </c:extLst>
        </c:ser>
        <c:dLbls>
          <c:showLegendKey val="0"/>
          <c:showVal val="0"/>
          <c:showCatName val="0"/>
          <c:showSerName val="0"/>
          <c:showPercent val="0"/>
          <c:showBubbleSize val="0"/>
        </c:dLbls>
        <c:gapWidth val="90"/>
        <c:axId val="890064336"/>
        <c:axId val="890061712"/>
      </c:barChart>
      <c:dateAx>
        <c:axId val="890064336"/>
        <c:scaling>
          <c:orientation val="minMax"/>
        </c:scaling>
        <c:delete val="0"/>
        <c:axPos val="b"/>
        <c:numFmt formatCode="mmmm/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0061712"/>
        <c:crosses val="autoZero"/>
        <c:auto val="1"/>
        <c:lblOffset val="100"/>
        <c:baseTimeUnit val="days"/>
        <c:majorUnit val="1"/>
        <c:majorTimeUnit val="months"/>
        <c:minorUnit val="7"/>
        <c:minorTimeUnit val="days"/>
      </c:dateAx>
      <c:valAx>
        <c:axId val="8900617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0064336"/>
        <c:crosses val="autoZero"/>
        <c:crossBetween val="between"/>
        <c:majorUnit val="1"/>
        <c:min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r>
              <a:rPr lang="de-CH"/>
              <a:t>Contact Tracing: Ansteckungsorte</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ofPieChart>
        <c:ofPieType val="pie"/>
        <c:varyColors val="1"/>
        <c:ser>
          <c:idx val="1"/>
          <c:order val="0"/>
          <c:tx>
            <c:strRef>
              <c:f>'3. Ansteckungsorte'!$B$218:$AC$218</c:f>
              <c:strCache>
                <c:ptCount val="28"/>
                <c:pt idx="0">
                  <c:v>Unbekannt</c:v>
                </c:pt>
                <c:pt idx="2">
                  <c:v>Familie</c:v>
                </c:pt>
                <c:pt idx="4">
                  <c:v>Einreise Ausland</c:v>
                </c:pt>
                <c:pt idx="6">
                  <c:v>Arbeitsplatz</c:v>
                </c:pt>
                <c:pt idx="8">
                  <c:v>Schule</c:v>
                </c:pt>
                <c:pt idx="10">
                  <c:v>Bekannte/Nachbarn</c:v>
                </c:pt>
                <c:pt idx="12">
                  <c:v>Club/Bar</c:v>
                </c:pt>
                <c:pt idx="14">
                  <c:v>Veranstaltung privat</c:v>
                </c:pt>
                <c:pt idx="16">
                  <c:v>Heime</c:v>
                </c:pt>
                <c:pt idx="18">
                  <c:v>Restaurant/Lokal</c:v>
                </c:pt>
                <c:pt idx="20">
                  <c:v>Veranstaltung öffentlich</c:v>
                </c:pt>
                <c:pt idx="22">
                  <c:v>Arzt/Spital</c:v>
                </c:pt>
                <c:pt idx="24">
                  <c:v>Geschäfte und Läden</c:v>
                </c:pt>
                <c:pt idx="26">
                  <c:v>Militär/Zivildienst</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AB6-4C38-AD9A-0A6C05C35B1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AB6-4C38-AD9A-0A6C05C35B1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AB6-4C38-AD9A-0A6C05C35B1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AB6-4C38-AD9A-0A6C05C35B1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AB6-4C38-AD9A-0A6C05C35B1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AAB6-4C38-AD9A-0A6C05C35B1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AAB6-4C38-AD9A-0A6C05C35B1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AAB6-4C38-AD9A-0A6C05C35B1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AAB6-4C38-AD9A-0A6C05C35B1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AAB6-4C38-AD9A-0A6C05C35B16}"/>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AAB6-4C38-AD9A-0A6C05C35B16}"/>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AAB6-4C38-AD9A-0A6C05C35B16}"/>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AAB6-4C38-AD9A-0A6C05C35B16}"/>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38-AAB6-4C38-AD9A-0A6C05C35B16}"/>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5B21-4571-A966-EC73CB9C9473}"/>
              </c:ext>
            </c:extLst>
          </c:dPt>
          <c:dLbls>
            <c:dLbl>
              <c:idx val="2"/>
              <c:layout>
                <c:manualLayout>
                  <c:x val="-4.1082455667425098E-2"/>
                  <c:y val="7.85670037690786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AB6-4C38-AD9A-0A6C05C35B16}"/>
                </c:ext>
              </c:extLst>
            </c:dLbl>
            <c:dLbl>
              <c:idx val="4"/>
              <c:layout>
                <c:manualLayout>
                  <c:x val="-4.6388127045917009E-3"/>
                  <c:y val="-2.766320377617468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AAB6-4C38-AD9A-0A6C05C35B16}"/>
                </c:ext>
              </c:extLst>
            </c:dLbl>
            <c:dLbl>
              <c:idx val="5"/>
              <c:layout>
                <c:manualLayout>
                  <c:x val="4.6836385620336787E-3"/>
                  <c:y val="-3.668777929704894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AAB6-4C38-AD9A-0A6C05C35B16}"/>
                </c:ext>
              </c:extLst>
            </c:dLbl>
            <c:dLbl>
              <c:idx val="6"/>
              <c:layout>
                <c:manualLayout>
                  <c:x val="3.0201421451532041E-3"/>
                  <c:y val="-3.460239625735405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AAB6-4C38-AD9A-0A6C05C35B16}"/>
                </c:ext>
              </c:extLst>
            </c:dLbl>
            <c:dLbl>
              <c:idx val="7"/>
              <c:layout>
                <c:manualLayout>
                  <c:x val="1.879589489515989E-3"/>
                  <c:y val="-3.054625656822837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AAB6-4C38-AD9A-0A6C05C35B16}"/>
                </c:ext>
              </c:extLst>
            </c:dLbl>
            <c:dLbl>
              <c:idx val="10"/>
              <c:layout>
                <c:manualLayout>
                  <c:x val="1.2351884843628503E-3"/>
                  <c:y val="-3.1038960642143531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5-AAB6-4C38-AD9A-0A6C05C35B16}"/>
                </c:ext>
              </c:extLst>
            </c:dLbl>
            <c:dLbl>
              <c:idx val="12"/>
              <c:layout>
                <c:manualLayout>
                  <c:x val="1.3254208326597147E-3"/>
                  <c:y val="-6.9112897558352357E-3"/>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6.502143018272051E-2"/>
                      <c:h val="3.6771439658517653E-2"/>
                    </c:manualLayout>
                  </c15:layout>
                </c:ext>
                <c:ext xmlns:c16="http://schemas.microsoft.com/office/drawing/2014/chart" uri="{C3380CC4-5D6E-409C-BE32-E72D297353CC}">
                  <c16:uniqueId val="{00000019-AAB6-4C38-AD9A-0A6C05C35B16}"/>
                </c:ext>
              </c:extLst>
            </c:dLbl>
            <c:dLbl>
              <c:idx val="13"/>
              <c:layout>
                <c:manualLayout>
                  <c:x val="-6.3162643807805098E-3"/>
                  <c:y val="1.941096128990861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38-AAB6-4C38-AD9A-0A6C05C35B16}"/>
                </c:ext>
              </c:extLst>
            </c:dLbl>
            <c:numFmt formatCode="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de-DE"/>
              </a:p>
            </c:txPr>
            <c:dLblPos val="bestFit"/>
            <c:showLegendKey val="0"/>
            <c:showVal val="0"/>
            <c:showCatName val="1"/>
            <c:showSerName val="0"/>
            <c:showPercent val="1"/>
            <c:showBubbleSize val="0"/>
            <c:showLeaderLines val="1"/>
            <c:leaderLines>
              <c:spPr>
                <a:ln w="9525" cap="flat" cmpd="sng" algn="ctr">
                  <a:solidFill>
                    <a:schemeClr val="accent1"/>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'3. Ansteckungsorte'!$B$218:$AC$218</c15:sqref>
                  </c15:fullRef>
                </c:ext>
              </c:extLst>
              <c:f>('3. Ansteckungsorte'!$B$218,'3. Ansteckungsorte'!$D$218,'3. Ansteckungsorte'!$F$218,'3. Ansteckungsorte'!$H$218,'3. Ansteckungsorte'!$J$218,'3. Ansteckungsorte'!$L$218,'3. Ansteckungsorte'!$N$218,'3. Ansteckungsorte'!$P$218,'3. Ansteckungsorte'!$R$218,'3. Ansteckungsorte'!$T$218,'3. Ansteckungsorte'!$V$218,'3. Ansteckungsorte'!$X$218,'3. Ansteckungsorte'!$Z$218,'3. Ansteckungsorte'!$AB$218:$AC$218)</c:f>
              <c:strCache>
                <c:ptCount val="14"/>
                <c:pt idx="0">
                  <c:v>Unbekannt</c:v>
                </c:pt>
                <c:pt idx="1">
                  <c:v>Familie</c:v>
                </c:pt>
                <c:pt idx="2">
                  <c:v>Einreise Ausland</c:v>
                </c:pt>
                <c:pt idx="3">
                  <c:v>Arbeitsplatz</c:v>
                </c:pt>
                <c:pt idx="4">
                  <c:v>Schule</c:v>
                </c:pt>
                <c:pt idx="5">
                  <c:v>Bekannte/Nachbarn</c:v>
                </c:pt>
                <c:pt idx="6">
                  <c:v>Club/Bar</c:v>
                </c:pt>
                <c:pt idx="7">
                  <c:v>Veranstaltung privat</c:v>
                </c:pt>
                <c:pt idx="8">
                  <c:v>Heime</c:v>
                </c:pt>
                <c:pt idx="9">
                  <c:v>Restaurant/Lokal</c:v>
                </c:pt>
                <c:pt idx="10">
                  <c:v>Veranstaltung öffentlich</c:v>
                </c:pt>
                <c:pt idx="11">
                  <c:v>Arzt/Spital</c:v>
                </c:pt>
                <c:pt idx="12">
                  <c:v>Geschäfte und Läden</c:v>
                </c:pt>
                <c:pt idx="13">
                  <c:v>Militär/Zivildienst</c:v>
                </c:pt>
              </c:strCache>
            </c:strRef>
          </c:cat>
          <c:val>
            <c:numRef>
              <c:extLst>
                <c:ext xmlns:c15="http://schemas.microsoft.com/office/drawing/2012/chart" uri="{02D57815-91ED-43cb-92C2-25804820EDAC}">
                  <c15:fullRef>
                    <c15:sqref>'3. Ansteckungsorte'!$B$219:$AC$219</c15:sqref>
                  </c15:fullRef>
                </c:ext>
              </c:extLst>
              <c:f>('3. Ansteckungsorte'!$B$219,'3. Ansteckungsorte'!$D$219,'3. Ansteckungsorte'!$F$219,'3. Ansteckungsorte'!$H$219,'3. Ansteckungsorte'!$J$219,'3. Ansteckungsorte'!$L$219,'3. Ansteckungsorte'!$N$219,'3. Ansteckungsorte'!$P$219,'3. Ansteckungsorte'!$R$219,'3. Ansteckungsorte'!$T$219,'3. Ansteckungsorte'!$V$219,'3. Ansteckungsorte'!$X$219,'3. Ansteckungsorte'!$Z$219,'3. Ansteckungsorte'!$AB$219:$AC$219)</c:f>
              <c:numCache>
                <c:formatCode>#,##0</c:formatCode>
                <c:ptCount val="15"/>
                <c:pt idx="0">
                  <c:v>8645</c:v>
                </c:pt>
                <c:pt idx="1">
                  <c:v>4701</c:v>
                </c:pt>
                <c:pt idx="2">
                  <c:v>302</c:v>
                </c:pt>
                <c:pt idx="3">
                  <c:v>1389</c:v>
                </c:pt>
                <c:pt idx="4">
                  <c:v>139</c:v>
                </c:pt>
                <c:pt idx="5">
                  <c:v>726</c:v>
                </c:pt>
                <c:pt idx="6">
                  <c:v>30</c:v>
                </c:pt>
                <c:pt idx="7">
                  <c:v>409</c:v>
                </c:pt>
                <c:pt idx="8">
                  <c:v>213</c:v>
                </c:pt>
                <c:pt idx="9">
                  <c:v>15</c:v>
                </c:pt>
                <c:pt idx="10">
                  <c:v>10</c:v>
                </c:pt>
                <c:pt idx="11">
                  <c:v>16</c:v>
                </c:pt>
                <c:pt idx="12">
                  <c:v>6</c:v>
                </c:pt>
                <c:pt idx="13">
                  <c:v>4</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1A-AAB6-4C38-AD9A-0A6C05C35B16}"/>
            </c:ext>
          </c:extLst>
        </c:ser>
        <c:dLbls>
          <c:dLblPos val="inEnd"/>
          <c:showLegendKey val="0"/>
          <c:showVal val="0"/>
          <c:showCatName val="0"/>
          <c:showSerName val="0"/>
          <c:showPercent val="1"/>
          <c:showBubbleSize val="0"/>
          <c:showLeaderLines val="1"/>
        </c:dLbls>
        <c:gapWidth val="100"/>
        <c:splitType val="pos"/>
        <c:splitPos val="7"/>
        <c:secondPieSize val="75"/>
        <c:serLines>
          <c:spPr>
            <a:ln w="9525" cap="flat" cmpd="sng" algn="ctr">
              <a:solidFill>
                <a:schemeClr val="tx1">
                  <a:lumMod val="35000"/>
                  <a:lumOff val="65000"/>
                </a:schemeClr>
              </a:solidFill>
              <a:round/>
            </a:ln>
            <a:effectLst/>
          </c:spPr>
        </c:serLines>
        <c:extLst/>
      </c:ofPieChart>
      <c:spPr>
        <a:noFill/>
        <a:ln>
          <a:noFill/>
        </a:ln>
        <a:effectLst/>
      </c:spPr>
    </c:plotArea>
    <c:legend>
      <c:legendPos val="b"/>
      <c:layout>
        <c:manualLayout>
          <c:xMode val="edge"/>
          <c:yMode val="edge"/>
          <c:x val="5.4681647940074907E-2"/>
          <c:y val="0.90335560790640412"/>
          <c:w val="0.9"/>
          <c:h val="2.1223589566274275E-2"/>
        </c:manualLayout>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a:solidFill>
          <a:schemeClr val="tx1">
            <a:lumMod val="15000"/>
            <a:lumOff val="85000"/>
            <a:lumOff val="10000"/>
          </a:schemeClr>
        </a:solidFill>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wall>
</cs:chartStyle>
</file>

<file path=xl/charts/style11.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4.xml.rels><?xml version="1.0" encoding="UTF-8" standalone="yes"?>
<Relationships xmlns="http://schemas.openxmlformats.org/package/2006/relationships"><Relationship Id="rId1" Type="http://schemas.openxmlformats.org/officeDocument/2006/relationships/chart" Target="../charts/chart9.xml"/></Relationships>
</file>

<file path=xl/drawings/_rels/drawing5.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50614</xdr:colOff>
      <xdr:row>29</xdr:row>
      <xdr:rowOff>117361</xdr:rowOff>
    </xdr:from>
    <xdr:to>
      <xdr:col>23</xdr:col>
      <xdr:colOff>291353</xdr:colOff>
      <xdr:row>57</xdr:row>
      <xdr:rowOff>5678</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50614</xdr:colOff>
      <xdr:row>0</xdr:row>
      <xdr:rowOff>87603</xdr:rowOff>
    </xdr:from>
    <xdr:to>
      <xdr:col>23</xdr:col>
      <xdr:colOff>400239</xdr:colOff>
      <xdr:row>28</xdr:row>
      <xdr:rowOff>100854</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50614</xdr:colOff>
      <xdr:row>58</xdr:row>
      <xdr:rowOff>22185</xdr:rowOff>
    </xdr:from>
    <xdr:to>
      <xdr:col>23</xdr:col>
      <xdr:colOff>379694</xdr:colOff>
      <xdr:row>84</xdr:row>
      <xdr:rowOff>116690</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50614</xdr:colOff>
      <xdr:row>85</xdr:row>
      <xdr:rowOff>133197</xdr:rowOff>
    </xdr:from>
    <xdr:to>
      <xdr:col>23</xdr:col>
      <xdr:colOff>368114</xdr:colOff>
      <xdr:row>112</xdr:row>
      <xdr:rowOff>149631</xdr:rowOff>
    </xdr:to>
    <xdr:graphicFrame macro="">
      <xdr:nvGraphicFramePr>
        <xdr:cNvPr id="6" name="Diagram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59764</xdr:colOff>
      <xdr:row>0</xdr:row>
      <xdr:rowOff>67234</xdr:rowOff>
    </xdr:from>
    <xdr:to>
      <xdr:col>22</xdr:col>
      <xdr:colOff>145293</xdr:colOff>
      <xdr:row>28</xdr:row>
      <xdr:rowOff>86999</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170889</xdr:colOff>
      <xdr:row>29</xdr:row>
      <xdr:rowOff>167156</xdr:rowOff>
    </xdr:from>
    <xdr:to>
      <xdr:col>22</xdr:col>
      <xdr:colOff>256418</xdr:colOff>
      <xdr:row>58</xdr:row>
      <xdr:rowOff>12295</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59764</xdr:colOff>
      <xdr:row>0</xdr:row>
      <xdr:rowOff>67234</xdr:rowOff>
    </xdr:from>
    <xdr:to>
      <xdr:col>22</xdr:col>
      <xdr:colOff>145293</xdr:colOff>
      <xdr:row>28</xdr:row>
      <xdr:rowOff>86999</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170889</xdr:colOff>
      <xdr:row>29</xdr:row>
      <xdr:rowOff>167156</xdr:rowOff>
    </xdr:from>
    <xdr:to>
      <xdr:col>22</xdr:col>
      <xdr:colOff>256418</xdr:colOff>
      <xdr:row>58</xdr:row>
      <xdr:rowOff>12295</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0</xdr:colOff>
      <xdr:row>0</xdr:row>
      <xdr:rowOff>66675</xdr:rowOff>
    </xdr:from>
    <xdr:to>
      <xdr:col>18</xdr:col>
      <xdr:colOff>0</xdr:colOff>
      <xdr:row>35</xdr:row>
      <xdr:rowOff>119062</xdr:rowOff>
    </xdr:to>
    <xdr:graphicFrame macro="">
      <xdr:nvGraphicFramePr>
        <xdr:cNvPr id="2" name="Diagram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35719</xdr:colOff>
      <xdr:row>22</xdr:row>
      <xdr:rowOff>166688</xdr:rowOff>
    </xdr:from>
    <xdr:to>
      <xdr:col>21</xdr:col>
      <xdr:colOff>205325</xdr:colOff>
      <xdr:row>52</xdr:row>
      <xdr:rowOff>95250</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450849</xdr:colOff>
      <xdr:row>0</xdr:row>
      <xdr:rowOff>0</xdr:rowOff>
    </xdr:from>
    <xdr:to>
      <xdr:col>14</xdr:col>
      <xdr:colOff>838199</xdr:colOff>
      <xdr:row>45</xdr:row>
      <xdr:rowOff>38100</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Standard">
      <a:majorFont>
        <a:latin typeface="Arial"/>
        <a:ea typeface=""/>
        <a:cs typeface=""/>
      </a:majorFont>
      <a:minorFont>
        <a:latin typeface="Arial"/>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0"/>
  <sheetViews>
    <sheetView topLeftCell="A4" zoomScaleNormal="100" zoomScalePageLayoutView="60" workbookViewId="0">
      <selection activeCell="D24" sqref="D24"/>
    </sheetView>
  </sheetViews>
  <sheetFormatPr baseColWidth="10" defaultRowHeight="14.25" x14ac:dyDescent="0.2"/>
  <cols>
    <col min="1" max="1" width="121.25" style="1" customWidth="1"/>
  </cols>
  <sheetData>
    <row r="1" spans="1:1" ht="15" x14ac:dyDescent="0.25">
      <c r="A1" s="2" t="s">
        <v>85</v>
      </c>
    </row>
    <row r="2" spans="1:1" x14ac:dyDescent="0.2">
      <c r="A2" s="3"/>
    </row>
    <row r="3" spans="1:1" ht="57" x14ac:dyDescent="0.2">
      <c r="A3" s="3" t="s">
        <v>88</v>
      </c>
    </row>
    <row r="4" spans="1:1" x14ac:dyDescent="0.2">
      <c r="A4" s="3" t="s">
        <v>163</v>
      </c>
    </row>
    <row r="5" spans="1:1" x14ac:dyDescent="0.2">
      <c r="A5" s="3"/>
    </row>
    <row r="6" spans="1:1" ht="15" x14ac:dyDescent="0.25">
      <c r="A6" s="2" t="s">
        <v>86</v>
      </c>
    </row>
    <row r="7" spans="1:1" x14ac:dyDescent="0.2">
      <c r="A7" s="4" t="s">
        <v>93</v>
      </c>
    </row>
    <row r="8" spans="1:1" x14ac:dyDescent="0.2">
      <c r="A8" s="5" t="s">
        <v>122</v>
      </c>
    </row>
    <row r="9" spans="1:1" x14ac:dyDescent="0.2">
      <c r="A9" s="6" t="s">
        <v>94</v>
      </c>
    </row>
    <row r="10" spans="1:1" x14ac:dyDescent="0.2">
      <c r="A10" s="6" t="s">
        <v>173</v>
      </c>
    </row>
    <row r="11" spans="1:1" x14ac:dyDescent="0.2">
      <c r="A11" s="6" t="s">
        <v>187</v>
      </c>
    </row>
    <row r="12" spans="1:1" x14ac:dyDescent="0.2">
      <c r="A12" s="7"/>
    </row>
    <row r="13" spans="1:1" x14ac:dyDescent="0.2">
      <c r="A13" s="7" t="s">
        <v>89</v>
      </c>
    </row>
    <row r="14" spans="1:1" x14ac:dyDescent="0.2">
      <c r="A14" s="7"/>
    </row>
    <row r="15" spans="1:1" x14ac:dyDescent="0.2">
      <c r="A15" s="7" t="s">
        <v>95</v>
      </c>
    </row>
    <row r="16" spans="1:1" x14ac:dyDescent="0.2">
      <c r="A16" s="6" t="s">
        <v>96</v>
      </c>
    </row>
    <row r="17" spans="1:1" x14ac:dyDescent="0.2">
      <c r="A17" s="7"/>
    </row>
    <row r="18" spans="1:1" x14ac:dyDescent="0.2">
      <c r="A18" s="7" t="s">
        <v>97</v>
      </c>
    </row>
    <row r="19" spans="1:1" x14ac:dyDescent="0.2">
      <c r="A19" s="7"/>
    </row>
    <row r="20" spans="1:1" x14ac:dyDescent="0.2">
      <c r="A20" s="7" t="s">
        <v>98</v>
      </c>
    </row>
    <row r="21" spans="1:1" x14ac:dyDescent="0.2">
      <c r="A21" s="5" t="s">
        <v>100</v>
      </c>
    </row>
    <row r="22" spans="1:1" x14ac:dyDescent="0.2">
      <c r="A22" s="6" t="s">
        <v>99</v>
      </c>
    </row>
    <row r="23" spans="1:1" x14ac:dyDescent="0.2">
      <c r="A23" s="8"/>
    </row>
    <row r="24" spans="1:1" ht="114.75" x14ac:dyDescent="0.2">
      <c r="A24" s="152" t="s">
        <v>188</v>
      </c>
    </row>
    <row r="25" spans="1:1" x14ac:dyDescent="0.2">
      <c r="A25" s="8"/>
    </row>
    <row r="26" spans="1:1" x14ac:dyDescent="0.2">
      <c r="A26" s="8"/>
    </row>
    <row r="27" spans="1:1" x14ac:dyDescent="0.2">
      <c r="A27" s="8"/>
    </row>
    <row r="28" spans="1:1" x14ac:dyDescent="0.2">
      <c r="A28" s="8"/>
    </row>
    <row r="29" spans="1:1" x14ac:dyDescent="0.2">
      <c r="A29" s="8"/>
    </row>
    <row r="30" spans="1:1" x14ac:dyDescent="0.2">
      <c r="A30" s="8"/>
    </row>
    <row r="31" spans="1:1" x14ac:dyDescent="0.2">
      <c r="A31" s="8"/>
    </row>
    <row r="32" spans="1:1" x14ac:dyDescent="0.2">
      <c r="A32" s="8"/>
    </row>
    <row r="33" spans="1:1" x14ac:dyDescent="0.2">
      <c r="A33" s="8"/>
    </row>
    <row r="34" spans="1:1" x14ac:dyDescent="0.2">
      <c r="A34"/>
    </row>
    <row r="35" spans="1:1" x14ac:dyDescent="0.2">
      <c r="A35"/>
    </row>
    <row r="36" spans="1:1" x14ac:dyDescent="0.2">
      <c r="A36"/>
    </row>
    <row r="37" spans="1:1" x14ac:dyDescent="0.2">
      <c r="A37"/>
    </row>
    <row r="38" spans="1:1" x14ac:dyDescent="0.2">
      <c r="A38"/>
    </row>
    <row r="39" spans="1:1" x14ac:dyDescent="0.2">
      <c r="A39"/>
    </row>
    <row r="40" spans="1:1" x14ac:dyDescent="0.2">
      <c r="A40"/>
    </row>
    <row r="41" spans="1:1" x14ac:dyDescent="0.2">
      <c r="A41"/>
    </row>
    <row r="42" spans="1:1" x14ac:dyDescent="0.2">
      <c r="A42"/>
    </row>
    <row r="43" spans="1:1" x14ac:dyDescent="0.2">
      <c r="A43"/>
    </row>
    <row r="44" spans="1:1" x14ac:dyDescent="0.2">
      <c r="A44"/>
    </row>
    <row r="45" spans="1:1" x14ac:dyDescent="0.2">
      <c r="A45"/>
    </row>
    <row r="46" spans="1:1" x14ac:dyDescent="0.2">
      <c r="A46"/>
    </row>
    <row r="47" spans="1:1" x14ac:dyDescent="0.2">
      <c r="A47"/>
    </row>
    <row r="48" spans="1:1" x14ac:dyDescent="0.2">
      <c r="A48"/>
    </row>
    <row r="49" spans="1:1" x14ac:dyDescent="0.2">
      <c r="A49"/>
    </row>
    <row r="50" spans="1:1" x14ac:dyDescent="0.2">
      <c r="A50"/>
    </row>
    <row r="51" spans="1:1" x14ac:dyDescent="0.2">
      <c r="A51"/>
    </row>
    <row r="52" spans="1:1" x14ac:dyDescent="0.2">
      <c r="A52"/>
    </row>
    <row r="53" spans="1:1" x14ac:dyDescent="0.2">
      <c r="A53"/>
    </row>
    <row r="54" spans="1:1" x14ac:dyDescent="0.2">
      <c r="A54"/>
    </row>
    <row r="55" spans="1:1" x14ac:dyDescent="0.2">
      <c r="A55"/>
    </row>
    <row r="56" spans="1:1" x14ac:dyDescent="0.2">
      <c r="A56"/>
    </row>
    <row r="57" spans="1:1" x14ac:dyDescent="0.2">
      <c r="A57"/>
    </row>
    <row r="58" spans="1:1" x14ac:dyDescent="0.2">
      <c r="A58"/>
    </row>
    <row r="59" spans="1:1" x14ac:dyDescent="0.2">
      <c r="A59"/>
    </row>
    <row r="60" spans="1:1" x14ac:dyDescent="0.2">
      <c r="A60"/>
    </row>
  </sheetData>
  <hyperlinks>
    <hyperlink ref="A7" location="'1. Covid-19-Daten'!A1" display="1. Covid-19-Daten (Laborbestätigte Fälle, Hospitalisationen, Todesfälle und geschätzt geheilte Personen)"/>
    <hyperlink ref="A8" location="'1.1 Grafiken Covid-19'!A1" display="1.1 Grafiken Laborbestätigte Fälle, Inzidenzen, Todesfälle"/>
    <hyperlink ref="A9" location="'1.2 Grafiken Hospitalisationen'!A1" display="1.2 Grafiken Hospitalisationen"/>
    <hyperlink ref="A13" location="'2. Contact Tracing'!A1" display="2. Contact Tracing"/>
    <hyperlink ref="A15" location="'3. Ansteckungsorte'!A1" display="3. Ansteckungsorte"/>
    <hyperlink ref="A16" location="'3.1 Grafiken Ansteckungsorte'!A1" display="3.1 Grafiken Ansteckungsorte"/>
    <hyperlink ref="A18" location="'4. SwissCovid App'!A1" display="4. SwissCovid App"/>
    <hyperlink ref="A20" location="'5. Quarantäne nach Einreise'!A1" display="5. Quarantäne nach Einreise"/>
    <hyperlink ref="A22" location="'5.2 Reisemittel, -wege'!A1" display="5.2 Reisemittel, -wege"/>
    <hyperlink ref="A21" location="'5.1 nach Risikogebieten'!A1" display="5.1 Einreise nach Risikogebieten"/>
    <hyperlink ref="A10" location="'1.3 Labortests'!A1" display="1.3 Tests"/>
    <hyperlink ref="A11" location="'1.4 Todesfälle'!A1" display="1.4 Todesfälle"/>
  </hyperlinks>
  <pageMargins left="0.7" right="0.7" top="0.78125" bottom="0.78740157499999996" header="0.3" footer="0.3"/>
  <pageSetup paperSize="9" orientation="landscape" r:id="rId1"/>
  <headerFooter>
    <oddHeader>&amp;L&amp;G&amp;R&amp;"-,Fett"&amp;8DEPARTEMENT GESUNDHEIT UND SOZIALES
Generalsekretariat
Kommunikation</oddHeader>
    <oddFooter>&amp;R&amp;"-,Fett"&amp;8&amp;D</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16"/>
  <sheetViews>
    <sheetView zoomScaleNormal="100" workbookViewId="0">
      <pane ySplit="3" topLeftCell="A259" activePane="bottomLeft" state="frozen"/>
      <selection pane="bottomLeft" activeCell="N287" sqref="N287"/>
    </sheetView>
  </sheetViews>
  <sheetFormatPr baseColWidth="10" defaultColWidth="11.625" defaultRowHeight="12" x14ac:dyDescent="0.2"/>
  <cols>
    <col min="1" max="1" width="30.125" style="36" customWidth="1"/>
    <col min="2" max="2" width="9.75" style="36" customWidth="1"/>
    <col min="3" max="3" width="10.625" style="44" customWidth="1"/>
    <col min="4" max="4" width="10.625" style="45" customWidth="1"/>
    <col min="5" max="5" width="14.125" style="45" customWidth="1"/>
    <col min="6" max="6" width="11.125" style="45" customWidth="1"/>
    <col min="7" max="7" width="14.375" style="45" customWidth="1"/>
    <col min="8" max="8" width="15.375" style="45" customWidth="1"/>
    <col min="9" max="12" width="13.75" style="47" customWidth="1"/>
    <col min="13" max="13" width="17.875" style="47" customWidth="1"/>
    <col min="14" max="14" width="9.75" style="36" bestFit="1" customWidth="1"/>
    <col min="15" max="15" width="10.625" style="36" customWidth="1"/>
    <col min="16" max="16" width="5.75" style="36" hidden="1" customWidth="1"/>
    <col min="17" max="18" width="16" style="44" hidden="1" customWidth="1"/>
    <col min="19" max="19" width="16.125" style="46" customWidth="1"/>
    <col min="20" max="16384" width="11.625" style="36"/>
  </cols>
  <sheetData>
    <row r="1" spans="1:21" ht="15" customHeight="1" thickTop="1" x14ac:dyDescent="0.2">
      <c r="A1" s="188" t="s">
        <v>92</v>
      </c>
      <c r="B1" s="189"/>
      <c r="C1" s="189"/>
      <c r="D1" s="189"/>
      <c r="E1" s="189"/>
      <c r="F1" s="189"/>
      <c r="G1" s="189"/>
      <c r="H1" s="189"/>
      <c r="I1" s="189"/>
      <c r="J1" s="189"/>
      <c r="K1" s="189"/>
      <c r="L1" s="189"/>
      <c r="M1" s="189"/>
      <c r="N1" s="189"/>
      <c r="O1" s="189"/>
      <c r="P1" s="189"/>
      <c r="Q1" s="189"/>
      <c r="R1" s="189"/>
      <c r="S1" s="190"/>
    </row>
    <row r="2" spans="1:21" ht="41.1" customHeight="1" x14ac:dyDescent="0.2">
      <c r="A2" s="15"/>
      <c r="B2" s="184" t="s">
        <v>0</v>
      </c>
      <c r="C2" s="185"/>
      <c r="D2" s="185"/>
      <c r="E2" s="185"/>
      <c r="F2" s="185"/>
      <c r="G2" s="185"/>
      <c r="H2" s="186"/>
      <c r="I2" s="187" t="s">
        <v>84</v>
      </c>
      <c r="J2" s="187"/>
      <c r="K2" s="187"/>
      <c r="L2" s="187"/>
      <c r="M2" s="187"/>
      <c r="N2" s="183" t="s">
        <v>1</v>
      </c>
      <c r="O2" s="183"/>
      <c r="P2" s="150" t="s">
        <v>175</v>
      </c>
      <c r="Q2" s="149" t="s">
        <v>176</v>
      </c>
      <c r="R2" s="149" t="s">
        <v>177</v>
      </c>
      <c r="S2" s="168" t="s">
        <v>75</v>
      </c>
    </row>
    <row r="3" spans="1:21" ht="99.75" x14ac:dyDescent="0.2">
      <c r="A3" s="15"/>
      <c r="B3" s="16" t="s">
        <v>3</v>
      </c>
      <c r="C3" s="17" t="s">
        <v>2</v>
      </c>
      <c r="D3" s="18" t="s">
        <v>123</v>
      </c>
      <c r="E3" s="19" t="s">
        <v>81</v>
      </c>
      <c r="F3" s="20" t="s">
        <v>76</v>
      </c>
      <c r="G3" s="20" t="s">
        <v>77</v>
      </c>
      <c r="H3" s="20" t="s">
        <v>78</v>
      </c>
      <c r="I3" s="17" t="s">
        <v>103</v>
      </c>
      <c r="J3" s="17" t="s">
        <v>104</v>
      </c>
      <c r="K3" s="17" t="s">
        <v>105</v>
      </c>
      <c r="L3" s="17" t="s">
        <v>82</v>
      </c>
      <c r="M3" s="21" t="s">
        <v>83</v>
      </c>
      <c r="N3" s="16" t="s">
        <v>4</v>
      </c>
      <c r="O3" s="16" t="s">
        <v>2</v>
      </c>
      <c r="P3" s="16"/>
      <c r="Q3" s="151" t="s">
        <v>2</v>
      </c>
      <c r="R3" s="17" t="s">
        <v>2</v>
      </c>
      <c r="S3" s="22" t="s">
        <v>2</v>
      </c>
    </row>
    <row r="4" spans="1:21" ht="14.25" x14ac:dyDescent="0.2">
      <c r="A4" s="23">
        <v>43887.333333333336</v>
      </c>
      <c r="B4" s="16">
        <v>1</v>
      </c>
      <c r="C4" s="17">
        <v>1</v>
      </c>
      <c r="D4" s="24"/>
      <c r="E4" s="24">
        <f t="shared" ref="E4:E67" si="0">B4/6.8</f>
        <v>0.14705882352941177</v>
      </c>
      <c r="F4" s="20"/>
      <c r="G4" s="20"/>
      <c r="H4" s="20"/>
      <c r="I4" s="17"/>
      <c r="J4" s="17"/>
      <c r="K4" s="17"/>
      <c r="L4" s="17"/>
      <c r="M4" s="21"/>
      <c r="N4" s="16">
        <v>0</v>
      </c>
      <c r="O4" s="16">
        <v>0</v>
      </c>
      <c r="P4" s="16"/>
      <c r="Q4" s="17"/>
      <c r="R4" s="17"/>
      <c r="S4" s="25"/>
    </row>
    <row r="5" spans="1:21" ht="14.25" x14ac:dyDescent="0.2">
      <c r="A5" s="23">
        <v>43888.333333333336</v>
      </c>
      <c r="B5" s="16">
        <v>0</v>
      </c>
      <c r="C5" s="17">
        <f>SUM(C4,B5)</f>
        <v>1</v>
      </c>
      <c r="D5" s="24"/>
      <c r="E5" s="24">
        <f t="shared" si="0"/>
        <v>0</v>
      </c>
      <c r="F5" s="20"/>
      <c r="G5" s="20"/>
      <c r="H5" s="20"/>
      <c r="I5" s="17"/>
      <c r="J5" s="17"/>
      <c r="K5" s="17"/>
      <c r="L5" s="17"/>
      <c r="M5" s="21"/>
      <c r="N5" s="16">
        <v>0</v>
      </c>
      <c r="O5" s="16">
        <f t="shared" ref="O5:O68" si="1">SUM(O4,N5)</f>
        <v>0</v>
      </c>
      <c r="P5" s="16"/>
      <c r="Q5" s="17"/>
      <c r="R5" s="17"/>
      <c r="S5" s="25"/>
    </row>
    <row r="6" spans="1:21" ht="14.25" x14ac:dyDescent="0.2">
      <c r="A6" s="23">
        <v>43889.333333333336</v>
      </c>
      <c r="B6" s="16">
        <v>0</v>
      </c>
      <c r="C6" s="17">
        <f t="shared" ref="C6:C69" si="2">SUM(C5,B6)</f>
        <v>1</v>
      </c>
      <c r="D6" s="24"/>
      <c r="E6" s="24">
        <f t="shared" si="0"/>
        <v>0</v>
      </c>
      <c r="F6" s="20"/>
      <c r="G6" s="20"/>
      <c r="H6" s="20"/>
      <c r="I6" s="17"/>
      <c r="J6" s="17"/>
      <c r="K6" s="17"/>
      <c r="L6" s="17"/>
      <c r="M6" s="21"/>
      <c r="N6" s="16">
        <v>0</v>
      </c>
      <c r="O6" s="16">
        <f t="shared" si="1"/>
        <v>0</v>
      </c>
      <c r="P6" s="16"/>
      <c r="Q6" s="17"/>
      <c r="R6" s="17"/>
      <c r="S6" s="25"/>
    </row>
    <row r="7" spans="1:21" ht="14.25" x14ac:dyDescent="0.2">
      <c r="A7" s="23">
        <v>43890.333333333336</v>
      </c>
      <c r="B7" s="16">
        <v>2</v>
      </c>
      <c r="C7" s="17">
        <f t="shared" si="2"/>
        <v>3</v>
      </c>
      <c r="D7" s="24">
        <f t="shared" ref="D7:D67" si="3">AVERAGE(B4:B10)</f>
        <v>1</v>
      </c>
      <c r="E7" s="24">
        <f t="shared" si="0"/>
        <v>0.29411764705882354</v>
      </c>
      <c r="F7" s="20"/>
      <c r="G7" s="20"/>
      <c r="H7" s="20"/>
      <c r="I7" s="17"/>
      <c r="J7" s="17"/>
      <c r="K7" s="17"/>
      <c r="L7" s="17"/>
      <c r="M7" s="21"/>
      <c r="N7" s="16">
        <v>0</v>
      </c>
      <c r="O7" s="16">
        <f t="shared" si="1"/>
        <v>0</v>
      </c>
      <c r="P7" s="16"/>
      <c r="Q7" s="17"/>
      <c r="R7" s="17"/>
      <c r="S7" s="25"/>
    </row>
    <row r="8" spans="1:21" ht="14.25" x14ac:dyDescent="0.2">
      <c r="A8" s="23">
        <v>43891.333333333336</v>
      </c>
      <c r="B8" s="16">
        <v>1</v>
      </c>
      <c r="C8" s="17">
        <f t="shared" si="2"/>
        <v>4</v>
      </c>
      <c r="D8" s="24">
        <f t="shared" si="3"/>
        <v>1.2857142857142858</v>
      </c>
      <c r="E8" s="24">
        <f t="shared" si="0"/>
        <v>0.14705882352941177</v>
      </c>
      <c r="F8" s="20"/>
      <c r="G8" s="20"/>
      <c r="H8" s="20"/>
      <c r="I8" s="17"/>
      <c r="J8" s="17"/>
      <c r="K8" s="17"/>
      <c r="L8" s="17"/>
      <c r="M8" s="21"/>
      <c r="N8" s="16">
        <v>0</v>
      </c>
      <c r="O8" s="16">
        <f t="shared" si="1"/>
        <v>0</v>
      </c>
      <c r="P8" s="16"/>
      <c r="Q8" s="17"/>
      <c r="R8" s="17"/>
      <c r="S8" s="25"/>
    </row>
    <row r="9" spans="1:21" ht="14.25" x14ac:dyDescent="0.2">
      <c r="A9" s="23">
        <v>43892.333333333336</v>
      </c>
      <c r="B9" s="16">
        <v>3</v>
      </c>
      <c r="C9" s="17">
        <f t="shared" si="2"/>
        <v>7</v>
      </c>
      <c r="D9" s="24">
        <f t="shared" si="3"/>
        <v>1.4285714285714286</v>
      </c>
      <c r="E9" s="24">
        <f t="shared" si="0"/>
        <v>0.44117647058823528</v>
      </c>
      <c r="F9" s="20"/>
      <c r="G9" s="20"/>
      <c r="H9" s="20"/>
      <c r="I9" s="17"/>
      <c r="J9" s="17"/>
      <c r="K9" s="17"/>
      <c r="L9" s="17"/>
      <c r="M9" s="21"/>
      <c r="N9" s="16">
        <v>0</v>
      </c>
      <c r="O9" s="16">
        <f t="shared" si="1"/>
        <v>0</v>
      </c>
      <c r="P9" s="16"/>
      <c r="Q9" s="17"/>
      <c r="R9" s="17"/>
      <c r="S9" s="25"/>
      <c r="U9" s="37"/>
    </row>
    <row r="10" spans="1:21" ht="14.25" x14ac:dyDescent="0.2">
      <c r="A10" s="23">
        <v>43893.333333333336</v>
      </c>
      <c r="B10" s="16">
        <v>0</v>
      </c>
      <c r="C10" s="17">
        <f t="shared" si="2"/>
        <v>7</v>
      </c>
      <c r="D10" s="24">
        <f t="shared" si="3"/>
        <v>1.5714285714285714</v>
      </c>
      <c r="E10" s="24">
        <f t="shared" si="0"/>
        <v>0</v>
      </c>
      <c r="F10" s="24">
        <f t="shared" ref="F10:F74" si="4">(E4+E5+E6+E7+E8+E9+E10)/7</f>
        <v>0.14705882352941174</v>
      </c>
      <c r="G10" s="24">
        <f t="shared" ref="G10:G73" si="5">E4+E5+E6+E7+E8+E9+E10</f>
        <v>1.0294117647058822</v>
      </c>
      <c r="H10" s="20"/>
      <c r="I10" s="17"/>
      <c r="J10" s="17"/>
      <c r="K10" s="17"/>
      <c r="L10" s="17"/>
      <c r="M10" s="21"/>
      <c r="N10" s="16">
        <v>0</v>
      </c>
      <c r="O10" s="16">
        <f t="shared" si="1"/>
        <v>0</v>
      </c>
      <c r="P10" s="16"/>
      <c r="Q10" s="17"/>
      <c r="R10" s="17"/>
      <c r="S10" s="25"/>
      <c r="U10" s="37"/>
    </row>
    <row r="11" spans="1:21" ht="14.25" x14ac:dyDescent="0.2">
      <c r="A11" s="23">
        <v>43894.333333333336</v>
      </c>
      <c r="B11" s="16">
        <v>3</v>
      </c>
      <c r="C11" s="17">
        <f t="shared" si="2"/>
        <v>10</v>
      </c>
      <c r="D11" s="24">
        <f t="shared" si="3"/>
        <v>1.5714285714285714</v>
      </c>
      <c r="E11" s="24">
        <f t="shared" si="0"/>
        <v>0.44117647058823528</v>
      </c>
      <c r="F11" s="24">
        <f t="shared" si="4"/>
        <v>0.18907563025210083</v>
      </c>
      <c r="G11" s="24">
        <f t="shared" si="5"/>
        <v>1.3235294117647058</v>
      </c>
      <c r="H11" s="24"/>
      <c r="I11" s="17"/>
      <c r="J11" s="17"/>
      <c r="K11" s="17"/>
      <c r="L11" s="17"/>
      <c r="M11" s="21"/>
      <c r="N11" s="16">
        <v>0</v>
      </c>
      <c r="O11" s="16">
        <f t="shared" si="1"/>
        <v>0</v>
      </c>
      <c r="P11" s="16"/>
      <c r="Q11" s="17"/>
      <c r="R11" s="17"/>
      <c r="S11" s="25"/>
      <c r="U11" s="37"/>
    </row>
    <row r="12" spans="1:21" ht="14.25" x14ac:dyDescent="0.2">
      <c r="A12" s="23">
        <v>43895.333333333336</v>
      </c>
      <c r="B12" s="16">
        <v>1</v>
      </c>
      <c r="C12" s="17">
        <f t="shared" si="2"/>
        <v>11</v>
      </c>
      <c r="D12" s="24">
        <f t="shared" si="3"/>
        <v>1.4285714285714286</v>
      </c>
      <c r="E12" s="24">
        <f t="shared" si="0"/>
        <v>0.14705882352941177</v>
      </c>
      <c r="F12" s="24">
        <f t="shared" si="4"/>
        <v>0.21008403361344535</v>
      </c>
      <c r="G12" s="24">
        <f t="shared" si="5"/>
        <v>1.4705882352941175</v>
      </c>
      <c r="H12" s="24"/>
      <c r="I12" s="17"/>
      <c r="J12" s="17"/>
      <c r="K12" s="17"/>
      <c r="L12" s="17"/>
      <c r="M12" s="21"/>
      <c r="N12" s="16">
        <v>0</v>
      </c>
      <c r="O12" s="16">
        <f t="shared" si="1"/>
        <v>0</v>
      </c>
      <c r="P12" s="16"/>
      <c r="Q12" s="17"/>
      <c r="R12" s="17"/>
      <c r="S12" s="25"/>
      <c r="U12" s="37"/>
    </row>
    <row r="13" spans="1:21" ht="14.25" x14ac:dyDescent="0.2">
      <c r="A13" s="23">
        <v>43896.333333333336</v>
      </c>
      <c r="B13" s="16">
        <v>1</v>
      </c>
      <c r="C13" s="17">
        <f t="shared" si="2"/>
        <v>12</v>
      </c>
      <c r="D13" s="24">
        <f t="shared" si="3"/>
        <v>1.1428571428571428</v>
      </c>
      <c r="E13" s="24">
        <f t="shared" si="0"/>
        <v>0.14705882352941177</v>
      </c>
      <c r="F13" s="24">
        <f t="shared" si="4"/>
        <v>0.2310924369747899</v>
      </c>
      <c r="G13" s="24">
        <f t="shared" si="5"/>
        <v>1.6176470588235292</v>
      </c>
      <c r="H13" s="24"/>
      <c r="I13" s="17"/>
      <c r="J13" s="17"/>
      <c r="K13" s="17"/>
      <c r="L13" s="17"/>
      <c r="M13" s="21"/>
      <c r="N13" s="16">
        <v>0</v>
      </c>
      <c r="O13" s="16">
        <f t="shared" si="1"/>
        <v>0</v>
      </c>
      <c r="P13" s="16"/>
      <c r="Q13" s="17"/>
      <c r="R13" s="17"/>
      <c r="S13" s="25"/>
      <c r="U13" s="37"/>
    </row>
    <row r="14" spans="1:21" ht="14.25" x14ac:dyDescent="0.2">
      <c r="A14" s="23">
        <v>43897.333333333336</v>
      </c>
      <c r="B14" s="16">
        <v>2</v>
      </c>
      <c r="C14" s="17">
        <f t="shared" si="2"/>
        <v>14</v>
      </c>
      <c r="D14" s="24">
        <f t="shared" si="3"/>
        <v>1.5714285714285714</v>
      </c>
      <c r="E14" s="24">
        <f t="shared" si="0"/>
        <v>0.29411764705882354</v>
      </c>
      <c r="F14" s="24">
        <f t="shared" si="4"/>
        <v>0.2310924369747899</v>
      </c>
      <c r="G14" s="24">
        <f t="shared" si="5"/>
        <v>1.6176470588235292</v>
      </c>
      <c r="H14" s="24"/>
      <c r="I14" s="17"/>
      <c r="J14" s="17"/>
      <c r="K14" s="17"/>
      <c r="L14" s="17"/>
      <c r="M14" s="21"/>
      <c r="N14" s="16">
        <v>0</v>
      </c>
      <c r="O14" s="16">
        <f t="shared" si="1"/>
        <v>0</v>
      </c>
      <c r="P14" s="16"/>
      <c r="Q14" s="17"/>
      <c r="R14" s="17"/>
      <c r="S14" s="25"/>
      <c r="U14" s="37"/>
    </row>
    <row r="15" spans="1:21" ht="14.25" x14ac:dyDescent="0.2">
      <c r="A15" s="23">
        <v>43898.333333333336</v>
      </c>
      <c r="B15" s="16">
        <v>0</v>
      </c>
      <c r="C15" s="17">
        <f t="shared" si="2"/>
        <v>14</v>
      </c>
      <c r="D15" s="24">
        <f t="shared" si="3"/>
        <v>1.4285714285714286</v>
      </c>
      <c r="E15" s="24">
        <f t="shared" si="0"/>
        <v>0</v>
      </c>
      <c r="F15" s="24">
        <f t="shared" si="4"/>
        <v>0.21008403361344535</v>
      </c>
      <c r="G15" s="24">
        <f t="shared" si="5"/>
        <v>1.4705882352941175</v>
      </c>
      <c r="H15" s="24"/>
      <c r="I15" s="17"/>
      <c r="J15" s="17"/>
      <c r="K15" s="17"/>
      <c r="L15" s="17"/>
      <c r="M15" s="21"/>
      <c r="N15" s="16">
        <v>0</v>
      </c>
      <c r="O15" s="16">
        <f t="shared" si="1"/>
        <v>0</v>
      </c>
      <c r="P15" s="16"/>
      <c r="Q15" s="17"/>
      <c r="R15" s="17"/>
      <c r="S15" s="25"/>
      <c r="U15" s="37"/>
    </row>
    <row r="16" spans="1:21" ht="14.25" x14ac:dyDescent="0.2">
      <c r="A16" s="23">
        <v>43899.333333333336</v>
      </c>
      <c r="B16" s="16">
        <v>1</v>
      </c>
      <c r="C16" s="17">
        <f t="shared" si="2"/>
        <v>15</v>
      </c>
      <c r="D16" s="24">
        <f t="shared" si="3"/>
        <v>2.2857142857142856</v>
      </c>
      <c r="E16" s="24">
        <f t="shared" si="0"/>
        <v>0.14705882352941177</v>
      </c>
      <c r="F16" s="24">
        <f t="shared" si="4"/>
        <v>0.16806722689075632</v>
      </c>
      <c r="G16" s="24">
        <f t="shared" si="5"/>
        <v>1.1764705882352942</v>
      </c>
      <c r="H16" s="24"/>
      <c r="I16" s="17"/>
      <c r="J16" s="17"/>
      <c r="K16" s="17"/>
      <c r="L16" s="17"/>
      <c r="M16" s="21"/>
      <c r="N16" s="16">
        <v>0</v>
      </c>
      <c r="O16" s="16">
        <f t="shared" si="1"/>
        <v>0</v>
      </c>
      <c r="P16" s="16"/>
      <c r="Q16" s="17"/>
      <c r="R16" s="17"/>
      <c r="S16" s="25"/>
      <c r="U16" s="37"/>
    </row>
    <row r="17" spans="1:21" ht="14.25" x14ac:dyDescent="0.2">
      <c r="A17" s="23">
        <v>43900.333333333336</v>
      </c>
      <c r="B17" s="16">
        <v>3</v>
      </c>
      <c r="C17" s="17">
        <f t="shared" si="2"/>
        <v>18</v>
      </c>
      <c r="D17" s="24">
        <f t="shared" si="3"/>
        <v>2.5714285714285716</v>
      </c>
      <c r="E17" s="24">
        <f t="shared" si="0"/>
        <v>0.44117647058823528</v>
      </c>
      <c r="F17" s="24">
        <f t="shared" si="4"/>
        <v>0.23109243697478993</v>
      </c>
      <c r="G17" s="24">
        <f t="shared" si="5"/>
        <v>1.6176470588235294</v>
      </c>
      <c r="H17" s="24">
        <f>SUM(E4:E17)</f>
        <v>2.6470588235294112</v>
      </c>
      <c r="I17" s="17"/>
      <c r="J17" s="17"/>
      <c r="K17" s="17"/>
      <c r="L17" s="17"/>
      <c r="M17" s="21"/>
      <c r="N17" s="16">
        <v>0</v>
      </c>
      <c r="O17" s="16">
        <f t="shared" si="1"/>
        <v>0</v>
      </c>
      <c r="P17" s="16"/>
      <c r="Q17" s="17"/>
      <c r="R17" s="17"/>
      <c r="S17" s="25"/>
      <c r="U17" s="37"/>
    </row>
    <row r="18" spans="1:21" ht="14.25" x14ac:dyDescent="0.2">
      <c r="A18" s="23">
        <v>43901.333333333336</v>
      </c>
      <c r="B18" s="16">
        <v>2</v>
      </c>
      <c r="C18" s="17">
        <f t="shared" si="2"/>
        <v>20</v>
      </c>
      <c r="D18" s="24">
        <f t="shared" si="3"/>
        <v>2.7142857142857144</v>
      </c>
      <c r="E18" s="24">
        <f t="shared" si="0"/>
        <v>0.29411764705882354</v>
      </c>
      <c r="F18" s="24">
        <f t="shared" si="4"/>
        <v>0.21008403361344538</v>
      </c>
      <c r="G18" s="24">
        <f t="shared" si="5"/>
        <v>1.4705882352941178</v>
      </c>
      <c r="H18" s="24">
        <f t="shared" ref="H18:H81" si="6">SUM(E5:E18)</f>
        <v>2.7941176470588234</v>
      </c>
      <c r="I18" s="17"/>
      <c r="J18" s="17"/>
      <c r="K18" s="17"/>
      <c r="L18" s="17"/>
      <c r="M18" s="21"/>
      <c r="N18" s="16">
        <v>0</v>
      </c>
      <c r="O18" s="16">
        <f t="shared" si="1"/>
        <v>0</v>
      </c>
      <c r="P18" s="16"/>
      <c r="Q18" s="17"/>
      <c r="R18" s="17"/>
      <c r="S18" s="25"/>
      <c r="U18" s="37"/>
    </row>
    <row r="19" spans="1:21" ht="14.25" x14ac:dyDescent="0.2">
      <c r="A19" s="23">
        <v>43902.333333333336</v>
      </c>
      <c r="B19" s="16">
        <v>7</v>
      </c>
      <c r="C19" s="17">
        <f t="shared" si="2"/>
        <v>27</v>
      </c>
      <c r="D19" s="24">
        <f t="shared" si="3"/>
        <v>4.1428571428571432</v>
      </c>
      <c r="E19" s="24">
        <f t="shared" si="0"/>
        <v>1.0294117647058825</v>
      </c>
      <c r="F19" s="24">
        <f t="shared" si="4"/>
        <v>0.33613445378151263</v>
      </c>
      <c r="G19" s="24">
        <f t="shared" si="5"/>
        <v>2.3529411764705883</v>
      </c>
      <c r="H19" s="24">
        <f t="shared" si="6"/>
        <v>3.8235294117647056</v>
      </c>
      <c r="I19" s="17"/>
      <c r="J19" s="17"/>
      <c r="K19" s="17"/>
      <c r="L19" s="17"/>
      <c r="M19" s="21"/>
      <c r="N19" s="16">
        <v>0</v>
      </c>
      <c r="O19" s="16">
        <f t="shared" si="1"/>
        <v>0</v>
      </c>
      <c r="P19" s="16"/>
      <c r="Q19" s="17"/>
      <c r="R19" s="17"/>
      <c r="S19" s="25"/>
      <c r="U19" s="37"/>
    </row>
    <row r="20" spans="1:21" ht="14.25" x14ac:dyDescent="0.2">
      <c r="A20" s="23">
        <v>43903.333333333336</v>
      </c>
      <c r="B20" s="16">
        <v>3</v>
      </c>
      <c r="C20" s="17">
        <f t="shared" si="2"/>
        <v>30</v>
      </c>
      <c r="D20" s="24">
        <f t="shared" si="3"/>
        <v>5.8571428571428568</v>
      </c>
      <c r="E20" s="24">
        <f t="shared" si="0"/>
        <v>0.44117647058823528</v>
      </c>
      <c r="F20" s="24">
        <f t="shared" si="4"/>
        <v>0.37815126050420172</v>
      </c>
      <c r="G20" s="24">
        <f t="shared" si="5"/>
        <v>2.6470588235294121</v>
      </c>
      <c r="H20" s="24">
        <f t="shared" si="6"/>
        <v>4.2647058823529411</v>
      </c>
      <c r="I20" s="17"/>
      <c r="J20" s="17"/>
      <c r="K20" s="17"/>
      <c r="L20" s="17"/>
      <c r="M20" s="21"/>
      <c r="N20" s="16">
        <v>0</v>
      </c>
      <c r="O20" s="16">
        <f t="shared" si="1"/>
        <v>0</v>
      </c>
      <c r="P20" s="16"/>
      <c r="Q20" s="17"/>
      <c r="R20" s="17"/>
      <c r="S20" s="25"/>
      <c r="U20" s="37"/>
    </row>
    <row r="21" spans="1:21" ht="14.25" x14ac:dyDescent="0.2">
      <c r="A21" s="23">
        <v>43904.333333333336</v>
      </c>
      <c r="B21" s="16">
        <v>3</v>
      </c>
      <c r="C21" s="17">
        <f t="shared" si="2"/>
        <v>33</v>
      </c>
      <c r="D21" s="24">
        <f t="shared" si="3"/>
        <v>7.2857142857142856</v>
      </c>
      <c r="E21" s="24">
        <f t="shared" si="0"/>
        <v>0.44117647058823528</v>
      </c>
      <c r="F21" s="24">
        <f t="shared" si="4"/>
        <v>0.39915966386554619</v>
      </c>
      <c r="G21" s="24">
        <f t="shared" si="5"/>
        <v>2.7941176470588234</v>
      </c>
      <c r="H21" s="24">
        <f t="shared" si="6"/>
        <v>4.4117647058823533</v>
      </c>
      <c r="I21" s="17"/>
      <c r="J21" s="17"/>
      <c r="K21" s="17"/>
      <c r="L21" s="17"/>
      <c r="M21" s="21"/>
      <c r="N21" s="16">
        <v>0</v>
      </c>
      <c r="O21" s="16">
        <f t="shared" si="1"/>
        <v>0</v>
      </c>
      <c r="P21" s="16"/>
      <c r="Q21" s="17"/>
      <c r="R21" s="17"/>
      <c r="S21" s="25"/>
      <c r="U21" s="37"/>
    </row>
    <row r="22" spans="1:21" ht="14.25" x14ac:dyDescent="0.2">
      <c r="A22" s="23">
        <v>43905.333333333336</v>
      </c>
      <c r="B22" s="16">
        <v>10</v>
      </c>
      <c r="C22" s="17">
        <f t="shared" si="2"/>
        <v>43</v>
      </c>
      <c r="D22" s="24">
        <f t="shared" si="3"/>
        <v>10.857142857142858</v>
      </c>
      <c r="E22" s="24">
        <f t="shared" si="0"/>
        <v>1.4705882352941178</v>
      </c>
      <c r="F22" s="24">
        <f t="shared" si="4"/>
        <v>0.60924369747899154</v>
      </c>
      <c r="G22" s="24">
        <f t="shared" si="5"/>
        <v>4.2647058823529411</v>
      </c>
      <c r="H22" s="24">
        <f t="shared" si="6"/>
        <v>5.7352941176470589</v>
      </c>
      <c r="I22" s="17"/>
      <c r="J22" s="17"/>
      <c r="K22" s="17"/>
      <c r="L22" s="17"/>
      <c r="M22" s="21"/>
      <c r="N22" s="16">
        <v>0</v>
      </c>
      <c r="O22" s="16">
        <f t="shared" si="1"/>
        <v>0</v>
      </c>
      <c r="P22" s="16"/>
      <c r="Q22" s="17"/>
      <c r="R22" s="17"/>
      <c r="S22" s="25"/>
      <c r="U22" s="37"/>
    </row>
    <row r="23" spans="1:21" ht="14.25" x14ac:dyDescent="0.2">
      <c r="A23" s="23">
        <v>43906.333333333336</v>
      </c>
      <c r="B23" s="16">
        <v>13</v>
      </c>
      <c r="C23" s="17">
        <f t="shared" si="2"/>
        <v>56</v>
      </c>
      <c r="D23" s="24">
        <f t="shared" si="3"/>
        <v>15.285714285714286</v>
      </c>
      <c r="E23" s="24">
        <f t="shared" si="0"/>
        <v>1.911764705882353</v>
      </c>
      <c r="F23" s="24">
        <f t="shared" si="4"/>
        <v>0.86134453781512621</v>
      </c>
      <c r="G23" s="24">
        <f t="shared" si="5"/>
        <v>6.0294117647058831</v>
      </c>
      <c r="H23" s="24">
        <f t="shared" si="6"/>
        <v>7.2058823529411775</v>
      </c>
      <c r="I23" s="17"/>
      <c r="J23" s="17"/>
      <c r="K23" s="17"/>
      <c r="L23" s="17"/>
      <c r="M23" s="21"/>
      <c r="N23" s="16">
        <v>0</v>
      </c>
      <c r="O23" s="16">
        <f t="shared" si="1"/>
        <v>0</v>
      </c>
      <c r="P23" s="16"/>
      <c r="Q23" s="17"/>
      <c r="R23" s="17"/>
      <c r="S23" s="25"/>
      <c r="U23" s="37"/>
    </row>
    <row r="24" spans="1:21" ht="14.25" x14ac:dyDescent="0.2">
      <c r="A24" s="23">
        <v>43907.333333333336</v>
      </c>
      <c r="B24" s="16">
        <v>13</v>
      </c>
      <c r="C24" s="17">
        <f t="shared" si="2"/>
        <v>69</v>
      </c>
      <c r="D24" s="24">
        <f t="shared" si="3"/>
        <v>20.714285714285715</v>
      </c>
      <c r="E24" s="24">
        <f t="shared" si="0"/>
        <v>1.911764705882353</v>
      </c>
      <c r="F24" s="24">
        <f t="shared" si="4"/>
        <v>1.0714285714285716</v>
      </c>
      <c r="G24" s="24">
        <f t="shared" si="5"/>
        <v>7.5000000000000009</v>
      </c>
      <c r="H24" s="24">
        <f t="shared" si="6"/>
        <v>9.1176470588235308</v>
      </c>
      <c r="I24" s="17"/>
      <c r="J24" s="17"/>
      <c r="K24" s="17"/>
      <c r="L24" s="17"/>
      <c r="M24" s="21"/>
      <c r="N24" s="16">
        <v>0</v>
      </c>
      <c r="O24" s="16">
        <f t="shared" si="1"/>
        <v>0</v>
      </c>
      <c r="P24" s="16"/>
      <c r="Q24" s="17"/>
      <c r="R24" s="17"/>
      <c r="S24" s="25"/>
    </row>
    <row r="25" spans="1:21" ht="14.25" x14ac:dyDescent="0.2">
      <c r="A25" s="23">
        <v>43908.333333333336</v>
      </c>
      <c r="B25" s="16">
        <v>27</v>
      </c>
      <c r="C25" s="17">
        <f t="shared" si="2"/>
        <v>96</v>
      </c>
      <c r="D25" s="24">
        <f t="shared" si="3"/>
        <v>27.142857142857142</v>
      </c>
      <c r="E25" s="24">
        <f t="shared" si="0"/>
        <v>3.9705882352941178</v>
      </c>
      <c r="F25" s="24">
        <f t="shared" si="4"/>
        <v>1.596638655462185</v>
      </c>
      <c r="G25" s="24">
        <f t="shared" si="5"/>
        <v>11.176470588235295</v>
      </c>
      <c r="H25" s="24">
        <f t="shared" si="6"/>
        <v>12.647058823529413</v>
      </c>
      <c r="I25" s="17"/>
      <c r="J25" s="17"/>
      <c r="K25" s="17"/>
      <c r="L25" s="17"/>
      <c r="M25" s="21"/>
      <c r="N25" s="16">
        <v>0</v>
      </c>
      <c r="O25" s="16">
        <f t="shared" si="1"/>
        <v>0</v>
      </c>
      <c r="P25" s="16"/>
      <c r="Q25" s="17"/>
      <c r="R25" s="17"/>
      <c r="S25" s="25"/>
    </row>
    <row r="26" spans="1:21" ht="14.25" x14ac:dyDescent="0.2">
      <c r="A26" s="23">
        <v>43909.333333333336</v>
      </c>
      <c r="B26" s="16">
        <v>38</v>
      </c>
      <c r="C26" s="17">
        <f t="shared" si="2"/>
        <v>134</v>
      </c>
      <c r="D26" s="24">
        <f t="shared" si="3"/>
        <v>27.428571428571427</v>
      </c>
      <c r="E26" s="24">
        <f t="shared" si="0"/>
        <v>5.5882352941176476</v>
      </c>
      <c r="F26" s="24">
        <f t="shared" si="4"/>
        <v>2.247899159663866</v>
      </c>
      <c r="G26" s="24">
        <f t="shared" si="5"/>
        <v>15.735294117647062</v>
      </c>
      <c r="H26" s="24">
        <f t="shared" si="6"/>
        <v>18.088235294117649</v>
      </c>
      <c r="I26" s="17"/>
      <c r="J26" s="17"/>
      <c r="K26" s="17"/>
      <c r="L26" s="17"/>
      <c r="M26" s="21"/>
      <c r="N26" s="16">
        <v>1</v>
      </c>
      <c r="O26" s="16">
        <f t="shared" si="1"/>
        <v>1</v>
      </c>
      <c r="P26" s="16"/>
      <c r="Q26" s="17"/>
      <c r="R26" s="17"/>
      <c r="S26" s="25"/>
    </row>
    <row r="27" spans="1:21" ht="14.25" x14ac:dyDescent="0.2">
      <c r="A27" s="23">
        <v>43910.333333333336</v>
      </c>
      <c r="B27" s="16">
        <v>41</v>
      </c>
      <c r="C27" s="17">
        <f t="shared" si="2"/>
        <v>175</v>
      </c>
      <c r="D27" s="24">
        <f t="shared" si="3"/>
        <v>27</v>
      </c>
      <c r="E27" s="24">
        <f t="shared" si="0"/>
        <v>6.0294117647058822</v>
      </c>
      <c r="F27" s="24">
        <f t="shared" si="4"/>
        <v>3.0462184873949587</v>
      </c>
      <c r="G27" s="24">
        <f t="shared" si="5"/>
        <v>21.32352941176471</v>
      </c>
      <c r="H27" s="24">
        <f t="shared" si="6"/>
        <v>23.970588235294116</v>
      </c>
      <c r="I27" s="17"/>
      <c r="J27" s="17"/>
      <c r="K27" s="17"/>
      <c r="L27" s="17"/>
      <c r="M27" s="21"/>
      <c r="N27" s="16">
        <v>0</v>
      </c>
      <c r="O27" s="16">
        <f t="shared" si="1"/>
        <v>1</v>
      </c>
      <c r="P27" s="16"/>
      <c r="Q27" s="17"/>
      <c r="R27" s="17"/>
      <c r="S27" s="25"/>
    </row>
    <row r="28" spans="1:21" ht="14.25" x14ac:dyDescent="0.2">
      <c r="A28" s="23">
        <v>43911.333333333336</v>
      </c>
      <c r="B28" s="16">
        <v>48</v>
      </c>
      <c r="C28" s="17">
        <f t="shared" si="2"/>
        <v>223</v>
      </c>
      <c r="D28" s="24">
        <f t="shared" si="3"/>
        <v>30.571428571428573</v>
      </c>
      <c r="E28" s="24">
        <f t="shared" si="0"/>
        <v>7.0588235294117645</v>
      </c>
      <c r="F28" s="24">
        <f t="shared" si="4"/>
        <v>3.9915966386554622</v>
      </c>
      <c r="G28" s="24">
        <f t="shared" si="5"/>
        <v>27.941176470588236</v>
      </c>
      <c r="H28" s="24">
        <f t="shared" si="6"/>
        <v>30.735294117647062</v>
      </c>
      <c r="I28" s="17"/>
      <c r="J28" s="17"/>
      <c r="K28" s="17"/>
      <c r="L28" s="17"/>
      <c r="M28" s="21"/>
      <c r="N28" s="16">
        <v>0</v>
      </c>
      <c r="O28" s="16">
        <f t="shared" si="1"/>
        <v>1</v>
      </c>
      <c r="P28" s="16"/>
      <c r="Q28" s="17"/>
      <c r="R28" s="17"/>
      <c r="S28" s="25"/>
    </row>
    <row r="29" spans="1:21" ht="14.25" x14ac:dyDescent="0.2">
      <c r="A29" s="23">
        <v>43912.333333333336</v>
      </c>
      <c r="B29" s="16">
        <v>12</v>
      </c>
      <c r="C29" s="17">
        <f t="shared" si="2"/>
        <v>235</v>
      </c>
      <c r="D29" s="24">
        <f t="shared" si="3"/>
        <v>31.714285714285715</v>
      </c>
      <c r="E29" s="24">
        <f t="shared" si="0"/>
        <v>1.7647058823529411</v>
      </c>
      <c r="F29" s="24">
        <f t="shared" si="4"/>
        <v>4.033613445378152</v>
      </c>
      <c r="G29" s="24">
        <f t="shared" si="5"/>
        <v>28.235294117647062</v>
      </c>
      <c r="H29" s="24">
        <f t="shared" si="6"/>
        <v>32.5</v>
      </c>
      <c r="I29" s="17"/>
      <c r="J29" s="17"/>
      <c r="K29" s="17"/>
      <c r="L29" s="17"/>
      <c r="M29" s="21"/>
      <c r="N29" s="16">
        <v>0</v>
      </c>
      <c r="O29" s="16">
        <f t="shared" si="1"/>
        <v>1</v>
      </c>
      <c r="P29" s="16"/>
      <c r="Q29" s="17"/>
      <c r="R29" s="17"/>
      <c r="S29" s="25"/>
    </row>
    <row r="30" spans="1:21" ht="14.25" x14ac:dyDescent="0.2">
      <c r="A30" s="23">
        <v>43913.333333333336</v>
      </c>
      <c r="B30" s="16">
        <v>10</v>
      </c>
      <c r="C30" s="17">
        <f t="shared" si="2"/>
        <v>245</v>
      </c>
      <c r="D30" s="24">
        <f t="shared" si="3"/>
        <v>33.285714285714285</v>
      </c>
      <c r="E30" s="24">
        <f t="shared" si="0"/>
        <v>1.4705882352941178</v>
      </c>
      <c r="F30" s="24">
        <f t="shared" si="4"/>
        <v>3.9705882352941182</v>
      </c>
      <c r="G30" s="24">
        <f t="shared" si="5"/>
        <v>27.794117647058826</v>
      </c>
      <c r="H30" s="24">
        <f t="shared" si="6"/>
        <v>33.823529411764703</v>
      </c>
      <c r="I30" s="26">
        <v>10</v>
      </c>
      <c r="J30" s="26">
        <v>3</v>
      </c>
      <c r="K30" s="26"/>
      <c r="L30" s="26">
        <f t="shared" ref="L30" si="7">SUM(J30:K30)</f>
        <v>3</v>
      </c>
      <c r="M30" s="26"/>
      <c r="N30" s="16">
        <v>1</v>
      </c>
      <c r="O30" s="16">
        <f t="shared" si="1"/>
        <v>2</v>
      </c>
      <c r="P30" s="27"/>
      <c r="Q30" s="28"/>
      <c r="R30" s="28"/>
      <c r="S30" s="25"/>
    </row>
    <row r="31" spans="1:21" ht="14.25" x14ac:dyDescent="0.2">
      <c r="A31" s="23">
        <v>43914.333333333336</v>
      </c>
      <c r="B31" s="16">
        <v>38</v>
      </c>
      <c r="C31" s="17">
        <f t="shared" si="2"/>
        <v>283</v>
      </c>
      <c r="D31" s="24">
        <f t="shared" si="3"/>
        <v>33.142857142857146</v>
      </c>
      <c r="E31" s="24">
        <f t="shared" si="0"/>
        <v>5.5882352941176476</v>
      </c>
      <c r="F31" s="24">
        <f t="shared" si="4"/>
        <v>4.4957983193277311</v>
      </c>
      <c r="G31" s="24">
        <f t="shared" si="5"/>
        <v>31.47058823529412</v>
      </c>
      <c r="H31" s="24">
        <f t="shared" si="6"/>
        <v>38.970588235294123</v>
      </c>
      <c r="I31" s="26">
        <v>13</v>
      </c>
      <c r="J31" s="26">
        <v>2</v>
      </c>
      <c r="K31" s="26"/>
      <c r="L31" s="26">
        <f>SUM(J31:K31)</f>
        <v>2</v>
      </c>
      <c r="M31" s="26"/>
      <c r="N31" s="16">
        <v>0</v>
      </c>
      <c r="O31" s="16">
        <f t="shared" si="1"/>
        <v>2</v>
      </c>
      <c r="P31" s="27"/>
      <c r="Q31" s="28"/>
      <c r="R31" s="28"/>
      <c r="S31" s="25"/>
    </row>
    <row r="32" spans="1:21" ht="14.25" x14ac:dyDescent="0.2">
      <c r="A32" s="23">
        <v>43915.333333333336</v>
      </c>
      <c r="B32" s="16">
        <v>35</v>
      </c>
      <c r="C32" s="17">
        <f t="shared" si="2"/>
        <v>318</v>
      </c>
      <c r="D32" s="24">
        <f t="shared" si="3"/>
        <v>31.571428571428573</v>
      </c>
      <c r="E32" s="24">
        <f t="shared" si="0"/>
        <v>5.1470588235294121</v>
      </c>
      <c r="F32" s="24">
        <f t="shared" si="4"/>
        <v>4.6638655462184877</v>
      </c>
      <c r="G32" s="24">
        <f t="shared" si="5"/>
        <v>32.647058823529413</v>
      </c>
      <c r="H32" s="24">
        <f t="shared" si="6"/>
        <v>43.82352941176471</v>
      </c>
      <c r="I32" s="26">
        <v>26</v>
      </c>
      <c r="J32" s="26">
        <v>7</v>
      </c>
      <c r="K32" s="26"/>
      <c r="L32" s="26">
        <f>SUM(J32:K32)</f>
        <v>7</v>
      </c>
      <c r="M32" s="26">
        <v>27</v>
      </c>
      <c r="N32" s="16">
        <v>0</v>
      </c>
      <c r="O32" s="16">
        <f t="shared" si="1"/>
        <v>2</v>
      </c>
      <c r="P32" s="27"/>
      <c r="Q32" s="28"/>
      <c r="R32" s="28"/>
      <c r="S32" s="25"/>
    </row>
    <row r="33" spans="1:19" ht="14.25" x14ac:dyDescent="0.2">
      <c r="A33" s="23">
        <v>43916.333333333336</v>
      </c>
      <c r="B33" s="16">
        <v>49</v>
      </c>
      <c r="C33" s="17">
        <f t="shared" si="2"/>
        <v>367</v>
      </c>
      <c r="D33" s="24">
        <f t="shared" si="3"/>
        <v>35.714285714285715</v>
      </c>
      <c r="E33" s="24">
        <f t="shared" si="0"/>
        <v>7.2058823529411766</v>
      </c>
      <c r="F33" s="24">
        <f t="shared" si="4"/>
        <v>4.8949579831932777</v>
      </c>
      <c r="G33" s="24">
        <f t="shared" si="5"/>
        <v>34.264705882352942</v>
      </c>
      <c r="H33" s="24">
        <f t="shared" si="6"/>
        <v>50</v>
      </c>
      <c r="I33" s="26">
        <v>28</v>
      </c>
      <c r="J33" s="26">
        <v>10</v>
      </c>
      <c r="K33" s="26"/>
      <c r="L33" s="26">
        <f>SUM(J33:K33)</f>
        <v>10</v>
      </c>
      <c r="M33" s="26">
        <v>35</v>
      </c>
      <c r="N33" s="16">
        <v>1</v>
      </c>
      <c r="O33" s="16">
        <f t="shared" si="1"/>
        <v>3</v>
      </c>
      <c r="P33" s="27"/>
      <c r="Q33" s="28"/>
      <c r="R33" s="28"/>
      <c r="S33" s="25"/>
    </row>
    <row r="34" spans="1:19" ht="14.25" x14ac:dyDescent="0.2">
      <c r="A34" s="23">
        <v>43917.333333333336</v>
      </c>
      <c r="B34" s="16">
        <v>40</v>
      </c>
      <c r="C34" s="17">
        <f t="shared" si="2"/>
        <v>407</v>
      </c>
      <c r="D34" s="24">
        <f t="shared" si="3"/>
        <v>37.285714285714285</v>
      </c>
      <c r="E34" s="24">
        <f t="shared" si="0"/>
        <v>5.882352941176471</v>
      </c>
      <c r="F34" s="24">
        <f t="shared" si="4"/>
        <v>4.8739495798319341</v>
      </c>
      <c r="G34" s="24">
        <f t="shared" si="5"/>
        <v>34.117647058823536</v>
      </c>
      <c r="H34" s="24">
        <f t="shared" si="6"/>
        <v>55.441176470588239</v>
      </c>
      <c r="I34" s="26"/>
      <c r="J34" s="26"/>
      <c r="K34" s="26"/>
      <c r="L34" s="26"/>
      <c r="M34" s="26"/>
      <c r="N34" s="16">
        <v>2</v>
      </c>
      <c r="O34" s="16">
        <f t="shared" si="1"/>
        <v>5</v>
      </c>
      <c r="P34" s="27"/>
      <c r="Q34" s="28"/>
      <c r="R34" s="28"/>
      <c r="S34" s="25"/>
    </row>
    <row r="35" spans="1:19" ht="14.25" x14ac:dyDescent="0.2">
      <c r="A35" s="23">
        <v>43918.333333333336</v>
      </c>
      <c r="B35" s="16">
        <v>37</v>
      </c>
      <c r="C35" s="17">
        <f t="shared" si="2"/>
        <v>444</v>
      </c>
      <c r="D35" s="24">
        <f t="shared" si="3"/>
        <v>38.714285714285715</v>
      </c>
      <c r="E35" s="24">
        <f t="shared" si="0"/>
        <v>5.4411764705882355</v>
      </c>
      <c r="F35" s="24">
        <f t="shared" si="4"/>
        <v>4.6428571428571432</v>
      </c>
      <c r="G35" s="24">
        <f t="shared" si="5"/>
        <v>32.5</v>
      </c>
      <c r="H35" s="24">
        <f t="shared" si="6"/>
        <v>60.441176470588232</v>
      </c>
      <c r="I35" s="26"/>
      <c r="J35" s="26"/>
      <c r="K35" s="26"/>
      <c r="L35" s="26"/>
      <c r="M35" s="26"/>
      <c r="N35" s="16">
        <v>3</v>
      </c>
      <c r="O35" s="16">
        <f t="shared" si="1"/>
        <v>8</v>
      </c>
      <c r="P35" s="27"/>
      <c r="Q35" s="28"/>
      <c r="R35" s="28"/>
      <c r="S35" s="25"/>
    </row>
    <row r="36" spans="1:19" ht="14.25" x14ac:dyDescent="0.2">
      <c r="A36" s="23">
        <v>43919.333333333336</v>
      </c>
      <c r="B36" s="16">
        <v>41</v>
      </c>
      <c r="C36" s="17">
        <f t="shared" si="2"/>
        <v>485</v>
      </c>
      <c r="D36" s="24">
        <f t="shared" si="3"/>
        <v>39.714285714285715</v>
      </c>
      <c r="E36" s="24">
        <f t="shared" si="0"/>
        <v>6.0294117647058822</v>
      </c>
      <c r="F36" s="24">
        <f t="shared" si="4"/>
        <v>5.2521008403361344</v>
      </c>
      <c r="G36" s="24">
        <f t="shared" si="5"/>
        <v>36.764705882352942</v>
      </c>
      <c r="H36" s="24">
        <f t="shared" si="6"/>
        <v>65</v>
      </c>
      <c r="I36" s="26"/>
      <c r="J36" s="26"/>
      <c r="K36" s="26"/>
      <c r="L36" s="26"/>
      <c r="M36" s="26"/>
      <c r="N36" s="16">
        <v>1</v>
      </c>
      <c r="O36" s="16">
        <f t="shared" si="1"/>
        <v>9</v>
      </c>
      <c r="P36" s="27"/>
      <c r="Q36" s="28"/>
      <c r="R36" s="28"/>
      <c r="S36" s="25"/>
    </row>
    <row r="37" spans="1:19" ht="14.25" x14ac:dyDescent="0.2">
      <c r="A37" s="23">
        <v>43920.333333333336</v>
      </c>
      <c r="B37" s="16">
        <v>21</v>
      </c>
      <c r="C37" s="17">
        <f t="shared" si="2"/>
        <v>506</v>
      </c>
      <c r="D37" s="24">
        <f t="shared" si="3"/>
        <v>37.714285714285715</v>
      </c>
      <c r="E37" s="24">
        <f t="shared" si="0"/>
        <v>3.0882352941176472</v>
      </c>
      <c r="F37" s="24">
        <f t="shared" si="4"/>
        <v>5.4831932773109244</v>
      </c>
      <c r="G37" s="24">
        <f t="shared" si="5"/>
        <v>38.382352941176471</v>
      </c>
      <c r="H37" s="24">
        <f t="shared" si="6"/>
        <v>66.176470588235304</v>
      </c>
      <c r="I37" s="26">
        <v>38</v>
      </c>
      <c r="J37" s="26">
        <v>12</v>
      </c>
      <c r="K37" s="26"/>
      <c r="L37" s="26">
        <f>SUM(J37:K37)</f>
        <v>12</v>
      </c>
      <c r="M37" s="26">
        <v>35</v>
      </c>
      <c r="N37" s="16">
        <v>2</v>
      </c>
      <c r="O37" s="16">
        <f t="shared" si="1"/>
        <v>11</v>
      </c>
      <c r="P37" s="27"/>
      <c r="Q37" s="28"/>
      <c r="R37" s="28"/>
      <c r="S37" s="25"/>
    </row>
    <row r="38" spans="1:19" ht="14.25" x14ac:dyDescent="0.2">
      <c r="A38" s="23">
        <v>43921.333333333336</v>
      </c>
      <c r="B38" s="16">
        <v>48</v>
      </c>
      <c r="C38" s="17">
        <f t="shared" si="2"/>
        <v>554</v>
      </c>
      <c r="D38" s="24">
        <f t="shared" si="3"/>
        <v>38</v>
      </c>
      <c r="E38" s="24">
        <f t="shared" si="0"/>
        <v>7.0588235294117645</v>
      </c>
      <c r="F38" s="24">
        <f t="shared" si="4"/>
        <v>5.6932773109243682</v>
      </c>
      <c r="G38" s="24">
        <f t="shared" si="5"/>
        <v>39.85294117647058</v>
      </c>
      <c r="H38" s="24">
        <f t="shared" si="6"/>
        <v>71.32352941176471</v>
      </c>
      <c r="I38" s="26">
        <v>63</v>
      </c>
      <c r="J38" s="26">
        <v>22</v>
      </c>
      <c r="K38" s="26"/>
      <c r="L38" s="26">
        <f>SUM(J38:K38)</f>
        <v>22</v>
      </c>
      <c r="M38" s="26">
        <v>39</v>
      </c>
      <c r="N38" s="16">
        <v>0</v>
      </c>
      <c r="O38" s="16">
        <f t="shared" si="1"/>
        <v>11</v>
      </c>
      <c r="P38" s="27"/>
      <c r="Q38" s="28"/>
      <c r="R38" s="28"/>
      <c r="S38" s="25"/>
    </row>
    <row r="39" spans="1:19" ht="14.25" x14ac:dyDescent="0.2">
      <c r="A39" s="23">
        <v>43922.333333333336</v>
      </c>
      <c r="B39" s="16">
        <v>42</v>
      </c>
      <c r="C39" s="17">
        <f t="shared" si="2"/>
        <v>596</v>
      </c>
      <c r="D39" s="24">
        <f t="shared" si="3"/>
        <v>36.857142857142854</v>
      </c>
      <c r="E39" s="24">
        <f t="shared" si="0"/>
        <v>6.1764705882352944</v>
      </c>
      <c r="F39" s="24">
        <f t="shared" si="4"/>
        <v>5.840336134453783</v>
      </c>
      <c r="G39" s="24">
        <f t="shared" si="5"/>
        <v>40.882352941176478</v>
      </c>
      <c r="H39" s="24">
        <f t="shared" si="6"/>
        <v>73.52941176470587</v>
      </c>
      <c r="I39" s="26">
        <v>67</v>
      </c>
      <c r="J39" s="26">
        <v>27</v>
      </c>
      <c r="K39" s="26"/>
      <c r="L39" s="26">
        <f>SUM(J39:K39)</f>
        <v>27</v>
      </c>
      <c r="M39" s="26">
        <v>20</v>
      </c>
      <c r="N39" s="16">
        <v>0</v>
      </c>
      <c r="O39" s="16">
        <f t="shared" si="1"/>
        <v>11</v>
      </c>
      <c r="P39" s="27"/>
      <c r="Q39" s="28"/>
      <c r="R39" s="28"/>
      <c r="S39" s="25"/>
    </row>
    <row r="40" spans="1:19" ht="14.25" x14ac:dyDescent="0.2">
      <c r="A40" s="23">
        <v>43923.333333333336</v>
      </c>
      <c r="B40" s="16">
        <v>35</v>
      </c>
      <c r="C40" s="17">
        <f t="shared" si="2"/>
        <v>631</v>
      </c>
      <c r="D40" s="24">
        <f t="shared" si="3"/>
        <v>35.857142857142854</v>
      </c>
      <c r="E40" s="24">
        <f t="shared" si="0"/>
        <v>5.1470588235294121</v>
      </c>
      <c r="F40" s="24">
        <f t="shared" si="4"/>
        <v>5.5462184873949587</v>
      </c>
      <c r="G40" s="24">
        <f t="shared" si="5"/>
        <v>38.82352941176471</v>
      </c>
      <c r="H40" s="24">
        <f t="shared" si="6"/>
        <v>73.088235294117638</v>
      </c>
      <c r="I40" s="26">
        <v>69</v>
      </c>
      <c r="J40" s="26">
        <v>27</v>
      </c>
      <c r="K40" s="26"/>
      <c r="L40" s="26">
        <f>SUM(J40:K40)</f>
        <v>27</v>
      </c>
      <c r="M40" s="26">
        <v>39</v>
      </c>
      <c r="N40" s="16">
        <v>3</v>
      </c>
      <c r="O40" s="16">
        <f t="shared" si="1"/>
        <v>14</v>
      </c>
      <c r="P40" s="27"/>
      <c r="Q40" s="28"/>
      <c r="R40" s="28"/>
      <c r="S40" s="25"/>
    </row>
    <row r="41" spans="1:19" ht="14.25" x14ac:dyDescent="0.2">
      <c r="A41" s="23">
        <v>43924.333333333336</v>
      </c>
      <c r="B41" s="16">
        <v>42</v>
      </c>
      <c r="C41" s="17">
        <f t="shared" si="2"/>
        <v>673</v>
      </c>
      <c r="D41" s="24">
        <f t="shared" si="3"/>
        <v>36.714285714285715</v>
      </c>
      <c r="E41" s="24">
        <f t="shared" si="0"/>
        <v>6.1764705882352944</v>
      </c>
      <c r="F41" s="24">
        <f t="shared" si="4"/>
        <v>5.5882352941176467</v>
      </c>
      <c r="G41" s="24">
        <f t="shared" si="5"/>
        <v>39.117647058823529</v>
      </c>
      <c r="H41" s="24">
        <f t="shared" si="6"/>
        <v>73.235294117647058</v>
      </c>
      <c r="I41" s="26">
        <v>73</v>
      </c>
      <c r="J41" s="26">
        <v>27</v>
      </c>
      <c r="K41" s="26"/>
      <c r="L41" s="26">
        <f>SUM(J41:K41)</f>
        <v>27</v>
      </c>
      <c r="M41" s="26">
        <v>38</v>
      </c>
      <c r="N41" s="16">
        <v>1</v>
      </c>
      <c r="O41" s="16">
        <f t="shared" si="1"/>
        <v>15</v>
      </c>
      <c r="P41" s="27"/>
      <c r="Q41" s="28"/>
      <c r="R41" s="28"/>
      <c r="S41" s="25"/>
    </row>
    <row r="42" spans="1:19" ht="14.25" x14ac:dyDescent="0.2">
      <c r="A42" s="23">
        <v>43925.333333333336</v>
      </c>
      <c r="B42" s="16">
        <v>29</v>
      </c>
      <c r="C42" s="17">
        <f t="shared" si="2"/>
        <v>702</v>
      </c>
      <c r="D42" s="24">
        <f t="shared" si="3"/>
        <v>34.142857142857146</v>
      </c>
      <c r="E42" s="24">
        <f t="shared" si="0"/>
        <v>4.2647058823529411</v>
      </c>
      <c r="F42" s="24">
        <f t="shared" si="4"/>
        <v>5.420168067226891</v>
      </c>
      <c r="G42" s="24">
        <f t="shared" si="5"/>
        <v>37.941176470588239</v>
      </c>
      <c r="H42" s="24">
        <f t="shared" si="6"/>
        <v>70.441176470588232</v>
      </c>
      <c r="I42" s="26"/>
      <c r="J42" s="26"/>
      <c r="K42" s="26"/>
      <c r="L42" s="26"/>
      <c r="M42" s="26"/>
      <c r="N42" s="16">
        <v>3</v>
      </c>
      <c r="O42" s="16">
        <f t="shared" si="1"/>
        <v>18</v>
      </c>
      <c r="P42" s="27"/>
      <c r="Q42" s="28"/>
      <c r="R42" s="28"/>
      <c r="S42" s="25"/>
    </row>
    <row r="43" spans="1:19" ht="14.25" x14ac:dyDescent="0.2">
      <c r="A43" s="23">
        <v>43926.333333333336</v>
      </c>
      <c r="B43" s="16">
        <v>34</v>
      </c>
      <c r="C43" s="17">
        <f t="shared" si="2"/>
        <v>736</v>
      </c>
      <c r="D43" s="24">
        <f t="shared" si="3"/>
        <v>33.714285714285715</v>
      </c>
      <c r="E43" s="24">
        <f t="shared" si="0"/>
        <v>5</v>
      </c>
      <c r="F43" s="24">
        <f t="shared" si="4"/>
        <v>5.2731092436974789</v>
      </c>
      <c r="G43" s="24">
        <f t="shared" si="5"/>
        <v>36.911764705882355</v>
      </c>
      <c r="H43" s="24">
        <f t="shared" si="6"/>
        <v>73.67647058823529</v>
      </c>
      <c r="I43" s="26"/>
      <c r="J43" s="26"/>
      <c r="K43" s="26"/>
      <c r="L43" s="26"/>
      <c r="M43" s="26"/>
      <c r="N43" s="16">
        <v>1</v>
      </c>
      <c r="O43" s="16">
        <f t="shared" si="1"/>
        <v>19</v>
      </c>
      <c r="P43" s="27"/>
      <c r="Q43" s="28"/>
      <c r="R43" s="28"/>
      <c r="S43" s="25"/>
    </row>
    <row r="44" spans="1:19" ht="14.25" x14ac:dyDescent="0.2">
      <c r="A44" s="23">
        <v>43927.333333333336</v>
      </c>
      <c r="B44" s="16">
        <v>27</v>
      </c>
      <c r="C44" s="17">
        <f t="shared" si="2"/>
        <v>763</v>
      </c>
      <c r="D44" s="24">
        <f t="shared" si="3"/>
        <v>31.714285714285715</v>
      </c>
      <c r="E44" s="24">
        <f t="shared" si="0"/>
        <v>3.9705882352941178</v>
      </c>
      <c r="F44" s="24">
        <f t="shared" si="4"/>
        <v>5.3991596638655466</v>
      </c>
      <c r="G44" s="24">
        <f t="shared" si="5"/>
        <v>37.794117647058826</v>
      </c>
      <c r="H44" s="24">
        <f t="shared" si="6"/>
        <v>76.17647058823529</v>
      </c>
      <c r="I44" s="26"/>
      <c r="J44" s="26"/>
      <c r="K44" s="26"/>
      <c r="L44" s="26"/>
      <c r="M44" s="26"/>
      <c r="N44" s="16">
        <v>0</v>
      </c>
      <c r="O44" s="16">
        <f t="shared" si="1"/>
        <v>19</v>
      </c>
      <c r="P44" s="27"/>
      <c r="Q44" s="28"/>
      <c r="R44" s="28"/>
      <c r="S44" s="25"/>
    </row>
    <row r="45" spans="1:19" ht="14.25" x14ac:dyDescent="0.2">
      <c r="A45" s="23">
        <v>43928.333333333336</v>
      </c>
      <c r="B45" s="16">
        <v>30</v>
      </c>
      <c r="C45" s="17">
        <f t="shared" si="2"/>
        <v>793</v>
      </c>
      <c r="D45" s="24">
        <f t="shared" si="3"/>
        <v>29.571428571428573</v>
      </c>
      <c r="E45" s="24">
        <f t="shared" si="0"/>
        <v>4.4117647058823533</v>
      </c>
      <c r="F45" s="24">
        <f t="shared" si="4"/>
        <v>5.0210084033613445</v>
      </c>
      <c r="G45" s="24">
        <f t="shared" si="5"/>
        <v>35.147058823529413</v>
      </c>
      <c r="H45" s="24">
        <f t="shared" si="6"/>
        <v>75</v>
      </c>
      <c r="I45" s="26">
        <v>59</v>
      </c>
      <c r="J45" s="26">
        <v>25</v>
      </c>
      <c r="K45" s="26">
        <v>4</v>
      </c>
      <c r="L45" s="26">
        <f>SUM(J45:K45)</f>
        <v>29</v>
      </c>
      <c r="M45" s="26">
        <v>60</v>
      </c>
      <c r="N45" s="16">
        <v>0</v>
      </c>
      <c r="O45" s="16">
        <f t="shared" si="1"/>
        <v>19</v>
      </c>
      <c r="P45" s="27"/>
      <c r="Q45" s="28"/>
      <c r="R45" s="28"/>
      <c r="S45" s="25"/>
    </row>
    <row r="46" spans="1:19" ht="14.25" x14ac:dyDescent="0.2">
      <c r="A46" s="23">
        <v>43929.333333333336</v>
      </c>
      <c r="B46" s="16">
        <v>39</v>
      </c>
      <c r="C46" s="17">
        <f t="shared" si="2"/>
        <v>832</v>
      </c>
      <c r="D46" s="24">
        <f t="shared" si="3"/>
        <v>28.428571428571427</v>
      </c>
      <c r="E46" s="24">
        <f t="shared" si="0"/>
        <v>5.7352941176470589</v>
      </c>
      <c r="F46" s="24">
        <f t="shared" si="4"/>
        <v>4.957983193277312</v>
      </c>
      <c r="G46" s="24">
        <f t="shared" si="5"/>
        <v>34.705882352941181</v>
      </c>
      <c r="H46" s="24">
        <f t="shared" si="6"/>
        <v>75.588235294117652</v>
      </c>
      <c r="I46" s="26">
        <v>56</v>
      </c>
      <c r="J46" s="26">
        <v>23</v>
      </c>
      <c r="K46" s="26">
        <v>6</v>
      </c>
      <c r="L46" s="26">
        <f>SUM(J46:K46)</f>
        <v>29</v>
      </c>
      <c r="M46" s="26">
        <v>41</v>
      </c>
      <c r="N46" s="16">
        <v>3</v>
      </c>
      <c r="O46" s="16">
        <f t="shared" si="1"/>
        <v>22</v>
      </c>
      <c r="P46" s="27"/>
      <c r="Q46" s="28"/>
      <c r="R46" s="28"/>
      <c r="S46" s="25"/>
    </row>
    <row r="47" spans="1:19" ht="14.25" x14ac:dyDescent="0.2">
      <c r="A47" s="23">
        <v>43930.333333333336</v>
      </c>
      <c r="B47" s="16">
        <v>21</v>
      </c>
      <c r="C47" s="17">
        <f t="shared" si="2"/>
        <v>853</v>
      </c>
      <c r="D47" s="24">
        <f t="shared" si="3"/>
        <v>24.714285714285715</v>
      </c>
      <c r="E47" s="24">
        <f t="shared" si="0"/>
        <v>3.0882352941176472</v>
      </c>
      <c r="F47" s="24">
        <f t="shared" si="4"/>
        <v>4.6638655462184877</v>
      </c>
      <c r="G47" s="24">
        <f t="shared" si="5"/>
        <v>32.647058823529413</v>
      </c>
      <c r="H47" s="24">
        <f t="shared" si="6"/>
        <v>71.47058823529413</v>
      </c>
      <c r="I47" s="26">
        <v>58</v>
      </c>
      <c r="J47" s="26">
        <v>22</v>
      </c>
      <c r="K47" s="26">
        <v>7</v>
      </c>
      <c r="L47" s="26">
        <f>SUM(J47:K47)</f>
        <v>29</v>
      </c>
      <c r="M47" s="26">
        <v>48</v>
      </c>
      <c r="N47" s="16">
        <v>0</v>
      </c>
      <c r="O47" s="16">
        <f t="shared" si="1"/>
        <v>22</v>
      </c>
      <c r="P47" s="27"/>
      <c r="Q47" s="28"/>
      <c r="R47" s="28"/>
      <c r="S47" s="25"/>
    </row>
    <row r="48" spans="1:19" ht="14.25" x14ac:dyDescent="0.2">
      <c r="A48" s="23">
        <v>43931.333333333336</v>
      </c>
      <c r="B48" s="16">
        <v>27</v>
      </c>
      <c r="C48" s="17">
        <f t="shared" si="2"/>
        <v>880</v>
      </c>
      <c r="D48" s="24">
        <f t="shared" si="3"/>
        <v>21.857142857142858</v>
      </c>
      <c r="E48" s="24">
        <f t="shared" si="0"/>
        <v>3.9705882352941178</v>
      </c>
      <c r="F48" s="24">
        <f t="shared" si="4"/>
        <v>4.3487394957983199</v>
      </c>
      <c r="G48" s="24">
        <f t="shared" si="5"/>
        <v>30.441176470588239</v>
      </c>
      <c r="H48" s="24">
        <f t="shared" si="6"/>
        <v>69.558823529411768</v>
      </c>
      <c r="I48" s="26">
        <v>53</v>
      </c>
      <c r="J48" s="26">
        <v>23</v>
      </c>
      <c r="K48" s="26">
        <v>6</v>
      </c>
      <c r="L48" s="26">
        <f>SUM(J48:K48)</f>
        <v>29</v>
      </c>
      <c r="M48" s="26">
        <v>50</v>
      </c>
      <c r="N48" s="16">
        <v>4</v>
      </c>
      <c r="O48" s="16">
        <f t="shared" si="1"/>
        <v>26</v>
      </c>
      <c r="P48" s="27"/>
      <c r="Q48" s="28"/>
      <c r="R48" s="28"/>
      <c r="S48" s="25"/>
    </row>
    <row r="49" spans="1:19" ht="14.25" x14ac:dyDescent="0.2">
      <c r="A49" s="23">
        <v>43932.333333333336</v>
      </c>
      <c r="B49" s="16">
        <v>21</v>
      </c>
      <c r="C49" s="17">
        <f t="shared" si="2"/>
        <v>901</v>
      </c>
      <c r="D49" s="24">
        <f t="shared" si="3"/>
        <v>19.571428571428573</v>
      </c>
      <c r="E49" s="24">
        <f t="shared" si="0"/>
        <v>3.0882352941176472</v>
      </c>
      <c r="F49" s="24">
        <f t="shared" si="4"/>
        <v>4.1806722689075633</v>
      </c>
      <c r="G49" s="24">
        <f t="shared" si="5"/>
        <v>29.264705882352946</v>
      </c>
      <c r="H49" s="24">
        <f t="shared" si="6"/>
        <v>67.205882352941188</v>
      </c>
      <c r="I49" s="26"/>
      <c r="J49" s="26"/>
      <c r="K49" s="26"/>
      <c r="L49" s="26"/>
      <c r="M49" s="26"/>
      <c r="N49" s="16">
        <v>1</v>
      </c>
      <c r="O49" s="16">
        <f t="shared" si="1"/>
        <v>27</v>
      </c>
      <c r="P49" s="27"/>
      <c r="Q49" s="28"/>
      <c r="R49" s="28"/>
      <c r="S49" s="25"/>
    </row>
    <row r="50" spans="1:19" ht="14.25" x14ac:dyDescent="0.2">
      <c r="A50" s="23">
        <v>43933.333333333336</v>
      </c>
      <c r="B50" s="16">
        <v>8</v>
      </c>
      <c r="C50" s="17">
        <f t="shared" si="2"/>
        <v>909</v>
      </c>
      <c r="D50" s="24">
        <f t="shared" si="3"/>
        <v>16.142857142857142</v>
      </c>
      <c r="E50" s="24">
        <f t="shared" si="0"/>
        <v>1.1764705882352942</v>
      </c>
      <c r="F50" s="24">
        <f t="shared" si="4"/>
        <v>3.6344537815126055</v>
      </c>
      <c r="G50" s="24">
        <f t="shared" si="5"/>
        <v>25.441176470588239</v>
      </c>
      <c r="H50" s="24">
        <f t="shared" si="6"/>
        <v>62.352941176470587</v>
      </c>
      <c r="I50" s="26"/>
      <c r="J50" s="26"/>
      <c r="K50" s="26"/>
      <c r="L50" s="26"/>
      <c r="M50" s="26"/>
      <c r="N50" s="16">
        <v>0</v>
      </c>
      <c r="O50" s="16">
        <f t="shared" si="1"/>
        <v>27</v>
      </c>
      <c r="P50" s="27"/>
      <c r="Q50" s="28"/>
      <c r="R50" s="28"/>
      <c r="S50" s="25"/>
    </row>
    <row r="51" spans="1:19" ht="14.25" x14ac:dyDescent="0.2">
      <c r="A51" s="23">
        <v>43934.333333333336</v>
      </c>
      <c r="B51" s="16">
        <v>7</v>
      </c>
      <c r="C51" s="17">
        <f t="shared" si="2"/>
        <v>916</v>
      </c>
      <c r="D51" s="24">
        <f t="shared" si="3"/>
        <v>15.571428571428571</v>
      </c>
      <c r="E51" s="24">
        <f t="shared" si="0"/>
        <v>1.0294117647058825</v>
      </c>
      <c r="F51" s="24">
        <f t="shared" si="4"/>
        <v>3.2142857142857149</v>
      </c>
      <c r="G51" s="24">
        <f t="shared" si="5"/>
        <v>22.500000000000004</v>
      </c>
      <c r="H51" s="24">
        <f t="shared" si="6"/>
        <v>60.294117647058826</v>
      </c>
      <c r="I51" s="26"/>
      <c r="J51" s="26"/>
      <c r="K51" s="26"/>
      <c r="L51" s="26"/>
      <c r="M51" s="26"/>
      <c r="N51" s="16">
        <v>0</v>
      </c>
      <c r="O51" s="16">
        <f t="shared" si="1"/>
        <v>27</v>
      </c>
      <c r="P51" s="27"/>
      <c r="Q51" s="28"/>
      <c r="R51" s="28"/>
      <c r="S51" s="25"/>
    </row>
    <row r="52" spans="1:19" ht="14.25" x14ac:dyDescent="0.2">
      <c r="A52" s="23">
        <v>43935.333333333336</v>
      </c>
      <c r="B52" s="16">
        <v>14</v>
      </c>
      <c r="C52" s="17">
        <f t="shared" si="2"/>
        <v>930</v>
      </c>
      <c r="D52" s="24">
        <f t="shared" si="3"/>
        <v>15.428571428571429</v>
      </c>
      <c r="E52" s="24">
        <f t="shared" si="0"/>
        <v>2.0588235294117649</v>
      </c>
      <c r="F52" s="24">
        <f t="shared" si="4"/>
        <v>2.8781512605042017</v>
      </c>
      <c r="G52" s="24">
        <f t="shared" si="5"/>
        <v>20.147058823529413</v>
      </c>
      <c r="H52" s="24">
        <f t="shared" si="6"/>
        <v>55.294117647058826</v>
      </c>
      <c r="I52" s="26">
        <v>52</v>
      </c>
      <c r="J52" s="26">
        <v>22</v>
      </c>
      <c r="K52" s="26">
        <v>4</v>
      </c>
      <c r="L52" s="26">
        <f>SUM(J52:K52)</f>
        <v>26</v>
      </c>
      <c r="M52" s="26">
        <v>46</v>
      </c>
      <c r="N52" s="16">
        <v>2</v>
      </c>
      <c r="O52" s="16">
        <f t="shared" si="1"/>
        <v>29</v>
      </c>
      <c r="P52" s="27"/>
      <c r="Q52" s="28"/>
      <c r="R52" s="28"/>
      <c r="S52" s="25"/>
    </row>
    <row r="53" spans="1:19" ht="14.25" x14ac:dyDescent="0.2">
      <c r="A53" s="23">
        <v>43936.333333333336</v>
      </c>
      <c r="B53" s="16">
        <v>15</v>
      </c>
      <c r="C53" s="17">
        <f t="shared" si="2"/>
        <v>945</v>
      </c>
      <c r="D53" s="24">
        <f t="shared" si="3"/>
        <v>15.142857142857142</v>
      </c>
      <c r="E53" s="24">
        <f t="shared" si="0"/>
        <v>2.2058823529411766</v>
      </c>
      <c r="F53" s="24">
        <f t="shared" si="4"/>
        <v>2.3739495798319328</v>
      </c>
      <c r="G53" s="24">
        <f t="shared" si="5"/>
        <v>16.617647058823529</v>
      </c>
      <c r="H53" s="24">
        <f t="shared" si="6"/>
        <v>51.32352941176471</v>
      </c>
      <c r="I53" s="26">
        <v>46</v>
      </c>
      <c r="J53" s="26">
        <v>20</v>
      </c>
      <c r="K53" s="26">
        <v>3</v>
      </c>
      <c r="L53" s="26">
        <f>SUM(J53:K53)</f>
        <v>23</v>
      </c>
      <c r="M53" s="26">
        <v>56</v>
      </c>
      <c r="N53" s="16">
        <v>0</v>
      </c>
      <c r="O53" s="16">
        <f t="shared" si="1"/>
        <v>29</v>
      </c>
      <c r="P53" s="27"/>
      <c r="Q53" s="28"/>
      <c r="R53" s="28"/>
      <c r="S53" s="25"/>
    </row>
    <row r="54" spans="1:19" ht="14.25" x14ac:dyDescent="0.2">
      <c r="A54" s="23">
        <v>43937.333333333336</v>
      </c>
      <c r="B54" s="16">
        <v>17</v>
      </c>
      <c r="C54" s="17">
        <f t="shared" si="2"/>
        <v>962</v>
      </c>
      <c r="D54" s="24">
        <f t="shared" si="3"/>
        <v>15.142857142857142</v>
      </c>
      <c r="E54" s="24">
        <f t="shared" si="0"/>
        <v>2.5</v>
      </c>
      <c r="F54" s="24">
        <f t="shared" si="4"/>
        <v>2.2899159663865545</v>
      </c>
      <c r="G54" s="24">
        <f t="shared" si="5"/>
        <v>16.02941176470588</v>
      </c>
      <c r="H54" s="24">
        <f t="shared" si="6"/>
        <v>48.676470588235297</v>
      </c>
      <c r="I54" s="26">
        <v>38</v>
      </c>
      <c r="J54" s="26">
        <v>20</v>
      </c>
      <c r="K54" s="26">
        <v>3</v>
      </c>
      <c r="L54" s="26">
        <f>SUM(J54:K54)</f>
        <v>23</v>
      </c>
      <c r="M54" s="26">
        <v>56</v>
      </c>
      <c r="N54" s="16">
        <v>1</v>
      </c>
      <c r="O54" s="16">
        <f t="shared" si="1"/>
        <v>30</v>
      </c>
      <c r="P54" s="27"/>
      <c r="Q54" s="28"/>
      <c r="R54" s="28"/>
      <c r="S54" s="25"/>
    </row>
    <row r="55" spans="1:19" ht="14.25" x14ac:dyDescent="0.2">
      <c r="A55" s="23">
        <v>43938.333333333336</v>
      </c>
      <c r="B55" s="16">
        <v>26</v>
      </c>
      <c r="C55" s="17">
        <f t="shared" si="2"/>
        <v>988</v>
      </c>
      <c r="D55" s="24">
        <f t="shared" si="3"/>
        <v>14.428571428571429</v>
      </c>
      <c r="E55" s="24">
        <f t="shared" si="0"/>
        <v>3.8235294117647061</v>
      </c>
      <c r="F55" s="24">
        <f t="shared" si="4"/>
        <v>2.26890756302521</v>
      </c>
      <c r="G55" s="24">
        <f t="shared" si="5"/>
        <v>15.882352941176471</v>
      </c>
      <c r="H55" s="24">
        <f t="shared" si="6"/>
        <v>46.32352941176471</v>
      </c>
      <c r="I55" s="26">
        <v>35</v>
      </c>
      <c r="J55" s="26">
        <v>20</v>
      </c>
      <c r="K55" s="26">
        <v>3</v>
      </c>
      <c r="L55" s="26">
        <f>SUM(J55:K55)</f>
        <v>23</v>
      </c>
      <c r="M55" s="26">
        <v>57</v>
      </c>
      <c r="N55" s="16">
        <v>0</v>
      </c>
      <c r="O55" s="16">
        <f t="shared" si="1"/>
        <v>30</v>
      </c>
      <c r="P55" s="27"/>
      <c r="Q55" s="28"/>
      <c r="R55" s="28"/>
      <c r="S55" s="25"/>
    </row>
    <row r="56" spans="1:19" ht="14.25" x14ac:dyDescent="0.2">
      <c r="A56" s="23">
        <v>43939.333333333336</v>
      </c>
      <c r="B56" s="16">
        <v>19</v>
      </c>
      <c r="C56" s="17">
        <f t="shared" si="2"/>
        <v>1007</v>
      </c>
      <c r="D56" s="24">
        <f t="shared" si="3"/>
        <v>13.714285714285714</v>
      </c>
      <c r="E56" s="24">
        <f t="shared" si="0"/>
        <v>2.7941176470588238</v>
      </c>
      <c r="F56" s="24">
        <f t="shared" si="4"/>
        <v>2.2268907563025215</v>
      </c>
      <c r="G56" s="24">
        <f t="shared" si="5"/>
        <v>15.58823529411765</v>
      </c>
      <c r="H56" s="24">
        <f t="shared" si="6"/>
        <v>44.852941176470594</v>
      </c>
      <c r="I56" s="26"/>
      <c r="J56" s="26"/>
      <c r="K56" s="26"/>
      <c r="L56" s="26"/>
      <c r="M56" s="26"/>
      <c r="N56" s="16">
        <v>0</v>
      </c>
      <c r="O56" s="16">
        <f t="shared" si="1"/>
        <v>30</v>
      </c>
      <c r="P56" s="27"/>
      <c r="Q56" s="28"/>
      <c r="R56" s="28"/>
      <c r="S56" s="25"/>
    </row>
    <row r="57" spans="1:19" ht="14.25" x14ac:dyDescent="0.2">
      <c r="A57" s="23">
        <v>43940.333333333336</v>
      </c>
      <c r="B57" s="16">
        <v>8</v>
      </c>
      <c r="C57" s="17">
        <f t="shared" si="2"/>
        <v>1015</v>
      </c>
      <c r="D57" s="24">
        <f t="shared" si="3"/>
        <v>13.142857142857142</v>
      </c>
      <c r="E57" s="24">
        <f t="shared" si="0"/>
        <v>1.1764705882352942</v>
      </c>
      <c r="F57" s="24">
        <f t="shared" si="4"/>
        <v>2.2268907563025211</v>
      </c>
      <c r="G57" s="24">
        <f t="shared" si="5"/>
        <v>15.588235294117649</v>
      </c>
      <c r="H57" s="24">
        <f t="shared" si="6"/>
        <v>41.029411764705891</v>
      </c>
      <c r="I57" s="26"/>
      <c r="J57" s="26"/>
      <c r="K57" s="26"/>
      <c r="L57" s="26"/>
      <c r="M57" s="26"/>
      <c r="N57" s="16">
        <v>1</v>
      </c>
      <c r="O57" s="16">
        <f t="shared" si="1"/>
        <v>31</v>
      </c>
      <c r="P57" s="27"/>
      <c r="Q57" s="28"/>
      <c r="R57" s="28"/>
      <c r="S57" s="25"/>
    </row>
    <row r="58" spans="1:19" ht="14.25" x14ac:dyDescent="0.2">
      <c r="A58" s="23">
        <v>43941.333333333336</v>
      </c>
      <c r="B58" s="16">
        <v>2</v>
      </c>
      <c r="C58" s="17">
        <f t="shared" si="2"/>
        <v>1017</v>
      </c>
      <c r="D58" s="24">
        <f t="shared" si="3"/>
        <v>12.857142857142858</v>
      </c>
      <c r="E58" s="24">
        <f t="shared" si="0"/>
        <v>0.29411764705882354</v>
      </c>
      <c r="F58" s="24">
        <f t="shared" si="4"/>
        <v>2.1218487394957988</v>
      </c>
      <c r="G58" s="24">
        <f t="shared" si="5"/>
        <v>14.852941176470591</v>
      </c>
      <c r="H58" s="24">
        <f t="shared" si="6"/>
        <v>37.352941176470601</v>
      </c>
      <c r="I58" s="26">
        <v>27</v>
      </c>
      <c r="J58" s="26">
        <v>16</v>
      </c>
      <c r="K58" s="26">
        <v>2</v>
      </c>
      <c r="L58" s="26">
        <f>SUM(J58:K58)</f>
        <v>18</v>
      </c>
      <c r="M58" s="26">
        <v>56</v>
      </c>
      <c r="N58" s="16">
        <v>1</v>
      </c>
      <c r="O58" s="16">
        <f t="shared" si="1"/>
        <v>32</v>
      </c>
      <c r="P58" s="27"/>
      <c r="Q58" s="28"/>
      <c r="R58" s="28"/>
      <c r="S58" s="25"/>
    </row>
    <row r="59" spans="1:19" ht="14.25" x14ac:dyDescent="0.2">
      <c r="A59" s="23">
        <v>43942.333333333336</v>
      </c>
      <c r="B59" s="16">
        <v>9</v>
      </c>
      <c r="C59" s="17">
        <f t="shared" si="2"/>
        <v>1026</v>
      </c>
      <c r="D59" s="24">
        <f t="shared" si="3"/>
        <v>11.571428571428571</v>
      </c>
      <c r="E59" s="24">
        <f t="shared" si="0"/>
        <v>1.3235294117647058</v>
      </c>
      <c r="F59" s="24">
        <f t="shared" si="4"/>
        <v>2.016806722689076</v>
      </c>
      <c r="G59" s="24">
        <f t="shared" si="5"/>
        <v>14.117647058823531</v>
      </c>
      <c r="H59" s="24">
        <f t="shared" si="6"/>
        <v>34.264705882352942</v>
      </c>
      <c r="I59" s="26">
        <v>23</v>
      </c>
      <c r="J59" s="26">
        <v>18</v>
      </c>
      <c r="K59" s="26">
        <v>2</v>
      </c>
      <c r="L59" s="26">
        <f>SUM(J59:K59)</f>
        <v>20</v>
      </c>
      <c r="M59" s="26">
        <v>53</v>
      </c>
      <c r="N59" s="16">
        <v>2</v>
      </c>
      <c r="O59" s="16">
        <f t="shared" si="1"/>
        <v>34</v>
      </c>
      <c r="P59" s="27"/>
      <c r="Q59" s="28"/>
      <c r="R59" s="28"/>
      <c r="S59" s="25"/>
    </row>
    <row r="60" spans="1:19" ht="14.25" x14ac:dyDescent="0.2">
      <c r="A60" s="23">
        <v>43943.333333333336</v>
      </c>
      <c r="B60" s="16">
        <v>11</v>
      </c>
      <c r="C60" s="17">
        <f t="shared" si="2"/>
        <v>1037</v>
      </c>
      <c r="D60" s="24">
        <f t="shared" si="3"/>
        <v>10</v>
      </c>
      <c r="E60" s="24">
        <f t="shared" si="0"/>
        <v>1.6176470588235294</v>
      </c>
      <c r="F60" s="24">
        <f t="shared" si="4"/>
        <v>1.9327731092436977</v>
      </c>
      <c r="G60" s="24">
        <f t="shared" si="5"/>
        <v>13.529411764705884</v>
      </c>
      <c r="H60" s="24">
        <f t="shared" si="6"/>
        <v>30.147058823529409</v>
      </c>
      <c r="I60" s="26">
        <v>19</v>
      </c>
      <c r="J60" s="26">
        <v>15</v>
      </c>
      <c r="K60" s="26">
        <v>3</v>
      </c>
      <c r="L60" s="26">
        <f>SUM(J60:K60)</f>
        <v>18</v>
      </c>
      <c r="M60" s="26">
        <v>51</v>
      </c>
      <c r="N60" s="16">
        <v>1</v>
      </c>
      <c r="O60" s="16">
        <f t="shared" si="1"/>
        <v>35</v>
      </c>
      <c r="P60" s="27"/>
      <c r="Q60" s="28"/>
      <c r="R60" s="28"/>
      <c r="S60" s="25"/>
    </row>
    <row r="61" spans="1:19" ht="14.25" x14ac:dyDescent="0.2">
      <c r="A61" s="23">
        <v>43944.333333333336</v>
      </c>
      <c r="B61" s="16">
        <v>15</v>
      </c>
      <c r="C61" s="17">
        <f t="shared" si="2"/>
        <v>1052</v>
      </c>
      <c r="D61" s="24">
        <f t="shared" si="3"/>
        <v>10.285714285714286</v>
      </c>
      <c r="E61" s="24">
        <f t="shared" si="0"/>
        <v>2.2058823529411766</v>
      </c>
      <c r="F61" s="24">
        <f t="shared" si="4"/>
        <v>1.8907563025210088</v>
      </c>
      <c r="G61" s="24">
        <f t="shared" si="5"/>
        <v>13.235294117647062</v>
      </c>
      <c r="H61" s="24">
        <f t="shared" si="6"/>
        <v>29.264705882352938</v>
      </c>
      <c r="I61" s="26">
        <v>20</v>
      </c>
      <c r="J61" s="26">
        <v>14</v>
      </c>
      <c r="K61" s="26">
        <v>1</v>
      </c>
      <c r="L61" s="26">
        <f>SUM(J61:K61)</f>
        <v>15</v>
      </c>
      <c r="M61" s="26">
        <v>57</v>
      </c>
      <c r="N61" s="16">
        <v>1</v>
      </c>
      <c r="O61" s="16">
        <f t="shared" si="1"/>
        <v>36</v>
      </c>
      <c r="P61" s="27"/>
      <c r="Q61" s="28"/>
      <c r="R61" s="28"/>
      <c r="S61" s="25"/>
    </row>
    <row r="62" spans="1:19" ht="14.25" x14ac:dyDescent="0.2">
      <c r="A62" s="23">
        <v>43945.333333333336</v>
      </c>
      <c r="B62" s="16">
        <v>17</v>
      </c>
      <c r="C62" s="17">
        <f t="shared" si="2"/>
        <v>1069</v>
      </c>
      <c r="D62" s="24">
        <f t="shared" si="3"/>
        <v>10.714285714285714</v>
      </c>
      <c r="E62" s="24">
        <f t="shared" si="0"/>
        <v>2.5</v>
      </c>
      <c r="F62" s="24">
        <f t="shared" si="4"/>
        <v>1.7016806722689073</v>
      </c>
      <c r="G62" s="24">
        <f t="shared" si="5"/>
        <v>11.911764705882351</v>
      </c>
      <c r="H62" s="24">
        <f t="shared" si="6"/>
        <v>27.794117647058822</v>
      </c>
      <c r="I62" s="26">
        <v>25</v>
      </c>
      <c r="J62" s="26">
        <v>14</v>
      </c>
      <c r="K62" s="26">
        <v>1</v>
      </c>
      <c r="L62" s="26">
        <f>SUM(J62:K62)</f>
        <v>15</v>
      </c>
      <c r="M62" s="26">
        <v>45</v>
      </c>
      <c r="N62" s="16">
        <v>0</v>
      </c>
      <c r="O62" s="16">
        <f t="shared" si="1"/>
        <v>36</v>
      </c>
      <c r="P62" s="27"/>
      <c r="Q62" s="28"/>
      <c r="R62" s="28"/>
      <c r="S62" s="25"/>
    </row>
    <row r="63" spans="1:19" ht="14.25" x14ac:dyDescent="0.2">
      <c r="A63" s="23">
        <v>43946.333333333336</v>
      </c>
      <c r="B63" s="16">
        <v>8</v>
      </c>
      <c r="C63" s="17">
        <f t="shared" si="2"/>
        <v>1077</v>
      </c>
      <c r="D63" s="24">
        <f t="shared" si="3"/>
        <v>10.285714285714286</v>
      </c>
      <c r="E63" s="24">
        <f t="shared" si="0"/>
        <v>1.1764705882352942</v>
      </c>
      <c r="F63" s="24">
        <f t="shared" si="4"/>
        <v>1.4705882352941175</v>
      </c>
      <c r="G63" s="24">
        <f t="shared" si="5"/>
        <v>10.294117647058822</v>
      </c>
      <c r="H63" s="24">
        <f t="shared" si="6"/>
        <v>25.882352941176475</v>
      </c>
      <c r="I63" s="26"/>
      <c r="J63" s="26"/>
      <c r="K63" s="26"/>
      <c r="L63" s="26"/>
      <c r="M63" s="26"/>
      <c r="N63" s="16">
        <v>1</v>
      </c>
      <c r="O63" s="16">
        <f t="shared" si="1"/>
        <v>37</v>
      </c>
      <c r="P63" s="27"/>
      <c r="Q63" s="28"/>
      <c r="R63" s="28"/>
      <c r="S63" s="25"/>
    </row>
    <row r="64" spans="1:19" ht="14.25" x14ac:dyDescent="0.2">
      <c r="A64" s="23">
        <v>43947.333333333336</v>
      </c>
      <c r="B64" s="16">
        <v>10</v>
      </c>
      <c r="C64" s="17">
        <f t="shared" si="2"/>
        <v>1087</v>
      </c>
      <c r="D64" s="24">
        <f t="shared" si="3"/>
        <v>9.7142857142857135</v>
      </c>
      <c r="E64" s="24">
        <f t="shared" si="0"/>
        <v>1.4705882352941178</v>
      </c>
      <c r="F64" s="24">
        <f t="shared" si="4"/>
        <v>1.5126050420168067</v>
      </c>
      <c r="G64" s="24">
        <f t="shared" si="5"/>
        <v>10.588235294117647</v>
      </c>
      <c r="H64" s="24">
        <f t="shared" si="6"/>
        <v>26.176470588235297</v>
      </c>
      <c r="I64" s="26"/>
      <c r="J64" s="26"/>
      <c r="K64" s="26"/>
      <c r="L64" s="26"/>
      <c r="M64" s="26"/>
      <c r="N64" s="16">
        <v>0</v>
      </c>
      <c r="O64" s="16">
        <f t="shared" si="1"/>
        <v>37</v>
      </c>
      <c r="P64" s="27"/>
      <c r="Q64" s="28"/>
      <c r="R64" s="28"/>
      <c r="S64" s="25"/>
    </row>
    <row r="65" spans="1:19" ht="14.25" x14ac:dyDescent="0.2">
      <c r="A65" s="23">
        <v>43948.333333333336</v>
      </c>
      <c r="B65" s="16">
        <v>5</v>
      </c>
      <c r="C65" s="17">
        <f t="shared" si="2"/>
        <v>1092</v>
      </c>
      <c r="D65" s="24">
        <f t="shared" si="3"/>
        <v>8.4285714285714288</v>
      </c>
      <c r="E65" s="24">
        <f t="shared" si="0"/>
        <v>0.73529411764705888</v>
      </c>
      <c r="F65" s="24">
        <f t="shared" si="4"/>
        <v>1.5756302521008405</v>
      </c>
      <c r="G65" s="24">
        <f t="shared" si="5"/>
        <v>11.029411764705884</v>
      </c>
      <c r="H65" s="24">
        <f t="shared" si="6"/>
        <v>25.882352941176471</v>
      </c>
      <c r="I65" s="26">
        <v>27</v>
      </c>
      <c r="J65" s="26">
        <v>15</v>
      </c>
      <c r="K65" s="26">
        <v>0</v>
      </c>
      <c r="L65" s="26">
        <f>SUM(J65:K65)</f>
        <v>15</v>
      </c>
      <c r="M65" s="26">
        <v>39</v>
      </c>
      <c r="N65" s="16">
        <v>1</v>
      </c>
      <c r="O65" s="16">
        <f t="shared" si="1"/>
        <v>38</v>
      </c>
      <c r="P65" s="27"/>
      <c r="Q65" s="28"/>
      <c r="R65" s="28"/>
      <c r="S65" s="25"/>
    </row>
    <row r="66" spans="1:19" ht="14.25" x14ac:dyDescent="0.2">
      <c r="A66" s="23">
        <v>43949.333333333336</v>
      </c>
      <c r="B66" s="16">
        <v>6</v>
      </c>
      <c r="C66" s="17">
        <f t="shared" si="2"/>
        <v>1098</v>
      </c>
      <c r="D66" s="24">
        <f t="shared" si="3"/>
        <v>7.7142857142857144</v>
      </c>
      <c r="E66" s="24">
        <f t="shared" si="0"/>
        <v>0.88235294117647056</v>
      </c>
      <c r="F66" s="24">
        <f t="shared" si="4"/>
        <v>1.5126050420168069</v>
      </c>
      <c r="G66" s="24">
        <f t="shared" si="5"/>
        <v>10.588235294117649</v>
      </c>
      <c r="H66" s="24">
        <f t="shared" si="6"/>
        <v>24.705882352941174</v>
      </c>
      <c r="I66" s="26">
        <v>27</v>
      </c>
      <c r="J66" s="26">
        <v>12</v>
      </c>
      <c r="K66" s="26">
        <v>2</v>
      </c>
      <c r="L66" s="26">
        <f>SUM(J66:K66)</f>
        <v>14</v>
      </c>
      <c r="M66" s="26">
        <v>27</v>
      </c>
      <c r="N66" s="16">
        <v>0</v>
      </c>
      <c r="O66" s="16">
        <f t="shared" si="1"/>
        <v>38</v>
      </c>
      <c r="P66" s="27"/>
      <c r="Q66" s="28"/>
      <c r="R66" s="28"/>
      <c r="S66" s="25"/>
    </row>
    <row r="67" spans="1:19" ht="14.25" x14ac:dyDescent="0.2">
      <c r="A67" s="23">
        <v>43950.333333333336</v>
      </c>
      <c r="B67" s="16">
        <v>7</v>
      </c>
      <c r="C67" s="17">
        <f t="shared" si="2"/>
        <v>1105</v>
      </c>
      <c r="D67" s="24">
        <f t="shared" si="3"/>
        <v>7.2857142857142856</v>
      </c>
      <c r="E67" s="24">
        <f t="shared" si="0"/>
        <v>1.0294117647058825</v>
      </c>
      <c r="F67" s="24">
        <f t="shared" si="4"/>
        <v>1.4285714285714288</v>
      </c>
      <c r="G67" s="24">
        <f t="shared" si="5"/>
        <v>10.000000000000002</v>
      </c>
      <c r="H67" s="24">
        <f t="shared" si="6"/>
        <v>23.529411764705884</v>
      </c>
      <c r="I67" s="26">
        <v>26</v>
      </c>
      <c r="J67" s="26">
        <v>10</v>
      </c>
      <c r="K67" s="26">
        <v>2</v>
      </c>
      <c r="L67" s="26">
        <f>SUM(J67:K67)</f>
        <v>12</v>
      </c>
      <c r="M67" s="26">
        <v>40</v>
      </c>
      <c r="N67" s="16">
        <v>2</v>
      </c>
      <c r="O67" s="16">
        <f t="shared" si="1"/>
        <v>40</v>
      </c>
      <c r="P67" s="27"/>
      <c r="Q67" s="28"/>
      <c r="R67" s="28"/>
      <c r="S67" s="25"/>
    </row>
    <row r="68" spans="1:19" ht="14.25" x14ac:dyDescent="0.2">
      <c r="A68" s="23">
        <v>43951.333333333336</v>
      </c>
      <c r="B68" s="16">
        <v>6</v>
      </c>
      <c r="C68" s="17">
        <f t="shared" si="2"/>
        <v>1111</v>
      </c>
      <c r="D68" s="24">
        <f t="shared" ref="D68:D71" si="8">AVERAGE(B65:B71)</f>
        <v>6.4285714285714288</v>
      </c>
      <c r="E68" s="24">
        <f t="shared" ref="E68" si="9">B68/6.8</f>
        <v>0.88235294117647056</v>
      </c>
      <c r="F68" s="24">
        <f t="shared" si="4"/>
        <v>1.239495798319328</v>
      </c>
      <c r="G68" s="24">
        <f t="shared" si="5"/>
        <v>8.6764705882352953</v>
      </c>
      <c r="H68" s="24">
        <f t="shared" si="6"/>
        <v>21.911764705882355</v>
      </c>
      <c r="I68" s="26">
        <v>23</v>
      </c>
      <c r="J68" s="26">
        <v>9</v>
      </c>
      <c r="K68" s="26">
        <v>1</v>
      </c>
      <c r="L68" s="26">
        <f>SUM(J68:K68)</f>
        <v>10</v>
      </c>
      <c r="M68" s="26">
        <v>37</v>
      </c>
      <c r="N68" s="16">
        <v>0</v>
      </c>
      <c r="O68" s="16">
        <f t="shared" si="1"/>
        <v>40</v>
      </c>
      <c r="P68" s="27"/>
      <c r="Q68" s="28"/>
      <c r="R68" s="28"/>
      <c r="S68" s="25"/>
    </row>
    <row r="69" spans="1:19" ht="14.25" x14ac:dyDescent="0.2">
      <c r="A69" s="23">
        <v>43952.333333333336</v>
      </c>
      <c r="B69" s="16">
        <v>12</v>
      </c>
      <c r="C69" s="17">
        <f t="shared" si="2"/>
        <v>1123</v>
      </c>
      <c r="D69" s="24">
        <f t="shared" si="8"/>
        <v>6</v>
      </c>
      <c r="E69" s="24">
        <f>B69/6.8</f>
        <v>1.7647058823529411</v>
      </c>
      <c r="F69" s="24">
        <f t="shared" si="4"/>
        <v>1.1344537815126052</v>
      </c>
      <c r="G69" s="24">
        <f t="shared" si="5"/>
        <v>7.9411764705882364</v>
      </c>
      <c r="H69" s="24">
        <f t="shared" si="6"/>
        <v>19.852941176470591</v>
      </c>
      <c r="I69" s="26">
        <v>23</v>
      </c>
      <c r="J69" s="26">
        <v>9</v>
      </c>
      <c r="K69" s="26">
        <v>2</v>
      </c>
      <c r="L69" s="26">
        <f>SUM(J69:K69)</f>
        <v>11</v>
      </c>
      <c r="M69" s="26">
        <v>42</v>
      </c>
      <c r="N69" s="16">
        <v>1</v>
      </c>
      <c r="O69" s="16">
        <f t="shared" ref="O69:O132" si="10">SUM(O68,N69)</f>
        <v>41</v>
      </c>
      <c r="P69" s="27"/>
      <c r="Q69" s="28"/>
      <c r="R69" s="28"/>
      <c r="S69" s="25"/>
    </row>
    <row r="70" spans="1:19" ht="14.25" x14ac:dyDescent="0.2">
      <c r="A70" s="23">
        <v>43953.333333333336</v>
      </c>
      <c r="B70" s="16">
        <v>5</v>
      </c>
      <c r="C70" s="17">
        <f t="shared" ref="C70:C133" si="11">SUM(C69,B70)</f>
        <v>1128</v>
      </c>
      <c r="D70" s="24">
        <f t="shared" si="8"/>
        <v>6</v>
      </c>
      <c r="E70" s="24">
        <f t="shared" ref="E70:E133" si="12">B70/6.8</f>
        <v>0.73529411764705888</v>
      </c>
      <c r="F70" s="24">
        <f t="shared" si="4"/>
        <v>1.0714285714285714</v>
      </c>
      <c r="G70" s="24">
        <f t="shared" si="5"/>
        <v>7.5</v>
      </c>
      <c r="H70" s="24">
        <f t="shared" si="6"/>
        <v>17.794117647058822</v>
      </c>
      <c r="I70" s="26"/>
      <c r="J70" s="26"/>
      <c r="K70" s="26"/>
      <c r="L70" s="26"/>
      <c r="M70" s="26"/>
      <c r="N70" s="16">
        <v>0</v>
      </c>
      <c r="O70" s="16">
        <f t="shared" si="10"/>
        <v>41</v>
      </c>
      <c r="P70" s="27"/>
      <c r="Q70" s="28"/>
      <c r="R70" s="28"/>
      <c r="S70" s="25"/>
    </row>
    <row r="71" spans="1:19" ht="14.25" x14ac:dyDescent="0.2">
      <c r="A71" s="23">
        <v>43954.333333333336</v>
      </c>
      <c r="B71" s="16">
        <v>4</v>
      </c>
      <c r="C71" s="17">
        <f t="shared" si="11"/>
        <v>1132</v>
      </c>
      <c r="D71" s="24">
        <f t="shared" si="8"/>
        <v>5.5714285714285712</v>
      </c>
      <c r="E71" s="24">
        <f t="shared" si="12"/>
        <v>0.58823529411764708</v>
      </c>
      <c r="F71" s="24">
        <f t="shared" si="4"/>
        <v>0.94537815126050428</v>
      </c>
      <c r="G71" s="24">
        <f t="shared" si="5"/>
        <v>6.6176470588235299</v>
      </c>
      <c r="H71" s="24">
        <f t="shared" si="6"/>
        <v>17.205882352941178</v>
      </c>
      <c r="I71" s="26"/>
      <c r="J71" s="26"/>
      <c r="K71" s="26"/>
      <c r="L71" s="26"/>
      <c r="M71" s="26"/>
      <c r="N71" s="16">
        <v>0</v>
      </c>
      <c r="O71" s="16">
        <f t="shared" si="10"/>
        <v>41</v>
      </c>
      <c r="P71" s="27"/>
      <c r="Q71" s="28"/>
      <c r="R71" s="28"/>
      <c r="S71" s="25"/>
    </row>
    <row r="72" spans="1:19" ht="14.25" x14ac:dyDescent="0.2">
      <c r="A72" s="23">
        <v>43955.333333333336</v>
      </c>
      <c r="B72" s="16">
        <v>2</v>
      </c>
      <c r="C72" s="17">
        <f t="shared" si="11"/>
        <v>1134</v>
      </c>
      <c r="D72" s="24">
        <f>AVERAGE(B69:B75)</f>
        <v>5.2857142857142856</v>
      </c>
      <c r="E72" s="24">
        <f t="shared" si="12"/>
        <v>0.29411764705882354</v>
      </c>
      <c r="F72" s="24">
        <f t="shared" si="4"/>
        <v>0.88235294117647045</v>
      </c>
      <c r="G72" s="24">
        <f t="shared" si="5"/>
        <v>6.1764705882352935</v>
      </c>
      <c r="H72" s="24">
        <f t="shared" si="6"/>
        <v>17.205882352941178</v>
      </c>
      <c r="I72" s="26">
        <v>27</v>
      </c>
      <c r="J72" s="26">
        <v>5</v>
      </c>
      <c r="K72" s="26">
        <v>2</v>
      </c>
      <c r="L72" s="26">
        <f>SUM(J72:K72)</f>
        <v>7</v>
      </c>
      <c r="M72" s="26">
        <v>44</v>
      </c>
      <c r="N72" s="16">
        <v>1</v>
      </c>
      <c r="O72" s="16">
        <f t="shared" si="10"/>
        <v>42</v>
      </c>
      <c r="P72" s="27"/>
      <c r="Q72" s="28"/>
      <c r="R72" s="28"/>
      <c r="S72" s="25"/>
    </row>
    <row r="73" spans="1:19" ht="14.25" x14ac:dyDescent="0.2">
      <c r="A73" s="23">
        <v>43956.333333333336</v>
      </c>
      <c r="B73" s="16">
        <v>6</v>
      </c>
      <c r="C73" s="17">
        <f t="shared" si="11"/>
        <v>1140</v>
      </c>
      <c r="D73" s="24">
        <f t="shared" ref="D73:D136" si="13">AVERAGE(B70:B76)</f>
        <v>4.1428571428571432</v>
      </c>
      <c r="E73" s="24">
        <f t="shared" si="12"/>
        <v>0.88235294117647056</v>
      </c>
      <c r="F73" s="24">
        <f t="shared" si="4"/>
        <v>0.88235294117647045</v>
      </c>
      <c r="G73" s="24">
        <f t="shared" si="5"/>
        <v>6.1764705882352935</v>
      </c>
      <c r="H73" s="24">
        <f t="shared" si="6"/>
        <v>16.764705882352942</v>
      </c>
      <c r="I73" s="26">
        <v>15</v>
      </c>
      <c r="J73" s="26">
        <v>5</v>
      </c>
      <c r="K73" s="26">
        <v>3</v>
      </c>
      <c r="L73" s="26">
        <f>SUM(J73:K73)</f>
        <v>8</v>
      </c>
      <c r="M73" s="26">
        <v>38</v>
      </c>
      <c r="N73" s="16">
        <v>0</v>
      </c>
      <c r="O73" s="16">
        <f t="shared" si="10"/>
        <v>42</v>
      </c>
      <c r="P73" s="27"/>
      <c r="Q73" s="28"/>
      <c r="R73" s="28"/>
      <c r="S73" s="25"/>
    </row>
    <row r="74" spans="1:19" ht="14.25" x14ac:dyDescent="0.2">
      <c r="A74" s="23">
        <v>43957.333333333336</v>
      </c>
      <c r="B74" s="16">
        <v>4</v>
      </c>
      <c r="C74" s="17">
        <f t="shared" si="11"/>
        <v>1144</v>
      </c>
      <c r="D74" s="24">
        <f t="shared" si="13"/>
        <v>3.7142857142857144</v>
      </c>
      <c r="E74" s="24">
        <f t="shared" si="12"/>
        <v>0.58823529411764708</v>
      </c>
      <c r="F74" s="24">
        <f t="shared" si="4"/>
        <v>0.81932773109243684</v>
      </c>
      <c r="G74" s="24">
        <f t="shared" ref="G74" si="14">E68+E69+E70+E71+E72+E73+E74</f>
        <v>5.735294117647058</v>
      </c>
      <c r="H74" s="24">
        <f t="shared" si="6"/>
        <v>15.73529411764706</v>
      </c>
      <c r="I74" s="26">
        <v>17</v>
      </c>
      <c r="J74" s="26">
        <v>5</v>
      </c>
      <c r="K74" s="26">
        <v>2</v>
      </c>
      <c r="L74" s="26">
        <f>SUM(J74:K74)</f>
        <v>7</v>
      </c>
      <c r="M74" s="26">
        <v>34</v>
      </c>
      <c r="N74" s="16">
        <v>0</v>
      </c>
      <c r="O74" s="16">
        <f t="shared" si="10"/>
        <v>42</v>
      </c>
      <c r="P74" s="27"/>
      <c r="Q74" s="28"/>
      <c r="R74" s="28"/>
      <c r="S74" s="25"/>
    </row>
    <row r="75" spans="1:19" ht="14.25" x14ac:dyDescent="0.2">
      <c r="A75" s="23">
        <v>43958.333333333336</v>
      </c>
      <c r="B75" s="16">
        <v>4</v>
      </c>
      <c r="C75" s="17">
        <f t="shared" si="11"/>
        <v>1148</v>
      </c>
      <c r="D75" s="24">
        <f t="shared" si="13"/>
        <v>4.1428571428571432</v>
      </c>
      <c r="E75" s="24">
        <f t="shared" si="12"/>
        <v>0.58823529411764708</v>
      </c>
      <c r="F75" s="24">
        <f>(E69+E70+E71+E72+E73+E74+E75)/7</f>
        <v>0.7773109243697478</v>
      </c>
      <c r="G75" s="24">
        <f t="shared" ref="G75:G138" si="15">E69+E70+E71+E72+E73+E74+E75</f>
        <v>5.4411764705882346</v>
      </c>
      <c r="H75" s="24">
        <f t="shared" si="6"/>
        <v>14.117647058823529</v>
      </c>
      <c r="I75" s="26">
        <v>14</v>
      </c>
      <c r="J75" s="26">
        <v>4</v>
      </c>
      <c r="K75" s="26">
        <v>1</v>
      </c>
      <c r="L75" s="26">
        <f>SUM(J75:K75)</f>
        <v>5</v>
      </c>
      <c r="M75" s="26">
        <v>42</v>
      </c>
      <c r="N75" s="16">
        <v>0</v>
      </c>
      <c r="O75" s="16">
        <f t="shared" si="10"/>
        <v>42</v>
      </c>
      <c r="P75" s="27"/>
      <c r="Q75" s="28"/>
      <c r="R75" s="28"/>
      <c r="S75" s="25"/>
    </row>
    <row r="76" spans="1:19" ht="14.25" x14ac:dyDescent="0.2">
      <c r="A76" s="23">
        <v>43959.333333333336</v>
      </c>
      <c r="B76" s="16">
        <v>4</v>
      </c>
      <c r="C76" s="17">
        <f t="shared" si="11"/>
        <v>1152</v>
      </c>
      <c r="D76" s="24">
        <f t="shared" si="13"/>
        <v>4.4285714285714288</v>
      </c>
      <c r="E76" s="24">
        <f t="shared" si="12"/>
        <v>0.58823529411764708</v>
      </c>
      <c r="F76" s="24">
        <f t="shared" ref="F76:F139" si="16">(E70+E71+E72+E73+E74+E75+E76)/7</f>
        <v>0.60924369747899154</v>
      </c>
      <c r="G76" s="24">
        <f t="shared" si="15"/>
        <v>4.2647058823529411</v>
      </c>
      <c r="H76" s="24">
        <f t="shared" si="6"/>
        <v>12.205882352941178</v>
      </c>
      <c r="I76" s="26">
        <v>12</v>
      </c>
      <c r="J76" s="26">
        <v>3</v>
      </c>
      <c r="K76" s="26">
        <v>1</v>
      </c>
      <c r="L76" s="26">
        <f>SUM(J76:K76)</f>
        <v>4</v>
      </c>
      <c r="M76" s="26">
        <v>42</v>
      </c>
      <c r="N76" s="16">
        <v>1</v>
      </c>
      <c r="O76" s="16">
        <f t="shared" si="10"/>
        <v>43</v>
      </c>
      <c r="P76" s="27"/>
      <c r="Q76" s="28"/>
      <c r="R76" s="28"/>
      <c r="S76" s="25"/>
    </row>
    <row r="77" spans="1:19" ht="14.25" x14ac:dyDescent="0.2">
      <c r="A77" s="23">
        <v>43960.333333333336</v>
      </c>
      <c r="B77" s="16">
        <v>2</v>
      </c>
      <c r="C77" s="17">
        <f t="shared" si="11"/>
        <v>1154</v>
      </c>
      <c r="D77" s="24">
        <f t="shared" si="13"/>
        <v>3.8571428571428572</v>
      </c>
      <c r="E77" s="24">
        <f t="shared" si="12"/>
        <v>0.29411764705882354</v>
      </c>
      <c r="F77" s="24">
        <f t="shared" si="16"/>
        <v>0.54621848739495804</v>
      </c>
      <c r="G77" s="24">
        <f t="shared" si="15"/>
        <v>3.8235294117647061</v>
      </c>
      <c r="H77" s="24">
        <f t="shared" si="6"/>
        <v>11.323529411764707</v>
      </c>
      <c r="I77" s="26"/>
      <c r="J77" s="26"/>
      <c r="K77" s="26"/>
      <c r="L77" s="26"/>
      <c r="M77" s="26"/>
      <c r="N77" s="16">
        <v>0</v>
      </c>
      <c r="O77" s="16">
        <f t="shared" si="10"/>
        <v>43</v>
      </c>
      <c r="P77" s="27"/>
      <c r="Q77" s="28"/>
      <c r="R77" s="28"/>
      <c r="S77" s="25"/>
    </row>
    <row r="78" spans="1:19" ht="14.25" x14ac:dyDescent="0.2">
      <c r="A78" s="23">
        <v>43961.333333333336</v>
      </c>
      <c r="B78" s="16">
        <v>7</v>
      </c>
      <c r="C78" s="17">
        <f t="shared" si="11"/>
        <v>1161</v>
      </c>
      <c r="D78" s="24">
        <f t="shared" si="13"/>
        <v>4</v>
      </c>
      <c r="E78" s="24">
        <f t="shared" si="12"/>
        <v>1.0294117647058825</v>
      </c>
      <c r="F78" s="24">
        <f t="shared" si="16"/>
        <v>0.60924369747899154</v>
      </c>
      <c r="G78" s="24">
        <f t="shared" si="15"/>
        <v>4.2647058823529411</v>
      </c>
      <c r="H78" s="24">
        <f t="shared" si="6"/>
        <v>10.882352941176471</v>
      </c>
      <c r="I78" s="26"/>
      <c r="J78" s="26"/>
      <c r="K78" s="26"/>
      <c r="L78" s="26"/>
      <c r="M78" s="26"/>
      <c r="N78" s="16">
        <v>1</v>
      </c>
      <c r="O78" s="16">
        <f t="shared" si="10"/>
        <v>44</v>
      </c>
      <c r="P78" s="27"/>
      <c r="Q78" s="28"/>
      <c r="R78" s="28"/>
      <c r="S78" s="25"/>
    </row>
    <row r="79" spans="1:19" ht="14.25" x14ac:dyDescent="0.2">
      <c r="A79" s="23">
        <v>43962.333333333336</v>
      </c>
      <c r="B79" s="16">
        <v>4</v>
      </c>
      <c r="C79" s="17">
        <f t="shared" si="11"/>
        <v>1165</v>
      </c>
      <c r="D79" s="24">
        <f t="shared" si="13"/>
        <v>4</v>
      </c>
      <c r="E79" s="24">
        <f t="shared" si="12"/>
        <v>0.58823529411764708</v>
      </c>
      <c r="F79" s="24">
        <f t="shared" si="16"/>
        <v>0.65126050420168069</v>
      </c>
      <c r="G79" s="24">
        <f t="shared" si="15"/>
        <v>4.5588235294117645</v>
      </c>
      <c r="H79" s="24">
        <f t="shared" si="6"/>
        <v>10.735294117647058</v>
      </c>
      <c r="I79" s="26">
        <v>10</v>
      </c>
      <c r="J79" s="26">
        <v>2</v>
      </c>
      <c r="K79" s="26">
        <v>2</v>
      </c>
      <c r="L79" s="26">
        <f>SUM(J79:K79)</f>
        <v>4</v>
      </c>
      <c r="M79" s="26">
        <v>39</v>
      </c>
      <c r="N79" s="16">
        <v>0</v>
      </c>
      <c r="O79" s="16">
        <f t="shared" si="10"/>
        <v>44</v>
      </c>
      <c r="P79" s="27"/>
      <c r="Q79" s="28"/>
      <c r="R79" s="28"/>
      <c r="S79" s="25"/>
    </row>
    <row r="80" spans="1:19" ht="14.25" x14ac:dyDescent="0.2">
      <c r="A80" s="23">
        <v>43963.333333333336</v>
      </c>
      <c r="B80" s="16">
        <v>2</v>
      </c>
      <c r="C80" s="17">
        <f t="shared" si="11"/>
        <v>1167</v>
      </c>
      <c r="D80" s="24">
        <f t="shared" si="13"/>
        <v>4</v>
      </c>
      <c r="E80" s="24">
        <f t="shared" si="12"/>
        <v>0.29411764705882354</v>
      </c>
      <c r="F80" s="24">
        <f t="shared" si="16"/>
        <v>0.5672268907563025</v>
      </c>
      <c r="G80" s="24">
        <f t="shared" si="15"/>
        <v>3.9705882352941173</v>
      </c>
      <c r="H80" s="24">
        <f t="shared" si="6"/>
        <v>10.147058823529411</v>
      </c>
      <c r="I80" s="26">
        <v>6</v>
      </c>
      <c r="J80" s="26">
        <v>2</v>
      </c>
      <c r="K80" s="26">
        <v>1</v>
      </c>
      <c r="L80" s="26">
        <f>SUM(J80:K80)</f>
        <v>3</v>
      </c>
      <c r="M80" s="26">
        <v>35</v>
      </c>
      <c r="N80" s="16">
        <v>0</v>
      </c>
      <c r="O80" s="16">
        <f t="shared" si="10"/>
        <v>44</v>
      </c>
      <c r="P80" s="27"/>
      <c r="Q80" s="28"/>
      <c r="R80" s="28"/>
      <c r="S80" s="25"/>
    </row>
    <row r="81" spans="1:19" ht="14.25" x14ac:dyDescent="0.2">
      <c r="A81" s="23">
        <v>43964.333333333336</v>
      </c>
      <c r="B81" s="16">
        <v>5</v>
      </c>
      <c r="C81" s="17">
        <f t="shared" si="11"/>
        <v>1172</v>
      </c>
      <c r="D81" s="24">
        <f t="shared" si="13"/>
        <v>4</v>
      </c>
      <c r="E81" s="24">
        <f t="shared" si="12"/>
        <v>0.73529411764705888</v>
      </c>
      <c r="F81" s="24">
        <f t="shared" si="16"/>
        <v>0.58823529411764697</v>
      </c>
      <c r="G81" s="24">
        <f t="shared" si="15"/>
        <v>4.117647058823529</v>
      </c>
      <c r="H81" s="24">
        <f t="shared" si="6"/>
        <v>9.852941176470587</v>
      </c>
      <c r="I81" s="26">
        <v>6</v>
      </c>
      <c r="J81" s="26">
        <v>1</v>
      </c>
      <c r="K81" s="26">
        <v>1</v>
      </c>
      <c r="L81" s="26">
        <f>SUM(J81:K81)</f>
        <v>2</v>
      </c>
      <c r="M81" s="26">
        <v>33</v>
      </c>
      <c r="N81" s="16">
        <v>0</v>
      </c>
      <c r="O81" s="16">
        <f t="shared" si="10"/>
        <v>44</v>
      </c>
      <c r="P81" s="27"/>
      <c r="Q81" s="28"/>
      <c r="R81" s="28"/>
      <c r="S81" s="25"/>
    </row>
    <row r="82" spans="1:19" ht="14.25" x14ac:dyDescent="0.2">
      <c r="A82" s="23">
        <v>43965.333333333336</v>
      </c>
      <c r="B82" s="16">
        <v>4</v>
      </c>
      <c r="C82" s="17">
        <f t="shared" si="11"/>
        <v>1176</v>
      </c>
      <c r="D82" s="24">
        <f t="shared" si="13"/>
        <v>3.4285714285714284</v>
      </c>
      <c r="E82" s="24">
        <f t="shared" si="12"/>
        <v>0.58823529411764708</v>
      </c>
      <c r="F82" s="24">
        <f t="shared" si="16"/>
        <v>0.58823529411764697</v>
      </c>
      <c r="G82" s="24">
        <f t="shared" si="15"/>
        <v>4.117647058823529</v>
      </c>
      <c r="H82" s="24">
        <f t="shared" ref="H82:H145" si="17">SUM(E69:E82)</f>
        <v>9.5588235294117627</v>
      </c>
      <c r="I82" s="26">
        <v>8</v>
      </c>
      <c r="J82" s="26">
        <v>1</v>
      </c>
      <c r="K82" s="26">
        <v>1</v>
      </c>
      <c r="L82" s="26">
        <f>SUM(J82:K82)</f>
        <v>2</v>
      </c>
      <c r="M82" s="26">
        <v>34</v>
      </c>
      <c r="N82" s="16">
        <v>0</v>
      </c>
      <c r="O82" s="16">
        <f t="shared" si="10"/>
        <v>44</v>
      </c>
      <c r="P82" s="27"/>
      <c r="Q82" s="28"/>
      <c r="R82" s="28"/>
      <c r="S82" s="25"/>
    </row>
    <row r="83" spans="1:19" ht="14.25" x14ac:dyDescent="0.2">
      <c r="A83" s="23">
        <v>43966.333333333336</v>
      </c>
      <c r="B83" s="16">
        <v>4</v>
      </c>
      <c r="C83" s="17">
        <f t="shared" si="11"/>
        <v>1180</v>
      </c>
      <c r="D83" s="24">
        <f t="shared" si="13"/>
        <v>3.1428571428571428</v>
      </c>
      <c r="E83" s="24">
        <f t="shared" si="12"/>
        <v>0.58823529411764708</v>
      </c>
      <c r="F83" s="24">
        <f t="shared" si="16"/>
        <v>0.58823529411764708</v>
      </c>
      <c r="G83" s="24">
        <f t="shared" si="15"/>
        <v>4.1176470588235299</v>
      </c>
      <c r="H83" s="24">
        <f t="shared" si="17"/>
        <v>8.3823529411764692</v>
      </c>
      <c r="I83" s="26">
        <v>11</v>
      </c>
      <c r="J83" s="26">
        <v>1</v>
      </c>
      <c r="K83" s="26">
        <v>0</v>
      </c>
      <c r="L83" s="26">
        <f>SUM(J83:K83)</f>
        <v>1</v>
      </c>
      <c r="M83" s="26">
        <v>43</v>
      </c>
      <c r="N83" s="16">
        <v>1</v>
      </c>
      <c r="O83" s="16">
        <f t="shared" si="10"/>
        <v>45</v>
      </c>
      <c r="P83" s="27">
        <f>SUM(I83:K83)</f>
        <v>12</v>
      </c>
      <c r="Q83" s="28">
        <f t="shared" ref="Q83:Q114" si="18">SUM(C69,-P83,-$N$297)</f>
        <v>874</v>
      </c>
      <c r="R83" s="28">
        <f>MROUND(Q83,5)</f>
        <v>875</v>
      </c>
      <c r="S83" s="25">
        <f t="shared" ref="S83:S146" si="19">IF(R83&gt;R82,R83,R82)</f>
        <v>875</v>
      </c>
    </row>
    <row r="84" spans="1:19" ht="14.25" x14ac:dyDescent="0.2">
      <c r="A84" s="23">
        <v>43967.333333333336</v>
      </c>
      <c r="B84" s="16">
        <v>2</v>
      </c>
      <c r="C84" s="17">
        <f t="shared" si="11"/>
        <v>1182</v>
      </c>
      <c r="D84" s="24">
        <f t="shared" si="13"/>
        <v>3.8571428571428572</v>
      </c>
      <c r="E84" s="24">
        <f t="shared" si="12"/>
        <v>0.29411764705882354</v>
      </c>
      <c r="F84" s="24">
        <f t="shared" si="16"/>
        <v>0.58823529411764708</v>
      </c>
      <c r="G84" s="24">
        <f t="shared" si="15"/>
        <v>4.1176470588235299</v>
      </c>
      <c r="H84" s="24">
        <f t="shared" si="17"/>
        <v>7.9411764705882346</v>
      </c>
      <c r="I84" s="26"/>
      <c r="J84" s="26"/>
      <c r="K84" s="26"/>
      <c r="L84" s="26"/>
      <c r="M84" s="26"/>
      <c r="N84" s="16">
        <v>1</v>
      </c>
      <c r="O84" s="16">
        <f t="shared" si="10"/>
        <v>46</v>
      </c>
      <c r="P84" s="29">
        <v>12</v>
      </c>
      <c r="Q84" s="28">
        <f t="shared" si="18"/>
        <v>879</v>
      </c>
      <c r="R84" s="28">
        <f t="shared" ref="R84:R147" si="20">MROUND(Q84,5)</f>
        <v>880</v>
      </c>
      <c r="S84" s="25">
        <f t="shared" si="19"/>
        <v>880</v>
      </c>
    </row>
    <row r="85" spans="1:19" ht="14.25" x14ac:dyDescent="0.2">
      <c r="A85" s="23">
        <v>43968.333333333336</v>
      </c>
      <c r="B85" s="16">
        <v>3</v>
      </c>
      <c r="C85" s="17">
        <f t="shared" si="11"/>
        <v>1185</v>
      </c>
      <c r="D85" s="24">
        <f t="shared" si="13"/>
        <v>3.2857142857142856</v>
      </c>
      <c r="E85" s="24">
        <f t="shared" si="12"/>
        <v>0.44117647058823528</v>
      </c>
      <c r="F85" s="24">
        <f t="shared" si="16"/>
        <v>0.50420168067226889</v>
      </c>
      <c r="G85" s="24">
        <f t="shared" si="15"/>
        <v>3.5294117647058822</v>
      </c>
      <c r="H85" s="24">
        <f t="shared" si="17"/>
        <v>7.7941176470588225</v>
      </c>
      <c r="I85" s="26"/>
      <c r="J85" s="26"/>
      <c r="K85" s="26"/>
      <c r="L85" s="26"/>
      <c r="M85" s="26"/>
      <c r="N85" s="16">
        <v>0</v>
      </c>
      <c r="O85" s="16">
        <f t="shared" si="10"/>
        <v>46</v>
      </c>
      <c r="P85" s="29">
        <v>12</v>
      </c>
      <c r="Q85" s="28">
        <f t="shared" si="18"/>
        <v>883</v>
      </c>
      <c r="R85" s="28">
        <f t="shared" si="20"/>
        <v>885</v>
      </c>
      <c r="S85" s="25">
        <f t="shared" si="19"/>
        <v>885</v>
      </c>
    </row>
    <row r="86" spans="1:19" ht="14.25" x14ac:dyDescent="0.2">
      <c r="A86" s="23">
        <v>43969.333333333336</v>
      </c>
      <c r="B86" s="16">
        <v>2</v>
      </c>
      <c r="C86" s="17">
        <f t="shared" si="11"/>
        <v>1187</v>
      </c>
      <c r="D86" s="24">
        <f t="shared" si="13"/>
        <v>2.7142857142857144</v>
      </c>
      <c r="E86" s="24">
        <f t="shared" si="12"/>
        <v>0.29411764705882354</v>
      </c>
      <c r="F86" s="24">
        <f t="shared" si="16"/>
        <v>0.46218487394957986</v>
      </c>
      <c r="G86" s="24">
        <f t="shared" si="15"/>
        <v>3.2352941176470589</v>
      </c>
      <c r="H86" s="24">
        <f t="shared" si="17"/>
        <v>7.7941176470588225</v>
      </c>
      <c r="I86" s="26">
        <v>6</v>
      </c>
      <c r="J86" s="26">
        <v>1</v>
      </c>
      <c r="K86" s="26">
        <v>0</v>
      </c>
      <c r="L86" s="26">
        <f>SUM(J86:K86)</f>
        <v>1</v>
      </c>
      <c r="M86" s="26">
        <v>31</v>
      </c>
      <c r="N86" s="16">
        <v>0</v>
      </c>
      <c r="O86" s="16">
        <f t="shared" si="10"/>
        <v>46</v>
      </c>
      <c r="P86" s="27">
        <f>SUM(I86:K86)</f>
        <v>7</v>
      </c>
      <c r="Q86" s="28">
        <f t="shared" si="18"/>
        <v>890</v>
      </c>
      <c r="R86" s="28">
        <f t="shared" si="20"/>
        <v>890</v>
      </c>
      <c r="S86" s="25">
        <f t="shared" si="19"/>
        <v>890</v>
      </c>
    </row>
    <row r="87" spans="1:19" ht="14.25" x14ac:dyDescent="0.2">
      <c r="A87" s="23">
        <v>43970.333333333336</v>
      </c>
      <c r="B87" s="16">
        <v>7</v>
      </c>
      <c r="C87" s="17">
        <f t="shared" si="11"/>
        <v>1194</v>
      </c>
      <c r="D87" s="24">
        <f t="shared" si="13"/>
        <v>2.4285714285714284</v>
      </c>
      <c r="E87" s="24">
        <f t="shared" si="12"/>
        <v>1.0294117647058825</v>
      </c>
      <c r="F87" s="24">
        <f t="shared" si="16"/>
        <v>0.5672268907563025</v>
      </c>
      <c r="G87" s="24">
        <f t="shared" si="15"/>
        <v>3.9705882352941178</v>
      </c>
      <c r="H87" s="24">
        <f t="shared" si="17"/>
        <v>7.9411764705882337</v>
      </c>
      <c r="I87" s="26">
        <v>6</v>
      </c>
      <c r="J87" s="26">
        <v>4</v>
      </c>
      <c r="K87" s="26">
        <v>0</v>
      </c>
      <c r="L87" s="26">
        <f>SUM(J87:K87)</f>
        <v>4</v>
      </c>
      <c r="M87" s="26">
        <v>39</v>
      </c>
      <c r="N87" s="16">
        <v>0</v>
      </c>
      <c r="O87" s="16">
        <f t="shared" si="10"/>
        <v>46</v>
      </c>
      <c r="P87" s="27">
        <f>SUM(I87:K87)</f>
        <v>10</v>
      </c>
      <c r="Q87" s="28">
        <f t="shared" si="18"/>
        <v>893</v>
      </c>
      <c r="R87" s="28">
        <f t="shared" si="20"/>
        <v>895</v>
      </c>
      <c r="S87" s="25">
        <f t="shared" si="19"/>
        <v>895</v>
      </c>
    </row>
    <row r="88" spans="1:19" ht="14.25" x14ac:dyDescent="0.2">
      <c r="A88" s="23">
        <v>43971.333333333336</v>
      </c>
      <c r="B88" s="16">
        <v>1</v>
      </c>
      <c r="C88" s="17">
        <f t="shared" si="11"/>
        <v>1195</v>
      </c>
      <c r="D88" s="24">
        <f t="shared" si="13"/>
        <v>2.2857142857142856</v>
      </c>
      <c r="E88" s="24">
        <f t="shared" si="12"/>
        <v>0.14705882352941177</v>
      </c>
      <c r="F88" s="24">
        <f t="shared" si="16"/>
        <v>0.48319327731092437</v>
      </c>
      <c r="G88" s="24">
        <f t="shared" si="15"/>
        <v>3.3823529411764706</v>
      </c>
      <c r="H88" s="24">
        <f t="shared" si="17"/>
        <v>7.4999999999999991</v>
      </c>
      <c r="I88" s="26">
        <v>9</v>
      </c>
      <c r="J88" s="26">
        <v>2</v>
      </c>
      <c r="K88" s="26">
        <v>0</v>
      </c>
      <c r="L88" s="26">
        <f>SUM(J88:K88)</f>
        <v>2</v>
      </c>
      <c r="M88" s="26">
        <v>33</v>
      </c>
      <c r="N88" s="16">
        <v>0</v>
      </c>
      <c r="O88" s="16">
        <f t="shared" si="10"/>
        <v>46</v>
      </c>
      <c r="P88" s="27">
        <f>SUM(I88:K88)</f>
        <v>11</v>
      </c>
      <c r="Q88" s="28">
        <f t="shared" si="18"/>
        <v>896</v>
      </c>
      <c r="R88" s="28">
        <f t="shared" si="20"/>
        <v>895</v>
      </c>
      <c r="S88" s="25">
        <f t="shared" si="19"/>
        <v>895</v>
      </c>
    </row>
    <row r="89" spans="1:19" ht="14.25" x14ac:dyDescent="0.2">
      <c r="A89" s="23">
        <v>43972.333333333336</v>
      </c>
      <c r="B89" s="16">
        <v>0</v>
      </c>
      <c r="C89" s="17">
        <f t="shared" si="11"/>
        <v>1195</v>
      </c>
      <c r="D89" s="24">
        <f t="shared" si="13"/>
        <v>1.8571428571428572</v>
      </c>
      <c r="E89" s="24">
        <f t="shared" si="12"/>
        <v>0</v>
      </c>
      <c r="F89" s="24">
        <f t="shared" si="16"/>
        <v>0.39915966386554624</v>
      </c>
      <c r="G89" s="24">
        <f t="shared" si="15"/>
        <v>2.7941176470588238</v>
      </c>
      <c r="H89" s="24">
        <f t="shared" si="17"/>
        <v>6.9117647058823524</v>
      </c>
      <c r="I89" s="26"/>
      <c r="J89" s="26"/>
      <c r="K89" s="26"/>
      <c r="L89" s="26"/>
      <c r="M89" s="26"/>
      <c r="N89" s="16">
        <v>0</v>
      </c>
      <c r="O89" s="16">
        <f t="shared" si="10"/>
        <v>46</v>
      </c>
      <c r="P89" s="27">
        <v>11</v>
      </c>
      <c r="Q89" s="28">
        <f t="shared" si="18"/>
        <v>900</v>
      </c>
      <c r="R89" s="28">
        <f t="shared" si="20"/>
        <v>900</v>
      </c>
      <c r="S89" s="25">
        <f t="shared" si="19"/>
        <v>900</v>
      </c>
    </row>
    <row r="90" spans="1:19" ht="14.25" x14ac:dyDescent="0.2">
      <c r="A90" s="23">
        <v>43973.333333333336</v>
      </c>
      <c r="B90" s="16">
        <v>2</v>
      </c>
      <c r="C90" s="17">
        <f t="shared" si="11"/>
        <v>1197</v>
      </c>
      <c r="D90" s="24">
        <f t="shared" si="13"/>
        <v>1.5714285714285714</v>
      </c>
      <c r="E90" s="24">
        <f t="shared" si="12"/>
        <v>0.29411764705882354</v>
      </c>
      <c r="F90" s="24">
        <f t="shared" si="16"/>
        <v>0.35714285714285715</v>
      </c>
      <c r="G90" s="24">
        <f t="shared" si="15"/>
        <v>2.5</v>
      </c>
      <c r="H90" s="24">
        <f t="shared" si="17"/>
        <v>6.6176470588235299</v>
      </c>
      <c r="I90" s="26">
        <v>7</v>
      </c>
      <c r="J90" s="26">
        <v>2</v>
      </c>
      <c r="K90" s="26">
        <v>0</v>
      </c>
      <c r="L90" s="26">
        <f>SUM(J90:K90)</f>
        <v>2</v>
      </c>
      <c r="M90" s="26">
        <v>25</v>
      </c>
      <c r="N90" s="16">
        <v>0</v>
      </c>
      <c r="O90" s="16">
        <f t="shared" si="10"/>
        <v>46</v>
      </c>
      <c r="P90" s="27">
        <f>SUM(I90:K90)</f>
        <v>9</v>
      </c>
      <c r="Q90" s="28">
        <f t="shared" si="18"/>
        <v>906</v>
      </c>
      <c r="R90" s="28">
        <f t="shared" si="20"/>
        <v>905</v>
      </c>
      <c r="S90" s="25">
        <f t="shared" si="19"/>
        <v>905</v>
      </c>
    </row>
    <row r="91" spans="1:19" ht="14.25" x14ac:dyDescent="0.2">
      <c r="A91" s="23">
        <v>43974.333333333336</v>
      </c>
      <c r="B91" s="16">
        <v>1</v>
      </c>
      <c r="C91" s="17">
        <f t="shared" si="11"/>
        <v>1198</v>
      </c>
      <c r="D91" s="24">
        <f t="shared" si="13"/>
        <v>0.8571428571428571</v>
      </c>
      <c r="E91" s="24">
        <f t="shared" si="12"/>
        <v>0.14705882352941177</v>
      </c>
      <c r="F91" s="24">
        <f t="shared" si="16"/>
        <v>0.33613445378151263</v>
      </c>
      <c r="G91" s="24">
        <f t="shared" si="15"/>
        <v>2.3529411764705883</v>
      </c>
      <c r="H91" s="24">
        <f t="shared" si="17"/>
        <v>6.4705882352941186</v>
      </c>
      <c r="I91" s="26"/>
      <c r="J91" s="26"/>
      <c r="K91" s="26"/>
      <c r="L91" s="26"/>
      <c r="M91" s="26"/>
      <c r="N91" s="16">
        <v>0</v>
      </c>
      <c r="O91" s="16">
        <f t="shared" si="10"/>
        <v>46</v>
      </c>
      <c r="P91" s="29">
        <v>9</v>
      </c>
      <c r="Q91" s="28">
        <f t="shared" si="18"/>
        <v>908</v>
      </c>
      <c r="R91" s="28">
        <f t="shared" si="20"/>
        <v>910</v>
      </c>
      <c r="S91" s="25">
        <f t="shared" si="19"/>
        <v>910</v>
      </c>
    </row>
    <row r="92" spans="1:19" ht="14.25" x14ac:dyDescent="0.2">
      <c r="A92" s="23">
        <v>43975.333333333336</v>
      </c>
      <c r="B92" s="16">
        <v>0</v>
      </c>
      <c r="C92" s="17">
        <f t="shared" si="11"/>
        <v>1198</v>
      </c>
      <c r="D92" s="24">
        <f t="shared" si="13"/>
        <v>0.8571428571428571</v>
      </c>
      <c r="E92" s="24">
        <f t="shared" si="12"/>
        <v>0</v>
      </c>
      <c r="F92" s="24">
        <f t="shared" si="16"/>
        <v>0.27310924369747902</v>
      </c>
      <c r="G92" s="24">
        <f t="shared" si="15"/>
        <v>1.911764705882353</v>
      </c>
      <c r="H92" s="24">
        <f t="shared" si="17"/>
        <v>5.4411764705882355</v>
      </c>
      <c r="I92" s="26"/>
      <c r="J92" s="26"/>
      <c r="K92" s="26"/>
      <c r="L92" s="26"/>
      <c r="M92" s="26"/>
      <c r="N92" s="16">
        <v>0</v>
      </c>
      <c r="O92" s="16">
        <f t="shared" si="10"/>
        <v>46</v>
      </c>
      <c r="P92" s="29">
        <v>9</v>
      </c>
      <c r="Q92" s="28">
        <f t="shared" si="18"/>
        <v>915</v>
      </c>
      <c r="R92" s="28">
        <f t="shared" si="20"/>
        <v>915</v>
      </c>
      <c r="S92" s="25">
        <f t="shared" si="19"/>
        <v>915</v>
      </c>
    </row>
    <row r="93" spans="1:19" ht="14.25" x14ac:dyDescent="0.2">
      <c r="A93" s="23">
        <v>43976.333333333336</v>
      </c>
      <c r="B93" s="16">
        <v>0</v>
      </c>
      <c r="C93" s="17">
        <f t="shared" si="11"/>
        <v>1198</v>
      </c>
      <c r="D93" s="24">
        <f t="shared" si="13"/>
        <v>1</v>
      </c>
      <c r="E93" s="24">
        <f t="shared" si="12"/>
        <v>0</v>
      </c>
      <c r="F93" s="24">
        <f t="shared" si="16"/>
        <v>0.23109243697478993</v>
      </c>
      <c r="G93" s="24">
        <f t="shared" si="15"/>
        <v>1.6176470588235294</v>
      </c>
      <c r="H93" s="24">
        <f t="shared" si="17"/>
        <v>4.8529411764705888</v>
      </c>
      <c r="I93" s="26">
        <v>5</v>
      </c>
      <c r="J93" s="26">
        <v>1</v>
      </c>
      <c r="K93" s="26">
        <v>0</v>
      </c>
      <c r="L93" s="26">
        <f>SUM(J93:K93)</f>
        <v>1</v>
      </c>
      <c r="M93" s="26">
        <v>33</v>
      </c>
      <c r="N93" s="16">
        <v>0</v>
      </c>
      <c r="O93" s="16">
        <f t="shared" si="10"/>
        <v>46</v>
      </c>
      <c r="P93" s="27">
        <f>SUM(I93:K93)</f>
        <v>6</v>
      </c>
      <c r="Q93" s="28">
        <f t="shared" si="18"/>
        <v>922</v>
      </c>
      <c r="R93" s="28">
        <f t="shared" si="20"/>
        <v>920</v>
      </c>
      <c r="S93" s="25">
        <f t="shared" si="19"/>
        <v>920</v>
      </c>
    </row>
    <row r="94" spans="1:19" ht="14.25" x14ac:dyDescent="0.2">
      <c r="A94" s="23">
        <v>43977.333333333336</v>
      </c>
      <c r="B94" s="16">
        <v>2</v>
      </c>
      <c r="C94" s="17">
        <f t="shared" si="11"/>
        <v>1200</v>
      </c>
      <c r="D94" s="24">
        <f t="shared" si="13"/>
        <v>1.7142857142857142</v>
      </c>
      <c r="E94" s="24">
        <f t="shared" si="12"/>
        <v>0.29411764705882354</v>
      </c>
      <c r="F94" s="24">
        <f t="shared" si="16"/>
        <v>0.12605042016806722</v>
      </c>
      <c r="G94" s="24">
        <f t="shared" si="15"/>
        <v>0.88235294117647056</v>
      </c>
      <c r="H94" s="24">
        <f t="shared" si="17"/>
        <v>4.8529411764705888</v>
      </c>
      <c r="I94" s="26">
        <v>4</v>
      </c>
      <c r="J94" s="26">
        <v>1</v>
      </c>
      <c r="K94" s="26">
        <v>0</v>
      </c>
      <c r="L94" s="26">
        <f>SUM(J94:K94)</f>
        <v>1</v>
      </c>
      <c r="M94" s="26">
        <v>36</v>
      </c>
      <c r="N94" s="16">
        <v>1</v>
      </c>
      <c r="O94" s="16">
        <f t="shared" si="10"/>
        <v>47</v>
      </c>
      <c r="P94" s="27">
        <f>SUM(I94:K94)</f>
        <v>5</v>
      </c>
      <c r="Q94" s="28">
        <f t="shared" si="18"/>
        <v>925</v>
      </c>
      <c r="R94" s="28">
        <f t="shared" si="20"/>
        <v>925</v>
      </c>
      <c r="S94" s="25">
        <f t="shared" si="19"/>
        <v>925</v>
      </c>
    </row>
    <row r="95" spans="1:19" ht="14.25" x14ac:dyDescent="0.2">
      <c r="A95" s="23">
        <v>43978.333333333336</v>
      </c>
      <c r="B95" s="16">
        <v>1</v>
      </c>
      <c r="C95" s="17">
        <f t="shared" si="11"/>
        <v>1201</v>
      </c>
      <c r="D95" s="24">
        <f t="shared" si="13"/>
        <v>1.5714285714285714</v>
      </c>
      <c r="E95" s="24">
        <f t="shared" si="12"/>
        <v>0.14705882352941177</v>
      </c>
      <c r="F95" s="24">
        <f t="shared" si="16"/>
        <v>0.12605042016806725</v>
      </c>
      <c r="G95" s="24">
        <f t="shared" si="15"/>
        <v>0.88235294117647067</v>
      </c>
      <c r="H95" s="24">
        <f t="shared" si="17"/>
        <v>4.2647058823529411</v>
      </c>
      <c r="I95" s="26">
        <v>4</v>
      </c>
      <c r="J95" s="26">
        <v>1</v>
      </c>
      <c r="K95" s="26">
        <v>0</v>
      </c>
      <c r="L95" s="26">
        <f>SUM(J95:K95)</f>
        <v>1</v>
      </c>
      <c r="M95" s="26">
        <v>32</v>
      </c>
      <c r="N95" s="16">
        <v>0</v>
      </c>
      <c r="O95" s="16">
        <f t="shared" si="10"/>
        <v>47</v>
      </c>
      <c r="P95" s="27">
        <f>SUM(I95:K95)</f>
        <v>5</v>
      </c>
      <c r="Q95" s="28">
        <f t="shared" si="18"/>
        <v>930</v>
      </c>
      <c r="R95" s="28">
        <f t="shared" si="20"/>
        <v>930</v>
      </c>
      <c r="S95" s="25">
        <f t="shared" si="19"/>
        <v>930</v>
      </c>
    </row>
    <row r="96" spans="1:19" ht="14.25" x14ac:dyDescent="0.2">
      <c r="A96" s="23">
        <v>43979.333333333336</v>
      </c>
      <c r="B96" s="16">
        <v>1</v>
      </c>
      <c r="C96" s="17">
        <f t="shared" si="11"/>
        <v>1202</v>
      </c>
      <c r="D96" s="24">
        <f t="shared" si="13"/>
        <v>2</v>
      </c>
      <c r="E96" s="24">
        <f t="shared" si="12"/>
        <v>0.14705882352941177</v>
      </c>
      <c r="F96" s="24">
        <f t="shared" si="16"/>
        <v>0.14705882352941177</v>
      </c>
      <c r="G96" s="24">
        <f t="shared" si="15"/>
        <v>1.0294117647058825</v>
      </c>
      <c r="H96" s="24">
        <f t="shared" si="17"/>
        <v>3.8235294117647056</v>
      </c>
      <c r="I96" s="26">
        <v>5</v>
      </c>
      <c r="J96" s="26">
        <v>1</v>
      </c>
      <c r="K96" s="26">
        <v>0</v>
      </c>
      <c r="L96" s="26">
        <f>SUM(J96:K96)</f>
        <v>1</v>
      </c>
      <c r="M96" s="26">
        <v>42</v>
      </c>
      <c r="N96" s="16">
        <v>0</v>
      </c>
      <c r="O96" s="16">
        <f t="shared" si="10"/>
        <v>47</v>
      </c>
      <c r="P96" s="27">
        <f>SUM(I96:K96)</f>
        <v>6</v>
      </c>
      <c r="Q96" s="28">
        <f t="shared" si="18"/>
        <v>933</v>
      </c>
      <c r="R96" s="28">
        <f t="shared" si="20"/>
        <v>935</v>
      </c>
      <c r="S96" s="25">
        <f t="shared" si="19"/>
        <v>935</v>
      </c>
    </row>
    <row r="97" spans="1:19" ht="14.25" x14ac:dyDescent="0.2">
      <c r="A97" s="23">
        <v>43980.333333333336</v>
      </c>
      <c r="B97" s="16">
        <v>7</v>
      </c>
      <c r="C97" s="17">
        <f t="shared" si="11"/>
        <v>1209</v>
      </c>
      <c r="D97" s="24">
        <f t="shared" si="13"/>
        <v>2</v>
      </c>
      <c r="E97" s="24">
        <f t="shared" si="12"/>
        <v>1.0294117647058825</v>
      </c>
      <c r="F97" s="24">
        <f t="shared" si="16"/>
        <v>0.2521008403361345</v>
      </c>
      <c r="G97" s="24">
        <f t="shared" si="15"/>
        <v>1.7647058823529413</v>
      </c>
      <c r="H97" s="24">
        <f t="shared" si="17"/>
        <v>4.2647058823529411</v>
      </c>
      <c r="I97" s="26">
        <v>3</v>
      </c>
      <c r="J97" s="26">
        <v>1</v>
      </c>
      <c r="K97" s="26">
        <v>0</v>
      </c>
      <c r="L97" s="26">
        <f>SUM(J97:K97)</f>
        <v>1</v>
      </c>
      <c r="M97" s="26">
        <v>24</v>
      </c>
      <c r="N97" s="16">
        <v>0</v>
      </c>
      <c r="O97" s="16">
        <f t="shared" si="10"/>
        <v>47</v>
      </c>
      <c r="P97" s="27">
        <f>SUM(I97:K97)</f>
        <v>4</v>
      </c>
      <c r="Q97" s="28">
        <f t="shared" si="18"/>
        <v>939</v>
      </c>
      <c r="R97" s="28">
        <f t="shared" si="20"/>
        <v>940</v>
      </c>
      <c r="S97" s="25">
        <f t="shared" si="19"/>
        <v>940</v>
      </c>
    </row>
    <row r="98" spans="1:19" ht="14.25" x14ac:dyDescent="0.2">
      <c r="A98" s="23">
        <v>43981.333333333336</v>
      </c>
      <c r="B98" s="16">
        <v>0</v>
      </c>
      <c r="C98" s="17">
        <f t="shared" si="11"/>
        <v>1209</v>
      </c>
      <c r="D98" s="24">
        <f t="shared" si="13"/>
        <v>1.7142857142857142</v>
      </c>
      <c r="E98" s="24">
        <f t="shared" si="12"/>
        <v>0</v>
      </c>
      <c r="F98" s="24">
        <f t="shared" si="16"/>
        <v>0.23109243697478993</v>
      </c>
      <c r="G98" s="24">
        <f t="shared" si="15"/>
        <v>1.6176470588235294</v>
      </c>
      <c r="H98" s="24">
        <f t="shared" si="17"/>
        <v>3.9705882352941178</v>
      </c>
      <c r="I98" s="26"/>
      <c r="J98" s="26"/>
      <c r="K98" s="26"/>
      <c r="L98" s="26"/>
      <c r="M98" s="26"/>
      <c r="N98" s="16">
        <v>0</v>
      </c>
      <c r="O98" s="16">
        <f t="shared" si="10"/>
        <v>47</v>
      </c>
      <c r="P98" s="29">
        <v>4</v>
      </c>
      <c r="Q98" s="28">
        <f t="shared" si="18"/>
        <v>941</v>
      </c>
      <c r="R98" s="28">
        <f t="shared" si="20"/>
        <v>940</v>
      </c>
      <c r="S98" s="25">
        <f t="shared" si="19"/>
        <v>940</v>
      </c>
    </row>
    <row r="99" spans="1:19" ht="14.25" x14ac:dyDescent="0.2">
      <c r="A99" s="23">
        <v>43982.333333333336</v>
      </c>
      <c r="B99" s="16">
        <v>3</v>
      </c>
      <c r="C99" s="17">
        <f t="shared" si="11"/>
        <v>1212</v>
      </c>
      <c r="D99" s="24">
        <f t="shared" si="13"/>
        <v>1.7142857142857142</v>
      </c>
      <c r="E99" s="24">
        <f t="shared" si="12"/>
        <v>0.44117647058823528</v>
      </c>
      <c r="F99" s="24">
        <f t="shared" si="16"/>
        <v>0.29411764705882348</v>
      </c>
      <c r="G99" s="24">
        <f t="shared" si="15"/>
        <v>2.0588235294117645</v>
      </c>
      <c r="H99" s="24">
        <f t="shared" si="17"/>
        <v>3.9705882352941178</v>
      </c>
      <c r="I99" s="26"/>
      <c r="J99" s="26"/>
      <c r="K99" s="26"/>
      <c r="L99" s="26"/>
      <c r="M99" s="26"/>
      <c r="N99" s="16">
        <v>0</v>
      </c>
      <c r="O99" s="16">
        <f t="shared" si="10"/>
        <v>47</v>
      </c>
      <c r="P99" s="29">
        <v>4</v>
      </c>
      <c r="Q99" s="28">
        <f t="shared" si="18"/>
        <v>944</v>
      </c>
      <c r="R99" s="28">
        <f t="shared" si="20"/>
        <v>945</v>
      </c>
      <c r="S99" s="25">
        <f t="shared" si="19"/>
        <v>945</v>
      </c>
    </row>
    <row r="100" spans="1:19" ht="14.25" x14ac:dyDescent="0.2">
      <c r="A100" s="23">
        <v>43983.333333333336</v>
      </c>
      <c r="B100" s="16">
        <v>0</v>
      </c>
      <c r="C100" s="17">
        <f t="shared" si="11"/>
        <v>1212</v>
      </c>
      <c r="D100" s="24">
        <f t="shared" si="13"/>
        <v>1.8571428571428572</v>
      </c>
      <c r="E100" s="24">
        <f t="shared" si="12"/>
        <v>0</v>
      </c>
      <c r="F100" s="24">
        <f t="shared" si="16"/>
        <v>0.29411764705882348</v>
      </c>
      <c r="G100" s="24">
        <f t="shared" si="15"/>
        <v>2.0588235294117645</v>
      </c>
      <c r="H100" s="24">
        <f t="shared" si="17"/>
        <v>3.6764705882352944</v>
      </c>
      <c r="I100" s="26"/>
      <c r="J100" s="26"/>
      <c r="K100" s="26"/>
      <c r="L100" s="26"/>
      <c r="M100" s="26"/>
      <c r="N100" s="16">
        <v>0</v>
      </c>
      <c r="O100" s="16">
        <f t="shared" si="10"/>
        <v>47</v>
      </c>
      <c r="P100" s="27">
        <v>4</v>
      </c>
      <c r="Q100" s="28">
        <f t="shared" si="18"/>
        <v>946</v>
      </c>
      <c r="R100" s="28">
        <f t="shared" si="20"/>
        <v>945</v>
      </c>
      <c r="S100" s="25">
        <f t="shared" si="19"/>
        <v>945</v>
      </c>
    </row>
    <row r="101" spans="1:19" ht="14.25" x14ac:dyDescent="0.2">
      <c r="A101" s="23">
        <v>43984.333333333336</v>
      </c>
      <c r="B101" s="16">
        <v>0</v>
      </c>
      <c r="C101" s="17">
        <f t="shared" si="11"/>
        <v>1212</v>
      </c>
      <c r="D101" s="24">
        <f t="shared" si="13"/>
        <v>0.8571428571428571</v>
      </c>
      <c r="E101" s="24">
        <f t="shared" si="12"/>
        <v>0</v>
      </c>
      <c r="F101" s="24">
        <f t="shared" si="16"/>
        <v>0.2521008403361345</v>
      </c>
      <c r="G101" s="24">
        <f t="shared" si="15"/>
        <v>1.7647058823529413</v>
      </c>
      <c r="H101" s="24">
        <f t="shared" si="17"/>
        <v>2.6470588235294121</v>
      </c>
      <c r="I101" s="26">
        <v>3</v>
      </c>
      <c r="J101" s="26">
        <v>1</v>
      </c>
      <c r="K101" s="26">
        <v>0</v>
      </c>
      <c r="L101" s="26">
        <f>SUM(J101:K101)</f>
        <v>1</v>
      </c>
      <c r="M101" s="26">
        <v>36</v>
      </c>
      <c r="N101" s="16">
        <v>0</v>
      </c>
      <c r="O101" s="16">
        <f t="shared" si="10"/>
        <v>47</v>
      </c>
      <c r="P101" s="27">
        <f>SUM(I101:K101)</f>
        <v>4</v>
      </c>
      <c r="Q101" s="28">
        <f t="shared" si="18"/>
        <v>953</v>
      </c>
      <c r="R101" s="28">
        <f t="shared" si="20"/>
        <v>955</v>
      </c>
      <c r="S101" s="25">
        <f t="shared" si="19"/>
        <v>955</v>
      </c>
    </row>
    <row r="102" spans="1:19" ht="14.25" x14ac:dyDescent="0.2">
      <c r="A102" s="23">
        <v>43985.333333333336</v>
      </c>
      <c r="B102" s="16">
        <v>1</v>
      </c>
      <c r="C102" s="17">
        <f t="shared" si="11"/>
        <v>1213</v>
      </c>
      <c r="D102" s="24">
        <f t="shared" si="13"/>
        <v>1.1428571428571428</v>
      </c>
      <c r="E102" s="24">
        <f t="shared" si="12"/>
        <v>0.14705882352941177</v>
      </c>
      <c r="F102" s="24">
        <f t="shared" si="16"/>
        <v>0.25210084033613445</v>
      </c>
      <c r="G102" s="24">
        <f t="shared" si="15"/>
        <v>1.7647058823529411</v>
      </c>
      <c r="H102" s="24">
        <f t="shared" si="17"/>
        <v>2.6470588235294117</v>
      </c>
      <c r="I102" s="26">
        <v>1</v>
      </c>
      <c r="J102" s="26">
        <v>1</v>
      </c>
      <c r="K102" s="26">
        <v>0</v>
      </c>
      <c r="L102" s="26">
        <f>SUM(J102:K102)</f>
        <v>1</v>
      </c>
      <c r="M102" s="26">
        <v>32</v>
      </c>
      <c r="N102" s="16">
        <v>0</v>
      </c>
      <c r="O102" s="16">
        <f t="shared" si="10"/>
        <v>47</v>
      </c>
      <c r="P102" s="27">
        <f>SUM(I102:K102)</f>
        <v>2</v>
      </c>
      <c r="Q102" s="28">
        <f t="shared" si="18"/>
        <v>956</v>
      </c>
      <c r="R102" s="28">
        <f t="shared" si="20"/>
        <v>955</v>
      </c>
      <c r="S102" s="25">
        <f t="shared" si="19"/>
        <v>955</v>
      </c>
    </row>
    <row r="103" spans="1:19" ht="14.25" x14ac:dyDescent="0.2">
      <c r="A103" s="23">
        <v>43986.333333333336</v>
      </c>
      <c r="B103" s="16">
        <v>2</v>
      </c>
      <c r="C103" s="17">
        <f t="shared" si="11"/>
        <v>1215</v>
      </c>
      <c r="D103" s="24">
        <f t="shared" si="13"/>
        <v>0.7142857142857143</v>
      </c>
      <c r="E103" s="24">
        <f t="shared" si="12"/>
        <v>0.29411764705882354</v>
      </c>
      <c r="F103" s="24">
        <f t="shared" si="16"/>
        <v>0.27310924369747902</v>
      </c>
      <c r="G103" s="24">
        <f t="shared" si="15"/>
        <v>1.911764705882353</v>
      </c>
      <c r="H103" s="24">
        <f t="shared" si="17"/>
        <v>2.9411764705882351</v>
      </c>
      <c r="I103" s="26">
        <v>1</v>
      </c>
      <c r="J103" s="26">
        <v>2</v>
      </c>
      <c r="K103" s="26">
        <v>0</v>
      </c>
      <c r="L103" s="26">
        <f>SUM(J103:K103)</f>
        <v>2</v>
      </c>
      <c r="M103" s="26">
        <v>41</v>
      </c>
      <c r="N103" s="16">
        <v>0</v>
      </c>
      <c r="O103" s="16">
        <f t="shared" si="10"/>
        <v>47</v>
      </c>
      <c r="P103" s="27">
        <f>SUM(I103:K103)</f>
        <v>3</v>
      </c>
      <c r="Q103" s="28">
        <f t="shared" si="18"/>
        <v>955</v>
      </c>
      <c r="R103" s="28">
        <f t="shared" si="20"/>
        <v>955</v>
      </c>
      <c r="S103" s="25">
        <f>IF(R103&gt;R102,R103,R102)</f>
        <v>955</v>
      </c>
    </row>
    <row r="104" spans="1:19" ht="14.25" x14ac:dyDescent="0.2">
      <c r="A104" s="23">
        <v>43987.333333333336</v>
      </c>
      <c r="B104" s="16">
        <v>0</v>
      </c>
      <c r="C104" s="17">
        <f t="shared" si="11"/>
        <v>1215</v>
      </c>
      <c r="D104" s="24">
        <f t="shared" si="13"/>
        <v>0.7142857142857143</v>
      </c>
      <c r="E104" s="24">
        <f t="shared" si="12"/>
        <v>0</v>
      </c>
      <c r="F104" s="24">
        <f t="shared" si="16"/>
        <v>0.12605042016806722</v>
      </c>
      <c r="G104" s="24">
        <f t="shared" si="15"/>
        <v>0.88235294117647056</v>
      </c>
      <c r="H104" s="24">
        <f t="shared" si="17"/>
        <v>2.6470588235294117</v>
      </c>
      <c r="I104" s="26">
        <v>1</v>
      </c>
      <c r="J104" s="26">
        <v>1</v>
      </c>
      <c r="K104" s="26">
        <v>0</v>
      </c>
      <c r="L104" s="26">
        <f>SUM(J104:K104)</f>
        <v>1</v>
      </c>
      <c r="M104" s="26">
        <v>37</v>
      </c>
      <c r="N104" s="16">
        <v>0</v>
      </c>
      <c r="O104" s="16">
        <f t="shared" si="10"/>
        <v>47</v>
      </c>
      <c r="P104" s="27">
        <f>SUM(I104:K104)</f>
        <v>2</v>
      </c>
      <c r="Q104" s="28">
        <f t="shared" si="18"/>
        <v>958</v>
      </c>
      <c r="R104" s="28">
        <f t="shared" si="20"/>
        <v>960</v>
      </c>
      <c r="S104" s="25">
        <f t="shared" si="19"/>
        <v>960</v>
      </c>
    </row>
    <row r="105" spans="1:19" ht="14.25" x14ac:dyDescent="0.2">
      <c r="A105" s="23">
        <v>43988.333333333336</v>
      </c>
      <c r="B105" s="16">
        <v>2</v>
      </c>
      <c r="C105" s="17">
        <f t="shared" si="11"/>
        <v>1217</v>
      </c>
      <c r="D105" s="24">
        <f t="shared" si="13"/>
        <v>1</v>
      </c>
      <c r="E105" s="24">
        <f t="shared" si="12"/>
        <v>0.29411764705882354</v>
      </c>
      <c r="F105" s="24">
        <f t="shared" si="16"/>
        <v>0.16806722689075632</v>
      </c>
      <c r="G105" s="24">
        <f t="shared" si="15"/>
        <v>1.1764705882352942</v>
      </c>
      <c r="H105" s="24">
        <f t="shared" si="17"/>
        <v>2.7941176470588229</v>
      </c>
      <c r="I105" s="26"/>
      <c r="J105" s="26"/>
      <c r="K105" s="26"/>
      <c r="L105" s="26"/>
      <c r="M105" s="26"/>
      <c r="N105" s="16">
        <v>0</v>
      </c>
      <c r="O105" s="16">
        <f t="shared" si="10"/>
        <v>47</v>
      </c>
      <c r="P105" s="29">
        <v>2</v>
      </c>
      <c r="Q105" s="28">
        <f t="shared" si="18"/>
        <v>959</v>
      </c>
      <c r="R105" s="28">
        <f t="shared" si="20"/>
        <v>960</v>
      </c>
      <c r="S105" s="25">
        <f t="shared" si="19"/>
        <v>960</v>
      </c>
    </row>
    <row r="106" spans="1:19" ht="14.25" x14ac:dyDescent="0.2">
      <c r="A106" s="23">
        <v>43989.333333333336</v>
      </c>
      <c r="B106" s="16">
        <v>0</v>
      </c>
      <c r="C106" s="17">
        <f t="shared" si="11"/>
        <v>1217</v>
      </c>
      <c r="D106" s="24">
        <f t="shared" si="13"/>
        <v>0.8571428571428571</v>
      </c>
      <c r="E106" s="24">
        <f t="shared" si="12"/>
        <v>0</v>
      </c>
      <c r="F106" s="24">
        <f t="shared" si="16"/>
        <v>0.10504201680672269</v>
      </c>
      <c r="G106" s="24">
        <f t="shared" si="15"/>
        <v>0.73529411764705888</v>
      </c>
      <c r="H106" s="24">
        <f t="shared" si="17"/>
        <v>2.7941176470588229</v>
      </c>
      <c r="I106" s="26"/>
      <c r="J106" s="26"/>
      <c r="K106" s="26"/>
      <c r="L106" s="26"/>
      <c r="M106" s="26"/>
      <c r="N106" s="16">
        <v>0</v>
      </c>
      <c r="O106" s="16">
        <f t="shared" si="10"/>
        <v>47</v>
      </c>
      <c r="P106" s="29">
        <v>2</v>
      </c>
      <c r="Q106" s="28">
        <f t="shared" si="18"/>
        <v>959</v>
      </c>
      <c r="R106" s="28">
        <f t="shared" si="20"/>
        <v>960</v>
      </c>
      <c r="S106" s="25">
        <f t="shared" si="19"/>
        <v>960</v>
      </c>
    </row>
    <row r="107" spans="1:19" ht="14.25" x14ac:dyDescent="0.2">
      <c r="A107" s="23">
        <v>43990.333333333336</v>
      </c>
      <c r="B107" s="16">
        <v>0</v>
      </c>
      <c r="C107" s="17">
        <f t="shared" si="11"/>
        <v>1217</v>
      </c>
      <c r="D107" s="24">
        <f t="shared" si="13"/>
        <v>1</v>
      </c>
      <c r="E107" s="24">
        <f t="shared" si="12"/>
        <v>0</v>
      </c>
      <c r="F107" s="24">
        <f t="shared" si="16"/>
        <v>0.10504201680672269</v>
      </c>
      <c r="G107" s="24">
        <f t="shared" si="15"/>
        <v>0.73529411764705888</v>
      </c>
      <c r="H107" s="24">
        <f t="shared" si="17"/>
        <v>2.7941176470588229</v>
      </c>
      <c r="I107" s="26">
        <v>3</v>
      </c>
      <c r="J107" s="26">
        <v>1</v>
      </c>
      <c r="K107" s="26">
        <v>0</v>
      </c>
      <c r="L107" s="26">
        <f>SUM(J107:K107)</f>
        <v>1</v>
      </c>
      <c r="M107" s="26">
        <v>36</v>
      </c>
      <c r="N107" s="16">
        <v>0</v>
      </c>
      <c r="O107" s="16">
        <f t="shared" si="10"/>
        <v>47</v>
      </c>
      <c r="P107" s="27">
        <f>SUM(I107:K107)</f>
        <v>4</v>
      </c>
      <c r="Q107" s="28">
        <f t="shared" si="18"/>
        <v>957</v>
      </c>
      <c r="R107" s="28">
        <f t="shared" si="20"/>
        <v>955</v>
      </c>
      <c r="S107" s="25">
        <f t="shared" si="19"/>
        <v>960</v>
      </c>
    </row>
    <row r="108" spans="1:19" ht="14.25" x14ac:dyDescent="0.2">
      <c r="A108" s="23">
        <v>43991.333333333336</v>
      </c>
      <c r="B108" s="16">
        <v>2</v>
      </c>
      <c r="C108" s="17">
        <f t="shared" si="11"/>
        <v>1219</v>
      </c>
      <c r="D108" s="24">
        <f t="shared" si="13"/>
        <v>1.4285714285714286</v>
      </c>
      <c r="E108" s="24">
        <f t="shared" si="12"/>
        <v>0.29411764705882354</v>
      </c>
      <c r="F108" s="24">
        <f t="shared" si="16"/>
        <v>0.14705882352941177</v>
      </c>
      <c r="G108" s="24">
        <f t="shared" si="15"/>
        <v>1.0294117647058825</v>
      </c>
      <c r="H108" s="24">
        <f t="shared" si="17"/>
        <v>2.7941176470588234</v>
      </c>
      <c r="I108" s="26">
        <v>2</v>
      </c>
      <c r="J108" s="26">
        <v>1</v>
      </c>
      <c r="K108" s="26">
        <v>0</v>
      </c>
      <c r="L108" s="26">
        <f>SUM(J108:K108)</f>
        <v>1</v>
      </c>
      <c r="M108" s="26">
        <v>34</v>
      </c>
      <c r="N108" s="16">
        <v>0</v>
      </c>
      <c r="O108" s="16">
        <f t="shared" si="10"/>
        <v>47</v>
      </c>
      <c r="P108" s="27">
        <f>SUM(I108:K108)</f>
        <v>3</v>
      </c>
      <c r="Q108" s="28">
        <f t="shared" si="18"/>
        <v>960</v>
      </c>
      <c r="R108" s="28">
        <f t="shared" si="20"/>
        <v>960</v>
      </c>
      <c r="S108" s="25">
        <f t="shared" si="19"/>
        <v>960</v>
      </c>
    </row>
    <row r="109" spans="1:19" ht="14.25" x14ac:dyDescent="0.2">
      <c r="A109" s="23">
        <v>43992.333333333336</v>
      </c>
      <c r="B109" s="16">
        <v>0</v>
      </c>
      <c r="C109" s="17">
        <f t="shared" si="11"/>
        <v>1219</v>
      </c>
      <c r="D109" s="24">
        <f t="shared" si="13"/>
        <v>1.2857142857142858</v>
      </c>
      <c r="E109" s="24">
        <f t="shared" si="12"/>
        <v>0</v>
      </c>
      <c r="F109" s="24">
        <f t="shared" si="16"/>
        <v>0.12605042016806722</v>
      </c>
      <c r="G109" s="24">
        <f t="shared" si="15"/>
        <v>0.88235294117647056</v>
      </c>
      <c r="H109" s="24">
        <f t="shared" si="17"/>
        <v>2.6470588235294112</v>
      </c>
      <c r="I109" s="26">
        <v>1</v>
      </c>
      <c r="J109" s="26">
        <v>1</v>
      </c>
      <c r="K109" s="26">
        <v>0</v>
      </c>
      <c r="L109" s="26">
        <f>SUM(J109:K109)</f>
        <v>1</v>
      </c>
      <c r="M109" s="26">
        <v>33</v>
      </c>
      <c r="N109" s="16">
        <v>0</v>
      </c>
      <c r="O109" s="16">
        <f t="shared" si="10"/>
        <v>47</v>
      </c>
      <c r="P109" s="27">
        <f>SUM(I109:K109)</f>
        <v>2</v>
      </c>
      <c r="Q109" s="28">
        <f t="shared" si="18"/>
        <v>962</v>
      </c>
      <c r="R109" s="28">
        <f t="shared" si="20"/>
        <v>960</v>
      </c>
      <c r="S109" s="25">
        <f t="shared" si="19"/>
        <v>960</v>
      </c>
    </row>
    <row r="110" spans="1:19" ht="14.25" x14ac:dyDescent="0.2">
      <c r="A110" s="23">
        <v>43993.333333333336</v>
      </c>
      <c r="B110" s="16">
        <v>3</v>
      </c>
      <c r="C110" s="17">
        <f t="shared" si="11"/>
        <v>1222</v>
      </c>
      <c r="D110" s="24">
        <f t="shared" si="13"/>
        <v>1.5714285714285714</v>
      </c>
      <c r="E110" s="24">
        <f t="shared" si="12"/>
        <v>0.44117647058823528</v>
      </c>
      <c r="F110" s="24">
        <f t="shared" si="16"/>
        <v>0.14705882352941174</v>
      </c>
      <c r="G110" s="24">
        <f t="shared" si="15"/>
        <v>1.0294117647058822</v>
      </c>
      <c r="H110" s="24">
        <f t="shared" si="17"/>
        <v>2.9411764705882355</v>
      </c>
      <c r="I110" s="26">
        <v>1</v>
      </c>
      <c r="J110" s="26">
        <v>1</v>
      </c>
      <c r="K110" s="26">
        <v>0</v>
      </c>
      <c r="L110" s="26">
        <f>SUM(J110:K110)</f>
        <v>1</v>
      </c>
      <c r="M110" s="26">
        <v>31</v>
      </c>
      <c r="N110" s="16">
        <v>0</v>
      </c>
      <c r="O110" s="16">
        <f t="shared" si="10"/>
        <v>47</v>
      </c>
      <c r="P110" s="27">
        <f>SUM(I110:K110)</f>
        <v>2</v>
      </c>
      <c r="Q110" s="28">
        <f t="shared" si="18"/>
        <v>963</v>
      </c>
      <c r="R110" s="28">
        <f t="shared" si="20"/>
        <v>965</v>
      </c>
      <c r="S110" s="25">
        <f t="shared" si="19"/>
        <v>965</v>
      </c>
    </row>
    <row r="111" spans="1:19" ht="14.25" x14ac:dyDescent="0.2">
      <c r="A111" s="23">
        <v>43994.333333333336</v>
      </c>
      <c r="B111" s="16">
        <v>3</v>
      </c>
      <c r="C111" s="17">
        <f t="shared" si="11"/>
        <v>1225</v>
      </c>
      <c r="D111" s="24">
        <f t="shared" si="13"/>
        <v>1.7142857142857142</v>
      </c>
      <c r="E111" s="24">
        <f t="shared" si="12"/>
        <v>0.44117647058823528</v>
      </c>
      <c r="F111" s="24">
        <f t="shared" si="16"/>
        <v>0.21008403361344535</v>
      </c>
      <c r="G111" s="30">
        <f t="shared" si="15"/>
        <v>1.4705882352941175</v>
      </c>
      <c r="H111" s="24">
        <f t="shared" si="17"/>
        <v>2.3529411764705883</v>
      </c>
      <c r="I111" s="26">
        <v>0</v>
      </c>
      <c r="J111" s="26">
        <v>1</v>
      </c>
      <c r="K111" s="26">
        <v>0</v>
      </c>
      <c r="L111" s="26">
        <f>SUM(J111:K111)</f>
        <v>1</v>
      </c>
      <c r="M111" s="26">
        <v>37</v>
      </c>
      <c r="N111" s="16">
        <v>0</v>
      </c>
      <c r="O111" s="16">
        <f t="shared" si="10"/>
        <v>47</v>
      </c>
      <c r="P111" s="27">
        <f>SUM(I111:K111)</f>
        <v>1</v>
      </c>
      <c r="Q111" s="28">
        <f t="shared" si="18"/>
        <v>971</v>
      </c>
      <c r="R111" s="28">
        <f t="shared" si="20"/>
        <v>970</v>
      </c>
      <c r="S111" s="25">
        <f t="shared" si="19"/>
        <v>970</v>
      </c>
    </row>
    <row r="112" spans="1:19" ht="14.25" x14ac:dyDescent="0.2">
      <c r="A112" s="23">
        <v>43995.333333333336</v>
      </c>
      <c r="B112" s="31">
        <v>1</v>
      </c>
      <c r="C112" s="17">
        <f t="shared" si="11"/>
        <v>1226</v>
      </c>
      <c r="D112" s="24">
        <f t="shared" si="13"/>
        <v>1.5714285714285714</v>
      </c>
      <c r="E112" s="24">
        <f t="shared" si="12"/>
        <v>0.14705882352941177</v>
      </c>
      <c r="F112" s="24">
        <f t="shared" si="16"/>
        <v>0.18907563025210083</v>
      </c>
      <c r="G112" s="30">
        <f t="shared" si="15"/>
        <v>1.3235294117647058</v>
      </c>
      <c r="H112" s="24">
        <f t="shared" si="17"/>
        <v>2.5</v>
      </c>
      <c r="I112" s="26"/>
      <c r="J112" s="26"/>
      <c r="K112" s="26"/>
      <c r="L112" s="26"/>
      <c r="M112" s="26"/>
      <c r="N112" s="31">
        <v>0</v>
      </c>
      <c r="O112" s="16">
        <f t="shared" si="10"/>
        <v>47</v>
      </c>
      <c r="P112" s="29">
        <v>1</v>
      </c>
      <c r="Q112" s="28">
        <f t="shared" si="18"/>
        <v>971</v>
      </c>
      <c r="R112" s="28">
        <f t="shared" si="20"/>
        <v>970</v>
      </c>
      <c r="S112" s="25">
        <f t="shared" si="19"/>
        <v>970</v>
      </c>
    </row>
    <row r="113" spans="1:19" ht="14.25" x14ac:dyDescent="0.2">
      <c r="A113" s="23">
        <v>43996.333333333336</v>
      </c>
      <c r="B113" s="31">
        <v>2</v>
      </c>
      <c r="C113" s="17">
        <f t="shared" si="11"/>
        <v>1228</v>
      </c>
      <c r="D113" s="24">
        <f t="shared" si="13"/>
        <v>1.5714285714285714</v>
      </c>
      <c r="E113" s="24">
        <f t="shared" si="12"/>
        <v>0.29411764705882354</v>
      </c>
      <c r="F113" s="24">
        <f t="shared" si="16"/>
        <v>0.23109243697478993</v>
      </c>
      <c r="G113" s="30">
        <f t="shared" si="15"/>
        <v>1.6176470588235294</v>
      </c>
      <c r="H113" s="24">
        <f t="shared" si="17"/>
        <v>2.3529411764705883</v>
      </c>
      <c r="I113" s="26"/>
      <c r="J113" s="26"/>
      <c r="K113" s="26"/>
      <c r="L113" s="26"/>
      <c r="M113" s="26"/>
      <c r="N113" s="31">
        <v>0</v>
      </c>
      <c r="O113" s="16">
        <f t="shared" si="10"/>
        <v>47</v>
      </c>
      <c r="P113" s="29">
        <v>1</v>
      </c>
      <c r="Q113" s="28">
        <f t="shared" si="18"/>
        <v>974</v>
      </c>
      <c r="R113" s="28">
        <f t="shared" si="20"/>
        <v>975</v>
      </c>
      <c r="S113" s="25">
        <f t="shared" si="19"/>
        <v>975</v>
      </c>
    </row>
    <row r="114" spans="1:19" ht="14.25" x14ac:dyDescent="0.2">
      <c r="A114" s="23">
        <v>43997.333333333336</v>
      </c>
      <c r="B114" s="31">
        <v>1</v>
      </c>
      <c r="C114" s="17">
        <f t="shared" si="11"/>
        <v>1229</v>
      </c>
      <c r="D114" s="24">
        <f t="shared" si="13"/>
        <v>1.5714285714285714</v>
      </c>
      <c r="E114" s="24">
        <f t="shared" si="12"/>
        <v>0.14705882352941177</v>
      </c>
      <c r="F114" s="24">
        <f t="shared" si="16"/>
        <v>0.25210084033613445</v>
      </c>
      <c r="G114" s="30">
        <f t="shared" si="15"/>
        <v>1.7647058823529411</v>
      </c>
      <c r="H114" s="24">
        <f t="shared" si="17"/>
        <v>2.5</v>
      </c>
      <c r="I114" s="26">
        <v>0</v>
      </c>
      <c r="J114" s="26">
        <v>1</v>
      </c>
      <c r="K114" s="26">
        <v>0</v>
      </c>
      <c r="L114" s="26">
        <f>SUM(J114:K114)</f>
        <v>1</v>
      </c>
      <c r="M114" s="26">
        <v>37</v>
      </c>
      <c r="N114" s="31">
        <v>0</v>
      </c>
      <c r="O114" s="16">
        <f t="shared" si="10"/>
        <v>47</v>
      </c>
      <c r="P114" s="27">
        <f>SUM(I114:K114)</f>
        <v>1</v>
      </c>
      <c r="Q114" s="28">
        <f t="shared" si="18"/>
        <v>974</v>
      </c>
      <c r="R114" s="28">
        <f t="shared" si="20"/>
        <v>975</v>
      </c>
      <c r="S114" s="25">
        <f t="shared" si="19"/>
        <v>975</v>
      </c>
    </row>
    <row r="115" spans="1:19" ht="14.25" x14ac:dyDescent="0.2">
      <c r="A115" s="23">
        <v>43998.333333333336</v>
      </c>
      <c r="B115" s="31">
        <v>1</v>
      </c>
      <c r="C115" s="17">
        <f t="shared" si="11"/>
        <v>1230</v>
      </c>
      <c r="D115" s="24">
        <f t="shared" si="13"/>
        <v>1.4285714285714286</v>
      </c>
      <c r="E115" s="24">
        <f t="shared" si="12"/>
        <v>0.14705882352941177</v>
      </c>
      <c r="F115" s="24">
        <f t="shared" si="16"/>
        <v>0.2310924369747899</v>
      </c>
      <c r="G115" s="30">
        <f t="shared" si="15"/>
        <v>1.6176470588235292</v>
      </c>
      <c r="H115" s="24">
        <f t="shared" si="17"/>
        <v>2.6470588235294117</v>
      </c>
      <c r="I115" s="26">
        <v>0</v>
      </c>
      <c r="J115" s="26">
        <v>1</v>
      </c>
      <c r="K115" s="26">
        <v>0</v>
      </c>
      <c r="L115" s="26">
        <f>SUM(J115:K115)</f>
        <v>1</v>
      </c>
      <c r="M115" s="26">
        <v>34</v>
      </c>
      <c r="N115" s="31">
        <v>0</v>
      </c>
      <c r="O115" s="16">
        <f t="shared" si="10"/>
        <v>47</v>
      </c>
      <c r="P115" s="27">
        <f>SUM(I115:K115)</f>
        <v>1</v>
      </c>
      <c r="Q115" s="28">
        <f t="shared" ref="Q115:Q146" si="21">SUM(C101,-P115,-$N$297)</f>
        <v>974</v>
      </c>
      <c r="R115" s="28">
        <f t="shared" si="20"/>
        <v>975</v>
      </c>
      <c r="S115" s="25">
        <f t="shared" si="19"/>
        <v>975</v>
      </c>
    </row>
    <row r="116" spans="1:19" ht="14.25" x14ac:dyDescent="0.2">
      <c r="A116" s="23">
        <v>43999.333333333336</v>
      </c>
      <c r="B116" s="31">
        <v>0</v>
      </c>
      <c r="C116" s="17">
        <f t="shared" si="11"/>
        <v>1230</v>
      </c>
      <c r="D116" s="24">
        <f t="shared" si="13"/>
        <v>1.7142857142857142</v>
      </c>
      <c r="E116" s="24">
        <f t="shared" si="12"/>
        <v>0</v>
      </c>
      <c r="F116" s="24">
        <f t="shared" si="16"/>
        <v>0.2310924369747899</v>
      </c>
      <c r="G116" s="30">
        <f t="shared" si="15"/>
        <v>1.6176470588235292</v>
      </c>
      <c r="H116" s="24">
        <f t="shared" si="17"/>
        <v>2.4999999999999996</v>
      </c>
      <c r="I116" s="26">
        <v>0</v>
      </c>
      <c r="J116" s="26">
        <v>1</v>
      </c>
      <c r="K116" s="26">
        <v>0</v>
      </c>
      <c r="L116" s="26">
        <f>SUM(J116:K116)</f>
        <v>1</v>
      </c>
      <c r="M116" s="26">
        <v>38</v>
      </c>
      <c r="N116" s="31">
        <v>0</v>
      </c>
      <c r="O116" s="16">
        <f t="shared" si="10"/>
        <v>47</v>
      </c>
      <c r="P116" s="27">
        <f>SUM(I116:K116)</f>
        <v>1</v>
      </c>
      <c r="Q116" s="28">
        <f t="shared" si="21"/>
        <v>975</v>
      </c>
      <c r="R116" s="28">
        <f t="shared" si="20"/>
        <v>975</v>
      </c>
      <c r="S116" s="25">
        <f t="shared" si="19"/>
        <v>975</v>
      </c>
    </row>
    <row r="117" spans="1:19" ht="14.25" x14ac:dyDescent="0.2">
      <c r="A117" s="23">
        <v>44000.333333333336</v>
      </c>
      <c r="B117" s="31">
        <v>3</v>
      </c>
      <c r="C117" s="17">
        <f t="shared" si="11"/>
        <v>1233</v>
      </c>
      <c r="D117" s="24">
        <f t="shared" si="13"/>
        <v>1.4285714285714286</v>
      </c>
      <c r="E117" s="24">
        <f t="shared" si="12"/>
        <v>0.44117647058823528</v>
      </c>
      <c r="F117" s="24">
        <f t="shared" si="16"/>
        <v>0.2310924369747899</v>
      </c>
      <c r="G117" s="30">
        <f t="shared" si="15"/>
        <v>1.6176470588235292</v>
      </c>
      <c r="H117" s="24">
        <f t="shared" si="17"/>
        <v>2.6470588235294112</v>
      </c>
      <c r="I117" s="26">
        <v>0</v>
      </c>
      <c r="J117" s="26">
        <v>1</v>
      </c>
      <c r="K117" s="26">
        <v>0</v>
      </c>
      <c r="L117" s="26">
        <f>SUM(J117:K117)</f>
        <v>1</v>
      </c>
      <c r="M117" s="26">
        <v>41</v>
      </c>
      <c r="N117" s="31">
        <v>0</v>
      </c>
      <c r="O117" s="16">
        <f t="shared" si="10"/>
        <v>47</v>
      </c>
      <c r="P117" s="27">
        <f>SUM(I117:K117)</f>
        <v>1</v>
      </c>
      <c r="Q117" s="28">
        <f t="shared" si="21"/>
        <v>977</v>
      </c>
      <c r="R117" s="28">
        <f t="shared" si="20"/>
        <v>975</v>
      </c>
      <c r="S117" s="25">
        <f t="shared" si="19"/>
        <v>975</v>
      </c>
    </row>
    <row r="118" spans="1:19" ht="14.25" x14ac:dyDescent="0.2">
      <c r="A118" s="23">
        <v>44001.333333333336</v>
      </c>
      <c r="B118" s="31">
        <v>2</v>
      </c>
      <c r="C118" s="17">
        <f t="shared" si="11"/>
        <v>1235</v>
      </c>
      <c r="D118" s="24">
        <f t="shared" si="13"/>
        <v>1.5714285714285714</v>
      </c>
      <c r="E118" s="24">
        <f t="shared" si="12"/>
        <v>0.29411764705882354</v>
      </c>
      <c r="F118" s="24">
        <f t="shared" si="16"/>
        <v>0.21008403361344538</v>
      </c>
      <c r="G118" s="30">
        <f t="shared" si="15"/>
        <v>1.4705882352941178</v>
      </c>
      <c r="H118" s="24">
        <f t="shared" si="17"/>
        <v>2.9411764705882346</v>
      </c>
      <c r="I118" s="26">
        <v>1</v>
      </c>
      <c r="J118" s="26">
        <v>1</v>
      </c>
      <c r="K118" s="26">
        <v>0</v>
      </c>
      <c r="L118" s="26">
        <f>SUM(J118:K118)</f>
        <v>1</v>
      </c>
      <c r="M118" s="26">
        <v>41</v>
      </c>
      <c r="N118" s="31">
        <v>0</v>
      </c>
      <c r="O118" s="16">
        <f t="shared" si="10"/>
        <v>47</v>
      </c>
      <c r="P118" s="27">
        <f>SUM(I118:K118)</f>
        <v>2</v>
      </c>
      <c r="Q118" s="28">
        <f t="shared" si="21"/>
        <v>976</v>
      </c>
      <c r="R118" s="28">
        <f t="shared" si="20"/>
        <v>975</v>
      </c>
      <c r="S118" s="25">
        <f t="shared" si="19"/>
        <v>975</v>
      </c>
    </row>
    <row r="119" spans="1:19" ht="14.25" x14ac:dyDescent="0.2">
      <c r="A119" s="23">
        <v>44002.333333333336</v>
      </c>
      <c r="B119" s="31">
        <v>3</v>
      </c>
      <c r="C119" s="17">
        <f t="shared" si="11"/>
        <v>1238</v>
      </c>
      <c r="D119" s="24">
        <f t="shared" si="13"/>
        <v>1.4285714285714286</v>
      </c>
      <c r="E119" s="24">
        <f t="shared" si="12"/>
        <v>0.44117647058823528</v>
      </c>
      <c r="F119" s="24">
        <f t="shared" si="16"/>
        <v>0.25210084033613445</v>
      </c>
      <c r="G119" s="30">
        <f t="shared" si="15"/>
        <v>1.7647058823529411</v>
      </c>
      <c r="H119" s="24">
        <f t="shared" si="17"/>
        <v>3.0882352941176467</v>
      </c>
      <c r="I119" s="26"/>
      <c r="J119" s="26"/>
      <c r="K119" s="26"/>
      <c r="L119" s="26"/>
      <c r="M119" s="26"/>
      <c r="N119" s="31">
        <v>0</v>
      </c>
      <c r="O119" s="16">
        <f t="shared" si="10"/>
        <v>47</v>
      </c>
      <c r="P119" s="29">
        <v>2</v>
      </c>
      <c r="Q119" s="28">
        <f t="shared" si="21"/>
        <v>978</v>
      </c>
      <c r="R119" s="28">
        <f t="shared" si="20"/>
        <v>980</v>
      </c>
      <c r="S119" s="25">
        <f t="shared" si="19"/>
        <v>980</v>
      </c>
    </row>
    <row r="120" spans="1:19" ht="14.25" x14ac:dyDescent="0.2">
      <c r="A120" s="23">
        <v>44003.333333333336</v>
      </c>
      <c r="B120" s="31">
        <v>0</v>
      </c>
      <c r="C120" s="17">
        <f t="shared" si="11"/>
        <v>1238</v>
      </c>
      <c r="D120" s="24">
        <f t="shared" si="13"/>
        <v>2.4285714285714284</v>
      </c>
      <c r="E120" s="24">
        <f t="shared" si="12"/>
        <v>0</v>
      </c>
      <c r="F120" s="24">
        <f t="shared" si="16"/>
        <v>0.21008403361344538</v>
      </c>
      <c r="G120" s="30">
        <f t="shared" si="15"/>
        <v>1.4705882352941178</v>
      </c>
      <c r="H120" s="24">
        <f t="shared" si="17"/>
        <v>3.0882352941176467</v>
      </c>
      <c r="I120" s="26"/>
      <c r="J120" s="26"/>
      <c r="K120" s="26"/>
      <c r="L120" s="26"/>
      <c r="M120" s="26"/>
      <c r="N120" s="31">
        <v>1</v>
      </c>
      <c r="O120" s="16">
        <f t="shared" si="10"/>
        <v>48</v>
      </c>
      <c r="P120" s="29">
        <v>2</v>
      </c>
      <c r="Q120" s="28">
        <f t="shared" si="21"/>
        <v>978</v>
      </c>
      <c r="R120" s="28">
        <f t="shared" si="20"/>
        <v>980</v>
      </c>
      <c r="S120" s="25">
        <f t="shared" si="19"/>
        <v>980</v>
      </c>
    </row>
    <row r="121" spans="1:19" ht="14.25" x14ac:dyDescent="0.2">
      <c r="A121" s="23">
        <v>44004.333333333336</v>
      </c>
      <c r="B121" s="31">
        <v>2</v>
      </c>
      <c r="C121" s="17">
        <f t="shared" si="11"/>
        <v>1240</v>
      </c>
      <c r="D121" s="24">
        <f t="shared" si="13"/>
        <v>2.7142857142857144</v>
      </c>
      <c r="E121" s="24">
        <f t="shared" si="12"/>
        <v>0.29411764705882354</v>
      </c>
      <c r="F121" s="24">
        <f t="shared" si="16"/>
        <v>0.23109243697478993</v>
      </c>
      <c r="G121" s="30">
        <f t="shared" si="15"/>
        <v>1.6176470588235294</v>
      </c>
      <c r="H121" s="24">
        <f t="shared" si="17"/>
        <v>3.3823529411764701</v>
      </c>
      <c r="I121" s="26">
        <v>2</v>
      </c>
      <c r="J121" s="26">
        <v>0</v>
      </c>
      <c r="K121" s="26">
        <v>0</v>
      </c>
      <c r="L121" s="26">
        <f>SUM(J121:K121)</f>
        <v>0</v>
      </c>
      <c r="M121" s="26">
        <v>46</v>
      </c>
      <c r="N121" s="31">
        <v>0</v>
      </c>
      <c r="O121" s="16">
        <f t="shared" si="10"/>
        <v>48</v>
      </c>
      <c r="P121" s="27">
        <f>SUM(I121:K121)</f>
        <v>2</v>
      </c>
      <c r="Q121" s="28">
        <f t="shared" si="21"/>
        <v>978</v>
      </c>
      <c r="R121" s="28">
        <f t="shared" si="20"/>
        <v>980</v>
      </c>
      <c r="S121" s="25">
        <f t="shared" si="19"/>
        <v>980</v>
      </c>
    </row>
    <row r="122" spans="1:19" ht="14.25" x14ac:dyDescent="0.2">
      <c r="A122" s="23">
        <v>44005.333333333336</v>
      </c>
      <c r="B122" s="31">
        <v>0</v>
      </c>
      <c r="C122" s="17">
        <f t="shared" si="11"/>
        <v>1240</v>
      </c>
      <c r="D122" s="24">
        <f t="shared" si="13"/>
        <v>3.8571428571428572</v>
      </c>
      <c r="E122" s="24">
        <f t="shared" si="12"/>
        <v>0</v>
      </c>
      <c r="F122" s="24">
        <f t="shared" si="16"/>
        <v>0.21008403361344538</v>
      </c>
      <c r="G122" s="30">
        <f t="shared" si="15"/>
        <v>1.4705882352941178</v>
      </c>
      <c r="H122" s="24">
        <f t="shared" si="17"/>
        <v>3.0882352941176467</v>
      </c>
      <c r="I122" s="26">
        <v>1</v>
      </c>
      <c r="J122" s="26">
        <v>0</v>
      </c>
      <c r="K122" s="26">
        <v>0</v>
      </c>
      <c r="L122" s="26">
        <f>SUM(J122:K122)</f>
        <v>0</v>
      </c>
      <c r="M122" s="26">
        <v>42</v>
      </c>
      <c r="N122" s="31">
        <v>0</v>
      </c>
      <c r="O122" s="16">
        <f t="shared" si="10"/>
        <v>48</v>
      </c>
      <c r="P122" s="27">
        <f>SUM(I122:K122)</f>
        <v>1</v>
      </c>
      <c r="Q122" s="28">
        <f t="shared" si="21"/>
        <v>981</v>
      </c>
      <c r="R122" s="28">
        <f t="shared" si="20"/>
        <v>980</v>
      </c>
      <c r="S122" s="25">
        <f t="shared" si="19"/>
        <v>980</v>
      </c>
    </row>
    <row r="123" spans="1:19" ht="14.25" x14ac:dyDescent="0.2">
      <c r="A123" s="23">
        <v>44006.333333333336</v>
      </c>
      <c r="B123" s="31">
        <v>7</v>
      </c>
      <c r="C123" s="17">
        <f t="shared" si="11"/>
        <v>1247</v>
      </c>
      <c r="D123" s="24">
        <f t="shared" si="13"/>
        <v>4.1428571428571432</v>
      </c>
      <c r="E123" s="24">
        <f t="shared" si="12"/>
        <v>1.0294117647058825</v>
      </c>
      <c r="F123" s="24">
        <f t="shared" si="16"/>
        <v>0.35714285714285715</v>
      </c>
      <c r="G123" s="30">
        <f t="shared" si="15"/>
        <v>2.5</v>
      </c>
      <c r="H123" s="24">
        <f t="shared" si="17"/>
        <v>4.117647058823529</v>
      </c>
      <c r="I123" s="26">
        <v>1</v>
      </c>
      <c r="J123" s="26">
        <v>0</v>
      </c>
      <c r="K123" s="26">
        <v>0</v>
      </c>
      <c r="L123" s="26">
        <f>SUM(J123:K123)</f>
        <v>0</v>
      </c>
      <c r="M123" s="26">
        <v>38</v>
      </c>
      <c r="N123" s="31">
        <v>0</v>
      </c>
      <c r="O123" s="16">
        <f t="shared" si="10"/>
        <v>48</v>
      </c>
      <c r="P123" s="27">
        <f>SUM(I123:K123)</f>
        <v>1</v>
      </c>
      <c r="Q123" s="28">
        <f t="shared" si="21"/>
        <v>981</v>
      </c>
      <c r="R123" s="28">
        <f t="shared" si="20"/>
        <v>980</v>
      </c>
      <c r="S123" s="25">
        <f t="shared" si="19"/>
        <v>980</v>
      </c>
    </row>
    <row r="124" spans="1:19" ht="14.25" x14ac:dyDescent="0.2">
      <c r="A124" s="23">
        <v>44007.333333333336</v>
      </c>
      <c r="B124" s="31">
        <v>5</v>
      </c>
      <c r="C124" s="17">
        <f t="shared" si="11"/>
        <v>1252</v>
      </c>
      <c r="D124" s="24">
        <f t="shared" si="13"/>
        <v>4.7142857142857144</v>
      </c>
      <c r="E124" s="24">
        <f t="shared" si="12"/>
        <v>0.73529411764705888</v>
      </c>
      <c r="F124" s="24">
        <f t="shared" si="16"/>
        <v>0.39915966386554624</v>
      </c>
      <c r="G124" s="30">
        <f t="shared" si="15"/>
        <v>2.7941176470588238</v>
      </c>
      <c r="H124" s="24">
        <f t="shared" si="17"/>
        <v>4.4117647058823524</v>
      </c>
      <c r="I124" s="26">
        <v>1</v>
      </c>
      <c r="J124" s="26">
        <v>0</v>
      </c>
      <c r="K124" s="26">
        <v>0</v>
      </c>
      <c r="L124" s="26">
        <f>SUM(J124:K124)</f>
        <v>0</v>
      </c>
      <c r="M124" s="26">
        <v>39</v>
      </c>
      <c r="N124" s="31">
        <v>0</v>
      </c>
      <c r="O124" s="16">
        <f t="shared" si="10"/>
        <v>48</v>
      </c>
      <c r="P124" s="27">
        <f>SUM(I124:K124)</f>
        <v>1</v>
      </c>
      <c r="Q124" s="28">
        <f t="shared" si="21"/>
        <v>984</v>
      </c>
      <c r="R124" s="28">
        <f t="shared" si="20"/>
        <v>985</v>
      </c>
      <c r="S124" s="25">
        <f t="shared" si="19"/>
        <v>985</v>
      </c>
    </row>
    <row r="125" spans="1:19" ht="14.25" x14ac:dyDescent="0.2">
      <c r="A125" s="23">
        <v>44008.333333333336</v>
      </c>
      <c r="B125" s="31">
        <v>10</v>
      </c>
      <c r="C125" s="17">
        <f t="shared" si="11"/>
        <v>1262</v>
      </c>
      <c r="D125" s="24">
        <f t="shared" si="13"/>
        <v>5.2857142857142856</v>
      </c>
      <c r="E125" s="24">
        <f t="shared" si="12"/>
        <v>1.4705882352941178</v>
      </c>
      <c r="F125" s="24">
        <f t="shared" si="16"/>
        <v>0.5672268907563025</v>
      </c>
      <c r="G125" s="30">
        <f t="shared" si="15"/>
        <v>3.9705882352941178</v>
      </c>
      <c r="H125" s="24">
        <f t="shared" si="17"/>
        <v>5.4411764705882355</v>
      </c>
      <c r="I125" s="26">
        <v>0</v>
      </c>
      <c r="J125" s="26">
        <v>1</v>
      </c>
      <c r="K125" s="26">
        <v>0</v>
      </c>
      <c r="L125" s="26">
        <f>SUM(J125:K125)</f>
        <v>1</v>
      </c>
      <c r="M125" s="26">
        <v>37</v>
      </c>
      <c r="N125" s="31">
        <v>0</v>
      </c>
      <c r="O125" s="16">
        <f t="shared" si="10"/>
        <v>48</v>
      </c>
      <c r="P125" s="27">
        <f>SUM(I125:K125)</f>
        <v>1</v>
      </c>
      <c r="Q125" s="28">
        <f t="shared" si="21"/>
        <v>987</v>
      </c>
      <c r="R125" s="28">
        <f t="shared" si="20"/>
        <v>985</v>
      </c>
      <c r="S125" s="25">
        <f t="shared" si="19"/>
        <v>985</v>
      </c>
    </row>
    <row r="126" spans="1:19" ht="14.25" x14ac:dyDescent="0.2">
      <c r="A126" s="23">
        <v>44009.333333333336</v>
      </c>
      <c r="B126" s="31">
        <v>5</v>
      </c>
      <c r="C126" s="17">
        <f t="shared" si="11"/>
        <v>1267</v>
      </c>
      <c r="D126" s="24">
        <f t="shared" si="13"/>
        <v>8.5714285714285712</v>
      </c>
      <c r="E126" s="24">
        <f t="shared" si="12"/>
        <v>0.73529411764705888</v>
      </c>
      <c r="F126" s="24">
        <f t="shared" si="16"/>
        <v>0.60924369747899176</v>
      </c>
      <c r="G126" s="30">
        <f t="shared" si="15"/>
        <v>4.264705882352942</v>
      </c>
      <c r="H126" s="24">
        <f t="shared" si="17"/>
        <v>6.0294117647058822</v>
      </c>
      <c r="I126" s="26"/>
      <c r="J126" s="26"/>
      <c r="K126" s="26"/>
      <c r="L126" s="26"/>
      <c r="M126" s="26"/>
      <c r="N126" s="31">
        <v>0</v>
      </c>
      <c r="O126" s="16">
        <f t="shared" si="10"/>
        <v>48</v>
      </c>
      <c r="P126" s="29">
        <v>1</v>
      </c>
      <c r="Q126" s="28">
        <f t="shared" si="21"/>
        <v>988</v>
      </c>
      <c r="R126" s="28">
        <f t="shared" si="20"/>
        <v>990</v>
      </c>
      <c r="S126" s="25">
        <f t="shared" si="19"/>
        <v>990</v>
      </c>
    </row>
    <row r="127" spans="1:19" ht="14.25" x14ac:dyDescent="0.2">
      <c r="A127" s="23">
        <v>44010.333333333336</v>
      </c>
      <c r="B127" s="31">
        <v>4</v>
      </c>
      <c r="C127" s="17">
        <f t="shared" si="11"/>
        <v>1271</v>
      </c>
      <c r="D127" s="24">
        <f t="shared" si="13"/>
        <v>9.7142857142857135</v>
      </c>
      <c r="E127" s="24">
        <f t="shared" si="12"/>
        <v>0.58823529411764708</v>
      </c>
      <c r="F127" s="24">
        <f t="shared" si="16"/>
        <v>0.69327731092436984</v>
      </c>
      <c r="G127" s="30">
        <f t="shared" si="15"/>
        <v>4.8529411764705888</v>
      </c>
      <c r="H127" s="24">
        <f t="shared" si="17"/>
        <v>6.3235294117647056</v>
      </c>
      <c r="I127" s="26"/>
      <c r="J127" s="26"/>
      <c r="K127" s="26"/>
      <c r="L127" s="26"/>
      <c r="M127" s="26"/>
      <c r="N127" s="31">
        <v>0</v>
      </c>
      <c r="O127" s="16">
        <f t="shared" si="10"/>
        <v>48</v>
      </c>
      <c r="P127" s="29">
        <v>1</v>
      </c>
      <c r="Q127" s="28">
        <f t="shared" si="21"/>
        <v>990</v>
      </c>
      <c r="R127" s="28">
        <f t="shared" si="20"/>
        <v>990</v>
      </c>
      <c r="S127" s="25">
        <f t="shared" si="19"/>
        <v>990</v>
      </c>
    </row>
    <row r="128" spans="1:19" ht="14.25" x14ac:dyDescent="0.2">
      <c r="A128" s="23">
        <v>44011.333333333336</v>
      </c>
      <c r="B128" s="31">
        <v>6</v>
      </c>
      <c r="C128" s="17">
        <f t="shared" si="11"/>
        <v>1277</v>
      </c>
      <c r="D128" s="24">
        <f t="shared" si="13"/>
        <v>10.857142857142858</v>
      </c>
      <c r="E128" s="24">
        <f t="shared" si="12"/>
        <v>0.88235294117647056</v>
      </c>
      <c r="F128" s="24">
        <f t="shared" si="16"/>
        <v>0.77731092436974791</v>
      </c>
      <c r="G128" s="30">
        <f t="shared" si="15"/>
        <v>5.4411764705882355</v>
      </c>
      <c r="H128" s="24">
        <f t="shared" si="17"/>
        <v>7.0588235294117645</v>
      </c>
      <c r="I128" s="26">
        <v>1</v>
      </c>
      <c r="J128" s="26">
        <v>1</v>
      </c>
      <c r="K128" s="26">
        <v>0</v>
      </c>
      <c r="L128" s="26">
        <f>SUM(J128:K128)</f>
        <v>1</v>
      </c>
      <c r="M128" s="26">
        <v>36</v>
      </c>
      <c r="N128" s="31">
        <v>0</v>
      </c>
      <c r="O128" s="16">
        <f t="shared" si="10"/>
        <v>48</v>
      </c>
      <c r="P128" s="27">
        <f>SUM(I128:K128)</f>
        <v>2</v>
      </c>
      <c r="Q128" s="28">
        <f t="shared" si="21"/>
        <v>990</v>
      </c>
      <c r="R128" s="28">
        <f t="shared" si="20"/>
        <v>990</v>
      </c>
      <c r="S128" s="25">
        <f t="shared" si="19"/>
        <v>990</v>
      </c>
    </row>
    <row r="129" spans="1:19" ht="14.25" x14ac:dyDescent="0.2">
      <c r="A129" s="23">
        <v>44012.333333333336</v>
      </c>
      <c r="B129" s="31">
        <v>23</v>
      </c>
      <c r="C129" s="17">
        <f t="shared" si="11"/>
        <v>1300</v>
      </c>
      <c r="D129" s="24">
        <f t="shared" si="13"/>
        <v>10</v>
      </c>
      <c r="E129" s="24">
        <f t="shared" si="12"/>
        <v>3.3823529411764706</v>
      </c>
      <c r="F129" s="24">
        <f t="shared" si="16"/>
        <v>1.2605042016806725</v>
      </c>
      <c r="G129" s="30">
        <f t="shared" si="15"/>
        <v>8.8235294117647065</v>
      </c>
      <c r="H129" s="24">
        <f t="shared" si="17"/>
        <v>10.294117647058824</v>
      </c>
      <c r="I129" s="26">
        <v>1</v>
      </c>
      <c r="J129" s="26">
        <v>1</v>
      </c>
      <c r="K129" s="26">
        <v>0</v>
      </c>
      <c r="L129" s="26">
        <f>SUM(J129:K129)</f>
        <v>1</v>
      </c>
      <c r="M129" s="26">
        <v>36</v>
      </c>
      <c r="N129" s="31">
        <v>0</v>
      </c>
      <c r="O129" s="16">
        <f t="shared" si="10"/>
        <v>48</v>
      </c>
      <c r="P129" s="27">
        <f>SUM(I129:K129)</f>
        <v>2</v>
      </c>
      <c r="Q129" s="28">
        <f t="shared" si="21"/>
        <v>991</v>
      </c>
      <c r="R129" s="28">
        <f t="shared" si="20"/>
        <v>990</v>
      </c>
      <c r="S129" s="25">
        <f t="shared" si="19"/>
        <v>990</v>
      </c>
    </row>
    <row r="130" spans="1:19" ht="14.25" x14ac:dyDescent="0.2">
      <c r="A130" s="23">
        <v>44013.333333333336</v>
      </c>
      <c r="B130" s="31">
        <v>15</v>
      </c>
      <c r="C130" s="17">
        <f t="shared" si="11"/>
        <v>1315</v>
      </c>
      <c r="D130" s="24">
        <f t="shared" si="13"/>
        <v>9.7142857142857135</v>
      </c>
      <c r="E130" s="24">
        <f t="shared" si="12"/>
        <v>2.2058823529411766</v>
      </c>
      <c r="F130" s="24">
        <f t="shared" si="16"/>
        <v>1.4285714285714286</v>
      </c>
      <c r="G130" s="30">
        <f t="shared" si="15"/>
        <v>10</v>
      </c>
      <c r="H130" s="24">
        <f t="shared" si="17"/>
        <v>12.5</v>
      </c>
      <c r="I130" s="26">
        <v>1</v>
      </c>
      <c r="J130" s="26">
        <v>1</v>
      </c>
      <c r="K130" s="26">
        <v>0</v>
      </c>
      <c r="L130" s="26">
        <f>SUM(J130:K130)</f>
        <v>1</v>
      </c>
      <c r="M130" s="26">
        <v>32</v>
      </c>
      <c r="N130" s="31">
        <v>0</v>
      </c>
      <c r="O130" s="16">
        <f t="shared" si="10"/>
        <v>48</v>
      </c>
      <c r="P130" s="27">
        <f>SUM(I130:K130)</f>
        <v>2</v>
      </c>
      <c r="Q130" s="28">
        <f t="shared" si="21"/>
        <v>991</v>
      </c>
      <c r="R130" s="28">
        <f t="shared" si="20"/>
        <v>990</v>
      </c>
      <c r="S130" s="25">
        <f t="shared" si="19"/>
        <v>990</v>
      </c>
    </row>
    <row r="131" spans="1:19" ht="14.25" x14ac:dyDescent="0.2">
      <c r="A131" s="23">
        <v>44014.333333333336</v>
      </c>
      <c r="B131" s="31">
        <v>13</v>
      </c>
      <c r="C131" s="17">
        <f t="shared" si="11"/>
        <v>1328</v>
      </c>
      <c r="D131" s="24">
        <f t="shared" si="13"/>
        <v>9.4285714285714288</v>
      </c>
      <c r="E131" s="24">
        <f t="shared" si="12"/>
        <v>1.911764705882353</v>
      </c>
      <c r="F131" s="24">
        <f t="shared" si="16"/>
        <v>1.596638655462185</v>
      </c>
      <c r="G131" s="30">
        <f t="shared" si="15"/>
        <v>11.176470588235295</v>
      </c>
      <c r="H131" s="24">
        <f t="shared" si="17"/>
        <v>13.970588235294118</v>
      </c>
      <c r="I131" s="26">
        <v>2</v>
      </c>
      <c r="J131" s="26">
        <v>1</v>
      </c>
      <c r="K131" s="26">
        <v>0</v>
      </c>
      <c r="L131" s="26">
        <f>SUM(J131:K131)</f>
        <v>1</v>
      </c>
      <c r="M131" s="26">
        <v>32</v>
      </c>
      <c r="N131" s="31">
        <v>0</v>
      </c>
      <c r="O131" s="16">
        <f t="shared" si="10"/>
        <v>48</v>
      </c>
      <c r="P131" s="27">
        <f>SUM(I131:K131)</f>
        <v>3</v>
      </c>
      <c r="Q131" s="28">
        <f t="shared" si="21"/>
        <v>993</v>
      </c>
      <c r="R131" s="28">
        <f t="shared" si="20"/>
        <v>995</v>
      </c>
      <c r="S131" s="25">
        <f t="shared" si="19"/>
        <v>995</v>
      </c>
    </row>
    <row r="132" spans="1:19" ht="14.25" x14ac:dyDescent="0.2">
      <c r="A132" s="23">
        <v>44015.333333333336</v>
      </c>
      <c r="B132" s="31">
        <v>4</v>
      </c>
      <c r="C132" s="17">
        <f t="shared" si="11"/>
        <v>1332</v>
      </c>
      <c r="D132" s="24">
        <f t="shared" si="13"/>
        <v>9.5714285714285712</v>
      </c>
      <c r="E132" s="24">
        <f t="shared" si="12"/>
        <v>0.58823529411764708</v>
      </c>
      <c r="F132" s="24">
        <f t="shared" si="16"/>
        <v>1.4705882352941175</v>
      </c>
      <c r="G132" s="30">
        <f t="shared" si="15"/>
        <v>10.294117647058822</v>
      </c>
      <c r="H132" s="24">
        <f t="shared" si="17"/>
        <v>14.264705882352942</v>
      </c>
      <c r="I132" s="26">
        <v>2</v>
      </c>
      <c r="J132" s="26">
        <v>0</v>
      </c>
      <c r="K132" s="26">
        <v>0</v>
      </c>
      <c r="L132" s="26">
        <f>SUM(J132:K132)</f>
        <v>0</v>
      </c>
      <c r="M132" s="26">
        <v>38</v>
      </c>
      <c r="N132" s="31">
        <v>0</v>
      </c>
      <c r="O132" s="16">
        <f t="shared" si="10"/>
        <v>48</v>
      </c>
      <c r="P132" s="27">
        <f>SUM(I132:K132)</f>
        <v>2</v>
      </c>
      <c r="Q132" s="28">
        <f t="shared" si="21"/>
        <v>996</v>
      </c>
      <c r="R132" s="28">
        <f t="shared" si="20"/>
        <v>995</v>
      </c>
      <c r="S132" s="25">
        <f t="shared" si="19"/>
        <v>995</v>
      </c>
    </row>
    <row r="133" spans="1:19" ht="14.25" x14ac:dyDescent="0.2">
      <c r="A133" s="23">
        <v>44016.333333333336</v>
      </c>
      <c r="B133" s="31">
        <v>3</v>
      </c>
      <c r="C133" s="17">
        <f t="shared" si="11"/>
        <v>1335</v>
      </c>
      <c r="D133" s="24">
        <f t="shared" si="13"/>
        <v>7.4285714285714288</v>
      </c>
      <c r="E133" s="24">
        <f t="shared" si="12"/>
        <v>0.44117647058823528</v>
      </c>
      <c r="F133" s="24">
        <f t="shared" si="16"/>
        <v>1.4285714285714286</v>
      </c>
      <c r="G133" s="30">
        <f t="shared" si="15"/>
        <v>10</v>
      </c>
      <c r="H133" s="24">
        <f t="shared" si="17"/>
        <v>14.264705882352942</v>
      </c>
      <c r="I133" s="26"/>
      <c r="J133" s="26"/>
      <c r="K133" s="26"/>
      <c r="L133" s="26"/>
      <c r="M133" s="26"/>
      <c r="N133" s="31">
        <v>0</v>
      </c>
      <c r="O133" s="16">
        <f t="shared" ref="O133:O196" si="22">SUM(O132,N133)</f>
        <v>48</v>
      </c>
      <c r="P133" s="29">
        <v>2</v>
      </c>
      <c r="Q133" s="28">
        <f t="shared" si="21"/>
        <v>999</v>
      </c>
      <c r="R133" s="28">
        <f t="shared" si="20"/>
        <v>1000</v>
      </c>
      <c r="S133" s="25">
        <f t="shared" si="19"/>
        <v>1000</v>
      </c>
    </row>
    <row r="134" spans="1:19" ht="14.25" x14ac:dyDescent="0.2">
      <c r="A134" s="23">
        <v>44017.333333333336</v>
      </c>
      <c r="B134" s="31">
        <v>2</v>
      </c>
      <c r="C134" s="17">
        <f t="shared" ref="C134:C197" si="23">SUM(C133,B134)</f>
        <v>1337</v>
      </c>
      <c r="D134" s="24">
        <f t="shared" si="13"/>
        <v>6.2857142857142856</v>
      </c>
      <c r="E134" s="24">
        <f t="shared" ref="E134:E197" si="24">B134/6.8</f>
        <v>0.29411764705882354</v>
      </c>
      <c r="F134" s="24">
        <f t="shared" si="16"/>
        <v>1.3865546218487397</v>
      </c>
      <c r="G134" s="30">
        <f t="shared" si="15"/>
        <v>9.7058823529411775</v>
      </c>
      <c r="H134" s="24">
        <f t="shared" si="17"/>
        <v>14.558823529411766</v>
      </c>
      <c r="I134" s="26"/>
      <c r="J134" s="26"/>
      <c r="K134" s="26"/>
      <c r="L134" s="26"/>
      <c r="M134" s="26"/>
      <c r="N134" s="31">
        <v>0</v>
      </c>
      <c r="O134" s="16">
        <f t="shared" si="22"/>
        <v>48</v>
      </c>
      <c r="P134" s="29">
        <v>2</v>
      </c>
      <c r="Q134" s="28">
        <f t="shared" si="21"/>
        <v>999</v>
      </c>
      <c r="R134" s="28">
        <f t="shared" si="20"/>
        <v>1000</v>
      </c>
      <c r="S134" s="25">
        <f t="shared" si="19"/>
        <v>1000</v>
      </c>
    </row>
    <row r="135" spans="1:19" ht="14.25" x14ac:dyDescent="0.2">
      <c r="A135" s="23">
        <v>44018.333333333336</v>
      </c>
      <c r="B135" s="31">
        <v>7</v>
      </c>
      <c r="C135" s="17">
        <f t="shared" si="23"/>
        <v>1344</v>
      </c>
      <c r="D135" s="24">
        <f t="shared" si="13"/>
        <v>5.2857142857142856</v>
      </c>
      <c r="E135" s="24">
        <f t="shared" si="24"/>
        <v>1.0294117647058825</v>
      </c>
      <c r="F135" s="24">
        <f t="shared" si="16"/>
        <v>1.4075630252100841</v>
      </c>
      <c r="G135" s="30">
        <f t="shared" si="15"/>
        <v>9.8529411764705888</v>
      </c>
      <c r="H135" s="24">
        <f t="shared" si="17"/>
        <v>15.294117647058826</v>
      </c>
      <c r="I135" s="26">
        <v>3</v>
      </c>
      <c r="J135" s="26">
        <v>1</v>
      </c>
      <c r="K135" s="26">
        <v>0</v>
      </c>
      <c r="L135" s="26">
        <f>SUM(J135:K135)</f>
        <v>1</v>
      </c>
      <c r="M135" s="26">
        <v>39</v>
      </c>
      <c r="N135" s="31">
        <v>0</v>
      </c>
      <c r="O135" s="16">
        <f t="shared" si="22"/>
        <v>48</v>
      </c>
      <c r="P135" s="27">
        <f>SUM(I135:K135)</f>
        <v>4</v>
      </c>
      <c r="Q135" s="28">
        <f t="shared" si="21"/>
        <v>999</v>
      </c>
      <c r="R135" s="28">
        <f t="shared" si="20"/>
        <v>1000</v>
      </c>
      <c r="S135" s="25">
        <f t="shared" si="19"/>
        <v>1000</v>
      </c>
    </row>
    <row r="136" spans="1:19" ht="14.25" x14ac:dyDescent="0.2">
      <c r="A136" s="23">
        <v>44019.333333333336</v>
      </c>
      <c r="B136" s="31">
        <v>8</v>
      </c>
      <c r="C136" s="17">
        <f t="shared" si="23"/>
        <v>1352</v>
      </c>
      <c r="D136" s="24">
        <f t="shared" si="13"/>
        <v>6.5714285714285712</v>
      </c>
      <c r="E136" s="24">
        <f t="shared" si="24"/>
        <v>1.1764705882352942</v>
      </c>
      <c r="F136" s="24">
        <f t="shared" si="16"/>
        <v>1.0924369747899161</v>
      </c>
      <c r="G136" s="30">
        <f t="shared" si="15"/>
        <v>7.6470588235294121</v>
      </c>
      <c r="H136" s="24">
        <f t="shared" si="17"/>
        <v>16.47058823529412</v>
      </c>
      <c r="I136" s="26">
        <v>4</v>
      </c>
      <c r="J136" s="26">
        <v>1</v>
      </c>
      <c r="K136" s="26">
        <v>0</v>
      </c>
      <c r="L136" s="26">
        <f>SUM(J136:K136)</f>
        <v>1</v>
      </c>
      <c r="M136" s="26">
        <v>35</v>
      </c>
      <c r="N136" s="31">
        <v>0</v>
      </c>
      <c r="O136" s="16">
        <f t="shared" si="22"/>
        <v>48</v>
      </c>
      <c r="P136" s="27">
        <f>SUM(I136:K136)</f>
        <v>5</v>
      </c>
      <c r="Q136" s="28">
        <f t="shared" si="21"/>
        <v>998</v>
      </c>
      <c r="R136" s="28">
        <f t="shared" si="20"/>
        <v>1000</v>
      </c>
      <c r="S136" s="25">
        <f t="shared" si="19"/>
        <v>1000</v>
      </c>
    </row>
    <row r="137" spans="1:19" ht="14.25" x14ac:dyDescent="0.2">
      <c r="A137" s="23">
        <v>44020.333333333336</v>
      </c>
      <c r="B137" s="31">
        <v>7</v>
      </c>
      <c r="C137" s="17">
        <f t="shared" si="23"/>
        <v>1359</v>
      </c>
      <c r="D137" s="24">
        <f t="shared" ref="D137:D200" si="25">AVERAGE(B134:B140)</f>
        <v>8.1428571428571423</v>
      </c>
      <c r="E137" s="24">
        <f t="shared" si="24"/>
        <v>1.0294117647058825</v>
      </c>
      <c r="F137" s="24">
        <f t="shared" si="16"/>
        <v>0.92436974789915971</v>
      </c>
      <c r="G137" s="30">
        <f t="shared" si="15"/>
        <v>6.4705882352941178</v>
      </c>
      <c r="H137" s="24">
        <f t="shared" si="17"/>
        <v>16.47058823529412</v>
      </c>
      <c r="I137" s="26">
        <v>4</v>
      </c>
      <c r="J137" s="26">
        <v>1</v>
      </c>
      <c r="K137" s="26">
        <v>0</v>
      </c>
      <c r="L137" s="26">
        <f>SUM(J137:K137)</f>
        <v>1</v>
      </c>
      <c r="M137" s="26">
        <v>38</v>
      </c>
      <c r="N137" s="31">
        <v>0</v>
      </c>
      <c r="O137" s="16">
        <f t="shared" si="22"/>
        <v>48</v>
      </c>
      <c r="P137" s="27">
        <f>SUM(I137:K137)</f>
        <v>5</v>
      </c>
      <c r="Q137" s="28">
        <f t="shared" si="21"/>
        <v>1005</v>
      </c>
      <c r="R137" s="28">
        <f t="shared" si="20"/>
        <v>1005</v>
      </c>
      <c r="S137" s="25">
        <f t="shared" si="19"/>
        <v>1005</v>
      </c>
    </row>
    <row r="138" spans="1:19" ht="14.25" x14ac:dyDescent="0.2">
      <c r="A138" s="23">
        <v>44021.333333333336</v>
      </c>
      <c r="B138" s="31">
        <v>6</v>
      </c>
      <c r="C138" s="17">
        <f t="shared" si="23"/>
        <v>1365</v>
      </c>
      <c r="D138" s="24">
        <f t="shared" si="25"/>
        <v>8.2857142857142865</v>
      </c>
      <c r="E138" s="24">
        <f t="shared" si="24"/>
        <v>0.88235294117647056</v>
      </c>
      <c r="F138" s="24">
        <f t="shared" si="16"/>
        <v>0.77731092436974791</v>
      </c>
      <c r="G138" s="30">
        <f t="shared" si="15"/>
        <v>5.4411764705882355</v>
      </c>
      <c r="H138" s="24">
        <f t="shared" si="17"/>
        <v>16.617647058823529</v>
      </c>
      <c r="I138" s="26">
        <v>2</v>
      </c>
      <c r="J138" s="26">
        <v>1</v>
      </c>
      <c r="K138" s="26">
        <v>0</v>
      </c>
      <c r="L138" s="26">
        <f>SUM(J138:K138)</f>
        <v>1</v>
      </c>
      <c r="M138" s="26">
        <v>43</v>
      </c>
      <c r="N138" s="31">
        <v>0</v>
      </c>
      <c r="O138" s="16">
        <f t="shared" si="22"/>
        <v>48</v>
      </c>
      <c r="P138" s="27">
        <f>SUM(I138:K138)</f>
        <v>3</v>
      </c>
      <c r="Q138" s="28">
        <f t="shared" si="21"/>
        <v>1012</v>
      </c>
      <c r="R138" s="28">
        <f t="shared" si="20"/>
        <v>1010</v>
      </c>
      <c r="S138" s="25">
        <f t="shared" si="19"/>
        <v>1010</v>
      </c>
    </row>
    <row r="139" spans="1:19" ht="14.25" x14ac:dyDescent="0.2">
      <c r="A139" s="23">
        <v>44022.333333333336</v>
      </c>
      <c r="B139" s="31">
        <v>13</v>
      </c>
      <c r="C139" s="17">
        <f t="shared" si="23"/>
        <v>1378</v>
      </c>
      <c r="D139" s="24">
        <f t="shared" si="25"/>
        <v>8.1428571428571423</v>
      </c>
      <c r="E139" s="24">
        <f t="shared" si="24"/>
        <v>1.911764705882353</v>
      </c>
      <c r="F139" s="24">
        <f t="shared" si="16"/>
        <v>0.96638655462184886</v>
      </c>
      <c r="G139" s="30">
        <f t="shared" ref="G139:G202" si="26">E133+E134+E135+E136+E137+E138+E139</f>
        <v>6.764705882352942</v>
      </c>
      <c r="H139" s="24">
        <f t="shared" si="17"/>
        <v>17.058823529411764</v>
      </c>
      <c r="I139" s="26">
        <v>0</v>
      </c>
      <c r="J139" s="26">
        <v>1</v>
      </c>
      <c r="K139" s="26">
        <v>0</v>
      </c>
      <c r="L139" s="26">
        <f>SUM(J139:K139)</f>
        <v>1</v>
      </c>
      <c r="M139" s="26">
        <v>39</v>
      </c>
      <c r="N139" s="31">
        <v>0</v>
      </c>
      <c r="O139" s="16">
        <f t="shared" si="22"/>
        <v>48</v>
      </c>
      <c r="P139" s="27">
        <f>SUM(I139:K139)</f>
        <v>1</v>
      </c>
      <c r="Q139" s="28">
        <f t="shared" si="21"/>
        <v>1024</v>
      </c>
      <c r="R139" s="28">
        <f t="shared" si="20"/>
        <v>1025</v>
      </c>
      <c r="S139" s="25">
        <f t="shared" si="19"/>
        <v>1025</v>
      </c>
    </row>
    <row r="140" spans="1:19" ht="14.25" x14ac:dyDescent="0.2">
      <c r="A140" s="23">
        <v>44023.333333333336</v>
      </c>
      <c r="B140" s="31">
        <v>14</v>
      </c>
      <c r="C140" s="17">
        <f t="shared" si="23"/>
        <v>1392</v>
      </c>
      <c r="D140" s="24">
        <f t="shared" si="25"/>
        <v>9.1428571428571423</v>
      </c>
      <c r="E140" s="24">
        <f t="shared" si="24"/>
        <v>2.0588235294117649</v>
      </c>
      <c r="F140" s="24">
        <f t="shared" ref="F140:F203" si="27">(E134+E135+E136+E137+E138+E139+E140)/7</f>
        <v>1.1974789915966386</v>
      </c>
      <c r="G140" s="30">
        <f t="shared" si="26"/>
        <v>8.382352941176471</v>
      </c>
      <c r="H140" s="24">
        <f t="shared" si="17"/>
        <v>18.382352941176471</v>
      </c>
      <c r="I140" s="26"/>
      <c r="J140" s="26"/>
      <c r="K140" s="26"/>
      <c r="L140" s="26"/>
      <c r="M140" s="26"/>
      <c r="N140" s="31">
        <v>0</v>
      </c>
      <c r="O140" s="16">
        <f t="shared" si="22"/>
        <v>48</v>
      </c>
      <c r="P140" s="29">
        <v>1</v>
      </c>
      <c r="Q140" s="28">
        <f t="shared" si="21"/>
        <v>1029</v>
      </c>
      <c r="R140" s="28">
        <f t="shared" si="20"/>
        <v>1030</v>
      </c>
      <c r="S140" s="25">
        <f t="shared" si="19"/>
        <v>1030</v>
      </c>
    </row>
    <row r="141" spans="1:19" ht="14.25" x14ac:dyDescent="0.2">
      <c r="A141" s="23">
        <v>44024.333333333336</v>
      </c>
      <c r="B141" s="31">
        <v>3</v>
      </c>
      <c r="C141" s="17">
        <f t="shared" si="23"/>
        <v>1395</v>
      </c>
      <c r="D141" s="24">
        <f t="shared" si="25"/>
        <v>10.142857142857142</v>
      </c>
      <c r="E141" s="24">
        <f t="shared" si="24"/>
        <v>0.44117647058823528</v>
      </c>
      <c r="F141" s="24">
        <f t="shared" si="27"/>
        <v>1.2184873949579831</v>
      </c>
      <c r="G141" s="30">
        <f t="shared" si="26"/>
        <v>8.5294117647058822</v>
      </c>
      <c r="H141" s="24">
        <f t="shared" si="17"/>
        <v>18.235294117647062</v>
      </c>
      <c r="I141" s="26"/>
      <c r="J141" s="26"/>
      <c r="K141" s="26"/>
      <c r="L141" s="26"/>
      <c r="M141" s="26"/>
      <c r="N141" s="31">
        <v>0</v>
      </c>
      <c r="O141" s="16">
        <f t="shared" si="22"/>
        <v>48</v>
      </c>
      <c r="P141" s="29">
        <v>1</v>
      </c>
      <c r="Q141" s="28">
        <f t="shared" si="21"/>
        <v>1033</v>
      </c>
      <c r="R141" s="28">
        <f t="shared" si="20"/>
        <v>1035</v>
      </c>
      <c r="S141" s="25">
        <f t="shared" si="19"/>
        <v>1035</v>
      </c>
    </row>
    <row r="142" spans="1:19" ht="14.25" x14ac:dyDescent="0.2">
      <c r="A142" s="23">
        <v>44025.333333333336</v>
      </c>
      <c r="B142" s="31">
        <v>6</v>
      </c>
      <c r="C142" s="17">
        <f t="shared" si="23"/>
        <v>1401</v>
      </c>
      <c r="D142" s="24">
        <f t="shared" si="25"/>
        <v>10.571428571428571</v>
      </c>
      <c r="E142" s="24">
        <f t="shared" si="24"/>
        <v>0.88235294117647056</v>
      </c>
      <c r="F142" s="24">
        <f t="shared" si="27"/>
        <v>1.1974789915966386</v>
      </c>
      <c r="G142" s="30">
        <f t="shared" si="26"/>
        <v>8.382352941176471</v>
      </c>
      <c r="H142" s="24">
        <f t="shared" si="17"/>
        <v>18.235294117647062</v>
      </c>
      <c r="I142" s="26">
        <v>2</v>
      </c>
      <c r="J142" s="26">
        <v>1</v>
      </c>
      <c r="K142" s="26">
        <v>0</v>
      </c>
      <c r="L142" s="26">
        <f>SUM(J142:K142)</f>
        <v>1</v>
      </c>
      <c r="M142" s="26">
        <v>43</v>
      </c>
      <c r="N142" s="31">
        <v>0</v>
      </c>
      <c r="O142" s="16">
        <f t="shared" si="22"/>
        <v>48</v>
      </c>
      <c r="P142" s="27">
        <f>SUM(I142:K142)</f>
        <v>3</v>
      </c>
      <c r="Q142" s="28">
        <f t="shared" si="21"/>
        <v>1037</v>
      </c>
      <c r="R142" s="28">
        <f t="shared" si="20"/>
        <v>1035</v>
      </c>
      <c r="S142" s="25">
        <f t="shared" si="19"/>
        <v>1035</v>
      </c>
    </row>
    <row r="143" spans="1:19" ht="14.25" x14ac:dyDescent="0.2">
      <c r="A143" s="23">
        <v>44026.333333333336</v>
      </c>
      <c r="B143" s="31">
        <v>15</v>
      </c>
      <c r="C143" s="17">
        <f t="shared" si="23"/>
        <v>1416</v>
      </c>
      <c r="D143" s="24">
        <f t="shared" si="25"/>
        <v>10.714285714285714</v>
      </c>
      <c r="E143" s="24">
        <f t="shared" si="24"/>
        <v>2.2058823529411766</v>
      </c>
      <c r="F143" s="24">
        <f t="shared" si="27"/>
        <v>1.3445378151260508</v>
      </c>
      <c r="G143" s="30">
        <f t="shared" si="26"/>
        <v>9.411764705882355</v>
      </c>
      <c r="H143" s="24">
        <f t="shared" si="17"/>
        <v>17.058823529411768</v>
      </c>
      <c r="I143" s="26">
        <v>3</v>
      </c>
      <c r="J143" s="26">
        <v>1</v>
      </c>
      <c r="K143" s="26">
        <v>0</v>
      </c>
      <c r="L143" s="26">
        <f>SUM(J143:K143)</f>
        <v>1</v>
      </c>
      <c r="M143" s="26">
        <v>39</v>
      </c>
      <c r="N143" s="31">
        <v>0</v>
      </c>
      <c r="O143" s="16">
        <f t="shared" si="22"/>
        <v>48</v>
      </c>
      <c r="P143" s="27">
        <f>SUM(I143:K143)</f>
        <v>4</v>
      </c>
      <c r="Q143" s="28">
        <f t="shared" si="21"/>
        <v>1059</v>
      </c>
      <c r="R143" s="28">
        <f t="shared" si="20"/>
        <v>1060</v>
      </c>
      <c r="S143" s="25">
        <f t="shared" si="19"/>
        <v>1060</v>
      </c>
    </row>
    <row r="144" spans="1:19" ht="14.25" x14ac:dyDescent="0.2">
      <c r="A144" s="23">
        <v>44027.333333333336</v>
      </c>
      <c r="B144" s="31">
        <v>14</v>
      </c>
      <c r="C144" s="17">
        <f t="shared" si="23"/>
        <v>1430</v>
      </c>
      <c r="D144" s="24">
        <f t="shared" si="25"/>
        <v>9.7142857142857135</v>
      </c>
      <c r="E144" s="24">
        <f t="shared" si="24"/>
        <v>2.0588235294117649</v>
      </c>
      <c r="F144" s="24">
        <f t="shared" si="27"/>
        <v>1.4915966386554622</v>
      </c>
      <c r="G144" s="30">
        <f t="shared" si="26"/>
        <v>10.441176470588236</v>
      </c>
      <c r="H144" s="24">
        <f t="shared" si="17"/>
        <v>16.911764705882355</v>
      </c>
      <c r="I144" s="26">
        <v>6</v>
      </c>
      <c r="J144" s="26">
        <v>1</v>
      </c>
      <c r="K144" s="26">
        <v>0</v>
      </c>
      <c r="L144" s="26">
        <f>SUM(J144:K144)</f>
        <v>1</v>
      </c>
      <c r="M144" s="26">
        <v>37</v>
      </c>
      <c r="N144" s="31">
        <v>0</v>
      </c>
      <c r="O144" s="16">
        <f t="shared" si="22"/>
        <v>48</v>
      </c>
      <c r="P144" s="27">
        <f>SUM(I144:K144)</f>
        <v>7</v>
      </c>
      <c r="Q144" s="28">
        <f t="shared" si="21"/>
        <v>1071</v>
      </c>
      <c r="R144" s="28">
        <f t="shared" si="20"/>
        <v>1070</v>
      </c>
      <c r="S144" s="25">
        <f t="shared" si="19"/>
        <v>1070</v>
      </c>
    </row>
    <row r="145" spans="1:19" ht="14.25" x14ac:dyDescent="0.2">
      <c r="A145" s="23">
        <v>44028.333333333336</v>
      </c>
      <c r="B145" s="32">
        <v>9</v>
      </c>
      <c r="C145" s="17">
        <f t="shared" si="23"/>
        <v>1439</v>
      </c>
      <c r="D145" s="24">
        <f t="shared" si="25"/>
        <v>9.5714285714285712</v>
      </c>
      <c r="E145" s="24">
        <f t="shared" si="24"/>
        <v>1.3235294117647058</v>
      </c>
      <c r="F145" s="24">
        <f t="shared" si="27"/>
        <v>1.554621848739496</v>
      </c>
      <c r="G145" s="30">
        <f t="shared" si="26"/>
        <v>10.882352941176473</v>
      </c>
      <c r="H145" s="24">
        <f t="shared" si="17"/>
        <v>16.323529411764707</v>
      </c>
      <c r="I145" s="26">
        <v>5</v>
      </c>
      <c r="J145" s="26">
        <v>1</v>
      </c>
      <c r="K145" s="26">
        <v>0</v>
      </c>
      <c r="L145" s="26">
        <f>SUM(J145:K145)</f>
        <v>1</v>
      </c>
      <c r="M145" s="26">
        <v>34</v>
      </c>
      <c r="N145" s="31">
        <v>0</v>
      </c>
      <c r="O145" s="16">
        <f t="shared" si="22"/>
        <v>48</v>
      </c>
      <c r="P145" s="27">
        <f>SUM(I145:K145)</f>
        <v>6</v>
      </c>
      <c r="Q145" s="28">
        <f t="shared" si="21"/>
        <v>1085</v>
      </c>
      <c r="R145" s="28">
        <f t="shared" si="20"/>
        <v>1085</v>
      </c>
      <c r="S145" s="25">
        <f t="shared" si="19"/>
        <v>1085</v>
      </c>
    </row>
    <row r="146" spans="1:19" ht="14.25" x14ac:dyDescent="0.2">
      <c r="A146" s="23">
        <v>44029.333333333336</v>
      </c>
      <c r="B146" s="32">
        <v>14</v>
      </c>
      <c r="C146" s="17">
        <f t="shared" si="23"/>
        <v>1453</v>
      </c>
      <c r="D146" s="24">
        <f t="shared" si="25"/>
        <v>9.7142857142857135</v>
      </c>
      <c r="E146" s="24">
        <f t="shared" si="24"/>
        <v>2.0588235294117649</v>
      </c>
      <c r="F146" s="24">
        <f t="shared" si="27"/>
        <v>1.5756302521008403</v>
      </c>
      <c r="G146" s="30">
        <f t="shared" si="26"/>
        <v>11.029411764705882</v>
      </c>
      <c r="H146" s="24">
        <f t="shared" ref="H146:H209" si="28">SUM(E133:E146)</f>
        <v>17.794117647058826</v>
      </c>
      <c r="I146" s="26">
        <v>3</v>
      </c>
      <c r="J146" s="26">
        <v>1</v>
      </c>
      <c r="K146" s="26">
        <v>0</v>
      </c>
      <c r="L146" s="26">
        <f>SUM(J146:K146)</f>
        <v>1</v>
      </c>
      <c r="M146" s="26">
        <v>44</v>
      </c>
      <c r="N146" s="31">
        <v>0</v>
      </c>
      <c r="O146" s="16">
        <f t="shared" si="22"/>
        <v>48</v>
      </c>
      <c r="P146" s="27">
        <f>SUM(I146:K146)</f>
        <v>4</v>
      </c>
      <c r="Q146" s="28">
        <f t="shared" si="21"/>
        <v>1091</v>
      </c>
      <c r="R146" s="28">
        <f t="shared" si="20"/>
        <v>1090</v>
      </c>
      <c r="S146" s="25">
        <f t="shared" si="19"/>
        <v>1090</v>
      </c>
    </row>
    <row r="147" spans="1:19" ht="14.25" x14ac:dyDescent="0.2">
      <c r="A147" s="23">
        <v>44030.333333333336</v>
      </c>
      <c r="B147" s="32">
        <v>7</v>
      </c>
      <c r="C147" s="17">
        <f t="shared" si="23"/>
        <v>1460</v>
      </c>
      <c r="D147" s="24">
        <f t="shared" si="25"/>
        <v>10</v>
      </c>
      <c r="E147" s="24">
        <f t="shared" si="24"/>
        <v>1.0294117647058825</v>
      </c>
      <c r="F147" s="24">
        <f t="shared" si="27"/>
        <v>1.4285714285714286</v>
      </c>
      <c r="G147" s="30">
        <f t="shared" si="26"/>
        <v>10</v>
      </c>
      <c r="H147" s="24">
        <f t="shared" si="28"/>
        <v>18.382352941176475</v>
      </c>
      <c r="I147" s="26"/>
      <c r="J147" s="26"/>
      <c r="K147" s="26"/>
      <c r="L147" s="26"/>
      <c r="M147" s="26"/>
      <c r="N147" s="31">
        <v>0</v>
      </c>
      <c r="O147" s="16">
        <f t="shared" si="22"/>
        <v>48</v>
      </c>
      <c r="P147" s="29">
        <v>4</v>
      </c>
      <c r="Q147" s="28">
        <f t="shared" ref="Q147:Q178" si="29">SUM(C133,-P147,-$N$297)</f>
        <v>1094</v>
      </c>
      <c r="R147" s="28">
        <f t="shared" si="20"/>
        <v>1095</v>
      </c>
      <c r="S147" s="25">
        <f t="shared" ref="S147:S210" si="30">IF(R147&gt;R146,R147,R146)</f>
        <v>1095</v>
      </c>
    </row>
    <row r="148" spans="1:19" ht="14.25" x14ac:dyDescent="0.2">
      <c r="A148" s="23">
        <v>44031.333333333336</v>
      </c>
      <c r="B148" s="32">
        <v>2</v>
      </c>
      <c r="C148" s="17">
        <f t="shared" si="23"/>
        <v>1462</v>
      </c>
      <c r="D148" s="24">
        <f t="shared" si="25"/>
        <v>9.2857142857142865</v>
      </c>
      <c r="E148" s="24">
        <f t="shared" si="24"/>
        <v>0.29411764705882354</v>
      </c>
      <c r="F148" s="24">
        <f t="shared" si="27"/>
        <v>1.4075630252100841</v>
      </c>
      <c r="G148" s="30">
        <f t="shared" si="26"/>
        <v>9.8529411764705888</v>
      </c>
      <c r="H148" s="24">
        <f t="shared" si="28"/>
        <v>18.382352941176471</v>
      </c>
      <c r="I148" s="26"/>
      <c r="J148" s="26"/>
      <c r="K148" s="26"/>
      <c r="L148" s="26"/>
      <c r="M148" s="26"/>
      <c r="N148" s="31">
        <v>0</v>
      </c>
      <c r="O148" s="16">
        <f t="shared" si="22"/>
        <v>48</v>
      </c>
      <c r="P148" s="29">
        <v>4</v>
      </c>
      <c r="Q148" s="28">
        <f t="shared" si="29"/>
        <v>1096</v>
      </c>
      <c r="R148" s="28">
        <f t="shared" ref="R148:R211" si="31">MROUND(Q148,5)</f>
        <v>1095</v>
      </c>
      <c r="S148" s="25">
        <f t="shared" si="30"/>
        <v>1095</v>
      </c>
    </row>
    <row r="149" spans="1:19" ht="14.25" x14ac:dyDescent="0.2">
      <c r="A149" s="23">
        <v>44032.333333333336</v>
      </c>
      <c r="B149" s="32">
        <v>7</v>
      </c>
      <c r="C149" s="17">
        <f t="shared" si="23"/>
        <v>1469</v>
      </c>
      <c r="D149" s="24">
        <f t="shared" si="25"/>
        <v>10.142857142857142</v>
      </c>
      <c r="E149" s="24">
        <f t="shared" si="24"/>
        <v>1.0294117647058825</v>
      </c>
      <c r="F149" s="24">
        <f t="shared" si="27"/>
        <v>1.4285714285714288</v>
      </c>
      <c r="G149" s="30">
        <f t="shared" si="26"/>
        <v>10.000000000000002</v>
      </c>
      <c r="H149" s="24">
        <f t="shared" si="28"/>
        <v>18.382352941176475</v>
      </c>
      <c r="I149" s="26">
        <v>3</v>
      </c>
      <c r="J149" s="26">
        <v>1</v>
      </c>
      <c r="K149" s="26">
        <v>0</v>
      </c>
      <c r="L149" s="26">
        <f>SUM(J149:K149)</f>
        <v>1</v>
      </c>
      <c r="M149" s="26">
        <v>42</v>
      </c>
      <c r="N149" s="31">
        <v>0</v>
      </c>
      <c r="O149" s="16">
        <f t="shared" si="22"/>
        <v>48</v>
      </c>
      <c r="P149" s="27">
        <f>SUM(I149:K149)</f>
        <v>4</v>
      </c>
      <c r="Q149" s="28">
        <f t="shared" si="29"/>
        <v>1103</v>
      </c>
      <c r="R149" s="28">
        <f t="shared" si="31"/>
        <v>1105</v>
      </c>
      <c r="S149" s="25">
        <f t="shared" si="30"/>
        <v>1105</v>
      </c>
    </row>
    <row r="150" spans="1:19" ht="14.25" x14ac:dyDescent="0.2">
      <c r="A150" s="23">
        <v>44033.333333333336</v>
      </c>
      <c r="B150" s="32">
        <v>17</v>
      </c>
      <c r="C150" s="17">
        <f t="shared" si="23"/>
        <v>1486</v>
      </c>
      <c r="D150" s="24">
        <f t="shared" si="25"/>
        <v>10.285714285714286</v>
      </c>
      <c r="E150" s="24">
        <f t="shared" si="24"/>
        <v>2.5</v>
      </c>
      <c r="F150" s="24">
        <f t="shared" si="27"/>
        <v>1.4705882352941175</v>
      </c>
      <c r="G150" s="30">
        <f t="shared" si="26"/>
        <v>10.294117647058822</v>
      </c>
      <c r="H150" s="24">
        <f t="shared" si="28"/>
        <v>19.705882352941181</v>
      </c>
      <c r="I150" s="26">
        <v>4</v>
      </c>
      <c r="J150" s="26">
        <v>1</v>
      </c>
      <c r="K150" s="26">
        <v>0</v>
      </c>
      <c r="L150" s="26">
        <f>SUM(J150:K150)</f>
        <v>1</v>
      </c>
      <c r="M150" s="26">
        <v>48</v>
      </c>
      <c r="N150" s="31">
        <v>0</v>
      </c>
      <c r="O150" s="16">
        <f t="shared" si="22"/>
        <v>48</v>
      </c>
      <c r="P150" s="27">
        <f>SUM(I150:K150)</f>
        <v>5</v>
      </c>
      <c r="Q150" s="28">
        <f t="shared" si="29"/>
        <v>1110</v>
      </c>
      <c r="R150" s="28">
        <f t="shared" si="31"/>
        <v>1110</v>
      </c>
      <c r="S150" s="25">
        <f t="shared" si="30"/>
        <v>1110</v>
      </c>
    </row>
    <row r="151" spans="1:19" ht="14.25" x14ac:dyDescent="0.2">
      <c r="A151" s="23">
        <v>44034.333333333336</v>
      </c>
      <c r="B151" s="32">
        <v>9</v>
      </c>
      <c r="C151" s="17">
        <f t="shared" si="23"/>
        <v>1495</v>
      </c>
      <c r="D151" s="24">
        <f t="shared" si="25"/>
        <v>10.142857142857142</v>
      </c>
      <c r="E151" s="24">
        <f t="shared" si="24"/>
        <v>1.3235294117647058</v>
      </c>
      <c r="F151" s="24">
        <f t="shared" si="27"/>
        <v>1.365546218487395</v>
      </c>
      <c r="G151" s="30">
        <f t="shared" si="26"/>
        <v>9.5588235294117645</v>
      </c>
      <c r="H151" s="24">
        <f t="shared" si="28"/>
        <v>20.000000000000004</v>
      </c>
      <c r="I151" s="26">
        <v>4</v>
      </c>
      <c r="J151" s="26">
        <v>1</v>
      </c>
      <c r="K151" s="26">
        <v>0</v>
      </c>
      <c r="L151" s="26">
        <f>SUM(J151:K151)</f>
        <v>1</v>
      </c>
      <c r="M151" s="26">
        <v>42</v>
      </c>
      <c r="N151" s="31">
        <v>0</v>
      </c>
      <c r="O151" s="16">
        <f t="shared" si="22"/>
        <v>48</v>
      </c>
      <c r="P151" s="27">
        <f>SUM(I151:K151)</f>
        <v>5</v>
      </c>
      <c r="Q151" s="28">
        <f t="shared" si="29"/>
        <v>1117</v>
      </c>
      <c r="R151" s="28">
        <f t="shared" si="31"/>
        <v>1115</v>
      </c>
      <c r="S151" s="25">
        <f t="shared" si="30"/>
        <v>1115</v>
      </c>
    </row>
    <row r="152" spans="1:19" ht="14.25" x14ac:dyDescent="0.2">
      <c r="A152" s="23">
        <v>44035.333333333336</v>
      </c>
      <c r="B152" s="32">
        <v>15</v>
      </c>
      <c r="C152" s="17">
        <f t="shared" si="23"/>
        <v>1510</v>
      </c>
      <c r="D152" s="24">
        <f t="shared" si="25"/>
        <v>10.142857142857142</v>
      </c>
      <c r="E152" s="24">
        <f t="shared" si="24"/>
        <v>2.2058823529411766</v>
      </c>
      <c r="F152" s="24">
        <f t="shared" si="27"/>
        <v>1.4915966386554622</v>
      </c>
      <c r="G152" s="30">
        <f t="shared" si="26"/>
        <v>10.441176470588236</v>
      </c>
      <c r="H152" s="24">
        <f t="shared" si="28"/>
        <v>21.32352941176471</v>
      </c>
      <c r="I152" s="26">
        <v>8</v>
      </c>
      <c r="J152" s="26">
        <v>1</v>
      </c>
      <c r="K152" s="26">
        <v>0</v>
      </c>
      <c r="L152" s="26">
        <f>SUM(J152:K152)</f>
        <v>1</v>
      </c>
      <c r="M152" s="26">
        <v>34</v>
      </c>
      <c r="N152" s="31">
        <v>0</v>
      </c>
      <c r="O152" s="16">
        <f t="shared" si="22"/>
        <v>48</v>
      </c>
      <c r="P152" s="27">
        <f>SUM(I152:K152)</f>
        <v>9</v>
      </c>
      <c r="Q152" s="28">
        <f t="shared" si="29"/>
        <v>1119</v>
      </c>
      <c r="R152" s="28">
        <f t="shared" si="31"/>
        <v>1120</v>
      </c>
      <c r="S152" s="25">
        <f t="shared" si="30"/>
        <v>1120</v>
      </c>
    </row>
    <row r="153" spans="1:19" ht="14.25" x14ac:dyDescent="0.2">
      <c r="A153" s="23">
        <v>44036.333333333336</v>
      </c>
      <c r="B153" s="32">
        <v>15</v>
      </c>
      <c r="C153" s="17">
        <f t="shared" si="23"/>
        <v>1525</v>
      </c>
      <c r="D153" s="24">
        <f t="shared" si="25"/>
        <v>9.7142857142857135</v>
      </c>
      <c r="E153" s="24">
        <f t="shared" si="24"/>
        <v>2.2058823529411766</v>
      </c>
      <c r="F153" s="24">
        <f t="shared" si="27"/>
        <v>1.5126050420168069</v>
      </c>
      <c r="G153" s="30">
        <f t="shared" si="26"/>
        <v>10.588235294117649</v>
      </c>
      <c r="H153" s="24">
        <f t="shared" si="28"/>
        <v>21.617647058823533</v>
      </c>
      <c r="I153" s="26">
        <v>5</v>
      </c>
      <c r="J153" s="26">
        <v>1</v>
      </c>
      <c r="K153" s="26">
        <v>0</v>
      </c>
      <c r="L153" s="26">
        <f>SUM(J153:K153)</f>
        <v>1</v>
      </c>
      <c r="M153" s="26">
        <v>31</v>
      </c>
      <c r="N153" s="31">
        <v>0</v>
      </c>
      <c r="O153" s="16">
        <f t="shared" si="22"/>
        <v>48</v>
      </c>
      <c r="P153" s="27">
        <f>SUM(I153:K153)</f>
        <v>6</v>
      </c>
      <c r="Q153" s="28">
        <f t="shared" si="29"/>
        <v>1135</v>
      </c>
      <c r="R153" s="28">
        <f t="shared" si="31"/>
        <v>1135</v>
      </c>
      <c r="S153" s="25">
        <f t="shared" si="30"/>
        <v>1135</v>
      </c>
    </row>
    <row r="154" spans="1:19" ht="14.25" x14ac:dyDescent="0.2">
      <c r="A154" s="23">
        <v>44037.333333333336</v>
      </c>
      <c r="B154" s="32">
        <v>6</v>
      </c>
      <c r="C154" s="17">
        <f t="shared" si="23"/>
        <v>1531</v>
      </c>
      <c r="D154" s="24">
        <f t="shared" si="25"/>
        <v>9.5714285714285712</v>
      </c>
      <c r="E154" s="24">
        <f t="shared" si="24"/>
        <v>0.88235294117647056</v>
      </c>
      <c r="F154" s="24">
        <f t="shared" si="27"/>
        <v>1.4915966386554622</v>
      </c>
      <c r="G154" s="30">
        <f t="shared" si="26"/>
        <v>10.441176470588236</v>
      </c>
      <c r="H154" s="24">
        <f t="shared" si="28"/>
        <v>20.441176470588239</v>
      </c>
      <c r="I154" s="26"/>
      <c r="J154" s="26"/>
      <c r="K154" s="26"/>
      <c r="L154" s="26"/>
      <c r="M154" s="26"/>
      <c r="N154" s="31">
        <v>0</v>
      </c>
      <c r="O154" s="16">
        <f t="shared" si="22"/>
        <v>48</v>
      </c>
      <c r="P154" s="29">
        <v>6</v>
      </c>
      <c r="Q154" s="28">
        <f t="shared" si="29"/>
        <v>1149</v>
      </c>
      <c r="R154" s="28">
        <f t="shared" si="31"/>
        <v>1150</v>
      </c>
      <c r="S154" s="25">
        <f t="shared" si="30"/>
        <v>1150</v>
      </c>
    </row>
    <row r="155" spans="1:19" ht="14.25" x14ac:dyDescent="0.2">
      <c r="A155" s="23">
        <v>44038.333333333336</v>
      </c>
      <c r="B155" s="32">
        <v>2</v>
      </c>
      <c r="C155" s="17">
        <f t="shared" si="23"/>
        <v>1533</v>
      </c>
      <c r="D155" s="24">
        <f t="shared" si="25"/>
        <v>9.8571428571428577</v>
      </c>
      <c r="E155" s="24">
        <f t="shared" si="24"/>
        <v>0.29411764705882354</v>
      </c>
      <c r="F155" s="24">
        <f t="shared" si="27"/>
        <v>1.4915966386554624</v>
      </c>
      <c r="G155" s="30">
        <f t="shared" si="26"/>
        <v>10.441176470588237</v>
      </c>
      <c r="H155" s="24">
        <f t="shared" si="28"/>
        <v>20.294117647058826</v>
      </c>
      <c r="I155" s="26"/>
      <c r="J155" s="26"/>
      <c r="K155" s="26"/>
      <c r="L155" s="26"/>
      <c r="M155" s="26"/>
      <c r="N155" s="32">
        <v>0</v>
      </c>
      <c r="O155" s="16">
        <f t="shared" si="22"/>
        <v>48</v>
      </c>
      <c r="P155" s="29">
        <v>6</v>
      </c>
      <c r="Q155" s="28">
        <f t="shared" si="29"/>
        <v>1152</v>
      </c>
      <c r="R155" s="28">
        <f t="shared" si="31"/>
        <v>1150</v>
      </c>
      <c r="S155" s="25">
        <f t="shared" si="30"/>
        <v>1150</v>
      </c>
    </row>
    <row r="156" spans="1:19" ht="14.25" x14ac:dyDescent="0.2">
      <c r="A156" s="23">
        <v>44039.333333333336</v>
      </c>
      <c r="B156" s="32">
        <v>4</v>
      </c>
      <c r="C156" s="17">
        <f t="shared" si="23"/>
        <v>1537</v>
      </c>
      <c r="D156" s="24">
        <f t="shared" si="25"/>
        <v>11</v>
      </c>
      <c r="E156" s="24">
        <f t="shared" si="24"/>
        <v>0.58823529411764708</v>
      </c>
      <c r="F156" s="24">
        <f t="shared" si="27"/>
        <v>1.4285714285714286</v>
      </c>
      <c r="G156" s="30">
        <f t="shared" si="26"/>
        <v>10</v>
      </c>
      <c r="H156" s="24">
        <f t="shared" si="28"/>
        <v>20.000000000000004</v>
      </c>
      <c r="I156" s="26">
        <v>10</v>
      </c>
      <c r="J156" s="26">
        <v>1</v>
      </c>
      <c r="K156" s="26">
        <v>1</v>
      </c>
      <c r="L156" s="26">
        <f>SUM(J156:K156)</f>
        <v>2</v>
      </c>
      <c r="M156" s="26">
        <v>33</v>
      </c>
      <c r="N156" s="31">
        <v>1</v>
      </c>
      <c r="O156" s="16">
        <f t="shared" si="22"/>
        <v>49</v>
      </c>
      <c r="P156" s="27">
        <f>SUM(I156:K156)</f>
        <v>12</v>
      </c>
      <c r="Q156" s="28">
        <f t="shared" si="29"/>
        <v>1152</v>
      </c>
      <c r="R156" s="28">
        <f t="shared" si="31"/>
        <v>1150</v>
      </c>
      <c r="S156" s="25">
        <f t="shared" si="30"/>
        <v>1150</v>
      </c>
    </row>
    <row r="157" spans="1:19" ht="14.25" x14ac:dyDescent="0.2">
      <c r="A157" s="23">
        <v>44040.333333333336</v>
      </c>
      <c r="B157" s="32">
        <v>16</v>
      </c>
      <c r="C157" s="17">
        <f t="shared" si="23"/>
        <v>1553</v>
      </c>
      <c r="D157" s="24">
        <f t="shared" si="25"/>
        <v>10.285714285714286</v>
      </c>
      <c r="E157" s="24">
        <f t="shared" si="24"/>
        <v>2.3529411764705883</v>
      </c>
      <c r="F157" s="24">
        <f t="shared" si="27"/>
        <v>1.4075630252100839</v>
      </c>
      <c r="G157" s="30">
        <f t="shared" si="26"/>
        <v>9.852941176470587</v>
      </c>
      <c r="H157" s="24">
        <f t="shared" si="28"/>
        <v>20.147058823529413</v>
      </c>
      <c r="I157" s="26">
        <v>8</v>
      </c>
      <c r="J157" s="26">
        <v>2</v>
      </c>
      <c r="K157" s="26">
        <v>0</v>
      </c>
      <c r="L157" s="26">
        <f>SUM(J157:K157)</f>
        <v>2</v>
      </c>
      <c r="M157" s="26">
        <v>35</v>
      </c>
      <c r="N157" s="32">
        <v>0</v>
      </c>
      <c r="O157" s="16">
        <f t="shared" si="22"/>
        <v>49</v>
      </c>
      <c r="P157" s="27">
        <f>SUM(I157:K157)</f>
        <v>10</v>
      </c>
      <c r="Q157" s="28">
        <f t="shared" si="29"/>
        <v>1169</v>
      </c>
      <c r="R157" s="28">
        <f t="shared" si="31"/>
        <v>1170</v>
      </c>
      <c r="S157" s="25">
        <f t="shared" si="30"/>
        <v>1170</v>
      </c>
    </row>
    <row r="158" spans="1:19" ht="14.25" x14ac:dyDescent="0.2">
      <c r="A158" s="23">
        <v>44041.333333333336</v>
      </c>
      <c r="B158" s="32">
        <v>11</v>
      </c>
      <c r="C158" s="17">
        <f t="shared" si="23"/>
        <v>1564</v>
      </c>
      <c r="D158" s="24">
        <f t="shared" si="25"/>
        <v>11.714285714285714</v>
      </c>
      <c r="E158" s="24">
        <f t="shared" si="24"/>
        <v>1.6176470588235294</v>
      </c>
      <c r="F158" s="24">
        <f t="shared" si="27"/>
        <v>1.4495798319327731</v>
      </c>
      <c r="G158" s="30">
        <f t="shared" si="26"/>
        <v>10.147058823529411</v>
      </c>
      <c r="H158" s="24">
        <f t="shared" si="28"/>
        <v>19.705882352941178</v>
      </c>
      <c r="I158" s="26">
        <v>7</v>
      </c>
      <c r="J158" s="26">
        <v>3</v>
      </c>
      <c r="K158" s="26">
        <v>0</v>
      </c>
      <c r="L158" s="26">
        <f>SUM(J158:K158)</f>
        <v>3</v>
      </c>
      <c r="M158" s="26">
        <v>35</v>
      </c>
      <c r="N158" s="32">
        <v>0</v>
      </c>
      <c r="O158" s="16">
        <f t="shared" si="22"/>
        <v>49</v>
      </c>
      <c r="P158" s="27">
        <f>SUM(I158:K158)</f>
        <v>10</v>
      </c>
      <c r="Q158" s="28">
        <f t="shared" si="29"/>
        <v>1183</v>
      </c>
      <c r="R158" s="28">
        <f t="shared" si="31"/>
        <v>1185</v>
      </c>
      <c r="S158" s="25">
        <f t="shared" si="30"/>
        <v>1185</v>
      </c>
    </row>
    <row r="159" spans="1:19" ht="14.25" x14ac:dyDescent="0.2">
      <c r="A159" s="23">
        <v>44042.333333333336</v>
      </c>
      <c r="B159" s="32">
        <v>23</v>
      </c>
      <c r="C159" s="17">
        <f t="shared" si="23"/>
        <v>1587</v>
      </c>
      <c r="D159" s="24">
        <f t="shared" si="25"/>
        <v>11.714285714285714</v>
      </c>
      <c r="E159" s="24">
        <f t="shared" si="24"/>
        <v>3.3823529411764706</v>
      </c>
      <c r="F159" s="24">
        <f t="shared" si="27"/>
        <v>1.6176470588235294</v>
      </c>
      <c r="G159" s="30">
        <f t="shared" si="26"/>
        <v>11.323529411764707</v>
      </c>
      <c r="H159" s="24">
        <f t="shared" si="28"/>
        <v>21.764705882352942</v>
      </c>
      <c r="I159" s="26">
        <v>9</v>
      </c>
      <c r="J159" s="26">
        <v>3</v>
      </c>
      <c r="K159" s="26">
        <v>0</v>
      </c>
      <c r="L159" s="26">
        <f>SUM(J159:K159)</f>
        <v>3</v>
      </c>
      <c r="M159" s="26">
        <v>31</v>
      </c>
      <c r="N159" s="32">
        <v>0</v>
      </c>
      <c r="O159" s="16">
        <f t="shared" si="22"/>
        <v>49</v>
      </c>
      <c r="P159" s="27">
        <f>SUM(I159:K159)</f>
        <v>12</v>
      </c>
      <c r="Q159" s="28">
        <f t="shared" si="29"/>
        <v>1190</v>
      </c>
      <c r="R159" s="28">
        <f t="shared" si="31"/>
        <v>1190</v>
      </c>
      <c r="S159" s="25">
        <f t="shared" si="30"/>
        <v>1190</v>
      </c>
    </row>
    <row r="160" spans="1:19" ht="14.25" x14ac:dyDescent="0.2">
      <c r="A160" s="23">
        <v>44043.333333333336</v>
      </c>
      <c r="B160" s="32">
        <v>10</v>
      </c>
      <c r="C160" s="17">
        <f t="shared" si="23"/>
        <v>1597</v>
      </c>
      <c r="D160" s="24">
        <f t="shared" si="25"/>
        <v>11.857142857142858</v>
      </c>
      <c r="E160" s="24">
        <f t="shared" si="24"/>
        <v>1.4705882352941178</v>
      </c>
      <c r="F160" s="24">
        <f t="shared" si="27"/>
        <v>1.5126050420168067</v>
      </c>
      <c r="G160" s="30">
        <f t="shared" si="26"/>
        <v>10.588235294117647</v>
      </c>
      <c r="H160" s="24">
        <f t="shared" si="28"/>
        <v>21.176470588235297</v>
      </c>
      <c r="I160" s="26">
        <v>10</v>
      </c>
      <c r="J160" s="26">
        <v>3</v>
      </c>
      <c r="K160" s="26">
        <v>0</v>
      </c>
      <c r="L160" s="26">
        <f>SUM(J160:K160)</f>
        <v>3</v>
      </c>
      <c r="M160" s="26">
        <v>29</v>
      </c>
      <c r="N160" s="32">
        <v>0</v>
      </c>
      <c r="O160" s="16">
        <f t="shared" si="22"/>
        <v>49</v>
      </c>
      <c r="P160" s="27">
        <f>SUM(I160:K160)</f>
        <v>13</v>
      </c>
      <c r="Q160" s="28">
        <f t="shared" si="29"/>
        <v>1203</v>
      </c>
      <c r="R160" s="28">
        <f t="shared" si="31"/>
        <v>1205</v>
      </c>
      <c r="S160" s="25">
        <f t="shared" si="30"/>
        <v>1205</v>
      </c>
    </row>
    <row r="161" spans="1:19" ht="14.25" x14ac:dyDescent="0.2">
      <c r="A161" s="23">
        <v>44044.333333333336</v>
      </c>
      <c r="B161" s="32">
        <v>16</v>
      </c>
      <c r="C161" s="17">
        <f t="shared" si="23"/>
        <v>1613</v>
      </c>
      <c r="D161" s="24">
        <f t="shared" si="25"/>
        <v>11.714285714285714</v>
      </c>
      <c r="E161" s="24">
        <f t="shared" si="24"/>
        <v>2.3529411764705883</v>
      </c>
      <c r="F161" s="24">
        <f t="shared" si="27"/>
        <v>1.7226890756302524</v>
      </c>
      <c r="G161" s="30">
        <f t="shared" si="26"/>
        <v>12.058823529411766</v>
      </c>
      <c r="H161" s="24">
        <f t="shared" si="28"/>
        <v>22.5</v>
      </c>
      <c r="I161" s="26"/>
      <c r="J161" s="26"/>
      <c r="K161" s="26"/>
      <c r="L161" s="26"/>
      <c r="M161" s="26"/>
      <c r="N161" s="32">
        <v>1</v>
      </c>
      <c r="O161" s="16">
        <f t="shared" si="22"/>
        <v>50</v>
      </c>
      <c r="P161" s="29">
        <v>13</v>
      </c>
      <c r="Q161" s="28">
        <f t="shared" si="29"/>
        <v>1210</v>
      </c>
      <c r="R161" s="28">
        <f t="shared" si="31"/>
        <v>1210</v>
      </c>
      <c r="S161" s="25">
        <f t="shared" si="30"/>
        <v>1210</v>
      </c>
    </row>
    <row r="162" spans="1:19" ht="14.25" x14ac:dyDescent="0.2">
      <c r="A162" s="23">
        <v>44045.333333333336</v>
      </c>
      <c r="B162" s="32">
        <v>2</v>
      </c>
      <c r="C162" s="17">
        <f t="shared" si="23"/>
        <v>1615</v>
      </c>
      <c r="D162" s="24">
        <f t="shared" si="25"/>
        <v>12.428571428571429</v>
      </c>
      <c r="E162" s="24">
        <f t="shared" si="24"/>
        <v>0.29411764705882354</v>
      </c>
      <c r="F162" s="24">
        <f t="shared" si="27"/>
        <v>1.7226890756302524</v>
      </c>
      <c r="G162" s="30">
        <f t="shared" si="26"/>
        <v>12.058823529411766</v>
      </c>
      <c r="H162" s="24">
        <f t="shared" si="28"/>
        <v>22.499999999999996</v>
      </c>
      <c r="I162" s="26"/>
      <c r="J162" s="26"/>
      <c r="K162" s="26"/>
      <c r="L162" s="26"/>
      <c r="M162" s="26"/>
      <c r="N162" s="32">
        <v>0</v>
      </c>
      <c r="O162" s="16">
        <f t="shared" si="22"/>
        <v>50</v>
      </c>
      <c r="P162" s="29">
        <v>13</v>
      </c>
      <c r="Q162" s="28">
        <f t="shared" si="29"/>
        <v>1212</v>
      </c>
      <c r="R162" s="28">
        <f t="shared" si="31"/>
        <v>1210</v>
      </c>
      <c r="S162" s="25">
        <f t="shared" si="30"/>
        <v>1210</v>
      </c>
    </row>
    <row r="163" spans="1:19" ht="14.25" x14ac:dyDescent="0.2">
      <c r="A163" s="23">
        <v>44046.333333333336</v>
      </c>
      <c r="B163" s="32">
        <v>5</v>
      </c>
      <c r="C163" s="17">
        <f t="shared" si="23"/>
        <v>1620</v>
      </c>
      <c r="D163" s="24">
        <f t="shared" si="25"/>
        <v>11.714285714285714</v>
      </c>
      <c r="E163" s="24">
        <f t="shared" si="24"/>
        <v>0.73529411764705888</v>
      </c>
      <c r="F163" s="24">
        <f t="shared" si="27"/>
        <v>1.7436974789915969</v>
      </c>
      <c r="G163" s="30">
        <f t="shared" si="26"/>
        <v>12.205882352941178</v>
      </c>
      <c r="H163" s="24">
        <f t="shared" si="28"/>
        <v>22.20588235294117</v>
      </c>
      <c r="I163" s="26">
        <v>7</v>
      </c>
      <c r="J163" s="26">
        <v>5</v>
      </c>
      <c r="K163" s="26">
        <v>0</v>
      </c>
      <c r="L163" s="26">
        <f>SUM(J163:K163)</f>
        <v>5</v>
      </c>
      <c r="M163" s="26">
        <v>38</v>
      </c>
      <c r="N163" s="32">
        <v>0</v>
      </c>
      <c r="O163" s="16">
        <f t="shared" si="22"/>
        <v>50</v>
      </c>
      <c r="P163" s="27">
        <f>SUM(I163:K163)</f>
        <v>12</v>
      </c>
      <c r="Q163" s="28">
        <f t="shared" si="29"/>
        <v>1220</v>
      </c>
      <c r="R163" s="28">
        <f t="shared" si="31"/>
        <v>1220</v>
      </c>
      <c r="S163" s="25">
        <f t="shared" si="30"/>
        <v>1220</v>
      </c>
    </row>
    <row r="164" spans="1:19" ht="14.25" x14ac:dyDescent="0.2">
      <c r="A164" s="23">
        <v>44047.333333333336</v>
      </c>
      <c r="B164" s="32">
        <v>15</v>
      </c>
      <c r="C164" s="17">
        <f t="shared" si="23"/>
        <v>1635</v>
      </c>
      <c r="D164" s="24">
        <f t="shared" si="25"/>
        <v>11.714285714285714</v>
      </c>
      <c r="E164" s="24">
        <f t="shared" si="24"/>
        <v>2.2058823529411766</v>
      </c>
      <c r="F164" s="24">
        <f t="shared" si="27"/>
        <v>1.7226890756302526</v>
      </c>
      <c r="G164" s="30">
        <f t="shared" si="26"/>
        <v>12.058823529411768</v>
      </c>
      <c r="H164" s="24">
        <f t="shared" si="28"/>
        <v>21.911764705882348</v>
      </c>
      <c r="I164" s="26">
        <v>8</v>
      </c>
      <c r="J164" s="26">
        <v>5</v>
      </c>
      <c r="K164" s="26">
        <v>1</v>
      </c>
      <c r="L164" s="26">
        <f>SUM(J164:K164)</f>
        <v>6</v>
      </c>
      <c r="M164" s="26">
        <v>39</v>
      </c>
      <c r="N164" s="32">
        <v>0</v>
      </c>
      <c r="O164" s="16">
        <f t="shared" si="22"/>
        <v>50</v>
      </c>
      <c r="P164" s="27">
        <f>SUM(I164:K164)</f>
        <v>14</v>
      </c>
      <c r="Q164" s="28">
        <f t="shared" si="29"/>
        <v>1235</v>
      </c>
      <c r="R164" s="28">
        <f t="shared" si="31"/>
        <v>1235</v>
      </c>
      <c r="S164" s="25">
        <f t="shared" si="30"/>
        <v>1235</v>
      </c>
    </row>
    <row r="165" spans="1:19" ht="14.25" x14ac:dyDescent="0.2">
      <c r="A165" s="23">
        <v>44048.333333333336</v>
      </c>
      <c r="B165" s="32">
        <v>16</v>
      </c>
      <c r="C165" s="17">
        <f t="shared" si="23"/>
        <v>1651</v>
      </c>
      <c r="D165" s="24">
        <f t="shared" si="25"/>
        <v>10.571428571428571</v>
      </c>
      <c r="E165" s="24">
        <f t="shared" si="24"/>
        <v>2.3529411764705883</v>
      </c>
      <c r="F165" s="24">
        <f t="shared" si="27"/>
        <v>1.827731092436975</v>
      </c>
      <c r="G165" s="30">
        <f t="shared" si="26"/>
        <v>12.794117647058824</v>
      </c>
      <c r="H165" s="24">
        <f t="shared" si="28"/>
        <v>22.941176470588232</v>
      </c>
      <c r="I165" s="26">
        <v>4</v>
      </c>
      <c r="J165" s="26">
        <v>4</v>
      </c>
      <c r="K165" s="26">
        <v>1</v>
      </c>
      <c r="L165" s="26">
        <f>SUM(J165:K165)</f>
        <v>5</v>
      </c>
      <c r="M165" s="26">
        <v>36</v>
      </c>
      <c r="N165" s="32">
        <v>0</v>
      </c>
      <c r="O165" s="16">
        <f t="shared" si="22"/>
        <v>50</v>
      </c>
      <c r="P165" s="27">
        <f>SUM(I165:K165)</f>
        <v>9</v>
      </c>
      <c r="Q165" s="28">
        <f t="shared" si="29"/>
        <v>1249</v>
      </c>
      <c r="R165" s="28">
        <f t="shared" si="31"/>
        <v>1250</v>
      </c>
      <c r="S165" s="25">
        <f t="shared" si="30"/>
        <v>1250</v>
      </c>
    </row>
    <row r="166" spans="1:19" ht="14.25" x14ac:dyDescent="0.2">
      <c r="A166" s="23">
        <v>44049.333333333336</v>
      </c>
      <c r="B166" s="32">
        <v>18</v>
      </c>
      <c r="C166" s="17">
        <f t="shared" si="23"/>
        <v>1669</v>
      </c>
      <c r="D166" s="24">
        <f t="shared" si="25"/>
        <v>10.714285714285714</v>
      </c>
      <c r="E166" s="24">
        <f t="shared" si="24"/>
        <v>2.6470588235294117</v>
      </c>
      <c r="F166" s="24">
        <f t="shared" si="27"/>
        <v>1.722689075630252</v>
      </c>
      <c r="G166" s="30">
        <f t="shared" si="26"/>
        <v>12.058823529411764</v>
      </c>
      <c r="H166" s="24">
        <f t="shared" si="28"/>
        <v>23.382352941176475</v>
      </c>
      <c r="I166" s="26">
        <v>5</v>
      </c>
      <c r="J166" s="26">
        <v>4</v>
      </c>
      <c r="K166" s="26">
        <v>0</v>
      </c>
      <c r="L166" s="26">
        <f>SUM(J166:K166)</f>
        <v>4</v>
      </c>
      <c r="M166" s="26">
        <v>37</v>
      </c>
      <c r="N166" s="32">
        <v>0</v>
      </c>
      <c r="O166" s="16">
        <f t="shared" si="22"/>
        <v>50</v>
      </c>
      <c r="P166" s="27">
        <f>SUM(I166:K166)</f>
        <v>9</v>
      </c>
      <c r="Q166" s="28">
        <f t="shared" si="29"/>
        <v>1264</v>
      </c>
      <c r="R166" s="28">
        <f t="shared" si="31"/>
        <v>1265</v>
      </c>
      <c r="S166" s="25">
        <f t="shared" si="30"/>
        <v>1265</v>
      </c>
    </row>
    <row r="167" spans="1:19" ht="14.25" x14ac:dyDescent="0.2">
      <c r="A167" s="23">
        <v>44050.333333333336</v>
      </c>
      <c r="B167" s="32">
        <v>10</v>
      </c>
      <c r="C167" s="17">
        <f t="shared" si="23"/>
        <v>1679</v>
      </c>
      <c r="D167" s="24">
        <f t="shared" si="25"/>
        <v>11.285714285714286</v>
      </c>
      <c r="E167" s="24">
        <f t="shared" si="24"/>
        <v>1.4705882352941178</v>
      </c>
      <c r="F167" s="24">
        <f t="shared" si="27"/>
        <v>1.722689075630252</v>
      </c>
      <c r="G167" s="30">
        <f t="shared" si="26"/>
        <v>12.058823529411764</v>
      </c>
      <c r="H167" s="24">
        <f t="shared" si="28"/>
        <v>22.647058823529413</v>
      </c>
      <c r="I167" s="26">
        <v>4</v>
      </c>
      <c r="J167" s="26">
        <v>4</v>
      </c>
      <c r="K167" s="26">
        <v>0</v>
      </c>
      <c r="L167" s="26">
        <f>SUM(J167:K167)</f>
        <v>4</v>
      </c>
      <c r="M167" s="26">
        <v>35</v>
      </c>
      <c r="N167" s="32">
        <v>0</v>
      </c>
      <c r="O167" s="16">
        <f t="shared" si="22"/>
        <v>50</v>
      </c>
      <c r="P167" s="27">
        <f>SUM(I167:K167)</f>
        <v>8</v>
      </c>
      <c r="Q167" s="28">
        <f t="shared" si="29"/>
        <v>1280</v>
      </c>
      <c r="R167" s="28">
        <f t="shared" si="31"/>
        <v>1280</v>
      </c>
      <c r="S167" s="25">
        <f t="shared" si="30"/>
        <v>1280</v>
      </c>
    </row>
    <row r="168" spans="1:19" ht="14.25" x14ac:dyDescent="0.2">
      <c r="A168" s="23">
        <v>44051.333333333336</v>
      </c>
      <c r="B168" s="32">
        <v>8</v>
      </c>
      <c r="C168" s="17">
        <f t="shared" si="23"/>
        <v>1687</v>
      </c>
      <c r="D168" s="24">
        <f t="shared" si="25"/>
        <v>13.285714285714286</v>
      </c>
      <c r="E168" s="24">
        <f t="shared" si="24"/>
        <v>1.1764705882352942</v>
      </c>
      <c r="F168" s="24">
        <f t="shared" si="27"/>
        <v>1.5546218487394956</v>
      </c>
      <c r="G168" s="30">
        <f t="shared" si="26"/>
        <v>10.882352941176469</v>
      </c>
      <c r="H168" s="24">
        <f t="shared" si="28"/>
        <v>22.941176470588236</v>
      </c>
      <c r="I168" s="26"/>
      <c r="J168" s="26"/>
      <c r="K168" s="26"/>
      <c r="L168" s="26"/>
      <c r="M168" s="26"/>
      <c r="N168" s="32">
        <v>0</v>
      </c>
      <c r="O168" s="16">
        <f t="shared" si="22"/>
        <v>50</v>
      </c>
      <c r="P168" s="29">
        <v>8</v>
      </c>
      <c r="Q168" s="28">
        <f t="shared" si="29"/>
        <v>1286</v>
      </c>
      <c r="R168" s="28">
        <f t="shared" si="31"/>
        <v>1285</v>
      </c>
      <c r="S168" s="25">
        <f t="shared" si="30"/>
        <v>1285</v>
      </c>
    </row>
    <row r="169" spans="1:19" ht="14.25" x14ac:dyDescent="0.2">
      <c r="A169" s="23">
        <v>44052.333333333336</v>
      </c>
      <c r="B169" s="32">
        <v>3</v>
      </c>
      <c r="C169" s="17">
        <f t="shared" si="23"/>
        <v>1690</v>
      </c>
      <c r="D169" s="24">
        <f t="shared" si="25"/>
        <v>14.428571428571429</v>
      </c>
      <c r="E169" s="24">
        <f t="shared" si="24"/>
        <v>0.44117647058823528</v>
      </c>
      <c r="F169" s="24">
        <f t="shared" si="27"/>
        <v>1.5756302521008403</v>
      </c>
      <c r="G169" s="30">
        <f t="shared" si="26"/>
        <v>11.029411764705882</v>
      </c>
      <c r="H169" s="24">
        <f t="shared" si="28"/>
        <v>23.088235294117652</v>
      </c>
      <c r="I169" s="26"/>
      <c r="J169" s="26"/>
      <c r="K169" s="26"/>
      <c r="L169" s="26"/>
      <c r="M169" s="26"/>
      <c r="N169" s="32">
        <v>0</v>
      </c>
      <c r="O169" s="16">
        <f t="shared" si="22"/>
        <v>50</v>
      </c>
      <c r="P169" s="29">
        <v>8</v>
      </c>
      <c r="Q169" s="28">
        <f t="shared" si="29"/>
        <v>1288</v>
      </c>
      <c r="R169" s="28">
        <f t="shared" si="31"/>
        <v>1290</v>
      </c>
      <c r="S169" s="25">
        <f t="shared" si="30"/>
        <v>1290</v>
      </c>
    </row>
    <row r="170" spans="1:19" ht="14.25" x14ac:dyDescent="0.2">
      <c r="A170" s="23">
        <v>44053.333333333336</v>
      </c>
      <c r="B170" s="32">
        <v>9</v>
      </c>
      <c r="C170" s="17">
        <f t="shared" si="23"/>
        <v>1699</v>
      </c>
      <c r="D170" s="24">
        <f t="shared" si="25"/>
        <v>14.714285714285714</v>
      </c>
      <c r="E170" s="24">
        <f t="shared" si="24"/>
        <v>1.3235294117647058</v>
      </c>
      <c r="F170" s="24">
        <f t="shared" si="27"/>
        <v>1.6596638655462184</v>
      </c>
      <c r="G170" s="30">
        <f t="shared" si="26"/>
        <v>11.617647058823529</v>
      </c>
      <c r="H170" s="24">
        <f t="shared" si="28"/>
        <v>23.823529411764707</v>
      </c>
      <c r="I170" s="26">
        <v>3</v>
      </c>
      <c r="J170" s="26">
        <v>4</v>
      </c>
      <c r="K170" s="26">
        <v>0</v>
      </c>
      <c r="L170" s="26">
        <f>SUM(J170:K170)</f>
        <v>4</v>
      </c>
      <c r="M170" s="26">
        <v>38</v>
      </c>
      <c r="N170" s="32">
        <v>0</v>
      </c>
      <c r="O170" s="16">
        <f t="shared" si="22"/>
        <v>50</v>
      </c>
      <c r="P170" s="27">
        <f>SUM(I170:K170)</f>
        <v>7</v>
      </c>
      <c r="Q170" s="28">
        <f t="shared" si="29"/>
        <v>1293</v>
      </c>
      <c r="R170" s="28">
        <f t="shared" si="31"/>
        <v>1295</v>
      </c>
      <c r="S170" s="25">
        <f t="shared" si="30"/>
        <v>1295</v>
      </c>
    </row>
    <row r="171" spans="1:19" ht="14.25" x14ac:dyDescent="0.2">
      <c r="A171" s="23">
        <v>44054.333333333336</v>
      </c>
      <c r="B171" s="32">
        <v>29</v>
      </c>
      <c r="C171" s="17">
        <f t="shared" si="23"/>
        <v>1728</v>
      </c>
      <c r="D171" s="24">
        <f t="shared" si="25"/>
        <v>15.142857142857142</v>
      </c>
      <c r="E171" s="24">
        <f t="shared" si="24"/>
        <v>4.2647058823529411</v>
      </c>
      <c r="F171" s="24">
        <f t="shared" si="27"/>
        <v>1.953781512605042</v>
      </c>
      <c r="G171" s="30">
        <f t="shared" si="26"/>
        <v>13.676470588235293</v>
      </c>
      <c r="H171" s="24">
        <f t="shared" si="28"/>
        <v>25.735294117647062</v>
      </c>
      <c r="I171" s="26">
        <v>5</v>
      </c>
      <c r="J171" s="26">
        <v>4</v>
      </c>
      <c r="K171" s="26">
        <v>0</v>
      </c>
      <c r="L171" s="26">
        <f>SUM(J171:K171)</f>
        <v>4</v>
      </c>
      <c r="M171" s="26">
        <v>34</v>
      </c>
      <c r="N171" s="32">
        <v>0</v>
      </c>
      <c r="O171" s="16">
        <f t="shared" si="22"/>
        <v>50</v>
      </c>
      <c r="P171" s="27">
        <f>SUM(I171:K171)</f>
        <v>9</v>
      </c>
      <c r="Q171" s="28">
        <f t="shared" si="29"/>
        <v>1307</v>
      </c>
      <c r="R171" s="28">
        <f t="shared" si="31"/>
        <v>1305</v>
      </c>
      <c r="S171" s="25">
        <f t="shared" si="30"/>
        <v>1305</v>
      </c>
    </row>
    <row r="172" spans="1:19" ht="14.25" x14ac:dyDescent="0.2">
      <c r="A172" s="23">
        <v>44055.333333333336</v>
      </c>
      <c r="B172" s="32">
        <v>24</v>
      </c>
      <c r="C172" s="17">
        <f t="shared" si="23"/>
        <v>1752</v>
      </c>
      <c r="D172" s="24">
        <f t="shared" si="25"/>
        <v>16.714285714285715</v>
      </c>
      <c r="E172" s="24">
        <f t="shared" si="24"/>
        <v>3.5294117647058822</v>
      </c>
      <c r="F172" s="24">
        <f t="shared" si="27"/>
        <v>2.1218487394957983</v>
      </c>
      <c r="G172" s="30">
        <f t="shared" si="26"/>
        <v>14.852941176470589</v>
      </c>
      <c r="H172" s="24">
        <f t="shared" si="28"/>
        <v>27.647058823529413</v>
      </c>
      <c r="I172" s="26">
        <v>8</v>
      </c>
      <c r="J172" s="26">
        <v>4</v>
      </c>
      <c r="K172" s="26">
        <v>0</v>
      </c>
      <c r="L172" s="26">
        <f>SUM(J172:K172)</f>
        <v>4</v>
      </c>
      <c r="M172" s="26">
        <v>35</v>
      </c>
      <c r="N172" s="32">
        <v>0</v>
      </c>
      <c r="O172" s="16">
        <f t="shared" si="22"/>
        <v>50</v>
      </c>
      <c r="P172" s="27">
        <f>SUM(I172:K172)</f>
        <v>12</v>
      </c>
      <c r="Q172" s="28">
        <f t="shared" si="29"/>
        <v>1315</v>
      </c>
      <c r="R172" s="28">
        <f t="shared" si="31"/>
        <v>1315</v>
      </c>
      <c r="S172" s="25">
        <f t="shared" si="30"/>
        <v>1315</v>
      </c>
    </row>
    <row r="173" spans="1:19" ht="14.25" x14ac:dyDescent="0.2">
      <c r="A173" s="23">
        <v>44056.333333333336</v>
      </c>
      <c r="B173" s="32">
        <v>20</v>
      </c>
      <c r="C173" s="17">
        <f t="shared" si="23"/>
        <v>1772</v>
      </c>
      <c r="D173" s="24">
        <f t="shared" si="25"/>
        <v>17.857142857142858</v>
      </c>
      <c r="E173" s="24">
        <f t="shared" si="24"/>
        <v>2.9411764705882355</v>
      </c>
      <c r="F173" s="24">
        <f t="shared" si="27"/>
        <v>2.1638655462184873</v>
      </c>
      <c r="G173" s="30">
        <f t="shared" si="26"/>
        <v>15.147058823529411</v>
      </c>
      <c r="H173" s="24">
        <f t="shared" si="28"/>
        <v>27.205882352941178</v>
      </c>
      <c r="I173" s="26">
        <v>6</v>
      </c>
      <c r="J173" s="26">
        <v>3</v>
      </c>
      <c r="K173" s="26">
        <v>0</v>
      </c>
      <c r="L173" s="26">
        <f>SUM(J173:K173)</f>
        <v>3</v>
      </c>
      <c r="M173" s="26">
        <v>38</v>
      </c>
      <c r="N173" s="32">
        <v>0</v>
      </c>
      <c r="O173" s="16">
        <f t="shared" si="22"/>
        <v>50</v>
      </c>
      <c r="P173" s="27">
        <f>SUM(I173:K173)</f>
        <v>9</v>
      </c>
      <c r="Q173" s="28">
        <f t="shared" si="29"/>
        <v>1341</v>
      </c>
      <c r="R173" s="28">
        <f t="shared" si="31"/>
        <v>1340</v>
      </c>
      <c r="S173" s="25">
        <f t="shared" si="30"/>
        <v>1340</v>
      </c>
    </row>
    <row r="174" spans="1:19" ht="14.25" x14ac:dyDescent="0.2">
      <c r="A174" s="23">
        <v>44057.333333333336</v>
      </c>
      <c r="B174" s="32">
        <v>13</v>
      </c>
      <c r="C174" s="17">
        <f t="shared" si="23"/>
        <v>1785</v>
      </c>
      <c r="D174" s="24">
        <f t="shared" si="25"/>
        <v>17.857142857142858</v>
      </c>
      <c r="E174" s="24">
        <f t="shared" si="24"/>
        <v>1.911764705882353</v>
      </c>
      <c r="F174" s="24">
        <f t="shared" si="27"/>
        <v>2.2268907563025211</v>
      </c>
      <c r="G174" s="30">
        <f t="shared" si="26"/>
        <v>15.588235294117647</v>
      </c>
      <c r="H174" s="24">
        <f t="shared" si="28"/>
        <v>27.647058823529413</v>
      </c>
      <c r="I174" s="26">
        <v>6</v>
      </c>
      <c r="J174" s="26">
        <v>4</v>
      </c>
      <c r="K174" s="26">
        <v>0</v>
      </c>
      <c r="L174" s="26">
        <f>SUM(J174:K174)</f>
        <v>4</v>
      </c>
      <c r="M174" s="26">
        <v>43</v>
      </c>
      <c r="N174" s="32">
        <v>0</v>
      </c>
      <c r="O174" s="16">
        <f t="shared" si="22"/>
        <v>50</v>
      </c>
      <c r="P174" s="27">
        <f>SUM(I174:K174)</f>
        <v>10</v>
      </c>
      <c r="Q174" s="28">
        <f t="shared" si="29"/>
        <v>1350</v>
      </c>
      <c r="R174" s="28">
        <f t="shared" si="31"/>
        <v>1350</v>
      </c>
      <c r="S174" s="25">
        <f t="shared" si="30"/>
        <v>1350</v>
      </c>
    </row>
    <row r="175" spans="1:19" ht="14.25" x14ac:dyDescent="0.2">
      <c r="A175" s="23">
        <v>44058.333333333336</v>
      </c>
      <c r="B175" s="32">
        <v>19</v>
      </c>
      <c r="C175" s="17">
        <f t="shared" si="23"/>
        <v>1804</v>
      </c>
      <c r="D175" s="24">
        <f t="shared" si="25"/>
        <v>17.571428571428573</v>
      </c>
      <c r="E175" s="24">
        <f t="shared" si="24"/>
        <v>2.7941176470588238</v>
      </c>
      <c r="F175" s="24">
        <f t="shared" si="27"/>
        <v>2.4579831932773111</v>
      </c>
      <c r="G175" s="30">
        <f t="shared" si="26"/>
        <v>17.205882352941178</v>
      </c>
      <c r="H175" s="24">
        <f t="shared" si="28"/>
        <v>28.088235294117641</v>
      </c>
      <c r="I175" s="26"/>
      <c r="J175" s="26"/>
      <c r="K175" s="26"/>
      <c r="L175" s="26"/>
      <c r="M175" s="26"/>
      <c r="N175" s="32">
        <v>0</v>
      </c>
      <c r="O175" s="16">
        <f t="shared" si="22"/>
        <v>50</v>
      </c>
      <c r="P175" s="29">
        <v>10</v>
      </c>
      <c r="Q175" s="28">
        <f t="shared" si="29"/>
        <v>1366</v>
      </c>
      <c r="R175" s="28">
        <f t="shared" si="31"/>
        <v>1365</v>
      </c>
      <c r="S175" s="25">
        <f t="shared" si="30"/>
        <v>1365</v>
      </c>
    </row>
    <row r="176" spans="1:19" ht="14.25" x14ac:dyDescent="0.2">
      <c r="A176" s="23">
        <v>44059.333333333336</v>
      </c>
      <c r="B176" s="32">
        <v>11</v>
      </c>
      <c r="C176" s="17">
        <f t="shared" si="23"/>
        <v>1815</v>
      </c>
      <c r="D176" s="24">
        <f t="shared" si="25"/>
        <v>18.428571428571427</v>
      </c>
      <c r="E176" s="24">
        <f t="shared" si="24"/>
        <v>1.6176470588235294</v>
      </c>
      <c r="F176" s="24">
        <f t="shared" si="27"/>
        <v>2.6260504201680672</v>
      </c>
      <c r="G176" s="30">
        <f t="shared" si="26"/>
        <v>18.382352941176471</v>
      </c>
      <c r="H176" s="24">
        <f t="shared" si="28"/>
        <v>29.411764705882351</v>
      </c>
      <c r="I176" s="26"/>
      <c r="J176" s="26"/>
      <c r="K176" s="26"/>
      <c r="L176" s="26"/>
      <c r="M176" s="26"/>
      <c r="N176" s="32">
        <v>0</v>
      </c>
      <c r="O176" s="16">
        <f t="shared" si="22"/>
        <v>50</v>
      </c>
      <c r="P176" s="29">
        <v>10</v>
      </c>
      <c r="Q176" s="28">
        <f t="shared" si="29"/>
        <v>1368</v>
      </c>
      <c r="R176" s="28">
        <f t="shared" si="31"/>
        <v>1370</v>
      </c>
      <c r="S176" s="25">
        <f t="shared" si="30"/>
        <v>1370</v>
      </c>
    </row>
    <row r="177" spans="1:19" ht="14.25" x14ac:dyDescent="0.2">
      <c r="A177" s="23">
        <v>44060.333333333336</v>
      </c>
      <c r="B177" s="32">
        <v>9</v>
      </c>
      <c r="C177" s="17">
        <f t="shared" si="23"/>
        <v>1824</v>
      </c>
      <c r="D177" s="24">
        <f t="shared" si="25"/>
        <v>17.714285714285715</v>
      </c>
      <c r="E177" s="24">
        <f t="shared" si="24"/>
        <v>1.3235294117647058</v>
      </c>
      <c r="F177" s="24">
        <f t="shared" si="27"/>
        <v>2.6260504201680672</v>
      </c>
      <c r="G177" s="30">
        <f t="shared" si="26"/>
        <v>18.382352941176471</v>
      </c>
      <c r="H177" s="24">
        <f t="shared" si="28"/>
        <v>30</v>
      </c>
      <c r="I177" s="26">
        <v>10</v>
      </c>
      <c r="J177" s="26">
        <v>2</v>
      </c>
      <c r="K177" s="26">
        <v>1</v>
      </c>
      <c r="L177" s="26">
        <f>SUM(J177:K177)</f>
        <v>3</v>
      </c>
      <c r="M177" s="26">
        <v>42</v>
      </c>
      <c r="N177" s="32">
        <v>1</v>
      </c>
      <c r="O177" s="16">
        <f t="shared" si="22"/>
        <v>51</v>
      </c>
      <c r="P177" s="27">
        <f>SUM(I177:K177)</f>
        <v>13</v>
      </c>
      <c r="Q177" s="28">
        <f t="shared" si="29"/>
        <v>1370</v>
      </c>
      <c r="R177" s="28">
        <f t="shared" si="31"/>
        <v>1370</v>
      </c>
      <c r="S177" s="25">
        <f t="shared" si="30"/>
        <v>1370</v>
      </c>
    </row>
    <row r="178" spans="1:19" ht="14.25" x14ac:dyDescent="0.2">
      <c r="A178" s="23">
        <v>44061.333333333336</v>
      </c>
      <c r="B178" s="32">
        <v>27</v>
      </c>
      <c r="C178" s="17">
        <f t="shared" si="23"/>
        <v>1851</v>
      </c>
      <c r="D178" s="24">
        <f t="shared" si="25"/>
        <v>18.285714285714285</v>
      </c>
      <c r="E178" s="24">
        <f t="shared" si="24"/>
        <v>3.9705882352941178</v>
      </c>
      <c r="F178" s="24">
        <f t="shared" si="27"/>
        <v>2.5840336134453783</v>
      </c>
      <c r="G178" s="30">
        <f t="shared" si="26"/>
        <v>18.088235294117649</v>
      </c>
      <c r="H178" s="24">
        <f t="shared" si="28"/>
        <v>31.764705882352935</v>
      </c>
      <c r="I178" s="26">
        <v>10</v>
      </c>
      <c r="J178" s="26">
        <v>1</v>
      </c>
      <c r="K178" s="26">
        <v>1</v>
      </c>
      <c r="L178" s="26">
        <f>SUM(J178:K178)</f>
        <v>2</v>
      </c>
      <c r="M178" s="26">
        <v>29</v>
      </c>
      <c r="N178" s="32">
        <v>0</v>
      </c>
      <c r="O178" s="16">
        <f t="shared" si="22"/>
        <v>51</v>
      </c>
      <c r="P178" s="27">
        <f>SUM(I178:K178)</f>
        <v>12</v>
      </c>
      <c r="Q178" s="28">
        <f t="shared" si="29"/>
        <v>1386</v>
      </c>
      <c r="R178" s="28">
        <f t="shared" si="31"/>
        <v>1385</v>
      </c>
      <c r="S178" s="25">
        <f t="shared" si="30"/>
        <v>1385</v>
      </c>
    </row>
    <row r="179" spans="1:19" ht="14.25" x14ac:dyDescent="0.2">
      <c r="A179" s="23">
        <v>44062.333333333336</v>
      </c>
      <c r="B179" s="32">
        <v>30</v>
      </c>
      <c r="C179" s="17">
        <f t="shared" si="23"/>
        <v>1881</v>
      </c>
      <c r="D179" s="24">
        <f t="shared" si="25"/>
        <v>18.285714285714285</v>
      </c>
      <c r="E179" s="24">
        <f t="shared" si="24"/>
        <v>4.4117647058823533</v>
      </c>
      <c r="F179" s="24">
        <f t="shared" si="27"/>
        <v>2.7100840336134455</v>
      </c>
      <c r="G179" s="30">
        <f t="shared" si="26"/>
        <v>18.97058823529412</v>
      </c>
      <c r="H179" s="24">
        <f t="shared" si="28"/>
        <v>33.82352941176471</v>
      </c>
      <c r="I179" s="26">
        <v>7</v>
      </c>
      <c r="J179" s="26">
        <v>2</v>
      </c>
      <c r="K179" s="26">
        <v>2</v>
      </c>
      <c r="L179" s="26">
        <f>SUM(J179:K179)</f>
        <v>4</v>
      </c>
      <c r="M179" s="26">
        <v>26</v>
      </c>
      <c r="N179" s="32">
        <v>0</v>
      </c>
      <c r="O179" s="16">
        <f t="shared" si="22"/>
        <v>51</v>
      </c>
      <c r="P179" s="27">
        <f>SUM(I179:K179)</f>
        <v>11</v>
      </c>
      <c r="Q179" s="28">
        <f t="shared" ref="Q179:Q210" si="32">SUM(C165,-P179,-$N$297)</f>
        <v>1403</v>
      </c>
      <c r="R179" s="28">
        <f t="shared" si="31"/>
        <v>1405</v>
      </c>
      <c r="S179" s="25">
        <f t="shared" si="30"/>
        <v>1405</v>
      </c>
    </row>
    <row r="180" spans="1:19" ht="14.25" x14ac:dyDescent="0.2">
      <c r="A180" s="23">
        <v>44063.333333333336</v>
      </c>
      <c r="B180" s="32">
        <v>15</v>
      </c>
      <c r="C180" s="17">
        <f t="shared" si="23"/>
        <v>1896</v>
      </c>
      <c r="D180" s="24">
        <f t="shared" si="25"/>
        <v>18.857142857142858</v>
      </c>
      <c r="E180" s="24">
        <f t="shared" si="24"/>
        <v>2.2058823529411766</v>
      </c>
      <c r="F180" s="24">
        <f t="shared" si="27"/>
        <v>2.6050420168067232</v>
      </c>
      <c r="G180" s="30">
        <f t="shared" si="26"/>
        <v>18.235294117647062</v>
      </c>
      <c r="H180" s="24">
        <f t="shared" si="28"/>
        <v>33.382352941176471</v>
      </c>
      <c r="I180" s="26">
        <v>6</v>
      </c>
      <c r="J180" s="26">
        <v>2</v>
      </c>
      <c r="K180" s="26">
        <v>0</v>
      </c>
      <c r="L180" s="26">
        <f>SUM(J180:K180)</f>
        <v>2</v>
      </c>
      <c r="M180" s="26">
        <v>34</v>
      </c>
      <c r="N180" s="32">
        <v>0</v>
      </c>
      <c r="O180" s="16">
        <f t="shared" si="22"/>
        <v>51</v>
      </c>
      <c r="P180" s="27">
        <f>SUM(I180:K180)</f>
        <v>8</v>
      </c>
      <c r="Q180" s="28">
        <f t="shared" si="32"/>
        <v>1424</v>
      </c>
      <c r="R180" s="28">
        <f t="shared" si="31"/>
        <v>1425</v>
      </c>
      <c r="S180" s="25">
        <f t="shared" si="30"/>
        <v>1425</v>
      </c>
    </row>
    <row r="181" spans="1:19" ht="14.25" x14ac:dyDescent="0.2">
      <c r="A181" s="23">
        <v>44064.333333333336</v>
      </c>
      <c r="B181" s="27">
        <v>17</v>
      </c>
      <c r="C181" s="17">
        <f t="shared" si="23"/>
        <v>1913</v>
      </c>
      <c r="D181" s="24">
        <f t="shared" si="25"/>
        <v>18.857142857142858</v>
      </c>
      <c r="E181" s="24">
        <f t="shared" si="24"/>
        <v>2.5</v>
      </c>
      <c r="F181" s="24">
        <f t="shared" si="27"/>
        <v>2.6890756302521011</v>
      </c>
      <c r="G181" s="30">
        <f t="shared" si="26"/>
        <v>18.823529411764707</v>
      </c>
      <c r="H181" s="24">
        <f t="shared" si="28"/>
        <v>34.411764705882362</v>
      </c>
      <c r="I181" s="26">
        <v>6</v>
      </c>
      <c r="J181" s="26">
        <v>2</v>
      </c>
      <c r="K181" s="26">
        <v>0</v>
      </c>
      <c r="L181" s="26">
        <f>SUM(J181:K181)</f>
        <v>2</v>
      </c>
      <c r="M181" s="26">
        <v>28</v>
      </c>
      <c r="N181" s="32">
        <v>0</v>
      </c>
      <c r="O181" s="16">
        <f t="shared" si="22"/>
        <v>51</v>
      </c>
      <c r="P181" s="27">
        <f>SUM(I181:K181)</f>
        <v>8</v>
      </c>
      <c r="Q181" s="28">
        <f t="shared" si="32"/>
        <v>1434</v>
      </c>
      <c r="R181" s="28">
        <f t="shared" si="31"/>
        <v>1435</v>
      </c>
      <c r="S181" s="25">
        <f t="shared" si="30"/>
        <v>1435</v>
      </c>
    </row>
    <row r="182" spans="1:19" ht="14.25" x14ac:dyDescent="0.2">
      <c r="A182" s="23">
        <v>44065.333333333336</v>
      </c>
      <c r="B182" s="27">
        <v>19</v>
      </c>
      <c r="C182" s="17">
        <f t="shared" si="23"/>
        <v>1932</v>
      </c>
      <c r="D182" s="24">
        <f t="shared" si="25"/>
        <v>19.142857142857142</v>
      </c>
      <c r="E182" s="24">
        <f t="shared" si="24"/>
        <v>2.7941176470588238</v>
      </c>
      <c r="F182" s="24">
        <f t="shared" si="27"/>
        <v>2.6890756302521011</v>
      </c>
      <c r="G182" s="30">
        <f t="shared" si="26"/>
        <v>18.823529411764707</v>
      </c>
      <c r="H182" s="24">
        <f t="shared" si="28"/>
        <v>36.029411764705884</v>
      </c>
      <c r="I182" s="26"/>
      <c r="J182" s="26"/>
      <c r="K182" s="26"/>
      <c r="L182" s="26"/>
      <c r="M182" s="26"/>
      <c r="N182" s="32">
        <v>0</v>
      </c>
      <c r="O182" s="16">
        <f t="shared" si="22"/>
        <v>51</v>
      </c>
      <c r="P182" s="29">
        <v>8</v>
      </c>
      <c r="Q182" s="28">
        <f t="shared" si="32"/>
        <v>1442</v>
      </c>
      <c r="R182" s="28">
        <f t="shared" si="31"/>
        <v>1440</v>
      </c>
      <c r="S182" s="25">
        <f t="shared" si="30"/>
        <v>1440</v>
      </c>
    </row>
    <row r="183" spans="1:19" ht="14.25" x14ac:dyDescent="0.2">
      <c r="A183" s="23">
        <v>44066.333333333336</v>
      </c>
      <c r="B183" s="27">
        <v>15</v>
      </c>
      <c r="C183" s="17">
        <f t="shared" si="23"/>
        <v>1947</v>
      </c>
      <c r="D183" s="24">
        <f t="shared" si="25"/>
        <v>19.714285714285715</v>
      </c>
      <c r="E183" s="24">
        <f t="shared" si="24"/>
        <v>2.2058823529411766</v>
      </c>
      <c r="F183" s="24">
        <f t="shared" si="27"/>
        <v>2.7731092436974794</v>
      </c>
      <c r="G183" s="30">
        <f t="shared" si="26"/>
        <v>19.411764705882355</v>
      </c>
      <c r="H183" s="24">
        <f t="shared" si="28"/>
        <v>37.794117647058826</v>
      </c>
      <c r="I183" s="26"/>
      <c r="J183" s="26"/>
      <c r="K183" s="26"/>
      <c r="L183" s="26"/>
      <c r="M183" s="26"/>
      <c r="N183" s="32">
        <v>1</v>
      </c>
      <c r="O183" s="16">
        <f t="shared" si="22"/>
        <v>52</v>
      </c>
      <c r="P183" s="29">
        <v>8</v>
      </c>
      <c r="Q183" s="28">
        <f t="shared" si="32"/>
        <v>1445</v>
      </c>
      <c r="R183" s="28">
        <f t="shared" si="31"/>
        <v>1445</v>
      </c>
      <c r="S183" s="25">
        <f t="shared" si="30"/>
        <v>1445</v>
      </c>
    </row>
    <row r="184" spans="1:19" ht="14.25" x14ac:dyDescent="0.2">
      <c r="A184" s="23">
        <v>44067.333333333336</v>
      </c>
      <c r="B184" s="27">
        <v>9</v>
      </c>
      <c r="C184" s="17">
        <f t="shared" si="23"/>
        <v>1956</v>
      </c>
      <c r="D184" s="24">
        <f t="shared" si="25"/>
        <v>21.428571428571427</v>
      </c>
      <c r="E184" s="24">
        <f t="shared" si="24"/>
        <v>1.3235294117647058</v>
      </c>
      <c r="F184" s="24">
        <f t="shared" si="27"/>
        <v>2.7731092436974794</v>
      </c>
      <c r="G184" s="30">
        <f t="shared" si="26"/>
        <v>19.411764705882355</v>
      </c>
      <c r="H184" s="24">
        <f t="shared" si="28"/>
        <v>37.794117647058819</v>
      </c>
      <c r="I184" s="26">
        <v>7</v>
      </c>
      <c r="J184" s="26">
        <v>2</v>
      </c>
      <c r="K184" s="26">
        <v>0</v>
      </c>
      <c r="L184" s="26">
        <f>SUM(J184:K184)</f>
        <v>2</v>
      </c>
      <c r="M184" s="26">
        <v>31</v>
      </c>
      <c r="N184" s="32">
        <v>0</v>
      </c>
      <c r="O184" s="16">
        <f t="shared" si="22"/>
        <v>52</v>
      </c>
      <c r="P184" s="27">
        <f>SUM(I184:K184)</f>
        <v>9</v>
      </c>
      <c r="Q184" s="28">
        <f t="shared" si="32"/>
        <v>1453</v>
      </c>
      <c r="R184" s="28">
        <f t="shared" si="31"/>
        <v>1455</v>
      </c>
      <c r="S184" s="25">
        <f t="shared" si="30"/>
        <v>1455</v>
      </c>
    </row>
    <row r="185" spans="1:19" ht="14.25" x14ac:dyDescent="0.2">
      <c r="A185" s="23">
        <v>44068.333333333336</v>
      </c>
      <c r="B185" s="27">
        <v>29</v>
      </c>
      <c r="C185" s="17">
        <f t="shared" si="23"/>
        <v>1985</v>
      </c>
      <c r="D185" s="24">
        <f>AVERAGE(B182:B188)</f>
        <v>22.285714285714285</v>
      </c>
      <c r="E185" s="24">
        <f t="shared" si="24"/>
        <v>4.2647058823529411</v>
      </c>
      <c r="F185" s="24">
        <f t="shared" si="27"/>
        <v>2.8151260504201683</v>
      </c>
      <c r="G185" s="30">
        <f t="shared" si="26"/>
        <v>19.705882352941178</v>
      </c>
      <c r="H185" s="24">
        <f t="shared" si="28"/>
        <v>37.794117647058819</v>
      </c>
      <c r="I185" s="26">
        <v>7</v>
      </c>
      <c r="J185" s="26">
        <v>2</v>
      </c>
      <c r="K185" s="26">
        <v>0</v>
      </c>
      <c r="L185" s="26">
        <f>SUM(J185:K185)</f>
        <v>2</v>
      </c>
      <c r="M185" s="26">
        <v>34</v>
      </c>
      <c r="N185" s="32">
        <v>0</v>
      </c>
      <c r="O185" s="16">
        <f t="shared" si="22"/>
        <v>52</v>
      </c>
      <c r="P185" s="27">
        <f>SUM(I185:K185)</f>
        <v>9</v>
      </c>
      <c r="Q185" s="28">
        <f t="shared" si="32"/>
        <v>1482</v>
      </c>
      <c r="R185" s="28">
        <f t="shared" si="31"/>
        <v>1480</v>
      </c>
      <c r="S185" s="25">
        <f t="shared" si="30"/>
        <v>1480</v>
      </c>
    </row>
    <row r="186" spans="1:19" ht="14.25" x14ac:dyDescent="0.2">
      <c r="A186" s="23">
        <v>44069.333333333336</v>
      </c>
      <c r="B186" s="27">
        <v>34</v>
      </c>
      <c r="C186" s="17">
        <f t="shared" si="23"/>
        <v>2019</v>
      </c>
      <c r="D186" s="24">
        <f t="shared" si="25"/>
        <v>22.857142857142858</v>
      </c>
      <c r="E186" s="24">
        <f t="shared" si="24"/>
        <v>5</v>
      </c>
      <c r="F186" s="24">
        <f t="shared" si="27"/>
        <v>2.8991596638655466</v>
      </c>
      <c r="G186" s="30">
        <f t="shared" si="26"/>
        <v>20.294117647058826</v>
      </c>
      <c r="H186" s="24">
        <f t="shared" si="28"/>
        <v>39.264705882352942</v>
      </c>
      <c r="I186" s="26">
        <v>6</v>
      </c>
      <c r="J186" s="26">
        <v>3</v>
      </c>
      <c r="K186" s="26">
        <v>0</v>
      </c>
      <c r="L186" s="26">
        <f>SUM(J186:K186)</f>
        <v>3</v>
      </c>
      <c r="M186" s="26">
        <v>32</v>
      </c>
      <c r="N186" s="32">
        <v>0</v>
      </c>
      <c r="O186" s="16">
        <f t="shared" si="22"/>
        <v>52</v>
      </c>
      <c r="P186" s="27">
        <f>SUM(I186:K186)</f>
        <v>9</v>
      </c>
      <c r="Q186" s="28">
        <f t="shared" si="32"/>
        <v>1506</v>
      </c>
      <c r="R186" s="28">
        <f t="shared" si="31"/>
        <v>1505</v>
      </c>
      <c r="S186" s="25">
        <f t="shared" si="30"/>
        <v>1505</v>
      </c>
    </row>
    <row r="187" spans="1:19" ht="14.25" x14ac:dyDescent="0.2">
      <c r="A187" s="23">
        <v>44070.333333333336</v>
      </c>
      <c r="B187" s="27">
        <v>27</v>
      </c>
      <c r="C187" s="17">
        <f t="shared" si="23"/>
        <v>2046</v>
      </c>
      <c r="D187" s="24">
        <f t="shared" si="25"/>
        <v>22</v>
      </c>
      <c r="E187" s="24">
        <f t="shared" si="24"/>
        <v>3.9705882352941178</v>
      </c>
      <c r="F187" s="24">
        <f t="shared" si="27"/>
        <v>3.151260504201681</v>
      </c>
      <c r="G187" s="30">
        <f t="shared" si="26"/>
        <v>22.058823529411768</v>
      </c>
      <c r="H187" s="24">
        <f t="shared" si="28"/>
        <v>40.294117647058826</v>
      </c>
      <c r="I187" s="26">
        <v>4</v>
      </c>
      <c r="J187" s="26">
        <v>3</v>
      </c>
      <c r="K187" s="26">
        <v>0</v>
      </c>
      <c r="L187" s="26">
        <f>SUM(J187:K187)</f>
        <v>3</v>
      </c>
      <c r="M187" s="26">
        <v>25</v>
      </c>
      <c r="N187" s="32">
        <v>0</v>
      </c>
      <c r="O187" s="16">
        <f t="shared" si="22"/>
        <v>52</v>
      </c>
      <c r="P187" s="27">
        <f>SUM(I187:K187)</f>
        <v>7</v>
      </c>
      <c r="Q187" s="28">
        <f t="shared" si="32"/>
        <v>1528</v>
      </c>
      <c r="R187" s="28">
        <f t="shared" si="31"/>
        <v>1530</v>
      </c>
      <c r="S187" s="25">
        <f t="shared" si="30"/>
        <v>1530</v>
      </c>
    </row>
    <row r="188" spans="1:19" ht="14.25" x14ac:dyDescent="0.2">
      <c r="A188" s="23">
        <v>44071.333333333336</v>
      </c>
      <c r="B188" s="27">
        <v>23</v>
      </c>
      <c r="C188" s="17">
        <f t="shared" si="23"/>
        <v>2069</v>
      </c>
      <c r="D188" s="24">
        <f t="shared" si="25"/>
        <v>21.714285714285715</v>
      </c>
      <c r="E188" s="24">
        <f t="shared" si="24"/>
        <v>3.3823529411764706</v>
      </c>
      <c r="F188" s="24">
        <f t="shared" si="27"/>
        <v>3.2773109243697478</v>
      </c>
      <c r="G188" s="30">
        <f t="shared" si="26"/>
        <v>22.941176470588236</v>
      </c>
      <c r="H188" s="24">
        <f t="shared" si="28"/>
        <v>41.764705882352942</v>
      </c>
      <c r="I188" s="26">
        <v>4</v>
      </c>
      <c r="J188" s="26">
        <v>3</v>
      </c>
      <c r="K188" s="26">
        <v>0</v>
      </c>
      <c r="L188" s="26">
        <f>SUM(J188:K188)</f>
        <v>3</v>
      </c>
      <c r="M188" s="26">
        <v>24</v>
      </c>
      <c r="N188" s="32">
        <v>0</v>
      </c>
      <c r="O188" s="16">
        <f t="shared" si="22"/>
        <v>52</v>
      </c>
      <c r="P188" s="27">
        <f>SUM(I188:K188)</f>
        <v>7</v>
      </c>
      <c r="Q188" s="28">
        <f t="shared" si="32"/>
        <v>1541</v>
      </c>
      <c r="R188" s="28">
        <f t="shared" si="31"/>
        <v>1540</v>
      </c>
      <c r="S188" s="25">
        <f t="shared" si="30"/>
        <v>1540</v>
      </c>
    </row>
    <row r="189" spans="1:19" ht="14.25" x14ac:dyDescent="0.2">
      <c r="A189" s="23">
        <v>44072.333333333336</v>
      </c>
      <c r="B189" s="27">
        <v>23</v>
      </c>
      <c r="C189" s="17">
        <f t="shared" si="23"/>
        <v>2092</v>
      </c>
      <c r="D189" s="24">
        <f t="shared" si="25"/>
        <v>20.142857142857142</v>
      </c>
      <c r="E189" s="24">
        <f t="shared" si="24"/>
        <v>3.3823529411764706</v>
      </c>
      <c r="F189" s="24">
        <f t="shared" si="27"/>
        <v>3.3613445378151261</v>
      </c>
      <c r="G189" s="30">
        <f t="shared" si="26"/>
        <v>23.529411764705884</v>
      </c>
      <c r="H189" s="24">
        <f t="shared" si="28"/>
        <v>42.352941176470594</v>
      </c>
      <c r="I189" s="26"/>
      <c r="J189" s="26"/>
      <c r="K189" s="26"/>
      <c r="L189" s="26"/>
      <c r="M189" s="26"/>
      <c r="N189" s="32">
        <v>0</v>
      </c>
      <c r="O189" s="16">
        <f t="shared" si="22"/>
        <v>52</v>
      </c>
      <c r="P189" s="29">
        <v>7</v>
      </c>
      <c r="Q189" s="28">
        <f t="shared" si="32"/>
        <v>1560</v>
      </c>
      <c r="R189" s="28">
        <f t="shared" si="31"/>
        <v>1560</v>
      </c>
      <c r="S189" s="25">
        <f t="shared" si="30"/>
        <v>1560</v>
      </c>
    </row>
    <row r="190" spans="1:19" ht="14.25" x14ac:dyDescent="0.2">
      <c r="A190" s="23">
        <v>44073.333333333336</v>
      </c>
      <c r="B190" s="27">
        <v>9</v>
      </c>
      <c r="C190" s="17">
        <f t="shared" si="23"/>
        <v>2101</v>
      </c>
      <c r="D190" s="24">
        <f t="shared" si="25"/>
        <v>18.142857142857142</v>
      </c>
      <c r="E190" s="24">
        <f t="shared" si="24"/>
        <v>1.3235294117647058</v>
      </c>
      <c r="F190" s="24">
        <f t="shared" si="27"/>
        <v>3.2352941176470589</v>
      </c>
      <c r="G190" s="30">
        <f t="shared" si="26"/>
        <v>22.647058823529413</v>
      </c>
      <c r="H190" s="24">
        <f t="shared" si="28"/>
        <v>42.058823529411768</v>
      </c>
      <c r="I190" s="26"/>
      <c r="J190" s="26"/>
      <c r="K190" s="26"/>
      <c r="L190" s="26"/>
      <c r="M190" s="26"/>
      <c r="N190" s="32">
        <v>0</v>
      </c>
      <c r="O190" s="16">
        <f t="shared" si="22"/>
        <v>52</v>
      </c>
      <c r="P190" s="29">
        <v>7</v>
      </c>
      <c r="Q190" s="28">
        <f t="shared" si="32"/>
        <v>1571</v>
      </c>
      <c r="R190" s="28">
        <f t="shared" si="31"/>
        <v>1570</v>
      </c>
      <c r="S190" s="25">
        <f t="shared" si="30"/>
        <v>1570</v>
      </c>
    </row>
    <row r="191" spans="1:19" ht="14.25" x14ac:dyDescent="0.2">
      <c r="A191" s="23">
        <v>44074.333333333336</v>
      </c>
      <c r="B191" s="27">
        <v>7</v>
      </c>
      <c r="C191" s="17">
        <f t="shared" si="23"/>
        <v>2108</v>
      </c>
      <c r="D191" s="24">
        <f t="shared" si="25"/>
        <v>18.142857142857142</v>
      </c>
      <c r="E191" s="24">
        <f t="shared" si="24"/>
        <v>1.0294117647058825</v>
      </c>
      <c r="F191" s="24">
        <f t="shared" si="27"/>
        <v>3.1932773109243699</v>
      </c>
      <c r="G191" s="30">
        <f t="shared" si="26"/>
        <v>22.352941176470591</v>
      </c>
      <c r="H191" s="24">
        <f t="shared" si="28"/>
        <v>41.764705882352942</v>
      </c>
      <c r="I191" s="26">
        <v>2</v>
      </c>
      <c r="J191" s="26">
        <v>4</v>
      </c>
      <c r="K191" s="26">
        <v>0</v>
      </c>
      <c r="L191" s="26">
        <f>SUM(J191:K191)</f>
        <v>4</v>
      </c>
      <c r="M191" s="26">
        <v>24</v>
      </c>
      <c r="N191" s="32">
        <v>0</v>
      </c>
      <c r="O191" s="16">
        <f t="shared" si="22"/>
        <v>52</v>
      </c>
      <c r="P191" s="27">
        <f>SUM(I191:K191)</f>
        <v>6</v>
      </c>
      <c r="Q191" s="28">
        <f t="shared" si="32"/>
        <v>1581</v>
      </c>
      <c r="R191" s="28">
        <f t="shared" si="31"/>
        <v>1580</v>
      </c>
      <c r="S191" s="25">
        <f t="shared" si="30"/>
        <v>1580</v>
      </c>
    </row>
    <row r="192" spans="1:19" ht="14.25" x14ac:dyDescent="0.2">
      <c r="A192" s="23">
        <v>44075.333333333336</v>
      </c>
      <c r="B192" s="27">
        <v>18</v>
      </c>
      <c r="C192" s="17">
        <f t="shared" si="23"/>
        <v>2126</v>
      </c>
      <c r="D192" s="24">
        <f t="shared" si="25"/>
        <v>18.714285714285715</v>
      </c>
      <c r="E192" s="24">
        <f t="shared" si="24"/>
        <v>2.6470588235294117</v>
      </c>
      <c r="F192" s="24">
        <f t="shared" si="27"/>
        <v>2.9621848739495804</v>
      </c>
      <c r="G192" s="30">
        <f t="shared" si="26"/>
        <v>20.735294117647062</v>
      </c>
      <c r="H192" s="24">
        <f t="shared" si="28"/>
        <v>40.441176470588239</v>
      </c>
      <c r="I192" s="26">
        <v>2</v>
      </c>
      <c r="J192" s="26">
        <v>4</v>
      </c>
      <c r="K192" s="26">
        <v>0</v>
      </c>
      <c r="L192" s="26">
        <f>SUM(J192:K192)</f>
        <v>4</v>
      </c>
      <c r="M192" s="26">
        <v>27</v>
      </c>
      <c r="N192" s="32">
        <v>0</v>
      </c>
      <c r="O192" s="16">
        <f t="shared" si="22"/>
        <v>52</v>
      </c>
      <c r="P192" s="27">
        <f>SUM(I192:K192)</f>
        <v>6</v>
      </c>
      <c r="Q192" s="28">
        <f t="shared" si="32"/>
        <v>1608</v>
      </c>
      <c r="R192" s="28">
        <f t="shared" si="31"/>
        <v>1610</v>
      </c>
      <c r="S192" s="25">
        <f t="shared" si="30"/>
        <v>1610</v>
      </c>
    </row>
    <row r="193" spans="1:19" ht="14.25" x14ac:dyDescent="0.2">
      <c r="A193" s="23">
        <v>44076.333333333336</v>
      </c>
      <c r="B193" s="27">
        <v>20</v>
      </c>
      <c r="C193" s="17">
        <f t="shared" si="23"/>
        <v>2146</v>
      </c>
      <c r="D193" s="24">
        <f t="shared" si="25"/>
        <v>18.285714285714285</v>
      </c>
      <c r="E193" s="24">
        <f t="shared" si="24"/>
        <v>2.9411764705882355</v>
      </c>
      <c r="F193" s="24">
        <f t="shared" si="27"/>
        <v>2.6680672268907566</v>
      </c>
      <c r="G193" s="30">
        <f t="shared" si="26"/>
        <v>18.676470588235297</v>
      </c>
      <c r="H193" s="24">
        <f t="shared" si="28"/>
        <v>38.970588235294116</v>
      </c>
      <c r="I193" s="26">
        <v>3</v>
      </c>
      <c r="J193" s="26">
        <v>4</v>
      </c>
      <c r="K193" s="26">
        <v>0</v>
      </c>
      <c r="L193" s="26">
        <f>SUM(J193:K193)</f>
        <v>4</v>
      </c>
      <c r="M193" s="26">
        <v>23</v>
      </c>
      <c r="N193" s="27">
        <v>0</v>
      </c>
      <c r="O193" s="16">
        <f t="shared" si="22"/>
        <v>52</v>
      </c>
      <c r="P193" s="27">
        <f>SUM(I193:K193)</f>
        <v>7</v>
      </c>
      <c r="Q193" s="28">
        <f t="shared" si="32"/>
        <v>1637</v>
      </c>
      <c r="R193" s="28">
        <f t="shared" si="31"/>
        <v>1635</v>
      </c>
      <c r="S193" s="25">
        <f t="shared" si="30"/>
        <v>1635</v>
      </c>
    </row>
    <row r="194" spans="1:19" ht="14.25" x14ac:dyDescent="0.2">
      <c r="A194" s="23">
        <v>44077.333333333336</v>
      </c>
      <c r="B194" s="27">
        <v>27</v>
      </c>
      <c r="C194" s="17">
        <f t="shared" si="23"/>
        <v>2173</v>
      </c>
      <c r="D194" s="24">
        <f t="shared" si="25"/>
        <v>17.714285714285715</v>
      </c>
      <c r="E194" s="24">
        <f t="shared" si="24"/>
        <v>3.9705882352941178</v>
      </c>
      <c r="F194" s="24">
        <f t="shared" si="27"/>
        <v>2.6680672268907561</v>
      </c>
      <c r="G194" s="30">
        <f t="shared" si="26"/>
        <v>18.676470588235293</v>
      </c>
      <c r="H194" s="24">
        <f t="shared" si="28"/>
        <v>40.735294117647058</v>
      </c>
      <c r="I194" s="26">
        <v>2</v>
      </c>
      <c r="J194" s="26">
        <v>5</v>
      </c>
      <c r="K194" s="26">
        <v>0</v>
      </c>
      <c r="L194" s="26">
        <f>SUM(J194:K194)</f>
        <v>5</v>
      </c>
      <c r="M194" s="26">
        <v>18</v>
      </c>
      <c r="N194" s="27">
        <v>0</v>
      </c>
      <c r="O194" s="16">
        <f t="shared" si="22"/>
        <v>52</v>
      </c>
      <c r="P194" s="27">
        <f>SUM(I194:K194)</f>
        <v>7</v>
      </c>
      <c r="Q194" s="28">
        <f t="shared" si="32"/>
        <v>1652</v>
      </c>
      <c r="R194" s="28">
        <f t="shared" si="31"/>
        <v>1650</v>
      </c>
      <c r="S194" s="25">
        <f t="shared" si="30"/>
        <v>1650</v>
      </c>
    </row>
    <row r="195" spans="1:19" ht="14.25" x14ac:dyDescent="0.2">
      <c r="A195" s="23">
        <v>44078.333333333336</v>
      </c>
      <c r="B195" s="27">
        <v>27</v>
      </c>
      <c r="C195" s="17">
        <f t="shared" si="23"/>
        <v>2200</v>
      </c>
      <c r="D195" s="24">
        <f t="shared" si="25"/>
        <v>18.857142857142858</v>
      </c>
      <c r="E195" s="24">
        <f t="shared" si="24"/>
        <v>3.9705882352941178</v>
      </c>
      <c r="F195" s="24">
        <f t="shared" si="27"/>
        <v>2.7521008403361344</v>
      </c>
      <c r="G195" s="30">
        <f t="shared" si="26"/>
        <v>19.264705882352942</v>
      </c>
      <c r="H195" s="24">
        <f t="shared" si="28"/>
        <v>42.205882352941174</v>
      </c>
      <c r="I195" s="26">
        <v>3</v>
      </c>
      <c r="J195" s="26">
        <v>4</v>
      </c>
      <c r="K195" s="26">
        <v>0</v>
      </c>
      <c r="L195" s="26">
        <f>SUM(J195:K195)</f>
        <v>4</v>
      </c>
      <c r="M195" s="26">
        <v>20</v>
      </c>
      <c r="N195" s="27">
        <v>0</v>
      </c>
      <c r="O195" s="16">
        <f t="shared" si="22"/>
        <v>52</v>
      </c>
      <c r="P195" s="27">
        <f>SUM(I195:K195)</f>
        <v>7</v>
      </c>
      <c r="Q195" s="28">
        <f t="shared" si="32"/>
        <v>1669</v>
      </c>
      <c r="R195" s="28">
        <f t="shared" si="31"/>
        <v>1670</v>
      </c>
      <c r="S195" s="25">
        <f t="shared" si="30"/>
        <v>1670</v>
      </c>
    </row>
    <row r="196" spans="1:19" ht="14.25" x14ac:dyDescent="0.2">
      <c r="A196" s="23">
        <v>44079.333333333336</v>
      </c>
      <c r="B196" s="27">
        <v>20</v>
      </c>
      <c r="C196" s="17">
        <f t="shared" si="23"/>
        <v>2220</v>
      </c>
      <c r="D196" s="24">
        <f t="shared" si="25"/>
        <v>19.142857142857142</v>
      </c>
      <c r="E196" s="24">
        <f t="shared" si="24"/>
        <v>2.9411764705882355</v>
      </c>
      <c r="F196" s="24">
        <f t="shared" si="27"/>
        <v>2.6890756302521011</v>
      </c>
      <c r="G196" s="30">
        <f t="shared" si="26"/>
        <v>18.823529411764707</v>
      </c>
      <c r="H196" s="24">
        <f t="shared" si="28"/>
        <v>42.352941176470594</v>
      </c>
      <c r="I196" s="26"/>
      <c r="J196" s="26"/>
      <c r="K196" s="26"/>
      <c r="L196" s="26"/>
      <c r="M196" s="26"/>
      <c r="N196" s="27">
        <v>0</v>
      </c>
      <c r="O196" s="16">
        <f t="shared" si="22"/>
        <v>52</v>
      </c>
      <c r="P196" s="29">
        <v>7</v>
      </c>
      <c r="Q196" s="28">
        <f t="shared" si="32"/>
        <v>1688</v>
      </c>
      <c r="R196" s="28">
        <f t="shared" si="31"/>
        <v>1690</v>
      </c>
      <c r="S196" s="25">
        <f t="shared" si="30"/>
        <v>1690</v>
      </c>
    </row>
    <row r="197" spans="1:19" ht="14.25" x14ac:dyDescent="0.2">
      <c r="A197" s="23">
        <v>44080.333333333336</v>
      </c>
      <c r="B197" s="27">
        <v>5</v>
      </c>
      <c r="C197" s="17">
        <f t="shared" si="23"/>
        <v>2225</v>
      </c>
      <c r="D197" s="24">
        <f t="shared" si="25"/>
        <v>19</v>
      </c>
      <c r="E197" s="24">
        <f t="shared" si="24"/>
        <v>0.73529411764705888</v>
      </c>
      <c r="F197" s="24">
        <f t="shared" si="27"/>
        <v>2.6050420168067228</v>
      </c>
      <c r="G197" s="30">
        <f t="shared" si="26"/>
        <v>18.235294117647058</v>
      </c>
      <c r="H197" s="24">
        <f t="shared" si="28"/>
        <v>40.882352941176478</v>
      </c>
      <c r="I197" s="26"/>
      <c r="J197" s="26"/>
      <c r="K197" s="26"/>
      <c r="L197" s="26"/>
      <c r="M197" s="26"/>
      <c r="N197" s="27">
        <v>0</v>
      </c>
      <c r="O197" s="16">
        <f t="shared" ref="O197:O265" si="33">SUM(O196,N197)</f>
        <v>52</v>
      </c>
      <c r="P197" s="29">
        <v>7</v>
      </c>
      <c r="Q197" s="28">
        <f t="shared" si="32"/>
        <v>1703</v>
      </c>
      <c r="R197" s="28">
        <f>MROUND(Q197,5)</f>
        <v>1705</v>
      </c>
      <c r="S197" s="25">
        <f t="shared" si="30"/>
        <v>1705</v>
      </c>
    </row>
    <row r="198" spans="1:19" ht="14.25" x14ac:dyDescent="0.2">
      <c r="A198" s="23">
        <v>44081.333333333336</v>
      </c>
      <c r="B198" s="27">
        <v>15</v>
      </c>
      <c r="C198" s="17">
        <f t="shared" ref="C198:C265" si="34">SUM(C197,B198)</f>
        <v>2240</v>
      </c>
      <c r="D198" s="24">
        <f t="shared" si="25"/>
        <v>19.428571428571427</v>
      </c>
      <c r="E198" s="24">
        <f t="shared" ref="E198:E219" si="35">B198/6.8</f>
        <v>2.2058823529411766</v>
      </c>
      <c r="F198" s="24">
        <f t="shared" si="27"/>
        <v>2.7731092436974789</v>
      </c>
      <c r="G198" s="30">
        <f t="shared" si="26"/>
        <v>19.411764705882351</v>
      </c>
      <c r="H198" s="24">
        <f t="shared" si="28"/>
        <v>41.764705882352942</v>
      </c>
      <c r="I198" s="26">
        <v>5</v>
      </c>
      <c r="J198" s="26">
        <v>3</v>
      </c>
      <c r="K198" s="26">
        <v>1</v>
      </c>
      <c r="L198" s="26">
        <f>SUM(J198:K198)</f>
        <v>4</v>
      </c>
      <c r="M198" s="26">
        <v>30</v>
      </c>
      <c r="N198" s="27">
        <v>0</v>
      </c>
      <c r="O198" s="16">
        <f t="shared" si="33"/>
        <v>52</v>
      </c>
      <c r="P198" s="27">
        <f>SUM(I198:K198)</f>
        <v>9</v>
      </c>
      <c r="Q198" s="28">
        <f t="shared" si="32"/>
        <v>1710</v>
      </c>
      <c r="R198" s="28">
        <f t="shared" si="31"/>
        <v>1710</v>
      </c>
      <c r="S198" s="25">
        <f t="shared" si="30"/>
        <v>1710</v>
      </c>
    </row>
    <row r="199" spans="1:19" ht="14.25" x14ac:dyDescent="0.2">
      <c r="A199" s="23">
        <v>44082.333333333336</v>
      </c>
      <c r="B199" s="27">
        <v>20</v>
      </c>
      <c r="C199" s="17">
        <f t="shared" si="34"/>
        <v>2260</v>
      </c>
      <c r="D199" s="24">
        <f t="shared" si="25"/>
        <v>18.285714285714285</v>
      </c>
      <c r="E199" s="24">
        <f t="shared" si="35"/>
        <v>2.9411764705882355</v>
      </c>
      <c r="F199" s="24">
        <f t="shared" si="27"/>
        <v>2.8151260504201683</v>
      </c>
      <c r="G199" s="24">
        <f t="shared" si="26"/>
        <v>19.705882352941178</v>
      </c>
      <c r="H199" s="24">
        <f t="shared" si="28"/>
        <v>40.441176470588232</v>
      </c>
      <c r="I199" s="26">
        <v>4</v>
      </c>
      <c r="J199" s="26">
        <v>3</v>
      </c>
      <c r="K199" s="26">
        <v>1</v>
      </c>
      <c r="L199" s="26">
        <f>SUM(J199:K199)</f>
        <v>4</v>
      </c>
      <c r="M199" s="26">
        <v>26</v>
      </c>
      <c r="N199" s="27">
        <v>0</v>
      </c>
      <c r="O199" s="16">
        <f t="shared" si="33"/>
        <v>52</v>
      </c>
      <c r="P199" s="27">
        <f>SUM(I199:K199)</f>
        <v>8</v>
      </c>
      <c r="Q199" s="28">
        <f t="shared" si="32"/>
        <v>1740</v>
      </c>
      <c r="R199" s="28">
        <f t="shared" si="31"/>
        <v>1740</v>
      </c>
      <c r="S199" s="25">
        <f t="shared" si="30"/>
        <v>1740</v>
      </c>
    </row>
    <row r="200" spans="1:19" ht="14.25" x14ac:dyDescent="0.2">
      <c r="A200" s="23">
        <v>44083.333333333336</v>
      </c>
      <c r="B200" s="27">
        <v>19</v>
      </c>
      <c r="C200" s="17">
        <f t="shared" si="34"/>
        <v>2279</v>
      </c>
      <c r="D200" s="24">
        <f t="shared" si="25"/>
        <v>18.714285714285715</v>
      </c>
      <c r="E200" s="24">
        <f t="shared" si="35"/>
        <v>2.7941176470588238</v>
      </c>
      <c r="F200" s="24">
        <f t="shared" si="27"/>
        <v>2.7941176470588234</v>
      </c>
      <c r="G200" s="24">
        <f t="shared" si="26"/>
        <v>19.558823529411764</v>
      </c>
      <c r="H200" s="24">
        <f t="shared" si="28"/>
        <v>38.235294117647058</v>
      </c>
      <c r="I200" s="26">
        <v>4</v>
      </c>
      <c r="J200" s="26">
        <v>3</v>
      </c>
      <c r="K200" s="26">
        <v>0</v>
      </c>
      <c r="L200" s="26">
        <f>SUM(J200:K200)</f>
        <v>3</v>
      </c>
      <c r="M200" s="26">
        <v>28</v>
      </c>
      <c r="N200" s="27">
        <v>0</v>
      </c>
      <c r="O200" s="16">
        <f t="shared" si="33"/>
        <v>52</v>
      </c>
      <c r="P200" s="27">
        <f>SUM(I200:K200)</f>
        <v>7</v>
      </c>
      <c r="Q200" s="28">
        <f t="shared" si="32"/>
        <v>1775</v>
      </c>
      <c r="R200" s="28">
        <f t="shared" si="31"/>
        <v>1775</v>
      </c>
      <c r="S200" s="25">
        <f t="shared" si="30"/>
        <v>1775</v>
      </c>
    </row>
    <row r="201" spans="1:19" ht="14.25" x14ac:dyDescent="0.2">
      <c r="A201" s="23">
        <v>44084.333333333336</v>
      </c>
      <c r="B201" s="28">
        <v>30</v>
      </c>
      <c r="C201" s="17">
        <f t="shared" si="34"/>
        <v>2309</v>
      </c>
      <c r="D201" s="24">
        <f t="shared" ref="D201:D258" si="36">AVERAGE(B198:B204)</f>
        <v>19.857142857142858</v>
      </c>
      <c r="E201" s="24">
        <f t="shared" si="35"/>
        <v>4.4117647058823533</v>
      </c>
      <c r="F201" s="24">
        <f t="shared" si="27"/>
        <v>2.8571428571428572</v>
      </c>
      <c r="G201" s="24">
        <f t="shared" si="26"/>
        <v>20</v>
      </c>
      <c r="H201" s="24">
        <f t="shared" si="28"/>
        <v>38.676470588235297</v>
      </c>
      <c r="I201" s="26">
        <v>7</v>
      </c>
      <c r="J201" s="26">
        <v>2</v>
      </c>
      <c r="K201" s="26">
        <v>0</v>
      </c>
      <c r="L201" s="26">
        <f>SUM(J201:K201)</f>
        <v>2</v>
      </c>
      <c r="M201" s="26">
        <v>30</v>
      </c>
      <c r="N201" s="27">
        <v>0</v>
      </c>
      <c r="O201" s="16">
        <f t="shared" si="33"/>
        <v>52</v>
      </c>
      <c r="P201" s="27">
        <f>SUM(I201:K201)</f>
        <v>9</v>
      </c>
      <c r="Q201" s="28">
        <f t="shared" si="32"/>
        <v>1800</v>
      </c>
      <c r="R201" s="28">
        <f t="shared" si="31"/>
        <v>1800</v>
      </c>
      <c r="S201" s="25">
        <f t="shared" si="30"/>
        <v>1800</v>
      </c>
    </row>
    <row r="202" spans="1:19" ht="14.25" x14ac:dyDescent="0.2">
      <c r="A202" s="23">
        <v>44085.333333333336</v>
      </c>
      <c r="B202" s="28">
        <v>19</v>
      </c>
      <c r="C202" s="17">
        <f t="shared" si="34"/>
        <v>2328</v>
      </c>
      <c r="D202" s="24">
        <f t="shared" si="36"/>
        <v>18.714285714285715</v>
      </c>
      <c r="E202" s="24">
        <f t="shared" si="35"/>
        <v>2.7941176470588238</v>
      </c>
      <c r="F202" s="24">
        <f t="shared" si="27"/>
        <v>2.6890756302521011</v>
      </c>
      <c r="G202" s="24">
        <f t="shared" si="26"/>
        <v>18.823529411764707</v>
      </c>
      <c r="H202" s="24">
        <f t="shared" si="28"/>
        <v>38.088235294117652</v>
      </c>
      <c r="I202" s="26">
        <v>5</v>
      </c>
      <c r="J202" s="26">
        <v>3</v>
      </c>
      <c r="K202" s="26">
        <v>0</v>
      </c>
      <c r="L202" s="26">
        <f>SUM(J202:K202)</f>
        <v>3</v>
      </c>
      <c r="M202" s="26">
        <v>33</v>
      </c>
      <c r="N202" s="27">
        <v>1</v>
      </c>
      <c r="O202" s="16">
        <f t="shared" si="33"/>
        <v>53</v>
      </c>
      <c r="P202" s="27">
        <f>SUM(I202:K202)</f>
        <v>8</v>
      </c>
      <c r="Q202" s="28">
        <f t="shared" si="32"/>
        <v>1824</v>
      </c>
      <c r="R202" s="28">
        <f t="shared" si="31"/>
        <v>1825</v>
      </c>
      <c r="S202" s="25">
        <f t="shared" si="30"/>
        <v>1825</v>
      </c>
    </row>
    <row r="203" spans="1:19" ht="14.25" x14ac:dyDescent="0.2">
      <c r="A203" s="23">
        <v>44086.333333333336</v>
      </c>
      <c r="B203" s="27">
        <v>23</v>
      </c>
      <c r="C203" s="17">
        <f t="shared" si="34"/>
        <v>2351</v>
      </c>
      <c r="D203" s="24">
        <f t="shared" si="36"/>
        <v>19.857142857142858</v>
      </c>
      <c r="E203" s="24">
        <f t="shared" si="35"/>
        <v>3.3823529411764706</v>
      </c>
      <c r="F203" s="24">
        <f t="shared" si="27"/>
        <v>2.7521008403361344</v>
      </c>
      <c r="G203" s="24">
        <f t="shared" ref="G203:G238" si="37">E197+E198+E199+E200+E201+E202+E203</f>
        <v>19.264705882352942</v>
      </c>
      <c r="H203" s="24">
        <f t="shared" si="28"/>
        <v>38.088235294117652</v>
      </c>
      <c r="I203" s="26"/>
      <c r="J203" s="26"/>
      <c r="K203" s="26"/>
      <c r="L203" s="26"/>
      <c r="M203" s="26"/>
      <c r="N203" s="27">
        <v>0</v>
      </c>
      <c r="O203" s="16">
        <f t="shared" si="33"/>
        <v>53</v>
      </c>
      <c r="P203" s="29">
        <v>8</v>
      </c>
      <c r="Q203" s="28">
        <f t="shared" si="32"/>
        <v>1847</v>
      </c>
      <c r="R203" s="28">
        <f t="shared" si="31"/>
        <v>1845</v>
      </c>
      <c r="S203" s="25">
        <f t="shared" si="30"/>
        <v>1845</v>
      </c>
    </row>
    <row r="204" spans="1:19" ht="14.25" x14ac:dyDescent="0.2">
      <c r="A204" s="23">
        <v>44087.333333333336</v>
      </c>
      <c r="B204" s="27">
        <v>13</v>
      </c>
      <c r="C204" s="17">
        <f t="shared" si="34"/>
        <v>2364</v>
      </c>
      <c r="D204" s="24">
        <f t="shared" si="36"/>
        <v>22.428571428571427</v>
      </c>
      <c r="E204" s="24">
        <f t="shared" si="35"/>
        <v>1.911764705882353</v>
      </c>
      <c r="F204" s="24">
        <f t="shared" ref="F204:F272" si="38">(E198+E199+E200+E201+E202+E203+E204)/7</f>
        <v>2.9201680672268906</v>
      </c>
      <c r="G204" s="24">
        <f t="shared" si="37"/>
        <v>20.441176470588236</v>
      </c>
      <c r="H204" s="24">
        <f t="shared" si="28"/>
        <v>38.676470588235297</v>
      </c>
      <c r="I204" s="26"/>
      <c r="J204" s="26"/>
      <c r="K204" s="26"/>
      <c r="L204" s="26"/>
      <c r="M204" s="26"/>
      <c r="N204" s="27">
        <v>0</v>
      </c>
      <c r="O204" s="16">
        <f t="shared" si="33"/>
        <v>53</v>
      </c>
      <c r="P204" s="29">
        <v>8</v>
      </c>
      <c r="Q204" s="28">
        <f t="shared" si="32"/>
        <v>1856</v>
      </c>
      <c r="R204" s="28">
        <f t="shared" si="31"/>
        <v>1855</v>
      </c>
      <c r="S204" s="25">
        <f t="shared" si="30"/>
        <v>1855</v>
      </c>
    </row>
    <row r="205" spans="1:19" ht="14.25" x14ac:dyDescent="0.2">
      <c r="A205" s="23">
        <v>44088.333333333336</v>
      </c>
      <c r="B205" s="28">
        <v>7</v>
      </c>
      <c r="C205" s="17">
        <f t="shared" si="34"/>
        <v>2371</v>
      </c>
      <c r="D205" s="24">
        <f t="shared" si="36"/>
        <v>21.285714285714285</v>
      </c>
      <c r="E205" s="24">
        <f t="shared" si="35"/>
        <v>1.0294117647058825</v>
      </c>
      <c r="F205" s="24">
        <f t="shared" si="38"/>
        <v>2.7521008403361344</v>
      </c>
      <c r="G205" s="24">
        <f t="shared" si="37"/>
        <v>19.264705882352942</v>
      </c>
      <c r="H205" s="24">
        <f t="shared" si="28"/>
        <v>38.676470588235297</v>
      </c>
      <c r="I205" s="33">
        <v>11</v>
      </c>
      <c r="J205" s="33">
        <v>1</v>
      </c>
      <c r="K205" s="33">
        <v>0</v>
      </c>
      <c r="L205" s="33">
        <f>SUM(J205:K205)</f>
        <v>1</v>
      </c>
      <c r="M205" s="26">
        <v>44</v>
      </c>
      <c r="N205" s="27">
        <v>0</v>
      </c>
      <c r="O205" s="16">
        <f t="shared" si="33"/>
        <v>53</v>
      </c>
      <c r="P205" s="27">
        <f>SUM(I205:K205)</f>
        <v>12</v>
      </c>
      <c r="Q205" s="28">
        <f t="shared" si="32"/>
        <v>1859</v>
      </c>
      <c r="R205" s="28">
        <f t="shared" si="31"/>
        <v>1860</v>
      </c>
      <c r="S205" s="25">
        <f t="shared" si="30"/>
        <v>1860</v>
      </c>
    </row>
    <row r="206" spans="1:19" ht="14.25" x14ac:dyDescent="0.2">
      <c r="A206" s="23">
        <v>44089.333333333336</v>
      </c>
      <c r="B206" s="28">
        <v>28</v>
      </c>
      <c r="C206" s="17">
        <f t="shared" si="34"/>
        <v>2399</v>
      </c>
      <c r="D206" s="24">
        <f t="shared" si="36"/>
        <v>22.571428571428573</v>
      </c>
      <c r="E206" s="24">
        <f t="shared" si="35"/>
        <v>4.1176470588235299</v>
      </c>
      <c r="F206" s="24">
        <f t="shared" si="38"/>
        <v>2.9201680672268915</v>
      </c>
      <c r="G206" s="24">
        <f t="shared" si="37"/>
        <v>20.441176470588239</v>
      </c>
      <c r="H206" s="24">
        <f t="shared" si="28"/>
        <v>40.147058823529413</v>
      </c>
      <c r="I206" s="26">
        <v>11</v>
      </c>
      <c r="J206" s="26">
        <v>2</v>
      </c>
      <c r="K206" s="26">
        <v>0</v>
      </c>
      <c r="L206" s="26">
        <f>SUM(J206:K206)</f>
        <v>2</v>
      </c>
      <c r="M206" s="26">
        <v>30</v>
      </c>
      <c r="N206" s="27">
        <v>0</v>
      </c>
      <c r="O206" s="16">
        <f t="shared" si="33"/>
        <v>53</v>
      </c>
      <c r="P206" s="27">
        <f>SUM(I206:K206)</f>
        <v>13</v>
      </c>
      <c r="Q206" s="28">
        <f t="shared" si="32"/>
        <v>1876</v>
      </c>
      <c r="R206" s="28">
        <f t="shared" si="31"/>
        <v>1875</v>
      </c>
      <c r="S206" s="25">
        <f t="shared" si="30"/>
        <v>1875</v>
      </c>
    </row>
    <row r="207" spans="1:19" ht="14.25" x14ac:dyDescent="0.2">
      <c r="A207" s="23">
        <v>44090.333333333336</v>
      </c>
      <c r="B207" s="27">
        <v>37</v>
      </c>
      <c r="C207" s="17">
        <f t="shared" si="34"/>
        <v>2436</v>
      </c>
      <c r="D207" s="24">
        <f t="shared" si="36"/>
        <v>21</v>
      </c>
      <c r="E207" s="24">
        <f t="shared" si="35"/>
        <v>5.4411764705882355</v>
      </c>
      <c r="F207" s="24">
        <f t="shared" si="38"/>
        <v>3.2983193277310927</v>
      </c>
      <c r="G207" s="24">
        <f t="shared" si="37"/>
        <v>23.088235294117649</v>
      </c>
      <c r="H207" s="24">
        <f t="shared" si="28"/>
        <v>42.647058823529406</v>
      </c>
      <c r="I207" s="33">
        <v>4</v>
      </c>
      <c r="J207" s="33">
        <v>2</v>
      </c>
      <c r="K207" s="33">
        <v>0</v>
      </c>
      <c r="L207" s="33">
        <f>SUM(J207:K207)</f>
        <v>2</v>
      </c>
      <c r="M207" s="26">
        <v>30</v>
      </c>
      <c r="N207" s="27">
        <v>0</v>
      </c>
      <c r="O207" s="16">
        <f t="shared" si="33"/>
        <v>53</v>
      </c>
      <c r="P207" s="27">
        <f>SUM(I207:K207)</f>
        <v>6</v>
      </c>
      <c r="Q207" s="28">
        <f t="shared" si="32"/>
        <v>1903</v>
      </c>
      <c r="R207" s="28">
        <f t="shared" si="31"/>
        <v>1905</v>
      </c>
      <c r="S207" s="25">
        <f t="shared" si="30"/>
        <v>1905</v>
      </c>
    </row>
    <row r="208" spans="1:19" ht="14.25" x14ac:dyDescent="0.2">
      <c r="A208" s="23">
        <v>44091.333333333336</v>
      </c>
      <c r="B208" s="27">
        <v>22</v>
      </c>
      <c r="C208" s="17">
        <f t="shared" si="34"/>
        <v>2458</v>
      </c>
      <c r="D208" s="24">
        <f t="shared" si="36"/>
        <v>21.142857142857142</v>
      </c>
      <c r="E208" s="24">
        <f t="shared" si="35"/>
        <v>3.2352941176470589</v>
      </c>
      <c r="F208" s="24">
        <f t="shared" si="38"/>
        <v>3.1302521008403361</v>
      </c>
      <c r="G208" s="24">
        <f t="shared" si="37"/>
        <v>21.911764705882351</v>
      </c>
      <c r="H208" s="24">
        <f t="shared" si="28"/>
        <v>41.911764705882348</v>
      </c>
      <c r="I208" s="26">
        <v>6</v>
      </c>
      <c r="J208" s="26">
        <v>2</v>
      </c>
      <c r="K208" s="26">
        <v>0</v>
      </c>
      <c r="L208" s="26">
        <f>SUM(J208:K208)</f>
        <v>2</v>
      </c>
      <c r="M208" s="26">
        <v>26</v>
      </c>
      <c r="N208" s="27">
        <v>1</v>
      </c>
      <c r="O208" s="16">
        <f t="shared" si="33"/>
        <v>54</v>
      </c>
      <c r="P208" s="27">
        <f>SUM(I208:K208)</f>
        <v>8</v>
      </c>
      <c r="Q208" s="28">
        <f t="shared" si="32"/>
        <v>1928</v>
      </c>
      <c r="R208" s="28">
        <f t="shared" si="31"/>
        <v>1930</v>
      </c>
      <c r="S208" s="25">
        <f t="shared" si="30"/>
        <v>1930</v>
      </c>
    </row>
    <row r="209" spans="1:19" ht="14.25" x14ac:dyDescent="0.2">
      <c r="A209" s="23">
        <v>44092.333333333336</v>
      </c>
      <c r="B209" s="28">
        <v>28</v>
      </c>
      <c r="C209" s="17">
        <f t="shared" si="34"/>
        <v>2486</v>
      </c>
      <c r="D209" s="24">
        <f t="shared" si="36"/>
        <v>21.571428571428573</v>
      </c>
      <c r="E209" s="24">
        <f t="shared" si="35"/>
        <v>4.1176470588235299</v>
      </c>
      <c r="F209" s="24">
        <f t="shared" si="38"/>
        <v>3.3193277310924367</v>
      </c>
      <c r="G209" s="24">
        <f t="shared" si="37"/>
        <v>23.235294117647058</v>
      </c>
      <c r="H209" s="24">
        <f t="shared" si="28"/>
        <v>42.058823529411761</v>
      </c>
      <c r="I209" s="26">
        <v>6</v>
      </c>
      <c r="J209" s="26">
        <v>2</v>
      </c>
      <c r="K209" s="26">
        <v>0</v>
      </c>
      <c r="L209" s="26">
        <f>SUM(J209:K209)</f>
        <v>2</v>
      </c>
      <c r="M209" s="26">
        <v>27</v>
      </c>
      <c r="N209" s="27">
        <v>0</v>
      </c>
      <c r="O209" s="16">
        <f t="shared" si="33"/>
        <v>54</v>
      </c>
      <c r="P209" s="27">
        <f>SUM(I209:K209)</f>
        <v>8</v>
      </c>
      <c r="Q209" s="28">
        <f t="shared" si="32"/>
        <v>1955</v>
      </c>
      <c r="R209" s="28">
        <f t="shared" si="31"/>
        <v>1955</v>
      </c>
      <c r="S209" s="25">
        <f t="shared" si="30"/>
        <v>1955</v>
      </c>
    </row>
    <row r="210" spans="1:19" ht="14.25" x14ac:dyDescent="0.2">
      <c r="A210" s="23">
        <v>44093.333333333336</v>
      </c>
      <c r="B210" s="28">
        <v>12</v>
      </c>
      <c r="C210" s="17">
        <f t="shared" si="34"/>
        <v>2498</v>
      </c>
      <c r="D210" s="24">
        <f t="shared" si="36"/>
        <v>20.571428571428573</v>
      </c>
      <c r="E210" s="24">
        <f t="shared" si="35"/>
        <v>1.7647058823529411</v>
      </c>
      <c r="F210" s="24">
        <f t="shared" si="38"/>
        <v>3.0882352941176472</v>
      </c>
      <c r="G210" s="24">
        <f t="shared" si="37"/>
        <v>21.617647058823529</v>
      </c>
      <c r="H210" s="24">
        <f t="shared" ref="H210:H279" si="39">SUM(E197:E210)</f>
        <v>40.882352941176471</v>
      </c>
      <c r="I210" s="26"/>
      <c r="J210" s="26"/>
      <c r="K210" s="26"/>
      <c r="L210" s="26"/>
      <c r="M210" s="26"/>
      <c r="N210" s="27">
        <v>0</v>
      </c>
      <c r="O210" s="16">
        <f t="shared" si="33"/>
        <v>54</v>
      </c>
      <c r="P210" s="29">
        <v>8</v>
      </c>
      <c r="Q210" s="28">
        <f t="shared" si="32"/>
        <v>1975</v>
      </c>
      <c r="R210" s="28">
        <f>MROUND(Q210,5)</f>
        <v>1975</v>
      </c>
      <c r="S210" s="25">
        <f t="shared" si="30"/>
        <v>1975</v>
      </c>
    </row>
    <row r="211" spans="1:19" ht="14.25" x14ac:dyDescent="0.2">
      <c r="A211" s="23">
        <v>44094.333333333336</v>
      </c>
      <c r="B211" s="27">
        <v>14</v>
      </c>
      <c r="C211" s="17">
        <f t="shared" si="34"/>
        <v>2512</v>
      </c>
      <c r="D211" s="24">
        <f t="shared" si="36"/>
        <v>17.428571428571427</v>
      </c>
      <c r="E211" s="24">
        <f t="shared" si="35"/>
        <v>2.0588235294117649</v>
      </c>
      <c r="F211" s="24">
        <f t="shared" si="38"/>
        <v>3.1092436974789917</v>
      </c>
      <c r="G211" s="24">
        <f t="shared" si="37"/>
        <v>21.764705882352942</v>
      </c>
      <c r="H211" s="24">
        <f t="shared" si="39"/>
        <v>42.205882352941181</v>
      </c>
      <c r="I211" s="26"/>
      <c r="J211" s="26"/>
      <c r="K211" s="26"/>
      <c r="L211" s="26"/>
      <c r="M211" s="26"/>
      <c r="N211" s="27">
        <v>0</v>
      </c>
      <c r="O211" s="16">
        <f t="shared" si="33"/>
        <v>54</v>
      </c>
      <c r="P211" s="29">
        <v>8</v>
      </c>
      <c r="Q211" s="28">
        <f t="shared" ref="Q211:Q273" si="40">SUM(C197,-P211,-$N$297)</f>
        <v>1980</v>
      </c>
      <c r="R211" s="28">
        <f t="shared" si="31"/>
        <v>1980</v>
      </c>
      <c r="S211" s="25">
        <f t="shared" ref="S211:S273" si="41">IF(R211&gt;R210,R211,R210)</f>
        <v>1980</v>
      </c>
    </row>
    <row r="212" spans="1:19" ht="14.25" x14ac:dyDescent="0.2">
      <c r="A212" s="23">
        <v>44095.333333333336</v>
      </c>
      <c r="B212" s="27">
        <v>10</v>
      </c>
      <c r="C212" s="17">
        <f t="shared" si="34"/>
        <v>2522</v>
      </c>
      <c r="D212" s="24">
        <f t="shared" si="36"/>
        <v>15.714285714285714</v>
      </c>
      <c r="E212" s="24">
        <f t="shared" si="35"/>
        <v>1.4705882352941178</v>
      </c>
      <c r="F212" s="24">
        <f t="shared" si="38"/>
        <v>3.172268907563025</v>
      </c>
      <c r="G212" s="24">
        <f t="shared" si="37"/>
        <v>22.205882352941174</v>
      </c>
      <c r="H212" s="24">
        <f t="shared" si="39"/>
        <v>41.470588235294123</v>
      </c>
      <c r="I212" s="26">
        <v>7</v>
      </c>
      <c r="J212" s="26">
        <v>2</v>
      </c>
      <c r="K212" s="26">
        <v>0</v>
      </c>
      <c r="L212" s="26">
        <f>SUM(J212:K212)</f>
        <v>2</v>
      </c>
      <c r="M212" s="26">
        <v>26</v>
      </c>
      <c r="N212" s="27">
        <v>0</v>
      </c>
      <c r="O212" s="16">
        <f t="shared" si="33"/>
        <v>54</v>
      </c>
      <c r="P212" s="27">
        <f>SUM(I212:K212)</f>
        <v>9</v>
      </c>
      <c r="Q212" s="28">
        <f t="shared" si="40"/>
        <v>1994</v>
      </c>
      <c r="R212" s="28">
        <f t="shared" ref="R212:R279" si="42">MROUND(Q212,5)</f>
        <v>1995</v>
      </c>
      <c r="S212" s="25">
        <f t="shared" si="41"/>
        <v>1995</v>
      </c>
    </row>
    <row r="213" spans="1:19" ht="14.25" x14ac:dyDescent="0.2">
      <c r="A213" s="23">
        <v>44096.333333333336</v>
      </c>
      <c r="B213" s="28">
        <v>21</v>
      </c>
      <c r="C213" s="17">
        <f t="shared" si="34"/>
        <v>2543</v>
      </c>
      <c r="D213" s="24">
        <f t="shared" si="36"/>
        <v>14.142857142857142</v>
      </c>
      <c r="E213" s="24">
        <f t="shared" si="35"/>
        <v>3.0882352941176472</v>
      </c>
      <c r="F213" s="24">
        <f t="shared" si="38"/>
        <v>3.0252100840336134</v>
      </c>
      <c r="G213" s="24">
        <f t="shared" si="37"/>
        <v>21.176470588235293</v>
      </c>
      <c r="H213" s="24">
        <f t="shared" si="39"/>
        <v>41.617647058823536</v>
      </c>
      <c r="I213" s="26">
        <v>9</v>
      </c>
      <c r="J213" s="26">
        <v>2</v>
      </c>
      <c r="K213" s="26">
        <v>0</v>
      </c>
      <c r="L213" s="26">
        <f>SUM(J213:K213)</f>
        <v>2</v>
      </c>
      <c r="M213" s="26">
        <v>20</v>
      </c>
      <c r="N213" s="28">
        <v>0</v>
      </c>
      <c r="O213" s="16">
        <f t="shared" si="33"/>
        <v>54</v>
      </c>
      <c r="P213" s="27">
        <f>SUM(I213:K213)</f>
        <v>11</v>
      </c>
      <c r="Q213" s="28">
        <f t="shared" si="40"/>
        <v>2012</v>
      </c>
      <c r="R213" s="28">
        <f t="shared" si="42"/>
        <v>2010</v>
      </c>
      <c r="S213" s="25">
        <f t="shared" si="41"/>
        <v>2010</v>
      </c>
    </row>
    <row r="214" spans="1:19" ht="14.25" x14ac:dyDescent="0.2">
      <c r="A214" s="23">
        <v>44097.333333333336</v>
      </c>
      <c r="B214" s="28">
        <v>15</v>
      </c>
      <c r="C214" s="17">
        <f t="shared" si="34"/>
        <v>2558</v>
      </c>
      <c r="D214" s="24">
        <f t="shared" si="36"/>
        <v>13.285714285714286</v>
      </c>
      <c r="E214" s="24">
        <f t="shared" si="35"/>
        <v>2.2058823529411766</v>
      </c>
      <c r="F214" s="24">
        <f t="shared" si="38"/>
        <v>2.5630252100840338</v>
      </c>
      <c r="G214" s="24">
        <f t="shared" si="37"/>
        <v>17.941176470588236</v>
      </c>
      <c r="H214" s="24">
        <f t="shared" si="39"/>
        <v>41.029411764705877</v>
      </c>
      <c r="I214" s="26">
        <v>10</v>
      </c>
      <c r="J214" s="26">
        <v>2</v>
      </c>
      <c r="K214" s="26">
        <v>0</v>
      </c>
      <c r="L214" s="26">
        <f>SUM(J214+K214)</f>
        <v>2</v>
      </c>
      <c r="M214" s="26">
        <v>24</v>
      </c>
      <c r="N214" s="28">
        <v>0</v>
      </c>
      <c r="O214" s="16">
        <f t="shared" si="33"/>
        <v>54</v>
      </c>
      <c r="P214" s="27">
        <f>SUM(I214:K214)</f>
        <v>12</v>
      </c>
      <c r="Q214" s="28">
        <f t="shared" si="40"/>
        <v>2030</v>
      </c>
      <c r="R214" s="28">
        <f t="shared" si="42"/>
        <v>2030</v>
      </c>
      <c r="S214" s="25">
        <f t="shared" si="41"/>
        <v>2030</v>
      </c>
    </row>
    <row r="215" spans="1:19" ht="14.25" x14ac:dyDescent="0.2">
      <c r="A215" s="23">
        <v>44098.333333333336</v>
      </c>
      <c r="B215" s="27">
        <v>10</v>
      </c>
      <c r="C215" s="17">
        <f t="shared" si="34"/>
        <v>2568</v>
      </c>
      <c r="D215" s="24">
        <f t="shared" si="36"/>
        <v>12</v>
      </c>
      <c r="E215" s="24">
        <f t="shared" si="35"/>
        <v>1.4705882352941178</v>
      </c>
      <c r="F215" s="24">
        <f t="shared" si="38"/>
        <v>2.3109243697478994</v>
      </c>
      <c r="G215" s="24">
        <f t="shared" si="37"/>
        <v>16.176470588235297</v>
      </c>
      <c r="H215" s="24">
        <f t="shared" si="39"/>
        <v>38.088235294117638</v>
      </c>
      <c r="I215" s="26">
        <v>8</v>
      </c>
      <c r="J215" s="26">
        <v>2</v>
      </c>
      <c r="K215" s="26">
        <v>0</v>
      </c>
      <c r="L215" s="26">
        <f>SUM(J215+K215)</f>
        <v>2</v>
      </c>
      <c r="M215" s="26">
        <v>21</v>
      </c>
      <c r="N215" s="27">
        <v>0</v>
      </c>
      <c r="O215" s="16">
        <f t="shared" si="33"/>
        <v>54</v>
      </c>
      <c r="P215" s="27">
        <f t="shared" ref="P215:P216" si="43">SUM(I215:K215)</f>
        <v>10</v>
      </c>
      <c r="Q215" s="28">
        <f t="shared" si="40"/>
        <v>2062</v>
      </c>
      <c r="R215" s="28">
        <f t="shared" si="42"/>
        <v>2060</v>
      </c>
      <c r="S215" s="25">
        <f t="shared" si="41"/>
        <v>2060</v>
      </c>
    </row>
    <row r="216" spans="1:19" ht="14.25" x14ac:dyDescent="0.2">
      <c r="A216" s="23">
        <v>44099.333333333336</v>
      </c>
      <c r="B216" s="27">
        <v>17</v>
      </c>
      <c r="C216" s="17">
        <f t="shared" si="34"/>
        <v>2585</v>
      </c>
      <c r="D216" s="24">
        <f t="shared" si="36"/>
        <v>11.428571428571429</v>
      </c>
      <c r="E216" s="24">
        <f t="shared" si="35"/>
        <v>2.5</v>
      </c>
      <c r="F216" s="24">
        <f t="shared" si="38"/>
        <v>2.0798319327731094</v>
      </c>
      <c r="G216" s="24">
        <f t="shared" si="37"/>
        <v>14.558823529411766</v>
      </c>
      <c r="H216" s="24">
        <f t="shared" si="39"/>
        <v>37.794117647058826</v>
      </c>
      <c r="I216" s="26">
        <v>11</v>
      </c>
      <c r="J216" s="26">
        <v>2</v>
      </c>
      <c r="K216" s="26">
        <v>1</v>
      </c>
      <c r="L216" s="26">
        <f>SUM(J216+K216)</f>
        <v>3</v>
      </c>
      <c r="M216" s="26">
        <v>26</v>
      </c>
      <c r="N216" s="27">
        <v>0</v>
      </c>
      <c r="O216" s="16">
        <f t="shared" si="33"/>
        <v>54</v>
      </c>
      <c r="P216" s="27">
        <f t="shared" si="43"/>
        <v>14</v>
      </c>
      <c r="Q216" s="28">
        <f t="shared" si="40"/>
        <v>2077</v>
      </c>
      <c r="R216" s="28">
        <f t="shared" si="42"/>
        <v>2075</v>
      </c>
      <c r="S216" s="25">
        <f t="shared" si="41"/>
        <v>2075</v>
      </c>
    </row>
    <row r="217" spans="1:19" ht="14.25" x14ac:dyDescent="0.2">
      <c r="A217" s="23">
        <v>44100.333333333336</v>
      </c>
      <c r="B217" s="27">
        <v>6</v>
      </c>
      <c r="C217" s="17">
        <f t="shared" si="34"/>
        <v>2591</v>
      </c>
      <c r="D217" s="24">
        <f t="shared" si="36"/>
        <v>9.8571428571428577</v>
      </c>
      <c r="E217" s="24">
        <f t="shared" si="35"/>
        <v>0.88235294117647056</v>
      </c>
      <c r="F217" s="24">
        <f t="shared" si="38"/>
        <v>1.9537815126050422</v>
      </c>
      <c r="G217" s="24">
        <f t="shared" si="37"/>
        <v>13.676470588235295</v>
      </c>
      <c r="H217" s="24">
        <f t="shared" si="39"/>
        <v>35.294117647058826</v>
      </c>
      <c r="I217" s="26"/>
      <c r="J217" s="26"/>
      <c r="K217" s="26"/>
      <c r="L217" s="26"/>
      <c r="M217" s="26"/>
      <c r="N217" s="27">
        <v>0</v>
      </c>
      <c r="O217" s="16">
        <f t="shared" si="33"/>
        <v>54</v>
      </c>
      <c r="P217" s="29">
        <v>14</v>
      </c>
      <c r="Q217" s="28">
        <f t="shared" si="40"/>
        <v>2100</v>
      </c>
      <c r="R217" s="28">
        <f t="shared" si="42"/>
        <v>2100</v>
      </c>
      <c r="S217" s="25">
        <f t="shared" si="41"/>
        <v>2100</v>
      </c>
    </row>
    <row r="218" spans="1:19" ht="14.25" x14ac:dyDescent="0.2">
      <c r="A218" s="23">
        <v>44101.333333333336</v>
      </c>
      <c r="B218" s="27">
        <v>5</v>
      </c>
      <c r="C218" s="17">
        <f t="shared" si="34"/>
        <v>2596</v>
      </c>
      <c r="D218" s="24">
        <f t="shared" si="36"/>
        <v>10.285714285714286</v>
      </c>
      <c r="E218" s="24">
        <f t="shared" si="35"/>
        <v>0.73529411764705888</v>
      </c>
      <c r="F218" s="24">
        <f t="shared" si="38"/>
        <v>1.7647058823529409</v>
      </c>
      <c r="G218" s="24">
        <f t="shared" si="37"/>
        <v>12.352941176470587</v>
      </c>
      <c r="H218" s="24">
        <f t="shared" si="39"/>
        <v>34.117647058823529</v>
      </c>
      <c r="I218" s="26"/>
      <c r="J218" s="26"/>
      <c r="K218" s="26"/>
      <c r="L218" s="26"/>
      <c r="M218" s="26"/>
      <c r="N218" s="27">
        <v>0</v>
      </c>
      <c r="O218" s="16">
        <f t="shared" si="33"/>
        <v>54</v>
      </c>
      <c r="P218" s="29">
        <v>14</v>
      </c>
      <c r="Q218" s="28">
        <f t="shared" si="40"/>
        <v>2113</v>
      </c>
      <c r="R218" s="28">
        <f t="shared" si="42"/>
        <v>2115</v>
      </c>
      <c r="S218" s="25">
        <f t="shared" si="41"/>
        <v>2115</v>
      </c>
    </row>
    <row r="219" spans="1:19" ht="14.25" x14ac:dyDescent="0.2">
      <c r="A219" s="23">
        <v>44102.333333333336</v>
      </c>
      <c r="B219" s="27">
        <v>6</v>
      </c>
      <c r="C219" s="17">
        <f t="shared" si="34"/>
        <v>2602</v>
      </c>
      <c r="D219" s="24">
        <f t="shared" si="36"/>
        <v>11.142857142857142</v>
      </c>
      <c r="E219" s="24">
        <f t="shared" si="35"/>
        <v>0.88235294117647056</v>
      </c>
      <c r="F219" s="24">
        <f t="shared" si="38"/>
        <v>1.680672268907563</v>
      </c>
      <c r="G219" s="24">
        <f t="shared" si="37"/>
        <v>11.764705882352942</v>
      </c>
      <c r="H219" s="24">
        <f t="shared" si="39"/>
        <v>33.970588235294116</v>
      </c>
      <c r="I219" s="26">
        <v>13</v>
      </c>
      <c r="J219" s="26">
        <v>2</v>
      </c>
      <c r="K219" s="26">
        <v>0</v>
      </c>
      <c r="L219" s="26">
        <f t="shared" ref="L219:L222" si="44">SUM(J219+K219)</f>
        <v>2</v>
      </c>
      <c r="M219" s="26">
        <v>29</v>
      </c>
      <c r="N219" s="34">
        <v>1</v>
      </c>
      <c r="O219" s="16">
        <f t="shared" si="33"/>
        <v>55</v>
      </c>
      <c r="P219" s="27">
        <f t="shared" ref="P219:P237" si="45">SUM(I219:K219)</f>
        <v>15</v>
      </c>
      <c r="Q219" s="28">
        <f t="shared" si="40"/>
        <v>2119</v>
      </c>
      <c r="R219" s="28">
        <f t="shared" si="42"/>
        <v>2120</v>
      </c>
      <c r="S219" s="25">
        <f t="shared" si="41"/>
        <v>2120</v>
      </c>
    </row>
    <row r="220" spans="1:19" ht="14.25" x14ac:dyDescent="0.2">
      <c r="A220" s="23">
        <v>44103.333333333336</v>
      </c>
      <c r="B220" s="34">
        <v>10</v>
      </c>
      <c r="C220" s="17">
        <f t="shared" si="34"/>
        <v>2612</v>
      </c>
      <c r="D220" s="24">
        <f t="shared" si="36"/>
        <v>11</v>
      </c>
      <c r="E220" s="24">
        <f t="shared" ref="E220:E287" si="46">B220/6.8</f>
        <v>1.4705882352941178</v>
      </c>
      <c r="F220" s="24">
        <f t="shared" si="38"/>
        <v>1.4495798319327731</v>
      </c>
      <c r="G220" s="24">
        <f t="shared" si="37"/>
        <v>10.147058823529411</v>
      </c>
      <c r="H220" s="24">
        <f t="shared" si="39"/>
        <v>31.323529411764703</v>
      </c>
      <c r="I220" s="26">
        <v>9</v>
      </c>
      <c r="J220" s="26">
        <v>1</v>
      </c>
      <c r="K220" s="26">
        <v>1</v>
      </c>
      <c r="L220" s="26">
        <f t="shared" si="44"/>
        <v>2</v>
      </c>
      <c r="M220" s="26">
        <v>24</v>
      </c>
      <c r="N220" s="27">
        <v>0</v>
      </c>
      <c r="O220" s="16">
        <f t="shared" si="33"/>
        <v>55</v>
      </c>
      <c r="P220" s="27">
        <f t="shared" si="45"/>
        <v>11</v>
      </c>
      <c r="Q220" s="28">
        <f t="shared" si="40"/>
        <v>2151</v>
      </c>
      <c r="R220" s="28">
        <f t="shared" si="42"/>
        <v>2150</v>
      </c>
      <c r="S220" s="25">
        <f t="shared" si="41"/>
        <v>2150</v>
      </c>
    </row>
    <row r="221" spans="1:19" ht="14.25" x14ac:dyDescent="0.2">
      <c r="A221" s="23">
        <v>44104.333333333336</v>
      </c>
      <c r="B221" s="27">
        <v>18</v>
      </c>
      <c r="C221" s="17">
        <f t="shared" si="34"/>
        <v>2630</v>
      </c>
      <c r="D221" s="24">
        <f t="shared" si="36"/>
        <v>13.571428571428571</v>
      </c>
      <c r="E221" s="24">
        <f>B221/6.8</f>
        <v>2.6470588235294117</v>
      </c>
      <c r="F221" s="24">
        <f t="shared" si="38"/>
        <v>1.5126050420168067</v>
      </c>
      <c r="G221" s="24">
        <f>E215+E216+E217+E218+E219+E220+E221</f>
        <v>10.588235294117647</v>
      </c>
      <c r="H221" s="24">
        <f>SUM(E208:E221)</f>
        <v>28.529411764705884</v>
      </c>
      <c r="I221" s="26">
        <v>7</v>
      </c>
      <c r="J221" s="26">
        <v>1</v>
      </c>
      <c r="K221" s="26">
        <v>1</v>
      </c>
      <c r="L221" s="26">
        <f t="shared" si="44"/>
        <v>2</v>
      </c>
      <c r="M221" s="26">
        <v>22</v>
      </c>
      <c r="N221" s="27">
        <v>0</v>
      </c>
      <c r="O221" s="16">
        <f t="shared" si="33"/>
        <v>55</v>
      </c>
      <c r="P221" s="27">
        <f t="shared" si="45"/>
        <v>9</v>
      </c>
      <c r="Q221" s="28">
        <f t="shared" si="40"/>
        <v>2190</v>
      </c>
      <c r="R221" s="28">
        <f t="shared" si="42"/>
        <v>2190</v>
      </c>
      <c r="S221" s="25">
        <f t="shared" si="41"/>
        <v>2190</v>
      </c>
    </row>
    <row r="222" spans="1:19" ht="14.25" x14ac:dyDescent="0.2">
      <c r="A222" s="23">
        <v>44105.333333333336</v>
      </c>
      <c r="B222" s="27">
        <v>16</v>
      </c>
      <c r="C222" s="17">
        <f t="shared" si="34"/>
        <v>2646</v>
      </c>
      <c r="D222" s="24">
        <f t="shared" si="36"/>
        <v>14.285714285714286</v>
      </c>
      <c r="E222" s="24">
        <f t="shared" si="46"/>
        <v>2.3529411764705883</v>
      </c>
      <c r="F222" s="24">
        <f t="shared" si="38"/>
        <v>1.6386554621848739</v>
      </c>
      <c r="G222" s="24">
        <f t="shared" si="37"/>
        <v>11.470588235294118</v>
      </c>
      <c r="H222" s="24">
        <f t="shared" si="39"/>
        <v>27.647058823529413</v>
      </c>
      <c r="I222" s="26">
        <v>10</v>
      </c>
      <c r="J222" s="26">
        <v>1</v>
      </c>
      <c r="K222" s="26">
        <v>1</v>
      </c>
      <c r="L222" s="26">
        <f t="shared" si="44"/>
        <v>2</v>
      </c>
      <c r="M222" s="26">
        <v>25</v>
      </c>
      <c r="N222" s="27">
        <v>0</v>
      </c>
      <c r="O222" s="16">
        <f t="shared" si="33"/>
        <v>55</v>
      </c>
      <c r="P222" s="27">
        <f t="shared" si="45"/>
        <v>12</v>
      </c>
      <c r="Q222" s="28">
        <f t="shared" si="40"/>
        <v>2209</v>
      </c>
      <c r="R222" s="28">
        <f t="shared" si="42"/>
        <v>2210</v>
      </c>
      <c r="S222" s="25">
        <f t="shared" si="41"/>
        <v>2210</v>
      </c>
    </row>
    <row r="223" spans="1:19" ht="14.25" x14ac:dyDescent="0.2">
      <c r="A223" s="23">
        <v>44106.333333333336</v>
      </c>
      <c r="B223" s="27">
        <v>16</v>
      </c>
      <c r="C223" s="17">
        <f t="shared" si="34"/>
        <v>2662</v>
      </c>
      <c r="D223" s="24">
        <f t="shared" si="36"/>
        <v>15.714285714285714</v>
      </c>
      <c r="E223" s="24">
        <f t="shared" si="46"/>
        <v>2.3529411764705883</v>
      </c>
      <c r="F223" s="24">
        <f t="shared" si="38"/>
        <v>1.6176470588235294</v>
      </c>
      <c r="G223" s="24">
        <f t="shared" si="37"/>
        <v>11.323529411764707</v>
      </c>
      <c r="H223" s="24">
        <f t="shared" si="39"/>
        <v>25.882352941176471</v>
      </c>
      <c r="I223" s="26">
        <v>10</v>
      </c>
      <c r="J223" s="26">
        <v>2</v>
      </c>
      <c r="K223" s="26">
        <v>0</v>
      </c>
      <c r="L223" s="26">
        <f>SUM(J223+K223)</f>
        <v>2</v>
      </c>
      <c r="M223" s="26">
        <v>28</v>
      </c>
      <c r="N223" s="27">
        <v>0</v>
      </c>
      <c r="O223" s="16">
        <f t="shared" si="33"/>
        <v>55</v>
      </c>
      <c r="P223" s="27">
        <f t="shared" si="45"/>
        <v>12</v>
      </c>
      <c r="Q223" s="28">
        <f t="shared" si="40"/>
        <v>2237</v>
      </c>
      <c r="R223" s="28">
        <f t="shared" si="42"/>
        <v>2235</v>
      </c>
      <c r="S223" s="25">
        <f t="shared" si="41"/>
        <v>2235</v>
      </c>
    </row>
    <row r="224" spans="1:19" ht="14.25" x14ac:dyDescent="0.2">
      <c r="A224" s="23">
        <v>44107.333333333336</v>
      </c>
      <c r="B224" s="27">
        <v>24</v>
      </c>
      <c r="C224" s="17">
        <f t="shared" si="34"/>
        <v>2686</v>
      </c>
      <c r="D224" s="24">
        <f t="shared" si="36"/>
        <v>20.428571428571427</v>
      </c>
      <c r="E224" s="24">
        <f t="shared" si="46"/>
        <v>3.5294117647058822</v>
      </c>
      <c r="F224" s="24">
        <f t="shared" si="38"/>
        <v>1.9957983193277311</v>
      </c>
      <c r="G224" s="24">
        <f t="shared" si="37"/>
        <v>13.970588235294118</v>
      </c>
      <c r="H224" s="24">
        <f t="shared" si="39"/>
        <v>27.647058823529413</v>
      </c>
      <c r="I224" s="26"/>
      <c r="J224" s="26"/>
      <c r="K224" s="26"/>
      <c r="L224" s="26"/>
      <c r="M224" s="26"/>
      <c r="N224" s="27">
        <v>0</v>
      </c>
      <c r="O224" s="16">
        <f t="shared" si="33"/>
        <v>55</v>
      </c>
      <c r="P224" s="29">
        <v>12</v>
      </c>
      <c r="Q224" s="28">
        <f t="shared" si="40"/>
        <v>2249</v>
      </c>
      <c r="R224" s="28">
        <f t="shared" si="42"/>
        <v>2250</v>
      </c>
      <c r="S224" s="25">
        <f t="shared" si="41"/>
        <v>2250</v>
      </c>
    </row>
    <row r="225" spans="1:19" ht="14.25" x14ac:dyDescent="0.2">
      <c r="A225" s="23">
        <v>44108.333333333336</v>
      </c>
      <c r="B225" s="27">
        <v>10</v>
      </c>
      <c r="C225" s="17">
        <f t="shared" si="34"/>
        <v>2696</v>
      </c>
      <c r="D225" s="24">
        <f t="shared" si="36"/>
        <v>25.714285714285715</v>
      </c>
      <c r="E225" s="24">
        <f t="shared" si="46"/>
        <v>1.4705882352941178</v>
      </c>
      <c r="F225" s="24">
        <f t="shared" si="38"/>
        <v>2.1008403361344539</v>
      </c>
      <c r="G225" s="24">
        <f t="shared" si="37"/>
        <v>14.705882352941178</v>
      </c>
      <c r="H225" s="24">
        <f t="shared" si="39"/>
        <v>27.058823529411761</v>
      </c>
      <c r="I225" s="26"/>
      <c r="J225" s="26"/>
      <c r="K225" s="26"/>
      <c r="L225" s="26"/>
      <c r="M225" s="26"/>
      <c r="N225" s="27">
        <v>0</v>
      </c>
      <c r="O225" s="16">
        <f t="shared" si="33"/>
        <v>55</v>
      </c>
      <c r="P225" s="29">
        <v>12</v>
      </c>
      <c r="Q225" s="28">
        <f t="shared" si="40"/>
        <v>2263</v>
      </c>
      <c r="R225" s="28">
        <f t="shared" si="42"/>
        <v>2265</v>
      </c>
      <c r="S225" s="25">
        <f t="shared" si="41"/>
        <v>2265</v>
      </c>
    </row>
    <row r="226" spans="1:19" ht="14.25" x14ac:dyDescent="0.2">
      <c r="A226" s="23">
        <v>44109.333333333336</v>
      </c>
      <c r="B226" s="27">
        <v>16</v>
      </c>
      <c r="C226" s="17">
        <f t="shared" si="34"/>
        <v>2712</v>
      </c>
      <c r="D226" s="24">
        <f t="shared" si="36"/>
        <v>31.714285714285715</v>
      </c>
      <c r="E226" s="24">
        <f t="shared" si="46"/>
        <v>2.3529411764705883</v>
      </c>
      <c r="F226" s="24">
        <f t="shared" si="38"/>
        <v>2.3109243697478989</v>
      </c>
      <c r="G226" s="24">
        <f t="shared" si="37"/>
        <v>16.176470588235293</v>
      </c>
      <c r="H226" s="24">
        <f t="shared" si="39"/>
        <v>27.941176470588232</v>
      </c>
      <c r="I226" s="26">
        <v>8</v>
      </c>
      <c r="J226" s="26">
        <v>2</v>
      </c>
      <c r="K226" s="26">
        <v>0</v>
      </c>
      <c r="L226" s="26">
        <f t="shared" ref="L226:L230" si="47">SUM(J226+K226)</f>
        <v>2</v>
      </c>
      <c r="M226" s="26">
        <v>26</v>
      </c>
      <c r="N226" s="27">
        <v>0</v>
      </c>
      <c r="O226" s="16">
        <f t="shared" si="33"/>
        <v>55</v>
      </c>
      <c r="P226" s="27">
        <f t="shared" si="45"/>
        <v>10</v>
      </c>
      <c r="Q226" s="28">
        <f t="shared" si="40"/>
        <v>2275</v>
      </c>
      <c r="R226" s="28">
        <f t="shared" si="42"/>
        <v>2275</v>
      </c>
      <c r="S226" s="25">
        <f t="shared" si="41"/>
        <v>2275</v>
      </c>
    </row>
    <row r="227" spans="1:19" ht="14.25" x14ac:dyDescent="0.2">
      <c r="A227" s="23">
        <v>44110.333333333336</v>
      </c>
      <c r="B227" s="34">
        <v>43</v>
      </c>
      <c r="C227" s="17">
        <f t="shared" si="34"/>
        <v>2755</v>
      </c>
      <c r="D227" s="24">
        <f t="shared" si="36"/>
        <v>38.571428571428569</v>
      </c>
      <c r="E227" s="24">
        <f t="shared" si="46"/>
        <v>6.3235294117647056</v>
      </c>
      <c r="F227" s="24">
        <f t="shared" si="38"/>
        <v>3.0042016806722693</v>
      </c>
      <c r="G227" s="24">
        <f t="shared" si="37"/>
        <v>21.029411764705884</v>
      </c>
      <c r="H227" s="24">
        <f t="shared" si="39"/>
        <v>31.176470588235293</v>
      </c>
      <c r="I227" s="26">
        <v>6</v>
      </c>
      <c r="J227" s="26">
        <v>2</v>
      </c>
      <c r="K227" s="26">
        <v>0</v>
      </c>
      <c r="L227" s="26">
        <f t="shared" si="47"/>
        <v>2</v>
      </c>
      <c r="M227" s="26">
        <v>23</v>
      </c>
      <c r="N227" s="27">
        <v>0</v>
      </c>
      <c r="O227" s="16">
        <f t="shared" si="33"/>
        <v>55</v>
      </c>
      <c r="P227" s="27">
        <f t="shared" si="45"/>
        <v>8</v>
      </c>
      <c r="Q227" s="28">
        <f t="shared" si="40"/>
        <v>2298</v>
      </c>
      <c r="R227" s="28">
        <f t="shared" si="42"/>
        <v>2300</v>
      </c>
      <c r="S227" s="25">
        <f t="shared" si="41"/>
        <v>2300</v>
      </c>
    </row>
    <row r="228" spans="1:19" ht="14.25" x14ac:dyDescent="0.2">
      <c r="A228" s="23">
        <v>44111.333333333336</v>
      </c>
      <c r="B228" s="27">
        <v>55</v>
      </c>
      <c r="C228" s="17">
        <f t="shared" si="34"/>
        <v>2810</v>
      </c>
      <c r="D228" s="24">
        <f t="shared" si="36"/>
        <v>44.142857142857146</v>
      </c>
      <c r="E228" s="24">
        <f t="shared" si="46"/>
        <v>8.0882352941176467</v>
      </c>
      <c r="F228" s="24">
        <f t="shared" si="38"/>
        <v>3.7815126050420167</v>
      </c>
      <c r="G228" s="24">
        <f t="shared" si="37"/>
        <v>26.470588235294116</v>
      </c>
      <c r="H228" s="24">
        <f t="shared" si="39"/>
        <v>37.058823529411768</v>
      </c>
      <c r="I228" s="26">
        <v>7</v>
      </c>
      <c r="J228" s="26">
        <v>2</v>
      </c>
      <c r="K228" s="26">
        <v>0</v>
      </c>
      <c r="L228" s="26">
        <f t="shared" si="47"/>
        <v>2</v>
      </c>
      <c r="M228" s="26">
        <v>27</v>
      </c>
      <c r="N228" s="34">
        <v>1</v>
      </c>
      <c r="O228" s="16">
        <f t="shared" si="33"/>
        <v>56</v>
      </c>
      <c r="P228" s="27">
        <f t="shared" si="45"/>
        <v>9</v>
      </c>
      <c r="Q228" s="28">
        <f t="shared" si="40"/>
        <v>2312</v>
      </c>
      <c r="R228" s="28">
        <f t="shared" si="42"/>
        <v>2310</v>
      </c>
      <c r="S228" s="25">
        <f t="shared" si="41"/>
        <v>2310</v>
      </c>
    </row>
    <row r="229" spans="1:19" ht="14.25" x14ac:dyDescent="0.2">
      <c r="A229" s="23">
        <v>44112.333333333336</v>
      </c>
      <c r="B229" s="27">
        <v>58</v>
      </c>
      <c r="C229" s="17">
        <f t="shared" si="34"/>
        <v>2868</v>
      </c>
      <c r="D229" s="24">
        <f t="shared" si="36"/>
        <v>46.142857142857146</v>
      </c>
      <c r="E229" s="24">
        <f t="shared" si="46"/>
        <v>8.5294117647058822</v>
      </c>
      <c r="F229" s="24">
        <f t="shared" si="38"/>
        <v>4.6638655462184877</v>
      </c>
      <c r="G229" s="24">
        <f t="shared" si="37"/>
        <v>32.647058823529413</v>
      </c>
      <c r="H229" s="24">
        <f t="shared" si="39"/>
        <v>44.117647058823529</v>
      </c>
      <c r="I229" s="26">
        <v>6</v>
      </c>
      <c r="J229" s="26">
        <v>2</v>
      </c>
      <c r="K229" s="26">
        <v>0</v>
      </c>
      <c r="L229" s="26">
        <f t="shared" si="47"/>
        <v>2</v>
      </c>
      <c r="M229" s="26">
        <v>29</v>
      </c>
      <c r="N229" s="27">
        <v>0</v>
      </c>
      <c r="O229" s="16">
        <f t="shared" si="33"/>
        <v>56</v>
      </c>
      <c r="P229" s="27">
        <f t="shared" si="45"/>
        <v>8</v>
      </c>
      <c r="Q229" s="28">
        <f t="shared" si="40"/>
        <v>2323</v>
      </c>
      <c r="R229" s="28">
        <f t="shared" si="42"/>
        <v>2325</v>
      </c>
      <c r="S229" s="25">
        <f t="shared" si="41"/>
        <v>2325</v>
      </c>
    </row>
    <row r="230" spans="1:19" ht="14.25" x14ac:dyDescent="0.2">
      <c r="A230" s="23">
        <v>44113.333333333336</v>
      </c>
      <c r="B230" s="27">
        <v>64</v>
      </c>
      <c r="C230" s="17">
        <f t="shared" si="34"/>
        <v>2932</v>
      </c>
      <c r="D230" s="24">
        <f t="shared" si="36"/>
        <v>50.285714285714285</v>
      </c>
      <c r="E230" s="24">
        <f t="shared" si="46"/>
        <v>9.4117647058823533</v>
      </c>
      <c r="F230" s="24">
        <f t="shared" si="38"/>
        <v>5.6722689075630255</v>
      </c>
      <c r="G230" s="24">
        <f t="shared" si="37"/>
        <v>39.705882352941181</v>
      </c>
      <c r="H230" s="24">
        <f t="shared" si="39"/>
        <v>51.029411764705884</v>
      </c>
      <c r="I230" s="26">
        <v>10</v>
      </c>
      <c r="J230" s="26">
        <v>2</v>
      </c>
      <c r="K230" s="26">
        <v>0</v>
      </c>
      <c r="L230" s="26">
        <f t="shared" si="47"/>
        <v>2</v>
      </c>
      <c r="M230" s="26">
        <v>23</v>
      </c>
      <c r="N230" s="27">
        <v>0</v>
      </c>
      <c r="O230" s="16">
        <f t="shared" si="33"/>
        <v>56</v>
      </c>
      <c r="P230" s="27">
        <f>SUM(I230:K230)</f>
        <v>12</v>
      </c>
      <c r="Q230" s="28">
        <f t="shared" si="40"/>
        <v>2336</v>
      </c>
      <c r="R230" s="28">
        <f t="shared" si="42"/>
        <v>2335</v>
      </c>
      <c r="S230" s="25">
        <f t="shared" si="41"/>
        <v>2335</v>
      </c>
    </row>
    <row r="231" spans="1:19" ht="14.25" x14ac:dyDescent="0.2">
      <c r="A231" s="23">
        <v>44114.333333333336</v>
      </c>
      <c r="B231" s="27">
        <v>63</v>
      </c>
      <c r="C231" s="17">
        <f t="shared" si="34"/>
        <v>2995</v>
      </c>
      <c r="D231" s="24">
        <f t="shared" si="36"/>
        <v>62.714285714285715</v>
      </c>
      <c r="E231" s="24">
        <f t="shared" si="46"/>
        <v>9.264705882352942</v>
      </c>
      <c r="F231" s="24">
        <f t="shared" si="38"/>
        <v>6.4915966386554631</v>
      </c>
      <c r="G231" s="24">
        <f t="shared" si="37"/>
        <v>45.441176470588239</v>
      </c>
      <c r="H231" s="24">
        <f t="shared" si="39"/>
        <v>59.411764705882355</v>
      </c>
      <c r="I231" s="26"/>
      <c r="J231" s="26"/>
      <c r="K231" s="26"/>
      <c r="L231" s="26"/>
      <c r="M231" s="26"/>
      <c r="N231" s="27">
        <v>0</v>
      </c>
      <c r="O231" s="16">
        <f t="shared" si="33"/>
        <v>56</v>
      </c>
      <c r="P231" s="35">
        <v>12</v>
      </c>
      <c r="Q231" s="28">
        <f t="shared" si="40"/>
        <v>2342</v>
      </c>
      <c r="R231" s="28">
        <f t="shared" si="42"/>
        <v>2340</v>
      </c>
      <c r="S231" s="25">
        <f t="shared" si="41"/>
        <v>2340</v>
      </c>
    </row>
    <row r="232" spans="1:19" ht="14.25" x14ac:dyDescent="0.2">
      <c r="A232" s="23">
        <v>44115.333333333336</v>
      </c>
      <c r="B232" s="27">
        <v>24</v>
      </c>
      <c r="C232" s="17">
        <f t="shared" si="34"/>
        <v>3019</v>
      </c>
      <c r="D232" s="24">
        <f t="shared" si="36"/>
        <v>75.142857142857139</v>
      </c>
      <c r="E232" s="24">
        <f t="shared" si="46"/>
        <v>3.5294117647058822</v>
      </c>
      <c r="F232" s="24">
        <f t="shared" si="38"/>
        <v>6.7857142857142865</v>
      </c>
      <c r="G232" s="24">
        <f t="shared" si="37"/>
        <v>47.500000000000007</v>
      </c>
      <c r="H232" s="24">
        <f t="shared" si="39"/>
        <v>62.205882352941181</v>
      </c>
      <c r="I232" s="26"/>
      <c r="J232" s="26"/>
      <c r="K232" s="26"/>
      <c r="L232" s="26"/>
      <c r="M232" s="26"/>
      <c r="N232" s="27">
        <v>0</v>
      </c>
      <c r="O232" s="16">
        <f t="shared" si="33"/>
        <v>56</v>
      </c>
      <c r="P232" s="35">
        <v>12</v>
      </c>
      <c r="Q232" s="28">
        <f t="shared" si="40"/>
        <v>2347</v>
      </c>
      <c r="R232" s="28">
        <f t="shared" si="42"/>
        <v>2345</v>
      </c>
      <c r="S232" s="25">
        <f t="shared" si="41"/>
        <v>2345</v>
      </c>
    </row>
    <row r="233" spans="1:19" ht="14.25" x14ac:dyDescent="0.2">
      <c r="A233" s="23">
        <v>44116.333333333336</v>
      </c>
      <c r="B233" s="34">
        <v>45</v>
      </c>
      <c r="C233" s="17">
        <f t="shared" si="34"/>
        <v>3064</v>
      </c>
      <c r="D233" s="24">
        <f t="shared" si="36"/>
        <v>87.857142857142861</v>
      </c>
      <c r="E233" s="24">
        <f t="shared" si="46"/>
        <v>6.6176470588235299</v>
      </c>
      <c r="F233" s="24">
        <f t="shared" si="38"/>
        <v>7.3949579831932777</v>
      </c>
      <c r="G233" s="24">
        <f t="shared" si="37"/>
        <v>51.764705882352942</v>
      </c>
      <c r="H233" s="24">
        <f t="shared" si="39"/>
        <v>67.941176470588246</v>
      </c>
      <c r="I233" s="26">
        <v>17</v>
      </c>
      <c r="J233" s="26">
        <v>1</v>
      </c>
      <c r="K233" s="26">
        <v>0</v>
      </c>
      <c r="L233" s="26">
        <f>J233+K233</f>
        <v>1</v>
      </c>
      <c r="M233" s="26">
        <v>32</v>
      </c>
      <c r="N233" s="27">
        <v>0</v>
      </c>
      <c r="O233" s="16">
        <f t="shared" si="33"/>
        <v>56</v>
      </c>
      <c r="P233" s="27">
        <f t="shared" si="45"/>
        <v>18</v>
      </c>
      <c r="Q233" s="28">
        <f t="shared" si="40"/>
        <v>2347</v>
      </c>
      <c r="R233" s="28">
        <f t="shared" si="42"/>
        <v>2345</v>
      </c>
      <c r="S233" s="25">
        <f t="shared" si="41"/>
        <v>2345</v>
      </c>
    </row>
    <row r="234" spans="1:19" ht="14.25" x14ac:dyDescent="0.2">
      <c r="A234" s="23">
        <v>44117.333333333336</v>
      </c>
      <c r="B234" s="34">
        <v>130</v>
      </c>
      <c r="C234" s="17">
        <f t="shared" si="34"/>
        <v>3194</v>
      </c>
      <c r="D234" s="24">
        <f t="shared" si="36"/>
        <v>100.85714285714286</v>
      </c>
      <c r="E234" s="24">
        <f t="shared" si="46"/>
        <v>19.117647058823529</v>
      </c>
      <c r="F234" s="24">
        <f t="shared" si="38"/>
        <v>9.2226890756302531</v>
      </c>
      <c r="G234" s="24">
        <f t="shared" si="37"/>
        <v>64.558823529411768</v>
      </c>
      <c r="H234" s="24">
        <f t="shared" si="39"/>
        <v>85.588235294117652</v>
      </c>
      <c r="I234" s="26">
        <v>19</v>
      </c>
      <c r="J234" s="26">
        <v>1</v>
      </c>
      <c r="K234" s="26">
        <v>0</v>
      </c>
      <c r="L234" s="26">
        <f>J234+K234</f>
        <v>1</v>
      </c>
      <c r="M234" s="26">
        <v>24</v>
      </c>
      <c r="N234" s="27">
        <v>1</v>
      </c>
      <c r="O234" s="16">
        <f t="shared" si="33"/>
        <v>57</v>
      </c>
      <c r="P234" s="27">
        <f t="shared" si="45"/>
        <v>20</v>
      </c>
      <c r="Q234" s="28">
        <f t="shared" si="40"/>
        <v>2355</v>
      </c>
      <c r="R234" s="28">
        <f t="shared" si="42"/>
        <v>2355</v>
      </c>
      <c r="S234" s="148">
        <f t="shared" si="41"/>
        <v>2355</v>
      </c>
    </row>
    <row r="235" spans="1:19" ht="14.25" x14ac:dyDescent="0.2">
      <c r="A235" s="23">
        <v>44118.333333333336</v>
      </c>
      <c r="B235" s="27">
        <v>142</v>
      </c>
      <c r="C235" s="17">
        <f t="shared" si="34"/>
        <v>3336</v>
      </c>
      <c r="D235" s="24">
        <f t="shared" si="36"/>
        <v>109.42857142857143</v>
      </c>
      <c r="E235" s="24">
        <f t="shared" si="46"/>
        <v>20.882352941176471</v>
      </c>
      <c r="F235" s="24">
        <f t="shared" si="38"/>
        <v>11.050420168067225</v>
      </c>
      <c r="G235" s="24">
        <f t="shared" si="37"/>
        <v>77.35294117647058</v>
      </c>
      <c r="H235" s="24">
        <f t="shared" si="39"/>
        <v>103.8235294117647</v>
      </c>
      <c r="I235" s="26">
        <v>24</v>
      </c>
      <c r="J235" s="26">
        <v>1</v>
      </c>
      <c r="K235" s="26">
        <v>0</v>
      </c>
      <c r="L235" s="26">
        <f>J235+K235</f>
        <v>1</v>
      </c>
      <c r="M235" s="26">
        <v>27</v>
      </c>
      <c r="N235" s="27">
        <v>1</v>
      </c>
      <c r="O235" s="16">
        <f t="shared" si="33"/>
        <v>58</v>
      </c>
      <c r="P235" s="27">
        <f>SUM(I235:K235)</f>
        <v>25</v>
      </c>
      <c r="Q235" s="28">
        <f t="shared" si="40"/>
        <v>2368</v>
      </c>
      <c r="R235" s="28">
        <f t="shared" si="42"/>
        <v>2370</v>
      </c>
      <c r="S235" s="148">
        <f t="shared" si="41"/>
        <v>2370</v>
      </c>
    </row>
    <row r="236" spans="1:19" ht="14.25" x14ac:dyDescent="0.2">
      <c r="A236" s="23">
        <v>44119.333333333336</v>
      </c>
      <c r="B236" s="34">
        <v>147</v>
      </c>
      <c r="C236" s="17">
        <f t="shared" si="34"/>
        <v>3483</v>
      </c>
      <c r="D236" s="24">
        <f t="shared" si="36"/>
        <v>119</v>
      </c>
      <c r="E236" s="24">
        <f t="shared" si="46"/>
        <v>21.617647058823529</v>
      </c>
      <c r="F236" s="24">
        <f t="shared" si="38"/>
        <v>12.920168067226891</v>
      </c>
      <c r="G236" s="24">
        <f t="shared" si="37"/>
        <v>90.441176470588232</v>
      </c>
      <c r="H236" s="24">
        <f t="shared" si="39"/>
        <v>123.08823529411765</v>
      </c>
      <c r="I236" s="26">
        <v>24</v>
      </c>
      <c r="J236" s="26">
        <v>2</v>
      </c>
      <c r="K236" s="26">
        <v>0</v>
      </c>
      <c r="L236" s="26">
        <f>J236+K236</f>
        <v>2</v>
      </c>
      <c r="M236" s="26">
        <v>25</v>
      </c>
      <c r="N236" s="27">
        <v>0</v>
      </c>
      <c r="O236" s="16">
        <f t="shared" si="33"/>
        <v>58</v>
      </c>
      <c r="P236" s="27">
        <f t="shared" si="45"/>
        <v>26</v>
      </c>
      <c r="Q236" s="28">
        <f t="shared" si="40"/>
        <v>2383</v>
      </c>
      <c r="R236" s="28">
        <f t="shared" si="42"/>
        <v>2385</v>
      </c>
      <c r="S236" s="148">
        <f t="shared" si="41"/>
        <v>2385</v>
      </c>
    </row>
    <row r="237" spans="1:19" ht="14.25" x14ac:dyDescent="0.2">
      <c r="A237" s="23">
        <v>44120.333333333336</v>
      </c>
      <c r="B237" s="27">
        <v>155</v>
      </c>
      <c r="C237" s="17">
        <f t="shared" si="34"/>
        <v>3638</v>
      </c>
      <c r="D237" s="24">
        <f t="shared" si="36"/>
        <v>125.14285714285714</v>
      </c>
      <c r="E237" s="24">
        <f t="shared" si="46"/>
        <v>22.794117647058822</v>
      </c>
      <c r="F237" s="24">
        <f t="shared" si="38"/>
        <v>14.831932773109244</v>
      </c>
      <c r="G237" s="24">
        <f t="shared" si="37"/>
        <v>103.82352941176471</v>
      </c>
      <c r="H237" s="24">
        <f t="shared" si="39"/>
        <v>143.52941176470588</v>
      </c>
      <c r="I237" s="26">
        <v>24</v>
      </c>
      <c r="J237" s="26">
        <v>2</v>
      </c>
      <c r="K237" s="26">
        <v>0</v>
      </c>
      <c r="L237" s="26">
        <f>J237+K237</f>
        <v>2</v>
      </c>
      <c r="M237" s="26">
        <v>26</v>
      </c>
      <c r="N237" s="27">
        <v>0</v>
      </c>
      <c r="O237" s="16">
        <f t="shared" si="33"/>
        <v>58</v>
      </c>
      <c r="P237" s="27">
        <f t="shared" si="45"/>
        <v>26</v>
      </c>
      <c r="Q237" s="28">
        <f t="shared" si="40"/>
        <v>2399</v>
      </c>
      <c r="R237" s="28">
        <f t="shared" si="42"/>
        <v>2400</v>
      </c>
      <c r="S237" s="148">
        <f t="shared" si="41"/>
        <v>2400</v>
      </c>
    </row>
    <row r="238" spans="1:19" ht="14.25" x14ac:dyDescent="0.2">
      <c r="A238" s="23">
        <v>44121.333333333336</v>
      </c>
      <c r="B238" s="34">
        <v>123</v>
      </c>
      <c r="C238" s="17">
        <f t="shared" si="34"/>
        <v>3761</v>
      </c>
      <c r="D238" s="24">
        <f t="shared" si="36"/>
        <v>143.42857142857142</v>
      </c>
      <c r="E238" s="24">
        <f t="shared" si="46"/>
        <v>18.088235294117649</v>
      </c>
      <c r="F238" s="24">
        <f t="shared" si="38"/>
        <v>16.092436974789916</v>
      </c>
      <c r="G238" s="24">
        <f t="shared" si="37"/>
        <v>112.64705882352942</v>
      </c>
      <c r="H238" s="24">
        <f t="shared" si="39"/>
        <v>158.08823529411765</v>
      </c>
      <c r="I238" s="26"/>
      <c r="J238" s="26"/>
      <c r="K238" s="26"/>
      <c r="L238" s="26"/>
      <c r="M238" s="26"/>
      <c r="N238" s="27">
        <v>0</v>
      </c>
      <c r="O238" s="16">
        <f t="shared" si="33"/>
        <v>58</v>
      </c>
      <c r="P238" s="27">
        <v>26</v>
      </c>
      <c r="Q238" s="28">
        <f t="shared" si="40"/>
        <v>2423</v>
      </c>
      <c r="R238" s="28">
        <f t="shared" si="42"/>
        <v>2425</v>
      </c>
      <c r="S238" s="148">
        <f t="shared" si="41"/>
        <v>2425</v>
      </c>
    </row>
    <row r="239" spans="1:19" ht="14.25" x14ac:dyDescent="0.2">
      <c r="A239" s="23">
        <v>44122.333333333336</v>
      </c>
      <c r="B239" s="27">
        <v>91</v>
      </c>
      <c r="C239" s="17">
        <f t="shared" si="34"/>
        <v>3852</v>
      </c>
      <c r="D239" s="24">
        <f t="shared" si="36"/>
        <v>162.28571428571428</v>
      </c>
      <c r="E239" s="24">
        <f t="shared" si="46"/>
        <v>13.382352941176471</v>
      </c>
      <c r="F239" s="24">
        <f t="shared" si="38"/>
        <v>17.5</v>
      </c>
      <c r="G239" s="24">
        <f>SUM(E233,E234,E235,E236,E237,E238,E239)</f>
        <v>122.5</v>
      </c>
      <c r="H239" s="24">
        <f t="shared" si="39"/>
        <v>170</v>
      </c>
      <c r="I239" s="26"/>
      <c r="J239" s="26"/>
      <c r="K239" s="26"/>
      <c r="L239" s="26"/>
      <c r="M239" s="26"/>
      <c r="N239" s="27">
        <v>0</v>
      </c>
      <c r="O239" s="16">
        <f t="shared" si="33"/>
        <v>58</v>
      </c>
      <c r="P239" s="27">
        <v>26</v>
      </c>
      <c r="Q239" s="28">
        <f t="shared" si="40"/>
        <v>2433</v>
      </c>
      <c r="R239" s="28">
        <f t="shared" si="42"/>
        <v>2435</v>
      </c>
      <c r="S239" s="148">
        <f t="shared" si="41"/>
        <v>2435</v>
      </c>
    </row>
    <row r="240" spans="1:19" ht="14.25" x14ac:dyDescent="0.2">
      <c r="A240" s="23">
        <v>44123.333333333336</v>
      </c>
      <c r="B240" s="34">
        <v>88</v>
      </c>
      <c r="C240" s="17">
        <f t="shared" si="34"/>
        <v>3940</v>
      </c>
      <c r="D240" s="24">
        <f t="shared" si="36"/>
        <v>179.42857142857142</v>
      </c>
      <c r="E240" s="24">
        <f t="shared" si="46"/>
        <v>12.941176470588236</v>
      </c>
      <c r="F240" s="24">
        <f t="shared" si="38"/>
        <v>18.403361344537814</v>
      </c>
      <c r="G240" s="24">
        <f>SUM(E234,E235,E236,E237,E238,E239,E240)</f>
        <v>128.8235294117647</v>
      </c>
      <c r="H240" s="24">
        <f t="shared" si="39"/>
        <v>180.58823529411762</v>
      </c>
      <c r="I240" s="26">
        <v>32</v>
      </c>
      <c r="J240" s="26">
        <v>5</v>
      </c>
      <c r="K240" s="26">
        <v>0</v>
      </c>
      <c r="L240" s="26">
        <f>SUM(K240+J240)</f>
        <v>5</v>
      </c>
      <c r="M240" s="26">
        <v>21</v>
      </c>
      <c r="N240" s="27">
        <v>0</v>
      </c>
      <c r="O240" s="16">
        <f t="shared" si="33"/>
        <v>58</v>
      </c>
      <c r="P240" s="27">
        <f>SUM(I240:K240)</f>
        <v>37</v>
      </c>
      <c r="Q240" s="28">
        <f t="shared" si="40"/>
        <v>2438</v>
      </c>
      <c r="R240" s="28">
        <f t="shared" si="42"/>
        <v>2440</v>
      </c>
      <c r="S240" s="148">
        <f t="shared" si="41"/>
        <v>2440</v>
      </c>
    </row>
    <row r="241" spans="1:19" ht="14.25" x14ac:dyDescent="0.2">
      <c r="A241" s="23">
        <v>44124.333333333336</v>
      </c>
      <c r="B241" s="34">
        <v>258</v>
      </c>
      <c r="C241" s="17">
        <f t="shared" si="34"/>
        <v>4198</v>
      </c>
      <c r="D241" s="24">
        <f t="shared" si="36"/>
        <v>195</v>
      </c>
      <c r="E241" s="24">
        <f t="shared" si="46"/>
        <v>37.941176470588239</v>
      </c>
      <c r="F241" s="24">
        <f t="shared" si="38"/>
        <v>21.092436974789916</v>
      </c>
      <c r="G241" s="24">
        <f>SUM(E235,E236,E237,E238,E239,E240,E241)</f>
        <v>147.64705882352942</v>
      </c>
      <c r="H241" s="24">
        <f t="shared" si="39"/>
        <v>212.20588235294116</v>
      </c>
      <c r="I241" s="26">
        <v>39</v>
      </c>
      <c r="J241" s="26">
        <v>7</v>
      </c>
      <c r="K241" s="26">
        <v>0</v>
      </c>
      <c r="L241" s="26">
        <f>SUM(K241+J241)</f>
        <v>7</v>
      </c>
      <c r="M241" s="26">
        <v>20</v>
      </c>
      <c r="N241" s="27">
        <v>0</v>
      </c>
      <c r="O241" s="16">
        <f t="shared" si="33"/>
        <v>58</v>
      </c>
      <c r="P241" s="27">
        <f>SUM(I241:K241)</f>
        <v>46</v>
      </c>
      <c r="Q241" s="28">
        <f t="shared" si="40"/>
        <v>2472</v>
      </c>
      <c r="R241" s="28">
        <f t="shared" si="42"/>
        <v>2470</v>
      </c>
      <c r="S241" s="148">
        <f t="shared" si="41"/>
        <v>2470</v>
      </c>
    </row>
    <row r="242" spans="1:19" ht="14.25" x14ac:dyDescent="0.2">
      <c r="A242" s="23">
        <v>44125.333333333336</v>
      </c>
      <c r="B242" s="34">
        <v>274</v>
      </c>
      <c r="C242" s="17">
        <f t="shared" si="34"/>
        <v>4472</v>
      </c>
      <c r="D242" s="24">
        <f t="shared" si="36"/>
        <v>223.71428571428572</v>
      </c>
      <c r="E242" s="24">
        <f t="shared" si="46"/>
        <v>40.294117647058826</v>
      </c>
      <c r="F242" s="24">
        <f t="shared" si="38"/>
        <v>23.865546218487395</v>
      </c>
      <c r="G242" s="24">
        <f>SUM(E236,E237,E238,E239,E240,E241,E242)</f>
        <v>167.05882352941177</v>
      </c>
      <c r="H242" s="24">
        <f t="shared" si="39"/>
        <v>244.41176470588232</v>
      </c>
      <c r="I242" s="26">
        <v>31</v>
      </c>
      <c r="J242" s="26">
        <v>6</v>
      </c>
      <c r="K242" s="26">
        <v>0</v>
      </c>
      <c r="L242" s="26">
        <f>SUM(K242+J242)</f>
        <v>6</v>
      </c>
      <c r="M242" s="26">
        <v>20</v>
      </c>
      <c r="N242" s="27">
        <v>0</v>
      </c>
      <c r="O242" s="16">
        <f t="shared" si="33"/>
        <v>58</v>
      </c>
      <c r="P242" s="27">
        <f>SUM(I242:K242)</f>
        <v>37</v>
      </c>
      <c r="Q242" s="28">
        <f t="shared" si="40"/>
        <v>2536</v>
      </c>
      <c r="R242" s="28">
        <f t="shared" si="42"/>
        <v>2535</v>
      </c>
      <c r="S242" s="148">
        <f t="shared" si="41"/>
        <v>2535</v>
      </c>
    </row>
    <row r="243" spans="1:19" ht="14.25" x14ac:dyDescent="0.2">
      <c r="A243" s="23">
        <v>44126.333333333336</v>
      </c>
      <c r="B243" s="34">
        <v>267</v>
      </c>
      <c r="C243" s="17">
        <f t="shared" si="34"/>
        <v>4739</v>
      </c>
      <c r="D243" s="24">
        <f t="shared" si="36"/>
        <v>233.14285714285714</v>
      </c>
      <c r="E243" s="24">
        <f t="shared" si="46"/>
        <v>39.264705882352942</v>
      </c>
      <c r="F243" s="24">
        <f t="shared" si="38"/>
        <v>26.386554621848738</v>
      </c>
      <c r="G243" s="24">
        <f>SUM(E237,E238,E239,E240,E241,E242,E243)</f>
        <v>184.70588235294116</v>
      </c>
      <c r="H243" s="24">
        <f t="shared" si="39"/>
        <v>275.14705882352939</v>
      </c>
      <c r="I243" s="26">
        <v>31</v>
      </c>
      <c r="J243" s="26">
        <v>8</v>
      </c>
      <c r="K243" s="26">
        <v>1</v>
      </c>
      <c r="L243" s="26">
        <f>SUM(K243+J243)</f>
        <v>9</v>
      </c>
      <c r="M243" s="26">
        <v>17</v>
      </c>
      <c r="N243" s="27">
        <v>1</v>
      </c>
      <c r="O243" s="16">
        <f t="shared" si="33"/>
        <v>59</v>
      </c>
      <c r="P243" s="27">
        <f t="shared" ref="P243:P244" si="48">SUM(I243:K243)</f>
        <v>40</v>
      </c>
      <c r="Q243" s="28">
        <f t="shared" si="40"/>
        <v>2591</v>
      </c>
      <c r="R243" s="28">
        <f t="shared" si="42"/>
        <v>2590</v>
      </c>
      <c r="S243" s="148">
        <f t="shared" si="41"/>
        <v>2590</v>
      </c>
    </row>
    <row r="244" spans="1:19" ht="14.25" x14ac:dyDescent="0.2">
      <c r="A244" s="23">
        <v>44127.333333333336</v>
      </c>
      <c r="B244" s="27">
        <v>264</v>
      </c>
      <c r="C244" s="17">
        <f t="shared" si="34"/>
        <v>5003</v>
      </c>
      <c r="D244" s="24">
        <f t="shared" si="36"/>
        <v>259.14285714285717</v>
      </c>
      <c r="E244" s="24">
        <f t="shared" si="46"/>
        <v>38.82352941176471</v>
      </c>
      <c r="F244" s="24">
        <f t="shared" si="38"/>
        <v>28.676470588235297</v>
      </c>
      <c r="G244" s="24">
        <f t="shared" ref="G244:G290" si="49">SUM(E238,E239,E240,E241,E242,E243,E244)</f>
        <v>200.73529411764707</v>
      </c>
      <c r="H244" s="24">
        <f t="shared" si="39"/>
        <v>304.55882352941177</v>
      </c>
      <c r="I244" s="26">
        <v>42</v>
      </c>
      <c r="J244" s="26">
        <v>8</v>
      </c>
      <c r="K244" s="26">
        <v>0</v>
      </c>
      <c r="L244" s="26">
        <f>SUM(K244+J244)</f>
        <v>8</v>
      </c>
      <c r="M244" s="26">
        <v>22</v>
      </c>
      <c r="N244" s="27">
        <v>0</v>
      </c>
      <c r="O244" s="16">
        <f t="shared" si="33"/>
        <v>59</v>
      </c>
      <c r="P244" s="27">
        <f t="shared" si="48"/>
        <v>50</v>
      </c>
      <c r="Q244" s="28">
        <f t="shared" si="40"/>
        <v>2645</v>
      </c>
      <c r="R244" s="28">
        <f t="shared" si="42"/>
        <v>2645</v>
      </c>
      <c r="S244" s="148">
        <f t="shared" si="41"/>
        <v>2645</v>
      </c>
    </row>
    <row r="245" spans="1:19" ht="14.25" x14ac:dyDescent="0.2">
      <c r="A245" s="23">
        <v>44128.333333333336</v>
      </c>
      <c r="B245" s="34">
        <v>324</v>
      </c>
      <c r="C245" s="17">
        <f t="shared" si="34"/>
        <v>5327</v>
      </c>
      <c r="D245" s="24">
        <f t="shared" si="36"/>
        <v>285.28571428571428</v>
      </c>
      <c r="E245" s="24">
        <f t="shared" si="46"/>
        <v>47.647058823529413</v>
      </c>
      <c r="F245" s="24">
        <f t="shared" si="38"/>
        <v>32.899159663865547</v>
      </c>
      <c r="G245" s="24">
        <f t="shared" si="49"/>
        <v>230.29411764705881</v>
      </c>
      <c r="H245" s="24">
        <f t="shared" si="39"/>
        <v>342.94117647058818</v>
      </c>
      <c r="I245" s="26"/>
      <c r="J245" s="26"/>
      <c r="K245" s="26"/>
      <c r="L245" s="26"/>
      <c r="M245" s="26"/>
      <c r="N245" s="27">
        <v>0</v>
      </c>
      <c r="O245" s="16">
        <f t="shared" si="33"/>
        <v>59</v>
      </c>
      <c r="P245" s="27">
        <v>50</v>
      </c>
      <c r="Q245" s="28">
        <f t="shared" si="40"/>
        <v>2708</v>
      </c>
      <c r="R245" s="28">
        <f t="shared" si="42"/>
        <v>2710</v>
      </c>
      <c r="S245" s="148">
        <f t="shared" si="41"/>
        <v>2710</v>
      </c>
    </row>
    <row r="246" spans="1:19" ht="14.25" x14ac:dyDescent="0.2">
      <c r="A246" s="23">
        <v>44129.333333333336</v>
      </c>
      <c r="B246" s="34">
        <v>157</v>
      </c>
      <c r="C246" s="17">
        <f t="shared" si="34"/>
        <v>5484</v>
      </c>
      <c r="D246" s="24">
        <f t="shared" si="36"/>
        <v>311.85714285714283</v>
      </c>
      <c r="E246" s="24">
        <f t="shared" si="46"/>
        <v>23.088235294117649</v>
      </c>
      <c r="F246" s="24">
        <f t="shared" si="38"/>
        <v>34.285714285714285</v>
      </c>
      <c r="G246" s="24">
        <f t="shared" si="49"/>
        <v>240</v>
      </c>
      <c r="H246" s="24">
        <f t="shared" si="39"/>
        <v>362.49999999999994</v>
      </c>
      <c r="I246" s="26"/>
      <c r="J246" s="26"/>
      <c r="K246" s="26"/>
      <c r="L246" s="26"/>
      <c r="M246" s="26"/>
      <c r="N246" s="27">
        <v>0</v>
      </c>
      <c r="O246" s="16">
        <f t="shared" si="33"/>
        <v>59</v>
      </c>
      <c r="P246" s="27">
        <v>50</v>
      </c>
      <c r="Q246" s="28">
        <f t="shared" si="40"/>
        <v>2732</v>
      </c>
      <c r="R246" s="28">
        <f t="shared" si="42"/>
        <v>2730</v>
      </c>
      <c r="S246" s="148">
        <f t="shared" si="41"/>
        <v>2730</v>
      </c>
    </row>
    <row r="247" spans="1:19" ht="14.25" x14ac:dyDescent="0.2">
      <c r="A247" s="23">
        <v>44130.333333333336</v>
      </c>
      <c r="B247" s="34">
        <v>270</v>
      </c>
      <c r="C247" s="17">
        <f t="shared" si="34"/>
        <v>5754</v>
      </c>
      <c r="D247" s="24">
        <f t="shared" si="36"/>
        <v>329.14285714285717</v>
      </c>
      <c r="E247" s="24">
        <f t="shared" si="46"/>
        <v>39.705882352941174</v>
      </c>
      <c r="F247" s="24">
        <f t="shared" si="38"/>
        <v>38.109243697478995</v>
      </c>
      <c r="G247" s="24">
        <f t="shared" si="49"/>
        <v>266.76470588235298</v>
      </c>
      <c r="H247" s="24">
        <f t="shared" si="39"/>
        <v>395.58823529411757</v>
      </c>
      <c r="I247" s="26">
        <v>58</v>
      </c>
      <c r="J247" s="26">
        <v>9</v>
      </c>
      <c r="K247" s="26">
        <v>4</v>
      </c>
      <c r="L247" s="26">
        <f t="shared" ref="L247:L272" si="50">SUM(K247+J247)</f>
        <v>13</v>
      </c>
      <c r="M247" s="26">
        <v>22</v>
      </c>
      <c r="N247" s="34">
        <v>1</v>
      </c>
      <c r="O247" s="16">
        <f t="shared" si="33"/>
        <v>60</v>
      </c>
      <c r="P247" s="27">
        <f>SUM(I247:K247)</f>
        <v>71</v>
      </c>
      <c r="Q247" s="28">
        <f t="shared" si="40"/>
        <v>2756</v>
      </c>
      <c r="R247" s="28">
        <f t="shared" si="42"/>
        <v>2755</v>
      </c>
      <c r="S247" s="148">
        <f t="shared" si="41"/>
        <v>2755</v>
      </c>
    </row>
    <row r="248" spans="1:19" ht="14.25" x14ac:dyDescent="0.2">
      <c r="A248" s="23">
        <v>44131.333333333336</v>
      </c>
      <c r="B248" s="34">
        <v>441</v>
      </c>
      <c r="C248" s="17">
        <f t="shared" si="34"/>
        <v>6195</v>
      </c>
      <c r="D248" s="24">
        <f t="shared" si="36"/>
        <v>347</v>
      </c>
      <c r="E248" s="24">
        <f t="shared" si="46"/>
        <v>64.852941176470594</v>
      </c>
      <c r="F248" s="24">
        <f t="shared" si="38"/>
        <v>41.95378151260504</v>
      </c>
      <c r="G248" s="24">
        <f t="shared" si="49"/>
        <v>293.6764705882353</v>
      </c>
      <c r="H248" s="24">
        <f t="shared" si="39"/>
        <v>441.32352941176464</v>
      </c>
      <c r="I248" s="26">
        <v>67</v>
      </c>
      <c r="J248" s="26">
        <v>11</v>
      </c>
      <c r="K248" s="26">
        <v>4</v>
      </c>
      <c r="L248" s="26">
        <f t="shared" si="50"/>
        <v>15</v>
      </c>
      <c r="M248" s="26">
        <v>20</v>
      </c>
      <c r="N248" s="27">
        <v>0</v>
      </c>
      <c r="O248" s="16">
        <f t="shared" si="33"/>
        <v>60</v>
      </c>
      <c r="P248" s="27">
        <f>SUM(I248:K248)</f>
        <v>82</v>
      </c>
      <c r="Q248" s="28">
        <f t="shared" si="40"/>
        <v>2875</v>
      </c>
      <c r="R248" s="28">
        <f t="shared" si="42"/>
        <v>2875</v>
      </c>
      <c r="S248" s="148">
        <f t="shared" si="41"/>
        <v>2875</v>
      </c>
    </row>
    <row r="249" spans="1:19" ht="14.25" x14ac:dyDescent="0.2">
      <c r="A249" s="23">
        <v>44132.333333333336</v>
      </c>
      <c r="B249" s="34">
        <v>460</v>
      </c>
      <c r="C249" s="17">
        <f t="shared" si="34"/>
        <v>6655</v>
      </c>
      <c r="D249" s="24">
        <f t="shared" si="36"/>
        <v>353.14285714285717</v>
      </c>
      <c r="E249" s="24">
        <f t="shared" si="46"/>
        <v>67.64705882352942</v>
      </c>
      <c r="F249" s="24">
        <f t="shared" si="38"/>
        <v>45.861344537815135</v>
      </c>
      <c r="G249" s="24">
        <f t="shared" si="49"/>
        <v>321.02941176470597</v>
      </c>
      <c r="H249" s="24">
        <f t="shared" si="39"/>
        <v>488.08823529411757</v>
      </c>
      <c r="I249" s="26">
        <v>65</v>
      </c>
      <c r="J249" s="26">
        <v>11</v>
      </c>
      <c r="K249" s="26">
        <v>4</v>
      </c>
      <c r="L249" s="26">
        <f t="shared" si="50"/>
        <v>15</v>
      </c>
      <c r="M249" s="26">
        <v>21</v>
      </c>
      <c r="N249" s="34">
        <v>6</v>
      </c>
      <c r="O249" s="16">
        <f t="shared" si="33"/>
        <v>66</v>
      </c>
      <c r="P249" s="27">
        <f>SUM(I249:K249)</f>
        <v>80</v>
      </c>
      <c r="Q249" s="28">
        <f t="shared" si="40"/>
        <v>3019</v>
      </c>
      <c r="R249" s="28">
        <f t="shared" si="42"/>
        <v>3020</v>
      </c>
      <c r="S249" s="148">
        <f t="shared" si="41"/>
        <v>3020</v>
      </c>
    </row>
    <row r="250" spans="1:19" ht="14.25" x14ac:dyDescent="0.2">
      <c r="A250" s="23">
        <v>44133.333333333336</v>
      </c>
      <c r="B250" s="27">
        <v>388</v>
      </c>
      <c r="C250" s="17">
        <f t="shared" si="34"/>
        <v>7043</v>
      </c>
      <c r="D250" s="24">
        <f t="shared" si="36"/>
        <v>371.42857142857144</v>
      </c>
      <c r="E250" s="24">
        <f t="shared" si="46"/>
        <v>57.058823529411768</v>
      </c>
      <c r="F250" s="24">
        <f t="shared" si="38"/>
        <v>48.403361344537814</v>
      </c>
      <c r="G250" s="24">
        <f t="shared" si="49"/>
        <v>338.8235294117647</v>
      </c>
      <c r="H250" s="24">
        <f t="shared" si="39"/>
        <v>523.52941176470586</v>
      </c>
      <c r="I250" s="26">
        <v>72</v>
      </c>
      <c r="J250" s="26">
        <v>12</v>
      </c>
      <c r="K250" s="26">
        <v>3</v>
      </c>
      <c r="L250" s="26">
        <f t="shared" si="50"/>
        <v>15</v>
      </c>
      <c r="M250" s="26">
        <v>19</v>
      </c>
      <c r="N250" s="34">
        <v>5</v>
      </c>
      <c r="O250" s="16">
        <f t="shared" si="33"/>
        <v>71</v>
      </c>
      <c r="P250" s="27">
        <f>SUM(I250:K250)</f>
        <v>87</v>
      </c>
      <c r="Q250" s="28">
        <f t="shared" si="40"/>
        <v>3159</v>
      </c>
      <c r="R250" s="28">
        <f t="shared" si="42"/>
        <v>3160</v>
      </c>
      <c r="S250" s="148">
        <f t="shared" si="41"/>
        <v>3160</v>
      </c>
    </row>
    <row r="251" spans="1:19" ht="14.25" x14ac:dyDescent="0.2">
      <c r="A251" s="23">
        <v>44134.333333333336</v>
      </c>
      <c r="B251" s="34">
        <v>389</v>
      </c>
      <c r="C251" s="17">
        <f t="shared" si="34"/>
        <v>7432</v>
      </c>
      <c r="D251" s="24">
        <f t="shared" si="36"/>
        <v>368.57142857142856</v>
      </c>
      <c r="E251" s="24">
        <f t="shared" si="46"/>
        <v>57.205882352941181</v>
      </c>
      <c r="F251" s="24">
        <f t="shared" si="38"/>
        <v>51.029411764705877</v>
      </c>
      <c r="G251" s="24">
        <f t="shared" si="49"/>
        <v>357.20588235294116</v>
      </c>
      <c r="H251" s="24">
        <f t="shared" si="39"/>
        <v>557.94117647058829</v>
      </c>
      <c r="I251" s="26">
        <v>67</v>
      </c>
      <c r="J251" s="26">
        <v>13</v>
      </c>
      <c r="K251" s="26">
        <v>3</v>
      </c>
      <c r="L251" s="26">
        <f t="shared" si="50"/>
        <v>16</v>
      </c>
      <c r="M251" s="26">
        <v>17</v>
      </c>
      <c r="N251" s="27">
        <v>1</v>
      </c>
      <c r="O251" s="16">
        <f t="shared" si="33"/>
        <v>72</v>
      </c>
      <c r="P251" s="27">
        <f>SUM(I251:K251)</f>
        <v>83</v>
      </c>
      <c r="Q251" s="28">
        <f t="shared" si="40"/>
        <v>3318</v>
      </c>
      <c r="R251" s="28">
        <f t="shared" si="42"/>
        <v>3320</v>
      </c>
      <c r="S251" s="148">
        <f t="shared" si="41"/>
        <v>3320</v>
      </c>
    </row>
    <row r="252" spans="1:19" ht="14.25" x14ac:dyDescent="0.2">
      <c r="A252" s="23">
        <v>44135.333333333336</v>
      </c>
      <c r="B252" s="27">
        <v>367</v>
      </c>
      <c r="C252" s="17">
        <f t="shared" si="34"/>
        <v>7799</v>
      </c>
      <c r="D252" s="24">
        <f t="shared" si="36"/>
        <v>373.57142857142856</v>
      </c>
      <c r="E252" s="24">
        <f t="shared" si="46"/>
        <v>53.970588235294116</v>
      </c>
      <c r="F252" s="24">
        <f t="shared" si="38"/>
        <v>51.932773109243691</v>
      </c>
      <c r="G252" s="24">
        <f t="shared" si="49"/>
        <v>363.52941176470586</v>
      </c>
      <c r="H252" s="24">
        <f t="shared" si="39"/>
        <v>593.82352941176475</v>
      </c>
      <c r="I252" s="26"/>
      <c r="J252" s="26"/>
      <c r="K252" s="26"/>
      <c r="L252" s="26"/>
      <c r="M252" s="26"/>
      <c r="N252" s="27">
        <v>5</v>
      </c>
      <c r="O252" s="16">
        <f t="shared" si="33"/>
        <v>77</v>
      </c>
      <c r="P252" s="27">
        <v>83</v>
      </c>
      <c r="Q252" s="28">
        <f t="shared" si="40"/>
        <v>3441</v>
      </c>
      <c r="R252" s="28">
        <f t="shared" si="42"/>
        <v>3440</v>
      </c>
      <c r="S252" s="148">
        <f t="shared" si="41"/>
        <v>3440</v>
      </c>
    </row>
    <row r="253" spans="1:19" ht="14.25" x14ac:dyDescent="0.2">
      <c r="A253" s="23">
        <v>44136.333333333336</v>
      </c>
      <c r="B253" s="34">
        <v>285</v>
      </c>
      <c r="C253" s="17">
        <f t="shared" si="34"/>
        <v>8084</v>
      </c>
      <c r="D253" s="24">
        <f t="shared" si="36"/>
        <v>378.57142857142856</v>
      </c>
      <c r="E253" s="24">
        <f t="shared" si="46"/>
        <v>41.911764705882355</v>
      </c>
      <c r="F253" s="24">
        <f t="shared" si="38"/>
        <v>54.62184873949581</v>
      </c>
      <c r="G253" s="24">
        <f t="shared" si="49"/>
        <v>382.35294117647067</v>
      </c>
      <c r="H253" s="24">
        <f t="shared" si="39"/>
        <v>622.35294117647061</v>
      </c>
      <c r="I253" s="26"/>
      <c r="J253" s="26"/>
      <c r="K253" s="26"/>
      <c r="L253" s="26"/>
      <c r="M253" s="26"/>
      <c r="N253" s="34">
        <v>3</v>
      </c>
      <c r="O253" s="16">
        <f t="shared" si="33"/>
        <v>80</v>
      </c>
      <c r="P253" s="27">
        <v>83</v>
      </c>
      <c r="Q253" s="28">
        <f t="shared" si="40"/>
        <v>3532</v>
      </c>
      <c r="R253" s="28">
        <f t="shared" si="42"/>
        <v>3530</v>
      </c>
      <c r="S253" s="148">
        <f t="shared" si="41"/>
        <v>3530</v>
      </c>
    </row>
    <row r="254" spans="1:19" ht="14.25" x14ac:dyDescent="0.2">
      <c r="A254" s="23">
        <v>44137.333333333336</v>
      </c>
      <c r="B254" s="27">
        <v>250</v>
      </c>
      <c r="C254" s="17">
        <f t="shared" si="34"/>
        <v>8334</v>
      </c>
      <c r="D254" s="24">
        <f t="shared" si="36"/>
        <v>388.42857142857144</v>
      </c>
      <c r="E254" s="24">
        <f t="shared" si="46"/>
        <v>36.764705882352942</v>
      </c>
      <c r="F254" s="24">
        <f t="shared" si="38"/>
        <v>54.201680672268914</v>
      </c>
      <c r="G254" s="24">
        <f t="shared" si="49"/>
        <v>379.41176470588238</v>
      </c>
      <c r="H254" s="24">
        <f t="shared" si="39"/>
        <v>646.17647058823536</v>
      </c>
      <c r="I254" s="26">
        <v>102</v>
      </c>
      <c r="J254" s="26">
        <v>13</v>
      </c>
      <c r="K254" s="26">
        <v>3</v>
      </c>
      <c r="L254" s="26">
        <f t="shared" si="50"/>
        <v>16</v>
      </c>
      <c r="M254" s="26">
        <v>22</v>
      </c>
      <c r="N254" s="34">
        <v>4</v>
      </c>
      <c r="O254" s="16">
        <f t="shared" si="33"/>
        <v>84</v>
      </c>
      <c r="P254" s="27">
        <f>SUM(I254:K254)</f>
        <v>118</v>
      </c>
      <c r="Q254" s="28">
        <f t="shared" si="40"/>
        <v>3585</v>
      </c>
      <c r="R254" s="28">
        <f t="shared" si="42"/>
        <v>3585</v>
      </c>
      <c r="S254" s="148">
        <f t="shared" si="41"/>
        <v>3585</v>
      </c>
    </row>
    <row r="255" spans="1:19" ht="14.25" x14ac:dyDescent="0.2">
      <c r="A255" s="23">
        <v>44138.333333333336</v>
      </c>
      <c r="B255" s="34">
        <v>476</v>
      </c>
      <c r="C255" s="17">
        <f t="shared" si="34"/>
        <v>8810</v>
      </c>
      <c r="D255" s="24">
        <f t="shared" si="36"/>
        <v>389.71428571428572</v>
      </c>
      <c r="E255" s="24">
        <f t="shared" si="46"/>
        <v>70</v>
      </c>
      <c r="F255" s="24">
        <f t="shared" si="38"/>
        <v>54.936974789915965</v>
      </c>
      <c r="G255" s="24">
        <f t="shared" si="49"/>
        <v>384.55882352941177</v>
      </c>
      <c r="H255" s="24">
        <f t="shared" si="39"/>
        <v>678.23529411764707</v>
      </c>
      <c r="I255" s="26">
        <v>114</v>
      </c>
      <c r="J255" s="26">
        <v>15</v>
      </c>
      <c r="K255" s="26">
        <v>4</v>
      </c>
      <c r="L255" s="26">
        <f t="shared" si="50"/>
        <v>19</v>
      </c>
      <c r="M255" s="26">
        <v>22</v>
      </c>
      <c r="N255" s="34">
        <v>3</v>
      </c>
      <c r="O255" s="16">
        <f t="shared" si="33"/>
        <v>87</v>
      </c>
      <c r="P255" s="27">
        <f>SUM(I255:K255)</f>
        <v>133</v>
      </c>
      <c r="Q255" s="28">
        <f t="shared" si="40"/>
        <v>3828</v>
      </c>
      <c r="R255" s="28">
        <f t="shared" si="42"/>
        <v>3830</v>
      </c>
      <c r="S255" s="148">
        <f t="shared" si="41"/>
        <v>3830</v>
      </c>
    </row>
    <row r="256" spans="1:19" ht="14.25" x14ac:dyDescent="0.2">
      <c r="A256" s="23">
        <v>44139.333333333336</v>
      </c>
      <c r="B256" s="27">
        <v>495</v>
      </c>
      <c r="C256" s="17">
        <f t="shared" si="34"/>
        <v>9305</v>
      </c>
      <c r="D256" s="24">
        <f t="shared" si="36"/>
        <v>389.14285714285717</v>
      </c>
      <c r="E256" s="24">
        <f t="shared" si="46"/>
        <v>72.794117647058826</v>
      </c>
      <c r="F256" s="24">
        <f t="shared" si="38"/>
        <v>55.67226890756303</v>
      </c>
      <c r="G256" s="24">
        <f t="shared" si="49"/>
        <v>389.70588235294122</v>
      </c>
      <c r="H256" s="24">
        <f t="shared" si="39"/>
        <v>710.73529411764707</v>
      </c>
      <c r="I256" s="26">
        <v>109</v>
      </c>
      <c r="J256" s="26">
        <v>19</v>
      </c>
      <c r="K256" s="26">
        <v>5</v>
      </c>
      <c r="L256" s="26">
        <f t="shared" si="50"/>
        <v>24</v>
      </c>
      <c r="M256" s="26">
        <v>23</v>
      </c>
      <c r="N256" s="34">
        <v>3</v>
      </c>
      <c r="O256" s="16">
        <f t="shared" si="33"/>
        <v>90</v>
      </c>
      <c r="P256" s="27">
        <f>SUM(I256:K256)</f>
        <v>133</v>
      </c>
      <c r="Q256" s="28">
        <f t="shared" si="40"/>
        <v>4102</v>
      </c>
      <c r="R256" s="28">
        <f t="shared" si="42"/>
        <v>4100</v>
      </c>
      <c r="S256" s="148">
        <f t="shared" si="41"/>
        <v>4100</v>
      </c>
    </row>
    <row r="257" spans="1:19" ht="14.25" x14ac:dyDescent="0.2">
      <c r="A257" s="23">
        <v>44140.333333333336</v>
      </c>
      <c r="B257" s="27">
        <v>457</v>
      </c>
      <c r="C257" s="17">
        <f t="shared" si="34"/>
        <v>9762</v>
      </c>
      <c r="D257" s="24">
        <f t="shared" si="36"/>
        <v>366.85714285714283</v>
      </c>
      <c r="E257" s="24">
        <f t="shared" si="46"/>
        <v>67.205882352941174</v>
      </c>
      <c r="F257" s="24">
        <f t="shared" si="38"/>
        <v>57.121848739495803</v>
      </c>
      <c r="G257" s="24">
        <f t="shared" si="49"/>
        <v>399.85294117647061</v>
      </c>
      <c r="H257" s="24">
        <f t="shared" si="39"/>
        <v>738.67647058823536</v>
      </c>
      <c r="I257" s="26">
        <v>106</v>
      </c>
      <c r="J257" s="26">
        <v>20</v>
      </c>
      <c r="K257" s="26">
        <v>6</v>
      </c>
      <c r="L257" s="26">
        <f t="shared" si="50"/>
        <v>26</v>
      </c>
      <c r="M257" s="26">
        <v>14</v>
      </c>
      <c r="N257" s="27">
        <v>2</v>
      </c>
      <c r="O257" s="16">
        <f t="shared" si="33"/>
        <v>92</v>
      </c>
      <c r="P257" s="27">
        <f>SUM(I257:K257)</f>
        <v>132</v>
      </c>
      <c r="Q257" s="28">
        <f t="shared" si="40"/>
        <v>4370</v>
      </c>
      <c r="R257" s="28">
        <f t="shared" si="42"/>
        <v>4370</v>
      </c>
      <c r="S257" s="148">
        <f t="shared" si="41"/>
        <v>4370</v>
      </c>
    </row>
    <row r="258" spans="1:19" ht="14.25" x14ac:dyDescent="0.2">
      <c r="A258" s="23">
        <v>44141.333333333336</v>
      </c>
      <c r="B258" s="27">
        <v>398</v>
      </c>
      <c r="C258" s="17">
        <f t="shared" si="34"/>
        <v>10160</v>
      </c>
      <c r="D258" s="24">
        <f t="shared" si="36"/>
        <v>358.57142857142856</v>
      </c>
      <c r="E258" s="24">
        <f t="shared" si="46"/>
        <v>58.529411764705884</v>
      </c>
      <c r="F258" s="24">
        <f t="shared" si="38"/>
        <v>57.310924369747895</v>
      </c>
      <c r="G258" s="24">
        <f t="shared" si="49"/>
        <v>401.17647058823525</v>
      </c>
      <c r="H258" s="24">
        <f t="shared" si="39"/>
        <v>758.38235294117635</v>
      </c>
      <c r="I258" s="26">
        <v>103</v>
      </c>
      <c r="J258" s="26">
        <v>22</v>
      </c>
      <c r="K258" s="26">
        <v>6</v>
      </c>
      <c r="L258" s="26">
        <f t="shared" si="50"/>
        <v>28</v>
      </c>
      <c r="M258" s="26">
        <v>13</v>
      </c>
      <c r="N258" s="34">
        <v>6</v>
      </c>
      <c r="O258" s="16">
        <f t="shared" si="33"/>
        <v>98</v>
      </c>
      <c r="P258" s="27">
        <f t="shared" ref="P258" si="51">SUM(I258:K258)</f>
        <v>131</v>
      </c>
      <c r="Q258" s="28">
        <f t="shared" si="40"/>
        <v>4635</v>
      </c>
      <c r="R258" s="28">
        <f t="shared" si="42"/>
        <v>4635</v>
      </c>
      <c r="S258" s="148">
        <f t="shared" si="41"/>
        <v>4635</v>
      </c>
    </row>
    <row r="259" spans="1:19" ht="14.25" x14ac:dyDescent="0.2">
      <c r="A259" s="23">
        <v>44142.333333333336</v>
      </c>
      <c r="B259" s="34">
        <v>363</v>
      </c>
      <c r="C259" s="17">
        <f t="shared" si="34"/>
        <v>10523</v>
      </c>
      <c r="D259" s="24">
        <f>AVERAGE(B256:B262)</f>
        <v>355.42857142857144</v>
      </c>
      <c r="E259" s="24">
        <f t="shared" si="46"/>
        <v>53.382352941176471</v>
      </c>
      <c r="F259" s="24">
        <f t="shared" si="38"/>
        <v>57.226890756302524</v>
      </c>
      <c r="G259" s="24">
        <f t="shared" si="49"/>
        <v>400.58823529411768</v>
      </c>
      <c r="H259" s="24">
        <f t="shared" si="39"/>
        <v>764.11764705882354</v>
      </c>
      <c r="I259" s="26"/>
      <c r="J259" s="26"/>
      <c r="K259" s="26"/>
      <c r="L259" s="26"/>
      <c r="M259" s="26"/>
      <c r="N259" s="34">
        <v>2</v>
      </c>
      <c r="O259" s="16">
        <f t="shared" si="33"/>
        <v>100</v>
      </c>
      <c r="P259" s="27">
        <v>131</v>
      </c>
      <c r="Q259" s="28">
        <f t="shared" si="40"/>
        <v>4959</v>
      </c>
      <c r="R259" s="28">
        <f t="shared" si="42"/>
        <v>4960</v>
      </c>
      <c r="S259" s="148">
        <f t="shared" si="41"/>
        <v>4960</v>
      </c>
    </row>
    <row r="260" spans="1:19" ht="14.25" x14ac:dyDescent="0.2">
      <c r="A260" s="23">
        <v>44143.333333333336</v>
      </c>
      <c r="B260" s="34">
        <v>129</v>
      </c>
      <c r="C260" s="17">
        <f t="shared" si="34"/>
        <v>10652</v>
      </c>
      <c r="D260" s="24">
        <f>AVERAGE(B257:B263)</f>
        <v>331.14285714285717</v>
      </c>
      <c r="E260" s="24">
        <f t="shared" si="46"/>
        <v>18.97058823529412</v>
      </c>
      <c r="F260" s="24">
        <f t="shared" si="38"/>
        <v>53.949579831932773</v>
      </c>
      <c r="G260" s="24">
        <f t="shared" si="49"/>
        <v>377.64705882352939</v>
      </c>
      <c r="H260" s="24">
        <f t="shared" si="39"/>
        <v>760.00000000000011</v>
      </c>
      <c r="I260" s="26"/>
      <c r="J260" s="26"/>
      <c r="K260" s="26"/>
      <c r="L260" s="26"/>
      <c r="M260" s="26"/>
      <c r="N260" s="34">
        <v>2</v>
      </c>
      <c r="O260" s="16">
        <f t="shared" si="33"/>
        <v>102</v>
      </c>
      <c r="P260" s="27">
        <v>131</v>
      </c>
      <c r="Q260" s="28">
        <f t="shared" si="40"/>
        <v>5116</v>
      </c>
      <c r="R260" s="28">
        <f t="shared" si="42"/>
        <v>5115</v>
      </c>
      <c r="S260" s="148">
        <f t="shared" si="41"/>
        <v>5115</v>
      </c>
    </row>
    <row r="261" spans="1:19" ht="14.25" x14ac:dyDescent="0.2">
      <c r="A261" s="23">
        <v>44144.333333333336</v>
      </c>
      <c r="B261" s="34">
        <v>192</v>
      </c>
      <c r="C261" s="17">
        <f t="shared" si="34"/>
        <v>10844</v>
      </c>
      <c r="D261" s="24">
        <f>AVERAGE(B258:B264)</f>
        <v>313</v>
      </c>
      <c r="E261" s="24">
        <f t="shared" si="46"/>
        <v>28.235294117647058</v>
      </c>
      <c r="F261" s="24">
        <f t="shared" si="38"/>
        <v>52.731092436974791</v>
      </c>
      <c r="G261" s="24">
        <f t="shared" si="49"/>
        <v>369.11764705882354</v>
      </c>
      <c r="H261" s="24">
        <f t="shared" si="39"/>
        <v>748.52941176470597</v>
      </c>
      <c r="I261" s="26">
        <v>109</v>
      </c>
      <c r="J261" s="26">
        <v>25</v>
      </c>
      <c r="K261" s="26">
        <v>6</v>
      </c>
      <c r="L261" s="26">
        <f t="shared" si="50"/>
        <v>31</v>
      </c>
      <c r="M261" s="26">
        <v>16</v>
      </c>
      <c r="N261" s="34">
        <v>1</v>
      </c>
      <c r="O261" s="16">
        <f t="shared" si="33"/>
        <v>103</v>
      </c>
      <c r="P261" s="27">
        <f>SUM(I261:K261)</f>
        <v>140</v>
      </c>
      <c r="Q261" s="28">
        <f t="shared" si="40"/>
        <v>5377</v>
      </c>
      <c r="R261" s="28">
        <f t="shared" si="42"/>
        <v>5375</v>
      </c>
      <c r="S261" s="148">
        <f t="shared" si="41"/>
        <v>5375</v>
      </c>
    </row>
    <row r="262" spans="1:19" ht="14.25" x14ac:dyDescent="0.2">
      <c r="A262" s="23">
        <v>44145.333333333336</v>
      </c>
      <c r="B262" s="34">
        <v>454</v>
      </c>
      <c r="C262" s="17">
        <f t="shared" si="34"/>
        <v>11298</v>
      </c>
      <c r="D262" s="24">
        <f t="shared" ref="D262:D277" si="52">AVERAGE(B259:B265)</f>
        <v>304</v>
      </c>
      <c r="E262" s="24">
        <f t="shared" si="46"/>
        <v>66.764705882352942</v>
      </c>
      <c r="F262" s="24">
        <f t="shared" si="38"/>
        <v>52.268907563025209</v>
      </c>
      <c r="G262" s="24">
        <f t="shared" si="49"/>
        <v>365.88235294117646</v>
      </c>
      <c r="H262" s="24">
        <f t="shared" si="39"/>
        <v>750.44117647058829</v>
      </c>
      <c r="I262" s="26">
        <v>115</v>
      </c>
      <c r="J262" s="26">
        <v>26</v>
      </c>
      <c r="K262" s="26">
        <v>6</v>
      </c>
      <c r="L262" s="26">
        <f t="shared" si="50"/>
        <v>32</v>
      </c>
      <c r="M262" s="26">
        <v>18</v>
      </c>
      <c r="N262" s="34">
        <v>5</v>
      </c>
      <c r="O262" s="16">
        <f t="shared" si="33"/>
        <v>108</v>
      </c>
      <c r="P262" s="27">
        <f>SUM(I262:K262)</f>
        <v>147</v>
      </c>
      <c r="Q262" s="28">
        <f t="shared" si="40"/>
        <v>5811</v>
      </c>
      <c r="R262" s="28">
        <f t="shared" si="42"/>
        <v>5810</v>
      </c>
      <c r="S262" s="148">
        <f t="shared" si="41"/>
        <v>5810</v>
      </c>
    </row>
    <row r="263" spans="1:19" ht="14.25" x14ac:dyDescent="0.2">
      <c r="A263" s="23">
        <v>44146.333333333336</v>
      </c>
      <c r="B263" s="34">
        <v>325</v>
      </c>
      <c r="C263" s="17">
        <f t="shared" si="34"/>
        <v>11623</v>
      </c>
      <c r="D263" s="24">
        <f t="shared" si="52"/>
        <v>289.85714285714283</v>
      </c>
      <c r="E263" s="24">
        <f t="shared" si="46"/>
        <v>47.794117647058826</v>
      </c>
      <c r="F263" s="24">
        <f t="shared" si="38"/>
        <v>48.69747899159664</v>
      </c>
      <c r="G263" s="24">
        <f t="shared" si="49"/>
        <v>340.88235294117646</v>
      </c>
      <c r="H263" s="24">
        <f t="shared" si="39"/>
        <v>730.58823529411768</v>
      </c>
      <c r="I263" s="26">
        <v>111</v>
      </c>
      <c r="J263" s="26">
        <v>24</v>
      </c>
      <c r="K263" s="26">
        <v>4</v>
      </c>
      <c r="L263" s="26">
        <f t="shared" si="50"/>
        <v>28</v>
      </c>
      <c r="M263" s="26">
        <v>21</v>
      </c>
      <c r="N263" s="34">
        <v>2</v>
      </c>
      <c r="O263" s="16">
        <f t="shared" si="33"/>
        <v>110</v>
      </c>
      <c r="P263" s="27">
        <f>SUM(I263:K263)</f>
        <v>139</v>
      </c>
      <c r="Q263" s="28">
        <f t="shared" si="40"/>
        <v>6279</v>
      </c>
      <c r="R263" s="28">
        <f t="shared" si="42"/>
        <v>6280</v>
      </c>
      <c r="S263" s="148">
        <f t="shared" si="41"/>
        <v>6280</v>
      </c>
    </row>
    <row r="264" spans="1:19" ht="14.25" x14ac:dyDescent="0.2">
      <c r="A264" s="23">
        <v>44147.333333333336</v>
      </c>
      <c r="B264" s="34">
        <v>330</v>
      </c>
      <c r="C264" s="17">
        <f t="shared" si="34"/>
        <v>11953</v>
      </c>
      <c r="D264" s="24">
        <f t="shared" si="52"/>
        <v>286.14285714285717</v>
      </c>
      <c r="E264" s="24">
        <f t="shared" si="46"/>
        <v>48.529411764705884</v>
      </c>
      <c r="F264" s="24">
        <f t="shared" si="38"/>
        <v>46.029411764705891</v>
      </c>
      <c r="G264" s="24">
        <f t="shared" si="49"/>
        <v>322.20588235294122</v>
      </c>
      <c r="H264" s="24">
        <f t="shared" si="39"/>
        <v>722.05882352941171</v>
      </c>
      <c r="I264" s="26">
        <v>105</v>
      </c>
      <c r="J264" s="26">
        <v>24</v>
      </c>
      <c r="K264" s="26">
        <v>3</v>
      </c>
      <c r="L264" s="26">
        <f t="shared" si="50"/>
        <v>27</v>
      </c>
      <c r="M264" s="26">
        <v>8</v>
      </c>
      <c r="N264" s="34">
        <v>6</v>
      </c>
      <c r="O264" s="16">
        <f t="shared" si="33"/>
        <v>116</v>
      </c>
      <c r="P264" s="27">
        <f>SUM(I264:K264)</f>
        <v>132</v>
      </c>
      <c r="Q264" s="28">
        <f t="shared" si="40"/>
        <v>6674</v>
      </c>
      <c r="R264" s="28">
        <f t="shared" si="42"/>
        <v>6675</v>
      </c>
      <c r="S264" s="148">
        <f t="shared" si="41"/>
        <v>6675</v>
      </c>
    </row>
    <row r="265" spans="1:19" ht="14.25" x14ac:dyDescent="0.2">
      <c r="A265" s="23">
        <v>44148.333333333336</v>
      </c>
      <c r="B265" s="27">
        <v>335</v>
      </c>
      <c r="C265" s="17">
        <f t="shared" si="34"/>
        <v>12288</v>
      </c>
      <c r="D265" s="24">
        <f t="shared" si="52"/>
        <v>291.28571428571428</v>
      </c>
      <c r="E265" s="24">
        <f t="shared" si="46"/>
        <v>49.264705882352942</v>
      </c>
      <c r="F265" s="24">
        <f t="shared" si="38"/>
        <v>44.705882352941181</v>
      </c>
      <c r="G265" s="24">
        <f t="shared" si="49"/>
        <v>312.94117647058829</v>
      </c>
      <c r="H265" s="24">
        <f t="shared" si="39"/>
        <v>714.11764705882342</v>
      </c>
      <c r="I265" s="26">
        <v>115</v>
      </c>
      <c r="J265" s="26">
        <v>23</v>
      </c>
      <c r="K265" s="26">
        <v>2</v>
      </c>
      <c r="L265" s="26">
        <f t="shared" si="50"/>
        <v>25</v>
      </c>
      <c r="M265" s="26">
        <v>13</v>
      </c>
      <c r="N265" s="34">
        <v>5</v>
      </c>
      <c r="O265" s="16">
        <f t="shared" si="33"/>
        <v>121</v>
      </c>
      <c r="P265" s="27">
        <f>SUM(I265:K265)</f>
        <v>140</v>
      </c>
      <c r="Q265" s="28">
        <f t="shared" si="40"/>
        <v>7055</v>
      </c>
      <c r="R265" s="28">
        <f t="shared" si="42"/>
        <v>7055</v>
      </c>
      <c r="S265" s="148">
        <f t="shared" si="41"/>
        <v>7055</v>
      </c>
    </row>
    <row r="266" spans="1:19" ht="14.25" x14ac:dyDescent="0.2">
      <c r="A266" s="23">
        <v>44149.333333333336</v>
      </c>
      <c r="B266" s="27">
        <v>264</v>
      </c>
      <c r="C266" s="17">
        <f t="shared" ref="C266:C290" si="53">SUM(C265,B266)</f>
        <v>12552</v>
      </c>
      <c r="D266" s="24">
        <f t="shared" si="52"/>
        <v>284.71428571428572</v>
      </c>
      <c r="E266" s="24">
        <f t="shared" si="46"/>
        <v>38.82352941176471</v>
      </c>
      <c r="F266" s="24">
        <f t="shared" si="38"/>
        <v>42.626050420168063</v>
      </c>
      <c r="G266" s="24">
        <f t="shared" si="49"/>
        <v>298.38235294117646</v>
      </c>
      <c r="H266" s="24">
        <f t="shared" si="39"/>
        <v>698.97058823529414</v>
      </c>
      <c r="I266" s="26"/>
      <c r="J266" s="26"/>
      <c r="K266" s="26"/>
      <c r="L266" s="26"/>
      <c r="M266" s="26"/>
      <c r="N266" s="34">
        <v>3</v>
      </c>
      <c r="O266" s="16">
        <f t="shared" ref="O266:O290" si="54">SUM(O265,N266)</f>
        <v>124</v>
      </c>
      <c r="P266" s="27">
        <v>140</v>
      </c>
      <c r="Q266" s="28">
        <f t="shared" si="40"/>
        <v>7422</v>
      </c>
      <c r="R266" s="28">
        <f t="shared" si="42"/>
        <v>7420</v>
      </c>
      <c r="S266" s="148">
        <f t="shared" si="41"/>
        <v>7420</v>
      </c>
    </row>
    <row r="267" spans="1:19" ht="14.25" x14ac:dyDescent="0.2">
      <c r="A267" s="23">
        <v>44150.333333333336</v>
      </c>
      <c r="B267" s="27">
        <v>103</v>
      </c>
      <c r="C267" s="17">
        <f t="shared" si="53"/>
        <v>12655</v>
      </c>
      <c r="D267" s="24">
        <f t="shared" si="52"/>
        <v>287</v>
      </c>
      <c r="E267" s="24">
        <f t="shared" si="46"/>
        <v>15.147058823529413</v>
      </c>
      <c r="F267" s="24">
        <f t="shared" si="38"/>
        <v>42.079831932773111</v>
      </c>
      <c r="G267" s="24">
        <f t="shared" si="49"/>
        <v>294.55882352941177</v>
      </c>
      <c r="H267" s="24">
        <f t="shared" si="39"/>
        <v>672.2058823529411</v>
      </c>
      <c r="I267" s="26"/>
      <c r="J267" s="26"/>
      <c r="K267" s="26"/>
      <c r="L267" s="26"/>
      <c r="M267" s="26"/>
      <c r="N267" s="27">
        <v>2</v>
      </c>
      <c r="O267" s="16">
        <f t="shared" si="54"/>
        <v>126</v>
      </c>
      <c r="P267" s="27">
        <v>140</v>
      </c>
      <c r="Q267" s="28">
        <f t="shared" si="40"/>
        <v>7707</v>
      </c>
      <c r="R267" s="28">
        <f t="shared" si="42"/>
        <v>7705</v>
      </c>
      <c r="S267" s="148">
        <f t="shared" si="41"/>
        <v>7705</v>
      </c>
    </row>
    <row r="268" spans="1:19" ht="14.25" x14ac:dyDescent="0.2">
      <c r="A268" s="23">
        <v>44151.333333333336</v>
      </c>
      <c r="B268" s="34">
        <v>228</v>
      </c>
      <c r="C268" s="17">
        <f t="shared" si="53"/>
        <v>12883</v>
      </c>
      <c r="D268" s="24">
        <f t="shared" si="52"/>
        <v>293.14285714285717</v>
      </c>
      <c r="E268" s="24">
        <f t="shared" si="46"/>
        <v>33.529411764705884</v>
      </c>
      <c r="F268" s="24">
        <f t="shared" si="38"/>
        <v>42.836134453781519</v>
      </c>
      <c r="G268" s="24">
        <f t="shared" si="49"/>
        <v>299.85294117647061</v>
      </c>
      <c r="H268" s="24">
        <f t="shared" si="39"/>
        <v>668.97058823529414</v>
      </c>
      <c r="I268" s="26">
        <v>126</v>
      </c>
      <c r="J268" s="26">
        <v>27</v>
      </c>
      <c r="K268" s="26">
        <v>6</v>
      </c>
      <c r="L268" s="26">
        <f t="shared" si="50"/>
        <v>33</v>
      </c>
      <c r="M268" s="26">
        <v>14</v>
      </c>
      <c r="N268" s="34">
        <v>5</v>
      </c>
      <c r="O268" s="16">
        <f t="shared" si="54"/>
        <v>131</v>
      </c>
      <c r="P268" s="27">
        <f>SUM(I268:K268)</f>
        <v>159</v>
      </c>
      <c r="Q268" s="28">
        <f t="shared" si="40"/>
        <v>7938</v>
      </c>
      <c r="R268" s="28">
        <f t="shared" si="42"/>
        <v>7940</v>
      </c>
      <c r="S268" s="153">
        <f t="shared" si="41"/>
        <v>7940</v>
      </c>
    </row>
    <row r="269" spans="1:19" ht="14.25" x14ac:dyDescent="0.2">
      <c r="A269" s="23">
        <v>44152.333333333336</v>
      </c>
      <c r="B269" s="34">
        <v>408</v>
      </c>
      <c r="C269" s="17">
        <f t="shared" si="53"/>
        <v>13291</v>
      </c>
      <c r="D269" s="24">
        <f t="shared" si="52"/>
        <v>310.14285714285717</v>
      </c>
      <c r="E269" s="24">
        <f t="shared" si="46"/>
        <v>60</v>
      </c>
      <c r="F269" s="24">
        <f t="shared" si="38"/>
        <v>41.86974789915967</v>
      </c>
      <c r="G269" s="24">
        <f t="shared" si="49"/>
        <v>293.08823529411768</v>
      </c>
      <c r="H269" s="24">
        <f t="shared" si="39"/>
        <v>658.97058823529414</v>
      </c>
      <c r="I269" s="26">
        <v>138</v>
      </c>
      <c r="J269" s="26">
        <v>28</v>
      </c>
      <c r="K269" s="26">
        <v>9</v>
      </c>
      <c r="L269" s="26">
        <f t="shared" si="50"/>
        <v>37</v>
      </c>
      <c r="M269" s="26">
        <v>14</v>
      </c>
      <c r="N269" s="34">
        <v>4</v>
      </c>
      <c r="O269" s="16">
        <f t="shared" si="54"/>
        <v>135</v>
      </c>
      <c r="P269" s="27">
        <f>SUM(I269:K269)</f>
        <v>175</v>
      </c>
      <c r="Q269" s="28">
        <f t="shared" si="40"/>
        <v>8398</v>
      </c>
      <c r="R269" s="28">
        <f t="shared" si="42"/>
        <v>8400</v>
      </c>
      <c r="S269" s="153">
        <f t="shared" si="41"/>
        <v>8400</v>
      </c>
    </row>
    <row r="270" spans="1:19" ht="14.25" x14ac:dyDescent="0.2">
      <c r="A270" s="23">
        <v>44153.333333333336</v>
      </c>
      <c r="B270" s="34">
        <v>341</v>
      </c>
      <c r="C270" s="17">
        <f t="shared" si="53"/>
        <v>13632</v>
      </c>
      <c r="D270" s="24">
        <f t="shared" si="52"/>
        <v>313.85714285714283</v>
      </c>
      <c r="E270" s="24">
        <f t="shared" si="46"/>
        <v>50.147058823529413</v>
      </c>
      <c r="F270" s="24">
        <f t="shared" si="38"/>
        <v>42.205882352941174</v>
      </c>
      <c r="G270" s="24">
        <f t="shared" si="49"/>
        <v>295.44117647058823</v>
      </c>
      <c r="H270" s="24">
        <f t="shared" si="39"/>
        <v>636.32352941176464</v>
      </c>
      <c r="I270" s="26">
        <v>134</v>
      </c>
      <c r="J270" s="26">
        <v>29</v>
      </c>
      <c r="K270" s="26">
        <v>8</v>
      </c>
      <c r="L270" s="26">
        <f t="shared" si="50"/>
        <v>37</v>
      </c>
      <c r="M270" s="26">
        <v>13</v>
      </c>
      <c r="N270" s="34">
        <v>7</v>
      </c>
      <c r="O270" s="16">
        <f t="shared" si="54"/>
        <v>142</v>
      </c>
      <c r="P270" s="27">
        <f>SUM(I270:K270)</f>
        <v>171</v>
      </c>
      <c r="Q270" s="28">
        <f t="shared" si="40"/>
        <v>8897</v>
      </c>
      <c r="R270" s="28">
        <f t="shared" si="42"/>
        <v>8895</v>
      </c>
      <c r="S270" s="153">
        <f t="shared" si="41"/>
        <v>8895</v>
      </c>
    </row>
    <row r="271" spans="1:19" ht="14.25" x14ac:dyDescent="0.2">
      <c r="A271" s="23">
        <v>44154.333333333336</v>
      </c>
      <c r="B271" s="34">
        <v>373</v>
      </c>
      <c r="C271" s="17">
        <f t="shared" si="53"/>
        <v>14005</v>
      </c>
      <c r="D271" s="24">
        <f t="shared" si="52"/>
        <v>312</v>
      </c>
      <c r="E271" s="24">
        <f t="shared" si="46"/>
        <v>54.852941176470587</v>
      </c>
      <c r="F271" s="24">
        <f t="shared" si="38"/>
        <v>43.109243697478995</v>
      </c>
      <c r="G271" s="24">
        <f t="shared" si="49"/>
        <v>301.76470588235298</v>
      </c>
      <c r="H271" s="24">
        <f t="shared" si="39"/>
        <v>623.97058823529414</v>
      </c>
      <c r="I271" s="26">
        <v>131</v>
      </c>
      <c r="J271" s="26">
        <v>26</v>
      </c>
      <c r="K271" s="26">
        <v>6</v>
      </c>
      <c r="L271" s="26">
        <f t="shared" si="50"/>
        <v>32</v>
      </c>
      <c r="M271" s="26">
        <v>17</v>
      </c>
      <c r="N271" s="34">
        <v>5</v>
      </c>
      <c r="O271" s="16">
        <f t="shared" si="54"/>
        <v>147</v>
      </c>
      <c r="P271" s="27">
        <f>SUM(I271:K271)</f>
        <v>163</v>
      </c>
      <c r="Q271" s="28">
        <f t="shared" si="40"/>
        <v>9362</v>
      </c>
      <c r="R271" s="28">
        <f t="shared" si="42"/>
        <v>9360</v>
      </c>
      <c r="S271" s="153">
        <f t="shared" si="41"/>
        <v>9360</v>
      </c>
    </row>
    <row r="272" spans="1:19" ht="14.25" x14ac:dyDescent="0.2">
      <c r="A272" s="23">
        <v>44155.333333333336</v>
      </c>
      <c r="B272" s="34">
        <v>454</v>
      </c>
      <c r="C272" s="17">
        <f t="shared" si="53"/>
        <v>14459</v>
      </c>
      <c r="D272" s="24">
        <f t="shared" si="52"/>
        <v>316.57142857142856</v>
      </c>
      <c r="E272" s="24">
        <f t="shared" si="46"/>
        <v>66.764705882352942</v>
      </c>
      <c r="F272" s="24">
        <f t="shared" si="38"/>
        <v>45.609243697478988</v>
      </c>
      <c r="G272" s="24">
        <f t="shared" si="49"/>
        <v>319.26470588235293</v>
      </c>
      <c r="H272" s="24">
        <f t="shared" si="39"/>
        <v>632.20588235294122</v>
      </c>
      <c r="I272" s="26">
        <v>124</v>
      </c>
      <c r="J272" s="26">
        <v>27</v>
      </c>
      <c r="K272" s="26">
        <v>5</v>
      </c>
      <c r="L272" s="26">
        <f t="shared" si="50"/>
        <v>32</v>
      </c>
      <c r="M272" s="26">
        <v>25</v>
      </c>
      <c r="N272" s="34">
        <v>5</v>
      </c>
      <c r="O272" s="16">
        <f t="shared" si="54"/>
        <v>152</v>
      </c>
      <c r="P272" s="27">
        <f>SUM(I272:K272)</f>
        <v>156</v>
      </c>
      <c r="Q272" s="28">
        <f t="shared" si="40"/>
        <v>9767</v>
      </c>
      <c r="R272" s="28">
        <f t="shared" si="42"/>
        <v>9765</v>
      </c>
      <c r="S272" s="153">
        <f t="shared" si="41"/>
        <v>9765</v>
      </c>
    </row>
    <row r="273" spans="1:19" ht="14.25" x14ac:dyDescent="0.2">
      <c r="A273" s="23">
        <v>44156.333333333336</v>
      </c>
      <c r="B273" s="27">
        <v>290</v>
      </c>
      <c r="C273" s="17">
        <f t="shared" si="53"/>
        <v>14749</v>
      </c>
      <c r="D273" s="24">
        <f t="shared" si="52"/>
        <v>319.85714285714283</v>
      </c>
      <c r="E273" s="24">
        <f t="shared" si="46"/>
        <v>42.647058823529413</v>
      </c>
      <c r="F273" s="24">
        <f t="shared" ref="F273:F290" si="55">(E267+E268+E269+E270+E271+E272+E273)/7</f>
        <v>46.155462184873947</v>
      </c>
      <c r="G273" s="24">
        <f t="shared" si="49"/>
        <v>323.08823529411762</v>
      </c>
      <c r="H273" s="24">
        <f t="shared" si="39"/>
        <v>621.47058823529403</v>
      </c>
      <c r="I273" s="26"/>
      <c r="J273" s="26"/>
      <c r="K273" s="26"/>
      <c r="L273" s="26"/>
      <c r="M273" s="26"/>
      <c r="N273" s="34">
        <v>6</v>
      </c>
      <c r="O273" s="16">
        <f t="shared" si="54"/>
        <v>158</v>
      </c>
      <c r="P273" s="27">
        <v>156</v>
      </c>
      <c r="Q273" s="28">
        <f t="shared" si="40"/>
        <v>10130</v>
      </c>
      <c r="R273" s="28">
        <f t="shared" si="42"/>
        <v>10130</v>
      </c>
      <c r="S273" s="153">
        <f t="shared" si="41"/>
        <v>10130</v>
      </c>
    </row>
    <row r="274" spans="1:19" ht="14.25" x14ac:dyDescent="0.2">
      <c r="A274" s="23">
        <v>44157.333333333336</v>
      </c>
      <c r="B274" s="27">
        <v>90</v>
      </c>
      <c r="C274" s="17">
        <f t="shared" si="53"/>
        <v>14839</v>
      </c>
      <c r="D274" s="24">
        <f t="shared" si="52"/>
        <v>336</v>
      </c>
      <c r="E274" s="24">
        <f t="shared" si="46"/>
        <v>13.23529411764706</v>
      </c>
      <c r="F274" s="24">
        <f t="shared" si="55"/>
        <v>45.882352941176471</v>
      </c>
      <c r="G274" s="24">
        <f t="shared" si="49"/>
        <v>321.1764705882353</v>
      </c>
      <c r="H274" s="24">
        <f t="shared" si="39"/>
        <v>615.73529411764707</v>
      </c>
      <c r="I274" s="26"/>
      <c r="J274" s="26"/>
      <c r="K274" s="26"/>
      <c r="L274" s="26"/>
      <c r="M274" s="26"/>
      <c r="N274" s="34">
        <v>4</v>
      </c>
      <c r="O274" s="16">
        <f t="shared" si="54"/>
        <v>162</v>
      </c>
      <c r="P274" s="27">
        <v>156</v>
      </c>
      <c r="Q274" s="28">
        <f>SUM(C260,-P274,-$N$297)</f>
        <v>10259</v>
      </c>
      <c r="R274" s="28">
        <f t="shared" si="42"/>
        <v>10260</v>
      </c>
      <c r="S274" s="153">
        <f>IF(R274&gt;R273,R274,R273)</f>
        <v>10260</v>
      </c>
    </row>
    <row r="275" spans="1:19" ht="14.25" x14ac:dyDescent="0.2">
      <c r="A275" s="23">
        <v>44158.333333333336</v>
      </c>
      <c r="B275" s="27">
        <v>260</v>
      </c>
      <c r="C275" s="17">
        <f t="shared" si="53"/>
        <v>15099</v>
      </c>
      <c r="D275" s="24">
        <f t="shared" si="52"/>
        <v>326.28571428571428</v>
      </c>
      <c r="E275" s="24">
        <f t="shared" si="46"/>
        <v>38.235294117647058</v>
      </c>
      <c r="F275" s="24">
        <f t="shared" si="55"/>
        <v>46.554621848739494</v>
      </c>
      <c r="G275" s="24">
        <f t="shared" si="49"/>
        <v>325.88235294117646</v>
      </c>
      <c r="H275" s="24">
        <f t="shared" si="39"/>
        <v>625.73529411764707</v>
      </c>
      <c r="I275" s="26">
        <v>135</v>
      </c>
      <c r="J275" s="26">
        <v>28</v>
      </c>
      <c r="K275" s="26">
        <v>4</v>
      </c>
      <c r="L275" s="26">
        <f>SUM(K275+J275)</f>
        <v>32</v>
      </c>
      <c r="M275" s="26">
        <v>19</v>
      </c>
      <c r="N275" s="34">
        <v>5</v>
      </c>
      <c r="O275" s="16">
        <f t="shared" si="54"/>
        <v>167</v>
      </c>
      <c r="P275" s="27">
        <f>SUM(I275:K275)</f>
        <v>167</v>
      </c>
      <c r="Q275" s="28">
        <f>SUM(C261,-P275,-$N$297)</f>
        <v>10440</v>
      </c>
      <c r="R275" s="28">
        <f t="shared" si="42"/>
        <v>10440</v>
      </c>
      <c r="S275" s="153">
        <f>IF(R275&gt;R274,R275,R274)</f>
        <v>10440</v>
      </c>
    </row>
    <row r="276" spans="1:19" ht="14.25" x14ac:dyDescent="0.2">
      <c r="A276" s="23">
        <v>44159.333333333336</v>
      </c>
      <c r="B276" s="34">
        <v>431</v>
      </c>
      <c r="C276" s="17">
        <f t="shared" si="53"/>
        <v>15530</v>
      </c>
      <c r="D276" s="24">
        <f t="shared" si="52"/>
        <v>309.85714285714283</v>
      </c>
      <c r="E276" s="24">
        <f t="shared" si="46"/>
        <v>63.382352941176471</v>
      </c>
      <c r="F276" s="24">
        <f t="shared" si="55"/>
        <v>47.037815126050418</v>
      </c>
      <c r="G276" s="24">
        <f t="shared" si="49"/>
        <v>329.26470588235293</v>
      </c>
      <c r="H276" s="24">
        <f t="shared" si="39"/>
        <v>622.35294117647061</v>
      </c>
      <c r="I276" s="26">
        <v>145</v>
      </c>
      <c r="J276" s="26">
        <v>26</v>
      </c>
      <c r="K276" s="26">
        <v>3</v>
      </c>
      <c r="L276" s="26">
        <f>SUM(K276+J276)</f>
        <v>29</v>
      </c>
      <c r="M276" s="26">
        <v>18</v>
      </c>
      <c r="N276" s="34">
        <v>8</v>
      </c>
      <c r="O276" s="16">
        <f t="shared" si="54"/>
        <v>175</v>
      </c>
      <c r="P276" s="27">
        <f>SUM(I276:K276)</f>
        <v>174</v>
      </c>
      <c r="Q276" s="28">
        <f>SUM(C262,-P276,-$N$297)</f>
        <v>10887</v>
      </c>
      <c r="R276" s="28">
        <f t="shared" si="42"/>
        <v>10885</v>
      </c>
      <c r="S276" s="153">
        <f>IF(R276&gt;R275,R276,R275)</f>
        <v>10885</v>
      </c>
    </row>
    <row r="277" spans="1:19" ht="14.25" x14ac:dyDescent="0.2">
      <c r="A277" s="23">
        <v>44160.333333333336</v>
      </c>
      <c r="B277" s="34">
        <v>454</v>
      </c>
      <c r="C277" s="17">
        <f t="shared" si="53"/>
        <v>15984</v>
      </c>
      <c r="D277" s="24">
        <f t="shared" si="52"/>
        <v>305.42857142857144</v>
      </c>
      <c r="E277" s="24">
        <f t="shared" si="46"/>
        <v>66.764705882352942</v>
      </c>
      <c r="F277" s="24">
        <f t="shared" si="55"/>
        <v>49.411764705882355</v>
      </c>
      <c r="G277" s="24">
        <f t="shared" si="49"/>
        <v>345.88235294117646</v>
      </c>
      <c r="H277" s="24">
        <f t="shared" si="39"/>
        <v>641.32352941176475</v>
      </c>
      <c r="I277" s="26">
        <v>136</v>
      </c>
      <c r="J277" s="26">
        <v>24</v>
      </c>
      <c r="K277" s="26">
        <v>4</v>
      </c>
      <c r="L277" s="26">
        <f>SUM(K277+J277)</f>
        <v>28</v>
      </c>
      <c r="M277" s="26">
        <v>15</v>
      </c>
      <c r="N277" s="34">
        <v>3</v>
      </c>
      <c r="O277" s="16">
        <f t="shared" si="54"/>
        <v>178</v>
      </c>
      <c r="P277" s="27">
        <f>SUM(I277:K277)</f>
        <v>164</v>
      </c>
      <c r="Q277" s="28">
        <f>SUM(C263,-P277,-$N$297)</f>
        <v>11222</v>
      </c>
      <c r="R277" s="28">
        <f t="shared" si="42"/>
        <v>11220</v>
      </c>
      <c r="S277" s="153">
        <f>IF(R277&gt;R276,R277,R276)</f>
        <v>11220</v>
      </c>
    </row>
    <row r="278" spans="1:19" ht="14.25" x14ac:dyDescent="0.2">
      <c r="A278" s="23">
        <v>44161.333333333336</v>
      </c>
      <c r="B278" s="34">
        <v>305</v>
      </c>
      <c r="C278" s="17">
        <f t="shared" si="53"/>
        <v>16289</v>
      </c>
      <c r="D278" s="24">
        <f>AVERAGE(B275:B281)</f>
        <v>310</v>
      </c>
      <c r="E278" s="24">
        <f t="shared" si="46"/>
        <v>44.852941176470587</v>
      </c>
      <c r="F278" s="24">
        <f t="shared" si="55"/>
        <v>47.983193277310924</v>
      </c>
      <c r="G278" s="24">
        <f t="shared" si="49"/>
        <v>335.88235294117646</v>
      </c>
      <c r="H278" s="24">
        <f t="shared" si="39"/>
        <v>637.64705882352951</v>
      </c>
      <c r="I278" s="26">
        <v>135</v>
      </c>
      <c r="J278" s="26">
        <v>25</v>
      </c>
      <c r="K278" s="26">
        <v>6</v>
      </c>
      <c r="L278" s="26">
        <f>SUM(K278+J278)</f>
        <v>31</v>
      </c>
      <c r="M278" s="26">
        <v>15</v>
      </c>
      <c r="N278" s="34">
        <v>7</v>
      </c>
      <c r="O278" s="16">
        <f t="shared" si="54"/>
        <v>185</v>
      </c>
      <c r="P278" s="27">
        <f>SUM(I278:K278)</f>
        <v>166</v>
      </c>
      <c r="Q278" s="28">
        <f>SUM(C264,-P278,-$N$297)</f>
        <v>11550</v>
      </c>
      <c r="R278" s="28">
        <f t="shared" si="42"/>
        <v>11550</v>
      </c>
      <c r="S278" s="153">
        <f>IF(R278&gt;R277,R278,R277)</f>
        <v>11550</v>
      </c>
    </row>
    <row r="279" spans="1:19" ht="14.25" x14ac:dyDescent="0.2">
      <c r="A279" s="23">
        <v>44162.333333333336</v>
      </c>
      <c r="B279" s="27">
        <v>339</v>
      </c>
      <c r="C279" s="17">
        <f t="shared" si="53"/>
        <v>16628</v>
      </c>
      <c r="D279" s="24">
        <f>AVERAGE(B276:B282)</f>
        <v>318.57142857142856</v>
      </c>
      <c r="E279" s="24">
        <f t="shared" si="46"/>
        <v>49.852941176470587</v>
      </c>
      <c r="F279" s="24">
        <f t="shared" si="55"/>
        <v>45.567226890756309</v>
      </c>
      <c r="G279" s="24">
        <f t="shared" si="49"/>
        <v>318.97058823529414</v>
      </c>
      <c r="H279" s="24">
        <f t="shared" si="39"/>
        <v>638.23529411764707</v>
      </c>
      <c r="I279" s="26">
        <v>134</v>
      </c>
      <c r="J279" s="26">
        <v>26</v>
      </c>
      <c r="K279" s="26">
        <v>4</v>
      </c>
      <c r="L279" s="26">
        <f>SUM(K279+J279)</f>
        <v>30</v>
      </c>
      <c r="M279" s="26">
        <v>13</v>
      </c>
      <c r="N279" s="27">
        <v>3</v>
      </c>
      <c r="O279" s="16">
        <f t="shared" si="54"/>
        <v>188</v>
      </c>
      <c r="P279" s="27">
        <f>SUM(I279:K279)</f>
        <v>164</v>
      </c>
      <c r="Q279" s="28">
        <f t="shared" ref="Q279:Q290" si="56">SUM(C265,-P279,-$N$297)</f>
        <v>11887</v>
      </c>
      <c r="R279" s="28">
        <f t="shared" si="42"/>
        <v>11885</v>
      </c>
      <c r="S279" s="153">
        <f t="shared" ref="S279:S290" si="57">IF(R279&gt;R278,R279,R278)</f>
        <v>11885</v>
      </c>
    </row>
    <row r="280" spans="1:19" ht="14.25" x14ac:dyDescent="0.2">
      <c r="A280" s="23">
        <v>44163.333333333336</v>
      </c>
      <c r="B280" s="34">
        <v>259</v>
      </c>
      <c r="C280" s="17">
        <f t="shared" si="53"/>
        <v>16887</v>
      </c>
      <c r="D280" s="24">
        <f>AVERAGE(B277:B283)</f>
        <v>314.71428571428572</v>
      </c>
      <c r="E280" s="24">
        <f t="shared" si="46"/>
        <v>38.088235294117645</v>
      </c>
      <c r="F280" s="24">
        <f t="shared" si="55"/>
        <v>44.915966386554615</v>
      </c>
      <c r="G280" s="24">
        <f t="shared" si="49"/>
        <v>314.41176470588232</v>
      </c>
      <c r="H280" s="24">
        <f t="shared" ref="H280:H290" si="58">SUM(E267:E280)</f>
        <v>637.5</v>
      </c>
      <c r="I280" s="26"/>
      <c r="J280" s="26"/>
      <c r="K280" s="26"/>
      <c r="L280" s="26"/>
      <c r="M280" s="26"/>
      <c r="N280" s="34">
        <v>8</v>
      </c>
      <c r="O280" s="16">
        <f t="shared" si="54"/>
        <v>196</v>
      </c>
      <c r="P280" s="27">
        <v>164</v>
      </c>
      <c r="Q280" s="28">
        <f t="shared" si="56"/>
        <v>12151</v>
      </c>
      <c r="R280" s="28">
        <f t="shared" ref="R280:R290" si="59">MROUND(Q280,5)</f>
        <v>12150</v>
      </c>
      <c r="S280" s="153">
        <f t="shared" si="57"/>
        <v>12150</v>
      </c>
    </row>
    <row r="281" spans="1:19" ht="14.25" x14ac:dyDescent="0.2">
      <c r="A281" s="23">
        <v>44164.333333333336</v>
      </c>
      <c r="B281" s="27">
        <v>122</v>
      </c>
      <c r="C281" s="17">
        <f t="shared" si="53"/>
        <v>17009</v>
      </c>
      <c r="D281" s="24">
        <f>AVERAGE(B278:B284)</f>
        <v>301.85714285714283</v>
      </c>
      <c r="E281" s="24">
        <f t="shared" si="46"/>
        <v>17.941176470588236</v>
      </c>
      <c r="F281" s="24">
        <f t="shared" si="55"/>
        <v>45.588235294117638</v>
      </c>
      <c r="G281" s="24">
        <f t="shared" si="49"/>
        <v>319.11764705882348</v>
      </c>
      <c r="H281" s="24">
        <f t="shared" si="58"/>
        <v>640.2941176470589</v>
      </c>
      <c r="I281" s="26"/>
      <c r="J281" s="26"/>
      <c r="K281" s="26"/>
      <c r="L281" s="26"/>
      <c r="M281" s="26"/>
      <c r="N281" s="34">
        <v>5</v>
      </c>
      <c r="O281" s="16">
        <f t="shared" si="54"/>
        <v>201</v>
      </c>
      <c r="P281" s="27">
        <v>164</v>
      </c>
      <c r="Q281" s="28">
        <f t="shared" si="56"/>
        <v>12254</v>
      </c>
      <c r="R281" s="28">
        <f t="shared" si="59"/>
        <v>12255</v>
      </c>
      <c r="S281" s="153">
        <f t="shared" si="57"/>
        <v>12255</v>
      </c>
    </row>
    <row r="282" spans="1:19" ht="14.25" x14ac:dyDescent="0.2">
      <c r="A282" s="23">
        <v>44165.333333333336</v>
      </c>
      <c r="B282" s="27">
        <v>320</v>
      </c>
      <c r="C282" s="17">
        <f t="shared" si="53"/>
        <v>17329</v>
      </c>
      <c r="D282" s="24">
        <f>AVERAGE(B279:B285)</f>
        <v>311.85714285714283</v>
      </c>
      <c r="E282" s="24">
        <f t="shared" si="46"/>
        <v>47.058823529411768</v>
      </c>
      <c r="F282" s="24">
        <f t="shared" si="55"/>
        <v>46.84873949579832</v>
      </c>
      <c r="G282" s="24">
        <f t="shared" si="49"/>
        <v>327.94117647058823</v>
      </c>
      <c r="H282" s="24">
        <f t="shared" si="58"/>
        <v>653.82352941176487</v>
      </c>
      <c r="I282" s="26">
        <v>153</v>
      </c>
      <c r="J282" s="26">
        <v>28</v>
      </c>
      <c r="K282" s="26">
        <v>7</v>
      </c>
      <c r="L282" s="26">
        <f>SUM(K282+J282)</f>
        <v>35</v>
      </c>
      <c r="M282" s="26">
        <v>25</v>
      </c>
      <c r="N282" s="34">
        <v>2</v>
      </c>
      <c r="O282" s="16">
        <f t="shared" si="54"/>
        <v>203</v>
      </c>
      <c r="P282" s="27">
        <f>SUM(I282:K282)</f>
        <v>188</v>
      </c>
      <c r="Q282" s="28">
        <f t="shared" si="56"/>
        <v>12458</v>
      </c>
      <c r="R282" s="28">
        <f t="shared" si="59"/>
        <v>12460</v>
      </c>
      <c r="S282" s="153">
        <f t="shared" si="57"/>
        <v>12460</v>
      </c>
    </row>
    <row r="283" spans="1:19" ht="14.25" x14ac:dyDescent="0.2">
      <c r="A283" s="23">
        <v>44166.333333333336</v>
      </c>
      <c r="B283" s="34">
        <v>404</v>
      </c>
      <c r="C283" s="17">
        <f t="shared" si="53"/>
        <v>17733</v>
      </c>
      <c r="D283" s="24">
        <f t="shared" ref="D283:D287" si="60">AVERAGE(B280:B286)</f>
        <v>317.57142857142856</v>
      </c>
      <c r="E283" s="24">
        <f t="shared" si="46"/>
        <v>59.411764705882355</v>
      </c>
      <c r="F283" s="24">
        <f t="shared" si="55"/>
        <v>46.281512605042018</v>
      </c>
      <c r="G283" s="24">
        <f t="shared" si="49"/>
        <v>323.97058823529414</v>
      </c>
      <c r="H283" s="24">
        <f t="shared" si="58"/>
        <v>653.23529411764719</v>
      </c>
      <c r="I283" s="26">
        <v>137</v>
      </c>
      <c r="J283" s="26">
        <v>31</v>
      </c>
      <c r="K283" s="26">
        <v>8</v>
      </c>
      <c r="L283" s="26">
        <f>SUM(K283+J283)</f>
        <v>39</v>
      </c>
      <c r="M283" s="26">
        <v>18</v>
      </c>
      <c r="N283" s="34">
        <v>4</v>
      </c>
      <c r="O283" s="16">
        <f t="shared" si="54"/>
        <v>207</v>
      </c>
      <c r="P283" s="27">
        <f>SUM(I283:K283)</f>
        <v>176</v>
      </c>
      <c r="Q283" s="28">
        <f t="shared" si="56"/>
        <v>12878</v>
      </c>
      <c r="R283" s="28">
        <f t="shared" si="59"/>
        <v>12880</v>
      </c>
      <c r="S283" s="153">
        <f t="shared" si="57"/>
        <v>12880</v>
      </c>
    </row>
    <row r="284" spans="1:19" ht="14.25" x14ac:dyDescent="0.2">
      <c r="A284" s="23">
        <v>44167.333333333336</v>
      </c>
      <c r="B284" s="34">
        <v>364</v>
      </c>
      <c r="C284" s="17">
        <f t="shared" si="53"/>
        <v>18097</v>
      </c>
      <c r="D284" s="24">
        <f t="shared" si="60"/>
        <v>328.57142857142856</v>
      </c>
      <c r="E284" s="24">
        <f t="shared" si="46"/>
        <v>53.529411764705884</v>
      </c>
      <c r="F284" s="24">
        <f t="shared" si="55"/>
        <v>44.390756302521012</v>
      </c>
      <c r="G284" s="24">
        <f t="shared" si="49"/>
        <v>310.73529411764707</v>
      </c>
      <c r="H284" s="24">
        <f t="shared" si="58"/>
        <v>656.61764705882354</v>
      </c>
      <c r="I284" s="26">
        <v>132</v>
      </c>
      <c r="J284" s="26">
        <v>30</v>
      </c>
      <c r="K284" s="26">
        <v>8</v>
      </c>
      <c r="L284" s="26">
        <f>SUM(K284+J284)</f>
        <v>38</v>
      </c>
      <c r="M284" s="26">
        <v>18</v>
      </c>
      <c r="N284" s="34">
        <v>8</v>
      </c>
      <c r="O284" s="16">
        <f t="shared" si="54"/>
        <v>215</v>
      </c>
      <c r="P284" s="27">
        <f>SUM(I284:K284)</f>
        <v>170</v>
      </c>
      <c r="Q284" s="28">
        <f t="shared" si="56"/>
        <v>13225</v>
      </c>
      <c r="R284" s="28">
        <f t="shared" si="59"/>
        <v>13225</v>
      </c>
      <c r="S284" s="153">
        <f t="shared" si="57"/>
        <v>13225</v>
      </c>
    </row>
    <row r="285" spans="1:19" ht="14.25" x14ac:dyDescent="0.2">
      <c r="A285" s="23">
        <v>44168.333333333336</v>
      </c>
      <c r="B285" s="34">
        <v>375</v>
      </c>
      <c r="C285" s="17">
        <f t="shared" si="53"/>
        <v>18472</v>
      </c>
      <c r="D285" s="24">
        <f t="shared" si="60"/>
        <v>328.57142857142856</v>
      </c>
      <c r="E285" s="24">
        <f t="shared" si="46"/>
        <v>55.147058823529413</v>
      </c>
      <c r="F285" s="24">
        <f t="shared" si="55"/>
        <v>45.861344537815121</v>
      </c>
      <c r="G285" s="24">
        <f t="shared" si="49"/>
        <v>321.02941176470586</v>
      </c>
      <c r="H285" s="24">
        <f t="shared" si="58"/>
        <v>656.91176470588232</v>
      </c>
      <c r="I285" s="26">
        <v>120</v>
      </c>
      <c r="J285" s="26">
        <v>28</v>
      </c>
      <c r="K285" s="26">
        <v>10</v>
      </c>
      <c r="L285" s="26">
        <f>SUM(K285+J285)</f>
        <v>38</v>
      </c>
      <c r="M285" s="26">
        <v>16</v>
      </c>
      <c r="N285" s="27">
        <v>3</v>
      </c>
      <c r="O285" s="16">
        <f t="shared" si="54"/>
        <v>218</v>
      </c>
      <c r="P285" s="27">
        <f>SUM(I285:K285)</f>
        <v>158</v>
      </c>
      <c r="Q285" s="28">
        <f t="shared" si="56"/>
        <v>13610</v>
      </c>
      <c r="R285" s="28">
        <f t="shared" si="59"/>
        <v>13610</v>
      </c>
      <c r="S285" s="153">
        <f t="shared" si="57"/>
        <v>13610</v>
      </c>
    </row>
    <row r="286" spans="1:19" ht="14.25" x14ac:dyDescent="0.2">
      <c r="A286" s="23">
        <v>44169.333333333336</v>
      </c>
      <c r="B286" s="27">
        <v>379</v>
      </c>
      <c r="C286" s="17">
        <f t="shared" si="53"/>
        <v>18851</v>
      </c>
      <c r="D286" s="24">
        <f t="shared" si="60"/>
        <v>327.57142857142856</v>
      </c>
      <c r="E286" s="24">
        <f t="shared" si="46"/>
        <v>55.735294117647058</v>
      </c>
      <c r="F286" s="24">
        <f t="shared" si="55"/>
        <v>46.701680672268914</v>
      </c>
      <c r="G286" s="24">
        <f t="shared" si="49"/>
        <v>326.91176470588238</v>
      </c>
      <c r="H286" s="24">
        <f t="shared" si="58"/>
        <v>645.88235294117646</v>
      </c>
      <c r="I286" s="26">
        <v>119</v>
      </c>
      <c r="J286" s="26">
        <v>28</v>
      </c>
      <c r="K286" s="26">
        <v>8</v>
      </c>
      <c r="L286" s="26">
        <f>SUM(K286+J286)</f>
        <v>36</v>
      </c>
      <c r="M286" s="26">
        <v>23</v>
      </c>
      <c r="N286" s="27">
        <v>4</v>
      </c>
      <c r="O286" s="16">
        <f t="shared" si="54"/>
        <v>222</v>
      </c>
      <c r="P286" s="27">
        <f>SUM(I286:K286)</f>
        <v>155</v>
      </c>
      <c r="Q286" s="28">
        <f t="shared" si="56"/>
        <v>14067</v>
      </c>
      <c r="R286" s="28">
        <f t="shared" si="59"/>
        <v>14065</v>
      </c>
      <c r="S286" s="153">
        <f t="shared" si="57"/>
        <v>14065</v>
      </c>
    </row>
    <row r="287" spans="1:19" ht="14.25" x14ac:dyDescent="0.2">
      <c r="A287" s="23">
        <v>44170.333333333336</v>
      </c>
      <c r="B287" s="27">
        <v>336</v>
      </c>
      <c r="C287" s="17">
        <f t="shared" si="53"/>
        <v>19187</v>
      </c>
      <c r="D287" s="24">
        <f t="shared" si="60"/>
        <v>336.57142857142856</v>
      </c>
      <c r="E287" s="24">
        <f t="shared" si="46"/>
        <v>49.411764705882355</v>
      </c>
      <c r="F287" s="24">
        <f t="shared" si="55"/>
        <v>48.319327731092436</v>
      </c>
      <c r="G287" s="24">
        <f t="shared" si="49"/>
        <v>338.23529411764707</v>
      </c>
      <c r="H287" s="24">
        <f t="shared" si="58"/>
        <v>652.64705882352939</v>
      </c>
      <c r="I287" s="26"/>
      <c r="J287" s="26"/>
      <c r="K287" s="26"/>
      <c r="L287" s="26"/>
      <c r="M287" s="26"/>
      <c r="N287" s="34">
        <v>7</v>
      </c>
      <c r="O287" s="16">
        <f t="shared" si="54"/>
        <v>229</v>
      </c>
      <c r="P287" s="27">
        <v>155</v>
      </c>
      <c r="Q287" s="28">
        <f t="shared" si="56"/>
        <v>14357</v>
      </c>
      <c r="R287" s="28">
        <f t="shared" si="59"/>
        <v>14355</v>
      </c>
      <c r="S287" s="153">
        <f t="shared" si="57"/>
        <v>14355</v>
      </c>
    </row>
    <row r="288" spans="1:19" ht="14.25" x14ac:dyDescent="0.2">
      <c r="A288" s="23">
        <v>44171.333333333336</v>
      </c>
      <c r="B288" s="34">
        <v>122</v>
      </c>
      <c r="C288" s="17">
        <f t="shared" si="53"/>
        <v>19309</v>
      </c>
      <c r="D288" s="24"/>
      <c r="E288" s="24">
        <f t="shared" ref="E288:E290" si="61">B288/6.8</f>
        <v>17.941176470588236</v>
      </c>
      <c r="F288" s="24">
        <f t="shared" si="55"/>
        <v>48.319327731092436</v>
      </c>
      <c r="G288" s="24">
        <f t="shared" si="49"/>
        <v>338.23529411764707</v>
      </c>
      <c r="H288" s="24">
        <f t="shared" si="58"/>
        <v>657.35294117647061</v>
      </c>
      <c r="I288" s="26"/>
      <c r="J288" s="26"/>
      <c r="K288" s="26"/>
      <c r="L288" s="26"/>
      <c r="M288" s="26"/>
      <c r="N288" s="34">
        <v>6</v>
      </c>
      <c r="O288" s="16">
        <f t="shared" si="54"/>
        <v>235</v>
      </c>
      <c r="P288" s="27">
        <v>155</v>
      </c>
      <c r="Q288" s="28">
        <f t="shared" si="56"/>
        <v>14447</v>
      </c>
      <c r="R288" s="28">
        <f t="shared" si="59"/>
        <v>14445</v>
      </c>
      <c r="S288" s="153">
        <f t="shared" si="57"/>
        <v>14445</v>
      </c>
    </row>
    <row r="289" spans="1:19" ht="14.25" x14ac:dyDescent="0.2">
      <c r="A289" s="23">
        <v>44172.333333333336</v>
      </c>
      <c r="B289" s="34">
        <v>313</v>
      </c>
      <c r="C289" s="17">
        <f t="shared" si="53"/>
        <v>19622</v>
      </c>
      <c r="D289" s="24"/>
      <c r="E289" s="24">
        <f t="shared" si="61"/>
        <v>46.029411764705884</v>
      </c>
      <c r="F289" s="24">
        <f t="shared" si="55"/>
        <v>48.17226890756303</v>
      </c>
      <c r="G289" s="24">
        <f t="shared" si="49"/>
        <v>337.20588235294122</v>
      </c>
      <c r="H289" s="24">
        <f t="shared" si="58"/>
        <v>665.14705882352939</v>
      </c>
      <c r="I289" s="26">
        <v>150</v>
      </c>
      <c r="J289" s="26">
        <v>27</v>
      </c>
      <c r="K289" s="26">
        <v>6</v>
      </c>
      <c r="L289" s="26">
        <f>SUM(K289+J289)</f>
        <v>33</v>
      </c>
      <c r="M289" s="26">
        <v>18</v>
      </c>
      <c r="N289" s="27">
        <v>1</v>
      </c>
      <c r="O289" s="16">
        <f t="shared" si="54"/>
        <v>236</v>
      </c>
      <c r="P289" s="27">
        <f>SUM(I289:K289)</f>
        <v>183</v>
      </c>
      <c r="Q289" s="28">
        <f t="shared" si="56"/>
        <v>14679</v>
      </c>
      <c r="R289" s="28">
        <f t="shared" si="59"/>
        <v>14680</v>
      </c>
      <c r="S289" s="153">
        <f t="shared" si="57"/>
        <v>14680</v>
      </c>
    </row>
    <row r="290" spans="1:19" ht="14.25" x14ac:dyDescent="0.2">
      <c r="A290" s="23">
        <v>44173.333333333336</v>
      </c>
      <c r="B290" s="27">
        <v>467</v>
      </c>
      <c r="C290" s="17">
        <f t="shared" si="53"/>
        <v>20089</v>
      </c>
      <c r="D290" s="24"/>
      <c r="E290" s="24">
        <f t="shared" si="61"/>
        <v>68.67647058823529</v>
      </c>
      <c r="F290" s="24">
        <f t="shared" si="55"/>
        <v>49.495798319327733</v>
      </c>
      <c r="G290" s="24">
        <f t="shared" si="49"/>
        <v>346.47058823529414</v>
      </c>
      <c r="H290" s="24">
        <f t="shared" si="58"/>
        <v>670.44117647058818</v>
      </c>
      <c r="I290" s="26">
        <v>172</v>
      </c>
      <c r="J290" s="26">
        <v>23</v>
      </c>
      <c r="K290" s="26">
        <v>3</v>
      </c>
      <c r="L290" s="26">
        <f>SUM(K290+J290)</f>
        <v>26</v>
      </c>
      <c r="M290" s="26">
        <v>26</v>
      </c>
      <c r="N290" s="27">
        <v>1</v>
      </c>
      <c r="O290" s="16">
        <f t="shared" si="54"/>
        <v>237</v>
      </c>
      <c r="P290" s="27">
        <f>SUM(I290:K290)</f>
        <v>198</v>
      </c>
      <c r="Q290" s="28">
        <f t="shared" si="56"/>
        <v>15095</v>
      </c>
      <c r="R290" s="28">
        <f t="shared" si="59"/>
        <v>15095</v>
      </c>
      <c r="S290" s="153">
        <f t="shared" si="57"/>
        <v>15095</v>
      </c>
    </row>
    <row r="291" spans="1:19" ht="14.25" x14ac:dyDescent="0.2">
      <c r="A291" s="23">
        <v>44174.333333333336</v>
      </c>
      <c r="B291" s="27"/>
      <c r="C291" s="17"/>
      <c r="D291" s="24"/>
      <c r="E291" s="24"/>
      <c r="F291" s="24"/>
      <c r="G291" s="24"/>
      <c r="H291" s="24"/>
      <c r="I291" s="26"/>
      <c r="J291" s="26"/>
      <c r="K291" s="26"/>
      <c r="L291" s="26"/>
      <c r="M291" s="26"/>
      <c r="N291" s="27"/>
      <c r="O291" s="16"/>
      <c r="P291" s="27"/>
      <c r="Q291" s="28"/>
      <c r="R291" s="28"/>
      <c r="S291" s="153"/>
    </row>
    <row r="292" spans="1:19" ht="14.25" x14ac:dyDescent="0.2">
      <c r="A292" s="23">
        <v>44175.333333333336</v>
      </c>
      <c r="B292" s="27"/>
      <c r="C292" s="17"/>
      <c r="D292" s="24"/>
      <c r="E292" s="24"/>
      <c r="F292" s="24"/>
      <c r="G292" s="24"/>
      <c r="H292" s="24"/>
      <c r="I292" s="26"/>
      <c r="J292" s="26"/>
      <c r="K292" s="26"/>
      <c r="L292" s="26"/>
      <c r="M292" s="26"/>
      <c r="N292" s="27"/>
      <c r="O292" s="16"/>
      <c r="P292" s="27"/>
      <c r="Q292" s="28"/>
      <c r="R292" s="28"/>
      <c r="S292" s="153"/>
    </row>
    <row r="293" spans="1:19" ht="14.25" x14ac:dyDescent="0.2">
      <c r="A293" s="23">
        <v>44176.333333333336</v>
      </c>
      <c r="B293" s="27"/>
      <c r="C293" s="17"/>
      <c r="D293" s="24"/>
      <c r="E293" s="24"/>
      <c r="F293" s="24"/>
      <c r="G293" s="24"/>
      <c r="H293" s="24"/>
      <c r="I293" s="26"/>
      <c r="J293" s="26"/>
      <c r="K293" s="26"/>
      <c r="L293" s="26"/>
      <c r="M293" s="26"/>
      <c r="N293" s="27"/>
      <c r="O293" s="16"/>
      <c r="P293" s="27"/>
      <c r="Q293" s="28"/>
      <c r="R293" s="28"/>
      <c r="S293" s="153"/>
    </row>
    <row r="294" spans="1:19" ht="14.25" x14ac:dyDescent="0.2">
      <c r="A294" s="23">
        <v>44177.333333333336</v>
      </c>
      <c r="B294" s="27"/>
      <c r="C294" s="17"/>
      <c r="D294" s="24"/>
      <c r="E294" s="24"/>
      <c r="F294" s="24"/>
      <c r="G294" s="24"/>
      <c r="H294" s="24"/>
      <c r="I294" s="26"/>
      <c r="J294" s="26"/>
      <c r="K294" s="26"/>
      <c r="L294" s="26"/>
      <c r="M294" s="26"/>
      <c r="N294" s="27"/>
      <c r="O294" s="16"/>
      <c r="P294" s="27"/>
      <c r="Q294" s="28"/>
      <c r="R294" s="28"/>
      <c r="S294" s="153"/>
    </row>
    <row r="295" spans="1:19" ht="14.25" x14ac:dyDescent="0.2">
      <c r="A295" s="23">
        <v>44178.333333333336</v>
      </c>
      <c r="B295" s="27"/>
      <c r="C295" s="17"/>
      <c r="D295" s="24"/>
      <c r="E295" s="24"/>
      <c r="F295" s="24"/>
      <c r="G295" s="24"/>
      <c r="H295" s="24"/>
      <c r="I295" s="26"/>
      <c r="J295" s="26"/>
      <c r="K295" s="26"/>
      <c r="L295" s="26"/>
      <c r="M295" s="26"/>
      <c r="N295" s="27"/>
      <c r="O295" s="16"/>
      <c r="P295" s="27"/>
      <c r="Q295" s="28"/>
      <c r="R295" s="28"/>
      <c r="S295" s="153"/>
    </row>
    <row r="296" spans="1:19" ht="14.25" x14ac:dyDescent="0.2">
      <c r="A296" s="38"/>
      <c r="B296" s="27"/>
      <c r="C296" s="27"/>
      <c r="D296" s="24"/>
      <c r="E296" s="24"/>
      <c r="F296" s="24"/>
      <c r="G296" s="24"/>
      <c r="H296" s="24"/>
      <c r="I296" s="26"/>
      <c r="J296" s="26"/>
      <c r="K296" s="26"/>
      <c r="L296" s="26"/>
      <c r="M296" s="26"/>
      <c r="N296" s="28"/>
      <c r="O296" s="28"/>
      <c r="P296" s="27"/>
      <c r="Q296" s="16"/>
      <c r="R296" s="28"/>
      <c r="S296" s="25"/>
    </row>
    <row r="297" spans="1:19" s="43" customFormat="1" ht="15" thickBot="1" x14ac:dyDescent="0.25">
      <c r="A297" s="39" t="s">
        <v>87</v>
      </c>
      <c r="B297" s="40">
        <f>SUM(C112,B113:B296)</f>
        <v>20089</v>
      </c>
      <c r="C297" s="40"/>
      <c r="D297" s="41"/>
      <c r="E297" s="41"/>
      <c r="F297" s="41"/>
      <c r="G297" s="41"/>
      <c r="H297" s="41"/>
      <c r="I297" s="41"/>
      <c r="J297" s="41"/>
      <c r="K297" s="41"/>
      <c r="L297" s="41"/>
      <c r="M297" s="41"/>
      <c r="N297" s="40">
        <f>SUM(O112,N113:N296)</f>
        <v>237</v>
      </c>
      <c r="O297" s="40"/>
      <c r="P297" s="40"/>
      <c r="Q297" s="40"/>
      <c r="R297" s="40"/>
      <c r="S297" s="42"/>
    </row>
    <row r="298" spans="1:19" ht="12.75" thickTop="1" x14ac:dyDescent="0.2">
      <c r="B298" s="44"/>
      <c r="I298" s="36"/>
      <c r="J298" s="36"/>
      <c r="K298" s="36"/>
      <c r="L298" s="36"/>
      <c r="M298" s="36"/>
      <c r="N298" s="44"/>
      <c r="O298" s="44"/>
      <c r="P298" s="44"/>
    </row>
    <row r="299" spans="1:19" x14ac:dyDescent="0.2">
      <c r="B299" s="44"/>
      <c r="I299" s="36"/>
      <c r="J299" s="36"/>
      <c r="K299" s="36"/>
      <c r="L299" s="36"/>
      <c r="M299" s="36"/>
      <c r="N299" s="44"/>
      <c r="O299" s="44"/>
      <c r="P299" s="44"/>
    </row>
    <row r="300" spans="1:19" x14ac:dyDescent="0.2">
      <c r="B300" s="44"/>
      <c r="I300" s="36"/>
      <c r="J300" s="36"/>
      <c r="K300" s="36"/>
      <c r="L300" s="36"/>
      <c r="M300" s="36"/>
      <c r="N300" s="44"/>
      <c r="O300" s="44"/>
      <c r="P300" s="44"/>
    </row>
    <row r="301" spans="1:19" x14ac:dyDescent="0.2">
      <c r="B301" s="44"/>
      <c r="I301" s="36"/>
      <c r="J301" s="36"/>
      <c r="K301" s="36"/>
      <c r="L301" s="36"/>
      <c r="M301" s="36"/>
      <c r="N301" s="44"/>
      <c r="O301" s="44"/>
      <c r="P301" s="44"/>
    </row>
    <row r="302" spans="1:19" x14ac:dyDescent="0.2">
      <c r="B302" s="44"/>
      <c r="I302" s="36"/>
      <c r="J302" s="36"/>
      <c r="K302" s="36"/>
      <c r="L302" s="36"/>
      <c r="M302" s="36"/>
      <c r="N302" s="44"/>
      <c r="O302" s="44"/>
      <c r="P302" s="44"/>
    </row>
    <row r="303" spans="1:19" x14ac:dyDescent="0.2">
      <c r="B303" s="44"/>
      <c r="I303" s="36"/>
      <c r="J303" s="36"/>
      <c r="K303" s="36"/>
      <c r="L303" s="36"/>
      <c r="M303" s="36"/>
      <c r="N303" s="44"/>
      <c r="O303" s="44"/>
      <c r="P303" s="44"/>
    </row>
    <row r="304" spans="1:19" x14ac:dyDescent="0.2">
      <c r="B304" s="44"/>
      <c r="I304" s="36"/>
      <c r="J304" s="36"/>
      <c r="K304" s="36"/>
      <c r="L304" s="36"/>
      <c r="M304" s="36"/>
      <c r="N304" s="44"/>
      <c r="O304" s="44"/>
      <c r="P304" s="44"/>
    </row>
    <row r="305" spans="2:16" x14ac:dyDescent="0.2">
      <c r="B305" s="44"/>
      <c r="I305" s="36"/>
      <c r="J305" s="36"/>
      <c r="K305" s="36"/>
      <c r="L305" s="36"/>
      <c r="M305" s="36"/>
      <c r="N305" s="44"/>
      <c r="O305" s="44"/>
      <c r="P305" s="44"/>
    </row>
    <row r="306" spans="2:16" x14ac:dyDescent="0.2">
      <c r="B306" s="44"/>
      <c r="I306" s="36"/>
      <c r="J306" s="36"/>
      <c r="K306" s="36"/>
      <c r="L306" s="36"/>
      <c r="M306" s="36"/>
      <c r="N306" s="44"/>
      <c r="O306" s="44"/>
      <c r="P306" s="44"/>
    </row>
    <row r="307" spans="2:16" x14ac:dyDescent="0.2">
      <c r="B307" s="44"/>
      <c r="I307" s="36"/>
      <c r="J307" s="36"/>
      <c r="K307" s="36"/>
      <c r="L307" s="36"/>
      <c r="M307" s="36"/>
      <c r="N307" s="44"/>
      <c r="O307" s="44"/>
      <c r="P307" s="44"/>
    </row>
    <row r="308" spans="2:16" x14ac:dyDescent="0.2">
      <c r="B308" s="44"/>
      <c r="I308" s="36"/>
      <c r="J308" s="36"/>
      <c r="K308" s="36"/>
      <c r="L308" s="36"/>
      <c r="M308" s="36"/>
      <c r="N308" s="44"/>
      <c r="O308" s="44"/>
      <c r="P308" s="44"/>
    </row>
    <row r="309" spans="2:16" x14ac:dyDescent="0.2">
      <c r="B309" s="44"/>
      <c r="I309" s="36"/>
      <c r="J309" s="36"/>
      <c r="K309" s="36"/>
      <c r="L309" s="36"/>
      <c r="M309" s="36"/>
      <c r="N309" s="44"/>
      <c r="O309" s="44"/>
      <c r="P309" s="44"/>
    </row>
    <row r="310" spans="2:16" x14ac:dyDescent="0.2">
      <c r="B310" s="44"/>
      <c r="I310" s="36"/>
      <c r="J310" s="36"/>
      <c r="K310" s="36"/>
      <c r="L310" s="36"/>
      <c r="M310" s="36"/>
      <c r="N310" s="44"/>
      <c r="O310" s="44"/>
      <c r="P310" s="44"/>
    </row>
    <row r="311" spans="2:16" x14ac:dyDescent="0.2">
      <c r="B311" s="44"/>
      <c r="I311" s="36"/>
      <c r="J311" s="36"/>
      <c r="K311" s="36"/>
      <c r="L311" s="36"/>
      <c r="M311" s="36"/>
      <c r="N311" s="44"/>
      <c r="O311" s="44"/>
      <c r="P311" s="44"/>
    </row>
    <row r="312" spans="2:16" x14ac:dyDescent="0.2">
      <c r="B312" s="44"/>
      <c r="I312" s="36"/>
      <c r="J312" s="36"/>
      <c r="K312" s="36"/>
      <c r="L312" s="36"/>
      <c r="M312" s="36"/>
      <c r="N312" s="44"/>
      <c r="O312" s="44"/>
      <c r="P312" s="44"/>
    </row>
    <row r="313" spans="2:16" x14ac:dyDescent="0.2">
      <c r="B313" s="44"/>
      <c r="I313" s="36"/>
      <c r="J313" s="36"/>
      <c r="K313" s="36"/>
      <c r="L313" s="36"/>
      <c r="M313" s="36"/>
      <c r="N313" s="44"/>
      <c r="O313" s="44"/>
      <c r="P313" s="44"/>
    </row>
    <row r="314" spans="2:16" x14ac:dyDescent="0.2">
      <c r="B314" s="44"/>
      <c r="I314" s="36"/>
      <c r="J314" s="36"/>
      <c r="K314" s="36"/>
      <c r="L314" s="36"/>
      <c r="M314" s="36"/>
      <c r="N314" s="44"/>
      <c r="O314" s="44"/>
      <c r="P314" s="44"/>
    </row>
    <row r="315" spans="2:16" x14ac:dyDescent="0.2">
      <c r="B315" s="44"/>
      <c r="I315" s="36"/>
      <c r="J315" s="36"/>
      <c r="K315" s="36"/>
      <c r="L315" s="36"/>
      <c r="M315" s="36"/>
      <c r="N315" s="44"/>
      <c r="O315" s="44"/>
      <c r="P315" s="44"/>
    </row>
    <row r="316" spans="2:16" x14ac:dyDescent="0.2">
      <c r="B316" s="44"/>
      <c r="I316" s="36"/>
      <c r="J316" s="36"/>
      <c r="K316" s="36"/>
      <c r="L316" s="36"/>
      <c r="M316" s="36"/>
      <c r="N316" s="44"/>
      <c r="O316" s="44"/>
      <c r="P316" s="44"/>
    </row>
    <row r="317" spans="2:16" x14ac:dyDescent="0.2">
      <c r="B317" s="44"/>
      <c r="I317" s="36"/>
      <c r="J317" s="36"/>
      <c r="K317" s="36"/>
      <c r="L317" s="36"/>
      <c r="M317" s="36"/>
      <c r="N317" s="44"/>
      <c r="O317" s="44"/>
      <c r="P317" s="44"/>
    </row>
    <row r="318" spans="2:16" x14ac:dyDescent="0.2">
      <c r="B318" s="44"/>
      <c r="I318" s="36"/>
      <c r="J318" s="36"/>
      <c r="K318" s="36"/>
      <c r="L318" s="36"/>
      <c r="M318" s="36"/>
      <c r="N318" s="44"/>
      <c r="O318" s="44"/>
      <c r="P318" s="44"/>
    </row>
    <row r="319" spans="2:16" x14ac:dyDescent="0.2">
      <c r="B319" s="44"/>
      <c r="I319" s="36"/>
      <c r="J319" s="36"/>
      <c r="K319" s="36"/>
      <c r="L319" s="36"/>
      <c r="M319" s="36"/>
      <c r="N319" s="44"/>
      <c r="O319" s="44"/>
      <c r="P319" s="44"/>
    </row>
    <row r="320" spans="2:16" x14ac:dyDescent="0.2">
      <c r="B320" s="44"/>
      <c r="I320" s="36"/>
      <c r="J320" s="36"/>
      <c r="K320" s="36"/>
      <c r="L320" s="36"/>
      <c r="M320" s="36"/>
      <c r="N320" s="44"/>
      <c r="O320" s="44"/>
      <c r="P320" s="44"/>
    </row>
    <row r="321" spans="2:16" x14ac:dyDescent="0.2">
      <c r="B321" s="44"/>
      <c r="I321" s="36"/>
      <c r="J321" s="36"/>
      <c r="K321" s="36"/>
      <c r="L321" s="36"/>
      <c r="M321" s="36"/>
      <c r="N321" s="44"/>
      <c r="O321" s="44"/>
      <c r="P321" s="44"/>
    </row>
    <row r="322" spans="2:16" x14ac:dyDescent="0.2">
      <c r="B322" s="44"/>
      <c r="I322" s="36"/>
      <c r="J322" s="36"/>
      <c r="K322" s="36"/>
      <c r="L322" s="36"/>
      <c r="M322" s="36"/>
      <c r="N322" s="44"/>
      <c r="O322" s="44"/>
      <c r="P322" s="44"/>
    </row>
    <row r="323" spans="2:16" x14ac:dyDescent="0.2">
      <c r="B323" s="44"/>
      <c r="I323" s="36"/>
      <c r="J323" s="36"/>
      <c r="K323" s="36"/>
      <c r="L323" s="36"/>
      <c r="M323" s="36"/>
      <c r="N323" s="44"/>
      <c r="O323" s="44"/>
      <c r="P323" s="44"/>
    </row>
    <row r="324" spans="2:16" x14ac:dyDescent="0.2">
      <c r="B324" s="44"/>
      <c r="I324" s="36"/>
      <c r="J324" s="36"/>
      <c r="K324" s="36"/>
      <c r="L324" s="36"/>
      <c r="M324" s="36"/>
      <c r="N324" s="44"/>
      <c r="O324" s="44"/>
      <c r="P324" s="44"/>
    </row>
    <row r="325" spans="2:16" x14ac:dyDescent="0.2">
      <c r="B325" s="44"/>
      <c r="I325" s="36"/>
      <c r="J325" s="36"/>
      <c r="K325" s="36"/>
      <c r="L325" s="36"/>
      <c r="M325" s="36"/>
      <c r="N325" s="44"/>
      <c r="O325" s="44"/>
      <c r="P325" s="44"/>
    </row>
    <row r="326" spans="2:16" x14ac:dyDescent="0.2">
      <c r="B326" s="44"/>
      <c r="I326" s="36"/>
      <c r="J326" s="36"/>
      <c r="K326" s="36"/>
      <c r="L326" s="36"/>
      <c r="M326" s="36"/>
      <c r="N326" s="44"/>
      <c r="O326" s="44"/>
      <c r="P326" s="44"/>
    </row>
    <row r="327" spans="2:16" x14ac:dyDescent="0.2">
      <c r="B327" s="44"/>
      <c r="I327" s="36"/>
      <c r="J327" s="36"/>
      <c r="K327" s="36"/>
      <c r="L327" s="36"/>
      <c r="M327" s="36"/>
      <c r="N327" s="44"/>
      <c r="O327" s="44"/>
      <c r="P327" s="44"/>
    </row>
    <row r="328" spans="2:16" x14ac:dyDescent="0.2">
      <c r="B328" s="44"/>
      <c r="I328" s="36"/>
      <c r="J328" s="36"/>
      <c r="K328" s="36"/>
      <c r="L328" s="36"/>
      <c r="M328" s="36"/>
      <c r="N328" s="44"/>
      <c r="O328" s="44"/>
      <c r="P328" s="44"/>
    </row>
    <row r="329" spans="2:16" x14ac:dyDescent="0.2">
      <c r="B329" s="44"/>
      <c r="I329" s="36"/>
      <c r="J329" s="36"/>
      <c r="K329" s="36"/>
      <c r="L329" s="36"/>
      <c r="M329" s="36"/>
      <c r="N329" s="44"/>
      <c r="O329" s="44"/>
      <c r="P329" s="44"/>
    </row>
    <row r="330" spans="2:16" x14ac:dyDescent="0.2">
      <c r="B330" s="44"/>
      <c r="I330" s="36"/>
      <c r="J330" s="36"/>
      <c r="K330" s="36"/>
      <c r="L330" s="36"/>
      <c r="M330" s="36"/>
      <c r="N330" s="44"/>
      <c r="O330" s="44"/>
      <c r="P330" s="44"/>
    </row>
    <row r="331" spans="2:16" x14ac:dyDescent="0.2">
      <c r="B331" s="44"/>
      <c r="I331" s="36"/>
      <c r="J331" s="36"/>
      <c r="K331" s="36"/>
      <c r="L331" s="36"/>
      <c r="M331" s="36"/>
      <c r="N331" s="44"/>
      <c r="O331" s="44"/>
      <c r="P331" s="44"/>
    </row>
    <row r="332" spans="2:16" x14ac:dyDescent="0.2">
      <c r="B332" s="44"/>
      <c r="I332" s="36"/>
      <c r="J332" s="36"/>
      <c r="K332" s="36"/>
      <c r="L332" s="36"/>
      <c r="M332" s="36"/>
      <c r="N332" s="44"/>
      <c r="O332" s="44"/>
      <c r="P332" s="44"/>
    </row>
    <row r="333" spans="2:16" x14ac:dyDescent="0.2">
      <c r="B333" s="44"/>
      <c r="I333" s="36"/>
      <c r="J333" s="36"/>
      <c r="K333" s="36"/>
      <c r="L333" s="36"/>
      <c r="M333" s="36"/>
      <c r="N333" s="44"/>
      <c r="O333" s="44"/>
      <c r="P333" s="44"/>
    </row>
    <row r="334" spans="2:16" x14ac:dyDescent="0.2">
      <c r="B334" s="44"/>
      <c r="I334" s="36"/>
      <c r="J334" s="36"/>
      <c r="K334" s="36"/>
      <c r="L334" s="36"/>
      <c r="M334" s="36"/>
      <c r="N334" s="44"/>
      <c r="O334" s="44"/>
      <c r="P334" s="44"/>
    </row>
    <row r="335" spans="2:16" x14ac:dyDescent="0.2">
      <c r="B335" s="44"/>
      <c r="I335" s="36"/>
      <c r="J335" s="36"/>
      <c r="K335" s="36"/>
      <c r="L335" s="36"/>
      <c r="M335" s="36"/>
      <c r="N335" s="44"/>
      <c r="O335" s="44"/>
      <c r="P335" s="44"/>
    </row>
    <row r="336" spans="2:16" x14ac:dyDescent="0.2">
      <c r="B336" s="44"/>
      <c r="I336" s="36"/>
      <c r="J336" s="36"/>
      <c r="K336" s="36"/>
      <c r="L336" s="36"/>
      <c r="M336" s="36"/>
      <c r="N336" s="44"/>
      <c r="O336" s="44"/>
      <c r="P336" s="44"/>
    </row>
    <row r="337" spans="2:16" x14ac:dyDescent="0.2">
      <c r="B337" s="44"/>
      <c r="I337" s="36"/>
      <c r="J337" s="36"/>
      <c r="K337" s="36"/>
      <c r="L337" s="36"/>
      <c r="M337" s="36"/>
      <c r="N337" s="44"/>
      <c r="O337" s="44"/>
      <c r="P337" s="44"/>
    </row>
    <row r="338" spans="2:16" x14ac:dyDescent="0.2">
      <c r="B338" s="44"/>
      <c r="I338" s="36"/>
      <c r="J338" s="36"/>
      <c r="K338" s="36"/>
      <c r="L338" s="36"/>
      <c r="M338" s="36"/>
      <c r="N338" s="44"/>
      <c r="O338" s="44"/>
      <c r="P338" s="44"/>
    </row>
    <row r="339" spans="2:16" x14ac:dyDescent="0.2">
      <c r="B339" s="44"/>
      <c r="I339" s="36"/>
      <c r="J339" s="36"/>
      <c r="K339" s="36"/>
      <c r="L339" s="36"/>
      <c r="M339" s="36"/>
      <c r="N339" s="44"/>
      <c r="O339" s="44"/>
      <c r="P339" s="44"/>
    </row>
    <row r="340" spans="2:16" x14ac:dyDescent="0.2">
      <c r="B340" s="44"/>
      <c r="I340" s="36"/>
      <c r="J340" s="36"/>
      <c r="K340" s="36"/>
      <c r="L340" s="36"/>
      <c r="M340" s="36"/>
      <c r="N340" s="44"/>
      <c r="O340" s="44"/>
      <c r="P340" s="44"/>
    </row>
    <row r="341" spans="2:16" x14ac:dyDescent="0.2">
      <c r="B341" s="44"/>
      <c r="I341" s="36"/>
      <c r="J341" s="36"/>
      <c r="K341" s="36"/>
      <c r="L341" s="36"/>
      <c r="M341" s="36"/>
      <c r="N341" s="44"/>
      <c r="O341" s="44"/>
      <c r="P341" s="44"/>
    </row>
    <row r="342" spans="2:16" x14ac:dyDescent="0.2">
      <c r="B342" s="44"/>
      <c r="I342" s="36"/>
      <c r="J342" s="36"/>
      <c r="K342" s="36"/>
      <c r="L342" s="36"/>
      <c r="M342" s="36"/>
      <c r="N342" s="44"/>
      <c r="O342" s="44"/>
      <c r="P342" s="44"/>
    </row>
    <row r="343" spans="2:16" x14ac:dyDescent="0.2">
      <c r="B343" s="44"/>
      <c r="N343" s="44"/>
      <c r="O343" s="44"/>
      <c r="P343" s="44"/>
    </row>
    <row r="344" spans="2:16" x14ac:dyDescent="0.2">
      <c r="B344" s="44"/>
      <c r="N344" s="44"/>
      <c r="O344" s="44"/>
      <c r="P344" s="44"/>
    </row>
    <row r="345" spans="2:16" x14ac:dyDescent="0.2">
      <c r="B345" s="44"/>
      <c r="N345" s="44"/>
      <c r="O345" s="44"/>
      <c r="P345" s="44"/>
    </row>
    <row r="346" spans="2:16" x14ac:dyDescent="0.2">
      <c r="B346" s="44"/>
      <c r="N346" s="44"/>
      <c r="O346" s="44"/>
      <c r="P346" s="44"/>
    </row>
    <row r="347" spans="2:16" x14ac:dyDescent="0.2">
      <c r="B347" s="44"/>
      <c r="N347" s="44"/>
      <c r="O347" s="44"/>
      <c r="P347" s="44"/>
    </row>
    <row r="348" spans="2:16" x14ac:dyDescent="0.2">
      <c r="B348" s="44"/>
      <c r="N348" s="44"/>
      <c r="O348" s="44"/>
      <c r="P348" s="44"/>
    </row>
    <row r="349" spans="2:16" x14ac:dyDescent="0.2">
      <c r="B349" s="44"/>
      <c r="N349" s="44"/>
      <c r="O349" s="44"/>
      <c r="P349" s="44"/>
    </row>
    <row r="350" spans="2:16" x14ac:dyDescent="0.2">
      <c r="B350" s="44"/>
      <c r="N350" s="44"/>
      <c r="O350" s="44"/>
      <c r="P350" s="44"/>
    </row>
    <row r="351" spans="2:16" x14ac:dyDescent="0.2">
      <c r="B351" s="44"/>
      <c r="N351" s="44"/>
      <c r="O351" s="44"/>
      <c r="P351" s="44"/>
    </row>
    <row r="352" spans="2:16" x14ac:dyDescent="0.2">
      <c r="B352" s="44"/>
      <c r="N352" s="44"/>
      <c r="O352" s="44"/>
      <c r="P352" s="44"/>
    </row>
    <row r="353" spans="2:16" x14ac:dyDescent="0.2">
      <c r="B353" s="44"/>
      <c r="N353" s="44"/>
      <c r="O353" s="44"/>
      <c r="P353" s="44"/>
    </row>
    <row r="354" spans="2:16" x14ac:dyDescent="0.2">
      <c r="B354" s="44"/>
      <c r="N354" s="44"/>
      <c r="O354" s="44"/>
      <c r="P354" s="44"/>
    </row>
    <row r="355" spans="2:16" x14ac:dyDescent="0.2">
      <c r="B355" s="44"/>
      <c r="N355" s="44"/>
      <c r="O355" s="44"/>
      <c r="P355" s="44"/>
    </row>
    <row r="356" spans="2:16" x14ac:dyDescent="0.2">
      <c r="B356" s="44"/>
      <c r="N356" s="44"/>
      <c r="O356" s="44"/>
      <c r="P356" s="44"/>
    </row>
    <row r="357" spans="2:16" x14ac:dyDescent="0.2">
      <c r="B357" s="44"/>
      <c r="N357" s="44"/>
      <c r="O357" s="44"/>
      <c r="P357" s="44"/>
    </row>
    <row r="358" spans="2:16" x14ac:dyDescent="0.2">
      <c r="B358" s="44"/>
      <c r="N358" s="44"/>
      <c r="O358" s="44"/>
      <c r="P358" s="44"/>
    </row>
    <row r="359" spans="2:16" x14ac:dyDescent="0.2">
      <c r="B359" s="44"/>
      <c r="N359" s="44"/>
      <c r="O359" s="44"/>
      <c r="P359" s="44"/>
    </row>
    <row r="360" spans="2:16" x14ac:dyDescent="0.2">
      <c r="B360" s="44"/>
      <c r="N360" s="44"/>
      <c r="O360" s="44"/>
      <c r="P360" s="44"/>
    </row>
    <row r="361" spans="2:16" x14ac:dyDescent="0.2">
      <c r="B361" s="44"/>
      <c r="N361" s="44"/>
      <c r="O361" s="44"/>
      <c r="P361" s="44"/>
    </row>
    <row r="362" spans="2:16" x14ac:dyDescent="0.2">
      <c r="B362" s="44"/>
      <c r="N362" s="44"/>
      <c r="O362" s="44"/>
      <c r="P362" s="44"/>
    </row>
    <row r="363" spans="2:16" x14ac:dyDescent="0.2">
      <c r="B363" s="44"/>
      <c r="N363" s="44"/>
      <c r="O363" s="44"/>
      <c r="P363" s="44"/>
    </row>
    <row r="364" spans="2:16" x14ac:dyDescent="0.2">
      <c r="B364" s="44"/>
      <c r="N364" s="44"/>
      <c r="O364" s="44"/>
      <c r="P364" s="44"/>
    </row>
    <row r="365" spans="2:16" x14ac:dyDescent="0.2">
      <c r="B365" s="44"/>
      <c r="N365" s="44"/>
      <c r="O365" s="44"/>
      <c r="P365" s="44"/>
    </row>
    <row r="366" spans="2:16" x14ac:dyDescent="0.2">
      <c r="B366" s="44"/>
      <c r="N366" s="44"/>
      <c r="O366" s="44"/>
      <c r="P366" s="44"/>
    </row>
    <row r="367" spans="2:16" x14ac:dyDescent="0.2">
      <c r="B367" s="44"/>
      <c r="N367" s="44"/>
      <c r="O367" s="44"/>
      <c r="P367" s="44"/>
    </row>
    <row r="368" spans="2:16" x14ac:dyDescent="0.2">
      <c r="B368" s="44"/>
      <c r="N368" s="44"/>
      <c r="O368" s="44"/>
      <c r="P368" s="44"/>
    </row>
    <row r="369" spans="2:16" x14ac:dyDescent="0.2">
      <c r="B369" s="44"/>
      <c r="N369" s="44"/>
      <c r="O369" s="44"/>
      <c r="P369" s="44"/>
    </row>
    <row r="370" spans="2:16" x14ac:dyDescent="0.2">
      <c r="B370" s="44"/>
      <c r="N370" s="44"/>
      <c r="O370" s="44"/>
      <c r="P370" s="44"/>
    </row>
    <row r="371" spans="2:16" x14ac:dyDescent="0.2">
      <c r="B371" s="44"/>
      <c r="N371" s="44"/>
      <c r="O371" s="44"/>
      <c r="P371" s="44"/>
    </row>
    <row r="372" spans="2:16" x14ac:dyDescent="0.2">
      <c r="B372" s="44"/>
      <c r="N372" s="44"/>
      <c r="O372" s="44"/>
      <c r="P372" s="44"/>
    </row>
    <row r="373" spans="2:16" x14ac:dyDescent="0.2">
      <c r="B373" s="44"/>
      <c r="N373" s="44"/>
      <c r="O373" s="44"/>
      <c r="P373" s="44"/>
    </row>
    <row r="374" spans="2:16" x14ac:dyDescent="0.2">
      <c r="B374" s="44"/>
      <c r="N374" s="44"/>
      <c r="O374" s="44"/>
      <c r="P374" s="44"/>
    </row>
    <row r="375" spans="2:16" x14ac:dyDescent="0.2">
      <c r="B375" s="44"/>
      <c r="N375" s="44"/>
      <c r="O375" s="44"/>
      <c r="P375" s="44"/>
    </row>
    <row r="376" spans="2:16" x14ac:dyDescent="0.2">
      <c r="B376" s="44"/>
      <c r="N376" s="44"/>
      <c r="O376" s="44"/>
      <c r="P376" s="44"/>
    </row>
    <row r="377" spans="2:16" x14ac:dyDescent="0.2">
      <c r="B377" s="44"/>
      <c r="N377" s="44"/>
      <c r="O377" s="44"/>
      <c r="P377" s="44"/>
    </row>
    <row r="378" spans="2:16" x14ac:dyDescent="0.2">
      <c r="B378" s="44"/>
      <c r="N378" s="44"/>
      <c r="O378" s="44"/>
      <c r="P378" s="44"/>
    </row>
    <row r="379" spans="2:16" x14ac:dyDescent="0.2">
      <c r="B379" s="44"/>
      <c r="N379" s="44"/>
      <c r="O379" s="44"/>
      <c r="P379" s="44"/>
    </row>
    <row r="380" spans="2:16" x14ac:dyDescent="0.2">
      <c r="B380" s="44"/>
      <c r="N380" s="44"/>
      <c r="O380" s="44"/>
      <c r="P380" s="44"/>
    </row>
    <row r="381" spans="2:16" x14ac:dyDescent="0.2">
      <c r="B381" s="44"/>
      <c r="N381" s="44"/>
      <c r="O381" s="44"/>
      <c r="P381" s="44"/>
    </row>
    <row r="382" spans="2:16" x14ac:dyDescent="0.2">
      <c r="B382" s="44"/>
      <c r="N382" s="44"/>
      <c r="O382" s="44"/>
      <c r="P382" s="44"/>
    </row>
    <row r="383" spans="2:16" x14ac:dyDescent="0.2">
      <c r="B383" s="44"/>
      <c r="N383" s="44"/>
      <c r="O383" s="44"/>
      <c r="P383" s="44"/>
    </row>
    <row r="384" spans="2:16" x14ac:dyDescent="0.2">
      <c r="B384" s="44"/>
      <c r="N384" s="44"/>
      <c r="O384" s="44"/>
      <c r="P384" s="44"/>
    </row>
    <row r="385" spans="2:16" x14ac:dyDescent="0.2">
      <c r="B385" s="44"/>
      <c r="N385" s="44"/>
      <c r="O385" s="44"/>
      <c r="P385" s="44"/>
    </row>
    <row r="386" spans="2:16" x14ac:dyDescent="0.2">
      <c r="B386" s="44"/>
      <c r="N386" s="44"/>
      <c r="O386" s="44"/>
      <c r="P386" s="44"/>
    </row>
    <row r="387" spans="2:16" x14ac:dyDescent="0.2">
      <c r="B387" s="44"/>
      <c r="N387" s="44"/>
      <c r="O387" s="44"/>
      <c r="P387" s="44"/>
    </row>
    <row r="388" spans="2:16" x14ac:dyDescent="0.2">
      <c r="B388" s="44"/>
      <c r="N388" s="44"/>
      <c r="O388" s="44"/>
      <c r="P388" s="44"/>
    </row>
    <row r="389" spans="2:16" x14ac:dyDescent="0.2">
      <c r="B389" s="44"/>
      <c r="N389" s="44"/>
      <c r="O389" s="44"/>
      <c r="P389" s="44"/>
    </row>
    <row r="390" spans="2:16" x14ac:dyDescent="0.2">
      <c r="B390" s="44"/>
      <c r="N390" s="44"/>
      <c r="O390" s="44"/>
      <c r="P390" s="44"/>
    </row>
    <row r="391" spans="2:16" x14ac:dyDescent="0.2">
      <c r="B391" s="44"/>
      <c r="N391" s="44"/>
      <c r="O391" s="44"/>
      <c r="P391" s="44"/>
    </row>
    <row r="392" spans="2:16" x14ac:dyDescent="0.2">
      <c r="B392" s="44"/>
      <c r="N392" s="44"/>
      <c r="O392" s="44"/>
      <c r="P392" s="44"/>
    </row>
    <row r="393" spans="2:16" x14ac:dyDescent="0.2">
      <c r="B393" s="44"/>
      <c r="N393" s="44"/>
      <c r="O393" s="44"/>
      <c r="P393" s="44"/>
    </row>
    <row r="394" spans="2:16" x14ac:dyDescent="0.2">
      <c r="B394" s="44"/>
      <c r="N394" s="44"/>
      <c r="O394" s="44"/>
      <c r="P394" s="44"/>
    </row>
    <row r="395" spans="2:16" x14ac:dyDescent="0.2">
      <c r="B395" s="44"/>
      <c r="N395" s="44"/>
      <c r="O395" s="44"/>
      <c r="P395" s="44"/>
    </row>
    <row r="396" spans="2:16" x14ac:dyDescent="0.2">
      <c r="B396" s="44"/>
      <c r="N396" s="44"/>
      <c r="O396" s="44"/>
      <c r="P396" s="44"/>
    </row>
    <row r="397" spans="2:16" x14ac:dyDescent="0.2">
      <c r="B397" s="44"/>
      <c r="N397" s="44"/>
      <c r="O397" s="44"/>
      <c r="P397" s="44"/>
    </row>
    <row r="398" spans="2:16" x14ac:dyDescent="0.2">
      <c r="B398" s="44"/>
      <c r="N398" s="44"/>
      <c r="O398" s="44"/>
      <c r="P398" s="44"/>
    </row>
    <row r="399" spans="2:16" x14ac:dyDescent="0.2">
      <c r="B399" s="44"/>
      <c r="N399" s="44"/>
      <c r="O399" s="44"/>
      <c r="P399" s="44"/>
    </row>
    <row r="400" spans="2:16" x14ac:dyDescent="0.2">
      <c r="B400" s="44"/>
      <c r="N400" s="44"/>
      <c r="O400" s="44"/>
      <c r="P400" s="44"/>
    </row>
    <row r="401" spans="2:16" x14ac:dyDescent="0.2">
      <c r="B401" s="44"/>
      <c r="N401" s="44"/>
      <c r="O401" s="44"/>
      <c r="P401" s="44"/>
    </row>
    <row r="402" spans="2:16" x14ac:dyDescent="0.2">
      <c r="B402" s="44"/>
      <c r="N402" s="44"/>
      <c r="O402" s="44"/>
      <c r="P402" s="44"/>
    </row>
    <row r="403" spans="2:16" x14ac:dyDescent="0.2">
      <c r="B403" s="44"/>
      <c r="N403" s="44"/>
      <c r="O403" s="44"/>
      <c r="P403" s="44"/>
    </row>
    <row r="404" spans="2:16" x14ac:dyDescent="0.2">
      <c r="B404" s="44"/>
      <c r="N404" s="44"/>
      <c r="O404" s="44"/>
      <c r="P404" s="44"/>
    </row>
    <row r="405" spans="2:16" x14ac:dyDescent="0.2">
      <c r="B405" s="44"/>
      <c r="N405" s="44"/>
      <c r="O405" s="44"/>
      <c r="P405" s="44"/>
    </row>
    <row r="406" spans="2:16" x14ac:dyDescent="0.2">
      <c r="B406" s="44"/>
      <c r="N406" s="44"/>
      <c r="O406" s="44"/>
      <c r="P406" s="44"/>
    </row>
    <row r="407" spans="2:16" x14ac:dyDescent="0.2">
      <c r="B407" s="44"/>
      <c r="N407" s="44"/>
      <c r="O407" s="44"/>
      <c r="P407" s="44"/>
    </row>
    <row r="408" spans="2:16" x14ac:dyDescent="0.2">
      <c r="B408" s="44"/>
      <c r="N408" s="44"/>
      <c r="O408" s="44"/>
      <c r="P408" s="44"/>
    </row>
    <row r="409" spans="2:16" x14ac:dyDescent="0.2">
      <c r="B409" s="44"/>
      <c r="N409" s="44"/>
      <c r="O409" s="44"/>
      <c r="P409" s="44"/>
    </row>
    <row r="410" spans="2:16" x14ac:dyDescent="0.2">
      <c r="B410" s="44"/>
      <c r="N410" s="44"/>
      <c r="O410" s="44"/>
      <c r="P410" s="44"/>
    </row>
    <row r="411" spans="2:16" x14ac:dyDescent="0.2">
      <c r="B411" s="44"/>
      <c r="N411" s="44"/>
      <c r="O411" s="44"/>
      <c r="P411" s="44"/>
    </row>
    <row r="412" spans="2:16" x14ac:dyDescent="0.2">
      <c r="B412" s="44"/>
      <c r="N412" s="44"/>
      <c r="O412" s="44"/>
      <c r="P412" s="44"/>
    </row>
    <row r="413" spans="2:16" x14ac:dyDescent="0.2">
      <c r="B413" s="44"/>
      <c r="N413" s="44"/>
      <c r="O413" s="44"/>
      <c r="P413" s="44"/>
    </row>
    <row r="414" spans="2:16" x14ac:dyDescent="0.2">
      <c r="B414" s="44"/>
      <c r="N414" s="44"/>
      <c r="O414" s="44"/>
      <c r="P414" s="44"/>
    </row>
    <row r="415" spans="2:16" x14ac:dyDescent="0.2">
      <c r="B415" s="44"/>
      <c r="N415" s="44"/>
      <c r="O415" s="44"/>
      <c r="P415" s="44"/>
    </row>
    <row r="416" spans="2:16" x14ac:dyDescent="0.2">
      <c r="B416" s="44"/>
      <c r="N416" s="44"/>
      <c r="O416" s="44"/>
      <c r="P416" s="44"/>
    </row>
  </sheetData>
  <mergeCells count="4">
    <mergeCell ref="N2:O2"/>
    <mergeCell ref="B2:H2"/>
    <mergeCell ref="I2:M2"/>
    <mergeCell ref="A1:S1"/>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X124:X141"/>
  <sheetViews>
    <sheetView topLeftCell="A46" zoomScale="80" zoomScaleNormal="80" workbookViewId="0">
      <selection activeCell="H127" sqref="H127"/>
    </sheetView>
  </sheetViews>
  <sheetFormatPr baseColWidth="10" defaultRowHeight="14.25" x14ac:dyDescent="0.2"/>
  <cols>
    <col min="25" max="25" width="38.875" customWidth="1"/>
  </cols>
  <sheetData>
    <row r="124" ht="14.25" customHeight="1" x14ac:dyDescent="0.2"/>
    <row r="125" ht="14.25" customHeight="1" x14ac:dyDescent="0.2"/>
    <row r="136" spans="24:24" x14ac:dyDescent="0.2">
      <c r="X136" s="145"/>
    </row>
    <row r="141" spans="24:24" ht="13.5" customHeight="1" x14ac:dyDescent="0.2"/>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60" zoomScaleNormal="60" workbookViewId="0">
      <selection activeCell="Z86" sqref="Z86"/>
    </sheetView>
  </sheetViews>
  <sheetFormatPr baseColWidth="10" defaultRowHeight="14.25" x14ac:dyDescent="0.2"/>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C1" zoomScale="60" zoomScaleNormal="60" workbookViewId="0">
      <selection activeCell="AA58" sqref="AA58"/>
    </sheetView>
  </sheetViews>
  <sheetFormatPr baseColWidth="10" defaultRowHeight="14.25" x14ac:dyDescent="0.2"/>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zoomScaleNormal="100" workbookViewId="0">
      <selection activeCell="O45" sqref="O45"/>
    </sheetView>
  </sheetViews>
  <sheetFormatPr baseColWidth="10" defaultColWidth="11" defaultRowHeight="14.25" x14ac:dyDescent="0.2"/>
  <cols>
    <col min="1" max="1" width="14.25" style="48" customWidth="1"/>
    <col min="2" max="5" width="15.625" style="48" customWidth="1"/>
    <col min="6" max="16384" width="11" style="48"/>
  </cols>
  <sheetData>
    <row r="1" spans="1:5" x14ac:dyDescent="0.2">
      <c r="A1" s="191" t="s">
        <v>174</v>
      </c>
      <c r="B1" s="192"/>
      <c r="C1" s="192"/>
      <c r="D1" s="192"/>
      <c r="E1" s="193"/>
    </row>
    <row r="2" spans="1:5" x14ac:dyDescent="0.2">
      <c r="A2" s="160" t="s">
        <v>157</v>
      </c>
      <c r="B2" s="49" t="s">
        <v>159</v>
      </c>
      <c r="C2" s="49" t="s">
        <v>158</v>
      </c>
      <c r="D2" s="49" t="s">
        <v>160</v>
      </c>
      <c r="E2" s="161" t="s">
        <v>161</v>
      </c>
    </row>
    <row r="3" spans="1:5" x14ac:dyDescent="0.2">
      <c r="A3" s="162">
        <v>25</v>
      </c>
      <c r="B3" s="50">
        <v>3203</v>
      </c>
      <c r="C3" s="50">
        <f>B3*E3/100</f>
        <v>12.812000000000001</v>
      </c>
      <c r="D3" s="50">
        <f>SUM(B3,-C3)</f>
        <v>3190.1880000000001</v>
      </c>
      <c r="E3" s="163">
        <v>0.4</v>
      </c>
    </row>
    <row r="4" spans="1:5" x14ac:dyDescent="0.2">
      <c r="A4" s="162">
        <v>26</v>
      </c>
      <c r="B4" s="50">
        <v>3909</v>
      </c>
      <c r="C4" s="50">
        <f t="shared" ref="C4:C20" si="0">B4*E4/100</f>
        <v>39.090000000000003</v>
      </c>
      <c r="D4" s="50">
        <f t="shared" ref="D4:D20" si="1">SUM(B4,-C4)</f>
        <v>3869.91</v>
      </c>
      <c r="E4" s="163">
        <v>1</v>
      </c>
    </row>
    <row r="5" spans="1:5" x14ac:dyDescent="0.2">
      <c r="A5" s="162">
        <v>27</v>
      </c>
      <c r="B5" s="50">
        <v>5470</v>
      </c>
      <c r="C5" s="50">
        <f t="shared" si="0"/>
        <v>71.11</v>
      </c>
      <c r="D5" s="50">
        <f t="shared" si="1"/>
        <v>5398.89</v>
      </c>
      <c r="E5" s="163">
        <v>1.3</v>
      </c>
    </row>
    <row r="6" spans="1:5" x14ac:dyDescent="0.2">
      <c r="A6" s="162">
        <v>28</v>
      </c>
      <c r="B6" s="50">
        <v>3588</v>
      </c>
      <c r="C6" s="50">
        <f t="shared" si="0"/>
        <v>64.584000000000003</v>
      </c>
      <c r="D6" s="50">
        <f t="shared" si="1"/>
        <v>3523.4160000000002</v>
      </c>
      <c r="E6" s="163">
        <v>1.8</v>
      </c>
    </row>
    <row r="7" spans="1:5" x14ac:dyDescent="0.2">
      <c r="A7" s="162">
        <v>29</v>
      </c>
      <c r="B7" s="50">
        <v>2870</v>
      </c>
      <c r="C7" s="50">
        <f t="shared" si="0"/>
        <v>83.23</v>
      </c>
      <c r="D7" s="50">
        <f t="shared" si="1"/>
        <v>2786.77</v>
      </c>
      <c r="E7" s="163">
        <v>2.9</v>
      </c>
    </row>
    <row r="8" spans="1:5" x14ac:dyDescent="0.2">
      <c r="A8" s="162">
        <v>30</v>
      </c>
      <c r="B8" s="50">
        <v>2383</v>
      </c>
      <c r="C8" s="50">
        <f t="shared" si="0"/>
        <v>88.171000000000006</v>
      </c>
      <c r="D8" s="50">
        <f t="shared" si="1"/>
        <v>2294.8290000000002</v>
      </c>
      <c r="E8" s="163">
        <v>3.7</v>
      </c>
    </row>
    <row r="9" spans="1:5" x14ac:dyDescent="0.2">
      <c r="A9" s="162">
        <v>31</v>
      </c>
      <c r="B9" s="50">
        <v>2173</v>
      </c>
      <c r="C9" s="50">
        <f t="shared" si="0"/>
        <v>99.957999999999998</v>
      </c>
      <c r="D9" s="50">
        <f t="shared" si="1"/>
        <v>2073.0419999999999</v>
      </c>
      <c r="E9" s="163">
        <v>4.5999999999999996</v>
      </c>
    </row>
    <row r="10" spans="1:5" x14ac:dyDescent="0.2">
      <c r="A10" s="162">
        <v>32</v>
      </c>
      <c r="B10" s="50">
        <v>2503</v>
      </c>
      <c r="C10" s="50">
        <f t="shared" si="0"/>
        <v>90.108000000000004</v>
      </c>
      <c r="D10" s="50">
        <f t="shared" si="1"/>
        <v>2412.8919999999998</v>
      </c>
      <c r="E10" s="163">
        <v>3.6</v>
      </c>
    </row>
    <row r="11" spans="1:5" x14ac:dyDescent="0.2">
      <c r="A11" s="162">
        <v>33</v>
      </c>
      <c r="B11" s="50">
        <v>2958</v>
      </c>
      <c r="C11" s="50">
        <f t="shared" si="0"/>
        <v>141.98400000000001</v>
      </c>
      <c r="D11" s="50">
        <f t="shared" si="1"/>
        <v>2816.0160000000001</v>
      </c>
      <c r="E11" s="163">
        <v>4.8</v>
      </c>
    </row>
    <row r="12" spans="1:5" x14ac:dyDescent="0.2">
      <c r="A12" s="162">
        <v>34</v>
      </c>
      <c r="B12" s="50">
        <v>4139</v>
      </c>
      <c r="C12" s="50">
        <f t="shared" si="0"/>
        <v>161.42099999999999</v>
      </c>
      <c r="D12" s="50">
        <f t="shared" si="1"/>
        <v>3977.5790000000002</v>
      </c>
      <c r="E12" s="163">
        <v>3.9</v>
      </c>
    </row>
    <row r="13" spans="1:5" x14ac:dyDescent="0.2">
      <c r="A13" s="162">
        <v>35</v>
      </c>
      <c r="B13" s="50">
        <v>5603</v>
      </c>
      <c r="C13" s="50">
        <f t="shared" si="0"/>
        <v>162.48699999999999</v>
      </c>
      <c r="D13" s="50">
        <f t="shared" si="1"/>
        <v>5440.5129999999999</v>
      </c>
      <c r="E13" s="163">
        <v>2.9</v>
      </c>
    </row>
    <row r="14" spans="1:5" x14ac:dyDescent="0.2">
      <c r="A14" s="162">
        <v>36</v>
      </c>
      <c r="B14" s="50">
        <v>6481</v>
      </c>
      <c r="C14" s="50">
        <f t="shared" si="0"/>
        <v>142.58199999999999</v>
      </c>
      <c r="D14" s="50">
        <f t="shared" si="1"/>
        <v>6338.4179999999997</v>
      </c>
      <c r="E14" s="163">
        <v>2.2000000000000002</v>
      </c>
    </row>
    <row r="15" spans="1:5" x14ac:dyDescent="0.2">
      <c r="A15" s="162">
        <v>37</v>
      </c>
      <c r="B15" s="50">
        <v>5975</v>
      </c>
      <c r="C15" s="50">
        <f t="shared" si="0"/>
        <v>149.375</v>
      </c>
      <c r="D15" s="50">
        <f t="shared" si="1"/>
        <v>5825.625</v>
      </c>
      <c r="E15" s="163">
        <v>2.5</v>
      </c>
    </row>
    <row r="16" spans="1:5" x14ac:dyDescent="0.2">
      <c r="A16" s="162">
        <v>38</v>
      </c>
      <c r="B16" s="50">
        <v>5482</v>
      </c>
      <c r="C16" s="50">
        <f t="shared" si="0"/>
        <v>164.46</v>
      </c>
      <c r="D16" s="50">
        <f t="shared" si="1"/>
        <v>5317.54</v>
      </c>
      <c r="E16" s="163">
        <v>3</v>
      </c>
    </row>
    <row r="17" spans="1:5" x14ac:dyDescent="0.2">
      <c r="A17" s="162">
        <v>39</v>
      </c>
      <c r="B17" s="50">
        <v>4478</v>
      </c>
      <c r="C17" s="50">
        <f t="shared" si="0"/>
        <v>89.56</v>
      </c>
      <c r="D17" s="50">
        <f t="shared" si="1"/>
        <v>4388.4399999999996</v>
      </c>
      <c r="E17" s="163">
        <v>2</v>
      </c>
    </row>
    <row r="18" spans="1:5" x14ac:dyDescent="0.2">
      <c r="A18" s="162">
        <v>40</v>
      </c>
      <c r="B18" s="50">
        <v>3788</v>
      </c>
      <c r="C18" s="50">
        <f t="shared" si="0"/>
        <v>109.85199999999999</v>
      </c>
      <c r="D18" s="50">
        <f t="shared" si="1"/>
        <v>3678.1480000000001</v>
      </c>
      <c r="E18" s="163">
        <v>2.9</v>
      </c>
    </row>
    <row r="19" spans="1:5" x14ac:dyDescent="0.2">
      <c r="A19" s="162">
        <v>41</v>
      </c>
      <c r="B19" s="50">
        <v>4961</v>
      </c>
      <c r="C19" s="50">
        <f t="shared" si="0"/>
        <v>357.19200000000006</v>
      </c>
      <c r="D19" s="50">
        <f t="shared" si="1"/>
        <v>4603.808</v>
      </c>
      <c r="E19" s="163">
        <v>7.2</v>
      </c>
    </row>
    <row r="20" spans="1:5" x14ac:dyDescent="0.2">
      <c r="A20" s="164">
        <v>42</v>
      </c>
      <c r="B20" s="135">
        <v>7199</v>
      </c>
      <c r="C20" s="135">
        <f t="shared" si="0"/>
        <v>842.2829999999999</v>
      </c>
      <c r="D20" s="135">
        <f t="shared" si="1"/>
        <v>6356.7170000000006</v>
      </c>
      <c r="E20" s="165">
        <v>11.7</v>
      </c>
    </row>
    <row r="21" spans="1:5" x14ac:dyDescent="0.2">
      <c r="A21" s="164">
        <v>43</v>
      </c>
      <c r="B21" s="135">
        <v>10539</v>
      </c>
      <c r="C21" s="135">
        <f t="shared" ref="C21:C26" si="2">B21*E21/100</f>
        <v>1717.8570000000002</v>
      </c>
      <c r="D21" s="135">
        <f t="shared" ref="D21:D26" si="3">SUM(B21,-C21)</f>
        <v>8821.143</v>
      </c>
      <c r="E21" s="165">
        <v>16.3</v>
      </c>
    </row>
    <row r="22" spans="1:5" x14ac:dyDescent="0.2">
      <c r="A22" s="164">
        <v>44</v>
      </c>
      <c r="B22" s="135">
        <v>13709</v>
      </c>
      <c r="C22" s="135">
        <f t="shared" si="2"/>
        <v>2700.6729999999998</v>
      </c>
      <c r="D22" s="135">
        <f t="shared" si="3"/>
        <v>11008.327000000001</v>
      </c>
      <c r="E22" s="165">
        <v>19.7</v>
      </c>
    </row>
    <row r="23" spans="1:5" x14ac:dyDescent="0.2">
      <c r="A23" s="162">
        <v>45</v>
      </c>
      <c r="B23" s="50">
        <v>13326</v>
      </c>
      <c r="C23" s="50">
        <f t="shared" si="2"/>
        <v>2638.5479999999998</v>
      </c>
      <c r="D23" s="50">
        <f t="shared" si="3"/>
        <v>10687.452000000001</v>
      </c>
      <c r="E23" s="163">
        <v>19.8</v>
      </c>
    </row>
    <row r="24" spans="1:5" x14ac:dyDescent="0.2">
      <c r="A24" s="166">
        <v>46</v>
      </c>
      <c r="B24" s="159">
        <v>11250</v>
      </c>
      <c r="C24" s="159">
        <f t="shared" si="2"/>
        <v>2148.7500000000005</v>
      </c>
      <c r="D24" s="159">
        <f t="shared" si="3"/>
        <v>9101.25</v>
      </c>
      <c r="E24" s="167">
        <v>19.100000000000001</v>
      </c>
    </row>
    <row r="25" spans="1:5" x14ac:dyDescent="0.2">
      <c r="A25" s="164">
        <v>47</v>
      </c>
      <c r="B25" s="135">
        <v>11191</v>
      </c>
      <c r="C25" s="135">
        <f t="shared" si="2"/>
        <v>2282.9639999999999</v>
      </c>
      <c r="D25" s="135">
        <f t="shared" si="3"/>
        <v>8908.0360000000001</v>
      </c>
      <c r="E25" s="165">
        <v>20.399999999999999</v>
      </c>
    </row>
    <row r="26" spans="1:5" ht="15" thickBot="1" x14ac:dyDescent="0.25">
      <c r="A26" s="173">
        <v>48</v>
      </c>
      <c r="B26" s="172">
        <v>12410</v>
      </c>
      <c r="C26" s="172">
        <f t="shared" si="2"/>
        <v>2258.62</v>
      </c>
      <c r="D26" s="172">
        <f t="shared" si="3"/>
        <v>10151.380000000001</v>
      </c>
      <c r="E26" s="174">
        <v>18.2</v>
      </c>
    </row>
  </sheetData>
  <mergeCells count="1">
    <mergeCell ref="A1:E1"/>
  </mergeCells>
  <pageMargins left="0.7" right="0.7" top="0.78740157499999996" bottom="0.78740157499999996" header="0.3" footer="0.3"/>
  <pageSetup paperSize="9" orientation="portrait" horizontalDpi="200" verticalDpi="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zoomScale="80" zoomScaleNormal="80" workbookViewId="0">
      <selection activeCell="I18" sqref="I18:L19"/>
    </sheetView>
  </sheetViews>
  <sheetFormatPr baseColWidth="10" defaultRowHeight="14.25" x14ac:dyDescent="0.2"/>
  <cols>
    <col min="1" max="1" width="31.25" customWidth="1"/>
    <col min="2" max="2" width="16.25" bestFit="1" customWidth="1"/>
    <col min="3" max="3" width="25.875" bestFit="1" customWidth="1"/>
    <col min="4" max="4" width="16.25" bestFit="1" customWidth="1"/>
  </cols>
  <sheetData>
    <row r="1" spans="1:12" x14ac:dyDescent="0.2">
      <c r="A1" s="222" t="s">
        <v>179</v>
      </c>
      <c r="B1" s="222"/>
      <c r="C1" s="222"/>
      <c r="D1" s="222"/>
      <c r="E1" s="222" t="s">
        <v>170</v>
      </c>
      <c r="F1" s="222"/>
      <c r="G1" s="222"/>
      <c r="H1" s="222"/>
      <c r="I1" s="222"/>
      <c r="J1" s="222"/>
      <c r="K1" s="222"/>
      <c r="L1" s="222"/>
    </row>
    <row r="2" spans="1:12" x14ac:dyDescent="0.2">
      <c r="A2" s="222"/>
      <c r="B2" s="222"/>
      <c r="C2" s="222"/>
      <c r="D2" s="222"/>
      <c r="E2" s="222"/>
      <c r="F2" s="222"/>
      <c r="G2" s="222"/>
      <c r="H2" s="222"/>
      <c r="I2" s="222"/>
      <c r="J2" s="222"/>
      <c r="K2" s="222"/>
      <c r="L2" s="222"/>
    </row>
    <row r="3" spans="1:12" ht="14.1" customHeight="1" x14ac:dyDescent="0.25">
      <c r="A3" s="157" t="s">
        <v>164</v>
      </c>
      <c r="B3" s="158" t="s">
        <v>172</v>
      </c>
      <c r="C3" s="144" t="s">
        <v>166</v>
      </c>
      <c r="D3" s="158" t="s">
        <v>172</v>
      </c>
      <c r="E3" s="223" t="s">
        <v>167</v>
      </c>
      <c r="F3" s="223"/>
      <c r="G3" s="223"/>
      <c r="H3" s="223"/>
      <c r="I3" s="223" t="s">
        <v>168</v>
      </c>
      <c r="J3" s="223"/>
      <c r="K3" s="223"/>
      <c r="L3" s="223"/>
    </row>
    <row r="4" spans="1:12" ht="14.1" customHeight="1" x14ac:dyDescent="0.2">
      <c r="A4" s="221" t="s">
        <v>181</v>
      </c>
      <c r="B4" s="221">
        <v>1</v>
      </c>
      <c r="C4" s="221" t="s">
        <v>167</v>
      </c>
      <c r="D4" s="221">
        <v>95</v>
      </c>
      <c r="E4" s="227" t="s">
        <v>171</v>
      </c>
      <c r="F4" s="227"/>
      <c r="G4" s="227" t="s">
        <v>172</v>
      </c>
      <c r="H4" s="227"/>
      <c r="I4" s="227" t="s">
        <v>171</v>
      </c>
      <c r="J4" s="227"/>
      <c r="K4" s="227" t="s">
        <v>172</v>
      </c>
      <c r="L4" s="227"/>
    </row>
    <row r="5" spans="1:12" ht="14.25" customHeight="1" x14ac:dyDescent="0.2">
      <c r="A5" s="221"/>
      <c r="B5" s="221"/>
      <c r="C5" s="221"/>
      <c r="D5" s="221"/>
      <c r="E5" s="227"/>
      <c r="F5" s="227"/>
      <c r="G5" s="227"/>
      <c r="H5" s="227"/>
      <c r="I5" s="227"/>
      <c r="J5" s="227"/>
      <c r="K5" s="227"/>
      <c r="L5" s="227"/>
    </row>
    <row r="6" spans="1:12" x14ac:dyDescent="0.2">
      <c r="A6" s="221" t="s">
        <v>182</v>
      </c>
      <c r="B6" s="221">
        <v>12</v>
      </c>
      <c r="C6" s="221" t="s">
        <v>168</v>
      </c>
      <c r="D6" s="221">
        <v>81</v>
      </c>
      <c r="E6" s="220">
        <v>0</v>
      </c>
      <c r="F6" s="220"/>
      <c r="G6" s="220">
        <v>3</v>
      </c>
      <c r="H6" s="220"/>
      <c r="I6" s="220">
        <v>0</v>
      </c>
      <c r="J6" s="220"/>
      <c r="K6" s="204">
        <v>2</v>
      </c>
      <c r="L6" s="205"/>
    </row>
    <row r="7" spans="1:12" x14ac:dyDescent="0.2">
      <c r="A7" s="221"/>
      <c r="B7" s="221"/>
      <c r="C7" s="221"/>
      <c r="D7" s="221"/>
      <c r="E7" s="220"/>
      <c r="F7" s="220"/>
      <c r="G7" s="220"/>
      <c r="H7" s="220"/>
      <c r="I7" s="220"/>
      <c r="J7" s="220"/>
      <c r="K7" s="206"/>
      <c r="L7" s="207"/>
    </row>
    <row r="8" spans="1:12" x14ac:dyDescent="0.2">
      <c r="A8" s="221" t="s">
        <v>183</v>
      </c>
      <c r="B8" s="221">
        <v>41</v>
      </c>
      <c r="C8" s="221" t="s">
        <v>169</v>
      </c>
      <c r="D8" s="221">
        <v>3</v>
      </c>
      <c r="E8" s="220">
        <v>1</v>
      </c>
      <c r="F8" s="220"/>
      <c r="G8" s="220">
        <v>19</v>
      </c>
      <c r="H8" s="220"/>
      <c r="I8" s="220">
        <v>1</v>
      </c>
      <c r="J8" s="220"/>
      <c r="K8" s="204">
        <v>19</v>
      </c>
      <c r="L8" s="205"/>
    </row>
    <row r="9" spans="1:12" x14ac:dyDescent="0.2">
      <c r="A9" s="221"/>
      <c r="B9" s="221"/>
      <c r="C9" s="221"/>
      <c r="D9" s="221"/>
      <c r="E9" s="220"/>
      <c r="F9" s="220"/>
      <c r="G9" s="220"/>
      <c r="H9" s="220"/>
      <c r="I9" s="220"/>
      <c r="J9" s="220"/>
      <c r="K9" s="206"/>
      <c r="L9" s="207"/>
    </row>
    <row r="10" spans="1:12" x14ac:dyDescent="0.2">
      <c r="A10" s="221" t="s">
        <v>184</v>
      </c>
      <c r="B10" s="221">
        <v>74</v>
      </c>
      <c r="C10" s="220" t="s">
        <v>178</v>
      </c>
      <c r="D10" s="221">
        <v>1</v>
      </c>
      <c r="E10" s="220">
        <v>2</v>
      </c>
      <c r="F10" s="220"/>
      <c r="G10" s="220">
        <v>22</v>
      </c>
      <c r="H10" s="220"/>
      <c r="I10" s="220">
        <v>2</v>
      </c>
      <c r="J10" s="220"/>
      <c r="K10" s="204">
        <v>30</v>
      </c>
      <c r="L10" s="205"/>
    </row>
    <row r="11" spans="1:12" x14ac:dyDescent="0.2">
      <c r="A11" s="221"/>
      <c r="B11" s="221"/>
      <c r="C11" s="220"/>
      <c r="D11" s="221"/>
      <c r="E11" s="220"/>
      <c r="F11" s="220"/>
      <c r="G11" s="220"/>
      <c r="H11" s="220"/>
      <c r="I11" s="220"/>
      <c r="J11" s="220"/>
      <c r="K11" s="206"/>
      <c r="L11" s="207"/>
    </row>
    <row r="12" spans="1:12" x14ac:dyDescent="0.2">
      <c r="A12" s="208" t="s">
        <v>185</v>
      </c>
      <c r="B12" s="208">
        <v>52</v>
      </c>
      <c r="C12" s="217"/>
      <c r="D12" s="224"/>
      <c r="E12" s="204">
        <v>3</v>
      </c>
      <c r="F12" s="205"/>
      <c r="G12" s="204">
        <v>31</v>
      </c>
      <c r="H12" s="205"/>
      <c r="I12" s="204">
        <v>3</v>
      </c>
      <c r="J12" s="205"/>
      <c r="K12" s="204">
        <v>21</v>
      </c>
      <c r="L12" s="205"/>
    </row>
    <row r="13" spans="1:12" x14ac:dyDescent="0.2">
      <c r="A13" s="216"/>
      <c r="B13" s="216"/>
      <c r="C13" s="218"/>
      <c r="D13" s="225"/>
      <c r="E13" s="206"/>
      <c r="F13" s="207"/>
      <c r="G13" s="206"/>
      <c r="H13" s="207"/>
      <c r="I13" s="206"/>
      <c r="J13" s="207"/>
      <c r="K13" s="206"/>
      <c r="L13" s="207"/>
    </row>
    <row r="14" spans="1:12" x14ac:dyDescent="0.2">
      <c r="A14" s="208" t="s">
        <v>165</v>
      </c>
      <c r="B14" s="211">
        <v>84</v>
      </c>
      <c r="C14" s="218"/>
      <c r="D14" s="225"/>
      <c r="E14" s="204">
        <v>4</v>
      </c>
      <c r="F14" s="205"/>
      <c r="G14" s="204">
        <v>13</v>
      </c>
      <c r="H14" s="205"/>
      <c r="I14" s="204">
        <v>4</v>
      </c>
      <c r="J14" s="205"/>
      <c r="K14" s="204">
        <v>6</v>
      </c>
      <c r="L14" s="205"/>
    </row>
    <row r="15" spans="1:12" x14ac:dyDescent="0.2">
      <c r="A15" s="209"/>
      <c r="B15" s="212"/>
      <c r="C15" s="218"/>
      <c r="D15" s="225"/>
      <c r="E15" s="206"/>
      <c r="F15" s="207"/>
      <c r="G15" s="206"/>
      <c r="H15" s="207"/>
      <c r="I15" s="206"/>
      <c r="J15" s="207"/>
      <c r="K15" s="206"/>
      <c r="L15" s="207"/>
    </row>
    <row r="16" spans="1:12" x14ac:dyDescent="0.2">
      <c r="A16" s="209"/>
      <c r="B16" s="212"/>
      <c r="C16" s="218"/>
      <c r="D16" s="225"/>
      <c r="E16" s="204" t="s">
        <v>180</v>
      </c>
      <c r="F16" s="205"/>
      <c r="G16" s="204">
        <v>7</v>
      </c>
      <c r="H16" s="205"/>
      <c r="I16" s="204" t="s">
        <v>180</v>
      </c>
      <c r="J16" s="205"/>
      <c r="K16" s="204">
        <v>3</v>
      </c>
      <c r="L16" s="205"/>
    </row>
    <row r="17" spans="1:12" ht="15" thickBot="1" x14ac:dyDescent="0.25">
      <c r="A17" s="210"/>
      <c r="B17" s="213"/>
      <c r="C17" s="219"/>
      <c r="D17" s="226"/>
      <c r="E17" s="214"/>
      <c r="F17" s="215"/>
      <c r="G17" s="214"/>
      <c r="H17" s="215"/>
      <c r="I17" s="214"/>
      <c r="J17" s="215"/>
      <c r="K17" s="214"/>
      <c r="L17" s="215"/>
    </row>
    <row r="18" spans="1:12" x14ac:dyDescent="0.2">
      <c r="A18" s="194" t="s">
        <v>186</v>
      </c>
      <c r="B18" s="196">
        <f>SUM(B4:B13)</f>
        <v>180</v>
      </c>
      <c r="C18" s="198">
        <f>SUM(D4:D11)</f>
        <v>180</v>
      </c>
      <c r="D18" s="199"/>
      <c r="E18" s="198">
        <f>SUM(G6:H17)</f>
        <v>95</v>
      </c>
      <c r="F18" s="202"/>
      <c r="G18" s="202"/>
      <c r="H18" s="199"/>
      <c r="I18" s="198">
        <f>SUM(K6:L17)</f>
        <v>81</v>
      </c>
      <c r="J18" s="202"/>
      <c r="K18" s="202"/>
      <c r="L18" s="199"/>
    </row>
    <row r="19" spans="1:12" x14ac:dyDescent="0.2">
      <c r="A19" s="195"/>
      <c r="B19" s="197"/>
      <c r="C19" s="200"/>
      <c r="D19" s="201"/>
      <c r="E19" s="200"/>
      <c r="F19" s="203"/>
      <c r="G19" s="203"/>
      <c r="H19" s="201"/>
      <c r="I19" s="200"/>
      <c r="J19" s="203"/>
      <c r="K19" s="203"/>
      <c r="L19" s="201"/>
    </row>
    <row r="33" ht="14.1" customHeight="1" x14ac:dyDescent="0.2"/>
    <row r="34" ht="14.1" customHeight="1" x14ac:dyDescent="0.2"/>
  </sheetData>
  <mergeCells count="59">
    <mergeCell ref="A1:D2"/>
    <mergeCell ref="E1:L2"/>
    <mergeCell ref="E3:H3"/>
    <mergeCell ref="I3:L3"/>
    <mergeCell ref="D12:D17"/>
    <mergeCell ref="E12:F13"/>
    <mergeCell ref="A8:A9"/>
    <mergeCell ref="B8:B9"/>
    <mergeCell ref="C8:C9"/>
    <mergeCell ref="D8:D9"/>
    <mergeCell ref="E8:F9"/>
    <mergeCell ref="E4:F5"/>
    <mergeCell ref="G4:H5"/>
    <mergeCell ref="I4:J5"/>
    <mergeCell ref="K4:L5"/>
    <mergeCell ref="A6:A7"/>
    <mergeCell ref="I6:J7"/>
    <mergeCell ref="K6:L7"/>
    <mergeCell ref="A4:A5"/>
    <mergeCell ref="B4:B5"/>
    <mergeCell ref="C4:C5"/>
    <mergeCell ref="D4:D5"/>
    <mergeCell ref="B6:B7"/>
    <mergeCell ref="C6:C7"/>
    <mergeCell ref="D6:D7"/>
    <mergeCell ref="E6:F7"/>
    <mergeCell ref="G6:H7"/>
    <mergeCell ref="G8:H9"/>
    <mergeCell ref="I8:J9"/>
    <mergeCell ref="K8:L9"/>
    <mergeCell ref="A10:A11"/>
    <mergeCell ref="B10:B11"/>
    <mergeCell ref="C10:C11"/>
    <mergeCell ref="D10:D11"/>
    <mergeCell ref="E10:F11"/>
    <mergeCell ref="G10:H11"/>
    <mergeCell ref="I10:J11"/>
    <mergeCell ref="K10:L11"/>
    <mergeCell ref="G12:H13"/>
    <mergeCell ref="I12:J13"/>
    <mergeCell ref="K12:L13"/>
    <mergeCell ref="A14:A17"/>
    <mergeCell ref="B14:B17"/>
    <mergeCell ref="E14:F15"/>
    <mergeCell ref="G14:H15"/>
    <mergeCell ref="I14:J15"/>
    <mergeCell ref="K14:L15"/>
    <mergeCell ref="E16:F17"/>
    <mergeCell ref="G16:H17"/>
    <mergeCell ref="I16:J17"/>
    <mergeCell ref="K16:L17"/>
    <mergeCell ref="A12:A13"/>
    <mergeCell ref="B12:B13"/>
    <mergeCell ref="C12:C17"/>
    <mergeCell ref="A18:A19"/>
    <mergeCell ref="B18:B19"/>
    <mergeCell ref="C18:D19"/>
    <mergeCell ref="E18:H19"/>
    <mergeCell ref="I18:L19"/>
  </mergeCells>
  <pageMargins left="0.7" right="0.7" top="0.78740157499999996" bottom="0.78740157499999996" header="0.3" footer="0.3"/>
  <pageSetup paperSize="9" orientation="portrait" horizontalDpi="200" verticalDpi="200" r:id="rId1"/>
  <ignoredErrors>
    <ignoredError sqref="B18" formulaRange="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7"/>
  <sheetViews>
    <sheetView zoomScale="110" zoomScaleNormal="110" workbookViewId="0">
      <pane ySplit="3" topLeftCell="A202" activePane="bottomLeft" state="frozen"/>
      <selection pane="bottomLeft" activeCell="I242" sqref="I242"/>
    </sheetView>
  </sheetViews>
  <sheetFormatPr baseColWidth="10" defaultColWidth="11" defaultRowHeight="14.25" x14ac:dyDescent="0.2"/>
  <cols>
    <col min="1" max="1" width="26" style="36" customWidth="1"/>
    <col min="2" max="7" width="11" style="36"/>
    <col min="8" max="16384" width="11" style="48"/>
  </cols>
  <sheetData>
    <row r="1" spans="1:7" ht="15" thickTop="1" x14ac:dyDescent="0.2">
      <c r="A1" s="51"/>
      <c r="B1" s="228" t="s">
        <v>5</v>
      </c>
      <c r="C1" s="228"/>
      <c r="D1" s="228"/>
      <c r="E1" s="228"/>
      <c r="F1" s="228"/>
      <c r="G1" s="229"/>
    </row>
    <row r="2" spans="1:7" x14ac:dyDescent="0.2">
      <c r="A2" s="52"/>
      <c r="B2" s="230" t="s">
        <v>8</v>
      </c>
      <c r="C2" s="230"/>
      <c r="D2" s="230"/>
      <c r="E2" s="230" t="s">
        <v>9</v>
      </c>
      <c r="F2" s="230"/>
      <c r="G2" s="231"/>
    </row>
    <row r="3" spans="1:7" ht="60" x14ac:dyDescent="0.2">
      <c r="A3" s="52"/>
      <c r="B3" s="53" t="s">
        <v>3</v>
      </c>
      <c r="C3" s="53" t="s">
        <v>6</v>
      </c>
      <c r="D3" s="53" t="s">
        <v>7</v>
      </c>
      <c r="E3" s="53" t="s">
        <v>3</v>
      </c>
      <c r="F3" s="53" t="s">
        <v>6</v>
      </c>
      <c r="G3" s="54" t="s">
        <v>7</v>
      </c>
    </row>
    <row r="4" spans="1:7" x14ac:dyDescent="0.2">
      <c r="A4" s="55">
        <v>43952.333333333336</v>
      </c>
      <c r="B4" s="53"/>
      <c r="C4" s="53"/>
      <c r="D4" s="53"/>
      <c r="E4" s="53"/>
      <c r="F4" s="53"/>
      <c r="G4" s="54"/>
    </row>
    <row r="5" spans="1:7" x14ac:dyDescent="0.2">
      <c r="A5" s="55">
        <v>43953.333333333336</v>
      </c>
      <c r="B5" s="53"/>
      <c r="C5" s="53"/>
      <c r="D5" s="53"/>
      <c r="E5" s="53"/>
      <c r="F5" s="53"/>
      <c r="G5" s="54"/>
    </row>
    <row r="6" spans="1:7" x14ac:dyDescent="0.2">
      <c r="A6" s="55">
        <v>43954.333333333336</v>
      </c>
      <c r="B6" s="53"/>
      <c r="C6" s="53"/>
      <c r="D6" s="53"/>
      <c r="E6" s="53"/>
      <c r="F6" s="53"/>
      <c r="G6" s="54"/>
    </row>
    <row r="7" spans="1:7" x14ac:dyDescent="0.2">
      <c r="A7" s="55">
        <v>43955.333333333336</v>
      </c>
      <c r="B7" s="53"/>
      <c r="C7" s="53"/>
      <c r="D7" s="53"/>
      <c r="E7" s="53"/>
      <c r="F7" s="53"/>
      <c r="G7" s="54"/>
    </row>
    <row r="8" spans="1:7" x14ac:dyDescent="0.2">
      <c r="A8" s="55">
        <v>43956.333333333336</v>
      </c>
      <c r="B8" s="53"/>
      <c r="C8" s="53"/>
      <c r="D8" s="53"/>
      <c r="E8" s="53"/>
      <c r="F8" s="53"/>
      <c r="G8" s="54"/>
    </row>
    <row r="9" spans="1:7" x14ac:dyDescent="0.2">
      <c r="A9" s="55">
        <v>43957.333333333336</v>
      </c>
      <c r="B9" s="53"/>
      <c r="C9" s="53"/>
      <c r="D9" s="53"/>
      <c r="E9" s="53"/>
      <c r="F9" s="53"/>
      <c r="G9" s="54"/>
    </row>
    <row r="10" spans="1:7" x14ac:dyDescent="0.2">
      <c r="A10" s="55">
        <v>43958.333333333336</v>
      </c>
      <c r="B10" s="53"/>
      <c r="C10" s="53"/>
      <c r="D10" s="53"/>
      <c r="E10" s="53"/>
      <c r="F10" s="53"/>
      <c r="G10" s="54"/>
    </row>
    <row r="11" spans="1:7" x14ac:dyDescent="0.2">
      <c r="A11" s="55">
        <v>43959.333333333336</v>
      </c>
      <c r="B11" s="53"/>
      <c r="C11" s="53"/>
      <c r="D11" s="53"/>
      <c r="E11" s="53"/>
      <c r="F11" s="53"/>
      <c r="G11" s="54"/>
    </row>
    <row r="12" spans="1:7" x14ac:dyDescent="0.2">
      <c r="A12" s="55">
        <v>43960.333333333336</v>
      </c>
      <c r="B12" s="53"/>
      <c r="C12" s="53"/>
      <c r="D12" s="53"/>
      <c r="E12" s="53"/>
      <c r="F12" s="53"/>
      <c r="G12" s="54"/>
    </row>
    <row r="13" spans="1:7" x14ac:dyDescent="0.2">
      <c r="A13" s="55">
        <v>43961.333333333336</v>
      </c>
      <c r="B13" s="53"/>
      <c r="C13" s="53"/>
      <c r="D13" s="53"/>
      <c r="E13" s="53"/>
      <c r="F13" s="53"/>
      <c r="G13" s="54"/>
    </row>
    <row r="14" spans="1:7" x14ac:dyDescent="0.2">
      <c r="A14" s="55">
        <v>43962.333333333336</v>
      </c>
      <c r="B14" s="53"/>
      <c r="C14" s="53"/>
      <c r="D14" s="53"/>
      <c r="E14" s="53"/>
      <c r="F14" s="53"/>
      <c r="G14" s="54"/>
    </row>
    <row r="15" spans="1:7" x14ac:dyDescent="0.2">
      <c r="A15" s="55">
        <v>43963.333333333336</v>
      </c>
      <c r="B15" s="53"/>
      <c r="C15" s="53"/>
      <c r="D15" s="53"/>
      <c r="E15" s="53"/>
      <c r="F15" s="53"/>
      <c r="G15" s="54"/>
    </row>
    <row r="16" spans="1:7" x14ac:dyDescent="0.2">
      <c r="A16" s="55">
        <v>43964.333333333336</v>
      </c>
      <c r="B16" s="53"/>
      <c r="C16" s="53"/>
      <c r="D16" s="53"/>
      <c r="E16" s="53"/>
      <c r="F16" s="53"/>
      <c r="G16" s="54"/>
    </row>
    <row r="17" spans="1:7" x14ac:dyDescent="0.2">
      <c r="A17" s="55">
        <v>43965.333333333336</v>
      </c>
      <c r="B17" s="53"/>
      <c r="C17" s="53"/>
      <c r="D17" s="53"/>
      <c r="E17" s="53"/>
      <c r="F17" s="53"/>
      <c r="G17" s="54"/>
    </row>
    <row r="18" spans="1:7" x14ac:dyDescent="0.2">
      <c r="A18" s="55">
        <v>43966.333333333336</v>
      </c>
      <c r="B18" s="53"/>
      <c r="C18" s="53"/>
      <c r="D18" s="53"/>
      <c r="E18" s="53"/>
      <c r="F18" s="53"/>
      <c r="G18" s="54"/>
    </row>
    <row r="19" spans="1:7" x14ac:dyDescent="0.2">
      <c r="A19" s="55">
        <v>43967.333333333336</v>
      </c>
      <c r="B19" s="53"/>
      <c r="C19" s="53"/>
      <c r="D19" s="53"/>
      <c r="E19" s="53"/>
      <c r="F19" s="53"/>
      <c r="G19" s="54"/>
    </row>
    <row r="20" spans="1:7" x14ac:dyDescent="0.2">
      <c r="A20" s="55">
        <v>43968.333333333336</v>
      </c>
      <c r="B20" s="53"/>
      <c r="C20" s="53"/>
      <c r="D20" s="53"/>
      <c r="E20" s="53"/>
      <c r="F20" s="53"/>
      <c r="G20" s="54"/>
    </row>
    <row r="21" spans="1:7" x14ac:dyDescent="0.2">
      <c r="A21" s="55">
        <v>43969.333333333336</v>
      </c>
      <c r="B21" s="53"/>
      <c r="C21" s="53"/>
      <c r="D21" s="53"/>
      <c r="E21" s="53"/>
      <c r="F21" s="53"/>
      <c r="G21" s="54"/>
    </row>
    <row r="22" spans="1:7" x14ac:dyDescent="0.2">
      <c r="A22" s="55">
        <v>43970.333333333336</v>
      </c>
      <c r="B22" s="53"/>
      <c r="C22" s="53"/>
      <c r="D22" s="53"/>
      <c r="E22" s="53"/>
      <c r="F22" s="53"/>
      <c r="G22" s="54"/>
    </row>
    <row r="23" spans="1:7" x14ac:dyDescent="0.2">
      <c r="A23" s="55">
        <v>43971.333333333336</v>
      </c>
      <c r="B23" s="53"/>
      <c r="C23" s="53"/>
      <c r="D23" s="53"/>
      <c r="E23" s="53"/>
      <c r="F23" s="53"/>
      <c r="G23" s="54"/>
    </row>
    <row r="24" spans="1:7" x14ac:dyDescent="0.2">
      <c r="A24" s="55">
        <v>43972.333333333336</v>
      </c>
      <c r="B24" s="53"/>
      <c r="C24" s="53"/>
      <c r="D24" s="53"/>
      <c r="E24" s="53"/>
      <c r="F24" s="53"/>
      <c r="G24" s="54"/>
    </row>
    <row r="25" spans="1:7" x14ac:dyDescent="0.2">
      <c r="A25" s="55">
        <v>43973.333333333336</v>
      </c>
      <c r="B25" s="53"/>
      <c r="C25" s="53"/>
      <c r="D25" s="53"/>
      <c r="E25" s="53"/>
      <c r="F25" s="53"/>
      <c r="G25" s="54"/>
    </row>
    <row r="26" spans="1:7" x14ac:dyDescent="0.2">
      <c r="A26" s="55">
        <v>43974.333333333336</v>
      </c>
      <c r="B26" s="53"/>
      <c r="C26" s="53"/>
      <c r="D26" s="53"/>
      <c r="E26" s="53"/>
      <c r="F26" s="53"/>
      <c r="G26" s="54"/>
    </row>
    <row r="27" spans="1:7" x14ac:dyDescent="0.2">
      <c r="A27" s="55">
        <v>43975.333333333336</v>
      </c>
      <c r="B27" s="53"/>
      <c r="C27" s="53"/>
      <c r="D27" s="53"/>
      <c r="E27" s="53"/>
      <c r="F27" s="53"/>
      <c r="G27" s="54"/>
    </row>
    <row r="28" spans="1:7" x14ac:dyDescent="0.2">
      <c r="A28" s="55">
        <v>43976.333333333336</v>
      </c>
      <c r="B28" s="53"/>
      <c r="C28" s="53"/>
      <c r="D28" s="53"/>
      <c r="E28" s="53"/>
      <c r="F28" s="53"/>
      <c r="G28" s="54"/>
    </row>
    <row r="29" spans="1:7" x14ac:dyDescent="0.2">
      <c r="A29" s="55">
        <v>43977.333333333336</v>
      </c>
      <c r="B29" s="53"/>
      <c r="C29" s="53"/>
      <c r="D29" s="53"/>
      <c r="E29" s="53"/>
      <c r="F29" s="53"/>
      <c r="G29" s="54"/>
    </row>
    <row r="30" spans="1:7" x14ac:dyDescent="0.2">
      <c r="A30" s="55">
        <v>43978.333333333336</v>
      </c>
      <c r="B30" s="53"/>
      <c r="C30" s="53"/>
      <c r="D30" s="53"/>
      <c r="E30" s="53"/>
      <c r="F30" s="53"/>
      <c r="G30" s="54"/>
    </row>
    <row r="31" spans="1:7" x14ac:dyDescent="0.2">
      <c r="A31" s="55">
        <v>43979.333333333336</v>
      </c>
      <c r="B31" s="53"/>
      <c r="C31" s="53"/>
      <c r="D31" s="53"/>
      <c r="E31" s="53"/>
      <c r="F31" s="53"/>
      <c r="G31" s="54"/>
    </row>
    <row r="32" spans="1:7" x14ac:dyDescent="0.2">
      <c r="A32" s="55">
        <v>43980.333333333336</v>
      </c>
      <c r="B32" s="53"/>
      <c r="C32" s="53"/>
      <c r="D32" s="53"/>
      <c r="E32" s="53"/>
      <c r="F32" s="53"/>
      <c r="G32" s="54"/>
    </row>
    <row r="33" spans="1:7" x14ac:dyDescent="0.2">
      <c r="A33" s="55">
        <v>43981.333333333336</v>
      </c>
      <c r="B33" s="53"/>
      <c r="C33" s="53"/>
      <c r="D33" s="53"/>
      <c r="E33" s="53"/>
      <c r="F33" s="53"/>
      <c r="G33" s="54"/>
    </row>
    <row r="34" spans="1:7" x14ac:dyDescent="0.2">
      <c r="A34" s="55">
        <v>43982.333333333336</v>
      </c>
      <c r="B34" s="53"/>
      <c r="C34" s="53"/>
      <c r="D34" s="53"/>
      <c r="E34" s="53"/>
      <c r="F34" s="53"/>
      <c r="G34" s="54"/>
    </row>
    <row r="35" spans="1:7" x14ac:dyDescent="0.2">
      <c r="A35" s="55">
        <v>43983.333333333336</v>
      </c>
      <c r="B35" s="53"/>
      <c r="C35" s="53"/>
      <c r="D35" s="53"/>
      <c r="E35" s="53"/>
      <c r="F35" s="53"/>
      <c r="G35" s="54"/>
    </row>
    <row r="36" spans="1:7" x14ac:dyDescent="0.2">
      <c r="A36" s="55">
        <v>43984.333333333336</v>
      </c>
      <c r="B36" s="53"/>
      <c r="C36" s="53"/>
      <c r="D36" s="53"/>
      <c r="E36" s="53"/>
      <c r="F36" s="53"/>
      <c r="G36" s="54"/>
    </row>
    <row r="37" spans="1:7" x14ac:dyDescent="0.2">
      <c r="A37" s="55">
        <v>43985.333333333336</v>
      </c>
      <c r="B37" s="53"/>
      <c r="C37" s="53"/>
      <c r="D37" s="53"/>
      <c r="E37" s="53"/>
      <c r="F37" s="53"/>
      <c r="G37" s="54"/>
    </row>
    <row r="38" spans="1:7" x14ac:dyDescent="0.2">
      <c r="A38" s="55">
        <v>43986.333333333336</v>
      </c>
      <c r="B38" s="53"/>
      <c r="C38" s="53"/>
      <c r="D38" s="53"/>
      <c r="E38" s="53"/>
      <c r="F38" s="53"/>
      <c r="G38" s="54"/>
    </row>
    <row r="39" spans="1:7" x14ac:dyDescent="0.2">
      <c r="A39" s="55">
        <v>43987.333333333336</v>
      </c>
      <c r="B39" s="53"/>
      <c r="C39" s="53"/>
      <c r="D39" s="53"/>
      <c r="E39" s="53"/>
      <c r="F39" s="53"/>
      <c r="G39" s="54"/>
    </row>
    <row r="40" spans="1:7" x14ac:dyDescent="0.2">
      <c r="A40" s="55">
        <v>43988.333333333336</v>
      </c>
      <c r="B40" s="53"/>
      <c r="C40" s="53"/>
      <c r="D40" s="53"/>
      <c r="E40" s="53"/>
      <c r="F40" s="53"/>
      <c r="G40" s="54"/>
    </row>
    <row r="41" spans="1:7" x14ac:dyDescent="0.2">
      <c r="A41" s="55">
        <v>43989.333333333336</v>
      </c>
      <c r="B41" s="53"/>
      <c r="C41" s="53"/>
      <c r="D41" s="53"/>
      <c r="E41" s="53"/>
      <c r="F41" s="53"/>
      <c r="G41" s="54"/>
    </row>
    <row r="42" spans="1:7" x14ac:dyDescent="0.2">
      <c r="A42" s="55">
        <v>43990.333333333336</v>
      </c>
      <c r="B42" s="53"/>
      <c r="C42" s="53"/>
      <c r="D42" s="53"/>
      <c r="E42" s="53"/>
      <c r="F42" s="53"/>
      <c r="G42" s="54"/>
    </row>
    <row r="43" spans="1:7" x14ac:dyDescent="0.2">
      <c r="A43" s="55">
        <v>43991.333333333336</v>
      </c>
      <c r="B43" s="53"/>
      <c r="C43" s="53"/>
      <c r="D43" s="53"/>
      <c r="E43" s="53"/>
      <c r="F43" s="53"/>
      <c r="G43" s="54"/>
    </row>
    <row r="44" spans="1:7" x14ac:dyDescent="0.2">
      <c r="A44" s="55">
        <v>43992.333333333336</v>
      </c>
      <c r="B44" s="53"/>
      <c r="C44" s="53"/>
      <c r="D44" s="53"/>
      <c r="E44" s="53"/>
      <c r="F44" s="53"/>
      <c r="G44" s="54"/>
    </row>
    <row r="45" spans="1:7" x14ac:dyDescent="0.2">
      <c r="A45" s="55">
        <v>43993.333333333336</v>
      </c>
      <c r="B45" s="53"/>
      <c r="C45" s="53"/>
      <c r="D45" s="53"/>
      <c r="E45" s="53"/>
      <c r="F45" s="53"/>
      <c r="G45" s="54"/>
    </row>
    <row r="46" spans="1:7" x14ac:dyDescent="0.2">
      <c r="A46" s="55">
        <v>43994.333333333336</v>
      </c>
      <c r="B46" s="56">
        <v>3</v>
      </c>
      <c r="C46" s="56">
        <v>13</v>
      </c>
      <c r="D46" s="56">
        <v>67</v>
      </c>
      <c r="E46" s="56">
        <v>10</v>
      </c>
      <c r="F46" s="56">
        <v>38</v>
      </c>
      <c r="G46" s="57">
        <v>166</v>
      </c>
    </row>
    <row r="47" spans="1:7" x14ac:dyDescent="0.2">
      <c r="A47" s="58">
        <v>43997.333333333336</v>
      </c>
      <c r="B47" s="56">
        <v>4</v>
      </c>
      <c r="C47" s="56">
        <v>16</v>
      </c>
      <c r="D47" s="56">
        <f t="shared" ref="D47:D78" si="0">SUM(D46,B47)</f>
        <v>71</v>
      </c>
      <c r="E47" s="56">
        <v>5</v>
      </c>
      <c r="F47" s="56">
        <v>29</v>
      </c>
      <c r="G47" s="57">
        <f t="shared" ref="G47:G78" si="1">SUM(G46,E47)</f>
        <v>171</v>
      </c>
    </row>
    <row r="48" spans="1:7" x14ac:dyDescent="0.2">
      <c r="A48" s="58">
        <v>43998.333333333336</v>
      </c>
      <c r="B48" s="56">
        <v>2</v>
      </c>
      <c r="C48" s="56">
        <v>17</v>
      </c>
      <c r="D48" s="56">
        <f t="shared" si="0"/>
        <v>73</v>
      </c>
      <c r="E48" s="56">
        <v>2</v>
      </c>
      <c r="F48" s="56">
        <v>16</v>
      </c>
      <c r="G48" s="57">
        <f t="shared" si="1"/>
        <v>173</v>
      </c>
    </row>
    <row r="49" spans="1:7" x14ac:dyDescent="0.2">
      <c r="A49" s="58">
        <v>43999.333333333336</v>
      </c>
      <c r="B49" s="56">
        <v>0</v>
      </c>
      <c r="C49" s="56">
        <v>17</v>
      </c>
      <c r="D49" s="56">
        <f t="shared" si="0"/>
        <v>73</v>
      </c>
      <c r="E49" s="56">
        <v>2</v>
      </c>
      <c r="F49" s="56">
        <v>19</v>
      </c>
      <c r="G49" s="57">
        <f t="shared" si="1"/>
        <v>175</v>
      </c>
    </row>
    <row r="50" spans="1:7" x14ac:dyDescent="0.2">
      <c r="A50" s="58">
        <v>44000</v>
      </c>
      <c r="B50" s="56">
        <v>3</v>
      </c>
      <c r="C50" s="56">
        <v>20</v>
      </c>
      <c r="D50" s="56">
        <f t="shared" si="0"/>
        <v>76</v>
      </c>
      <c r="E50" s="56">
        <v>4</v>
      </c>
      <c r="F50" s="56">
        <v>23</v>
      </c>
      <c r="G50" s="57">
        <f t="shared" si="1"/>
        <v>179</v>
      </c>
    </row>
    <row r="51" spans="1:7" x14ac:dyDescent="0.2">
      <c r="A51" s="58">
        <v>44001</v>
      </c>
      <c r="B51" s="56">
        <v>2</v>
      </c>
      <c r="C51" s="56">
        <v>18</v>
      </c>
      <c r="D51" s="56">
        <f t="shared" si="0"/>
        <v>78</v>
      </c>
      <c r="E51" s="56">
        <v>8</v>
      </c>
      <c r="F51" s="56">
        <v>29</v>
      </c>
      <c r="G51" s="57">
        <f t="shared" si="1"/>
        <v>187</v>
      </c>
    </row>
    <row r="52" spans="1:7" x14ac:dyDescent="0.2">
      <c r="A52" s="58">
        <v>44004</v>
      </c>
      <c r="B52" s="56">
        <v>4</v>
      </c>
      <c r="C52" s="56">
        <v>21</v>
      </c>
      <c r="D52" s="56">
        <f t="shared" si="0"/>
        <v>82</v>
      </c>
      <c r="E52" s="56">
        <v>34</v>
      </c>
      <c r="F52" s="56">
        <v>67</v>
      </c>
      <c r="G52" s="57">
        <f t="shared" si="1"/>
        <v>221</v>
      </c>
    </row>
    <row r="53" spans="1:7" x14ac:dyDescent="0.2">
      <c r="A53" s="58">
        <v>44005</v>
      </c>
      <c r="B53" s="56">
        <v>0</v>
      </c>
      <c r="C53" s="56">
        <v>20</v>
      </c>
      <c r="D53" s="56">
        <f t="shared" si="0"/>
        <v>82</v>
      </c>
      <c r="E53" s="56">
        <v>5</v>
      </c>
      <c r="F53" s="56">
        <v>49</v>
      </c>
      <c r="G53" s="57">
        <f t="shared" si="1"/>
        <v>226</v>
      </c>
    </row>
    <row r="54" spans="1:7" x14ac:dyDescent="0.2">
      <c r="A54" s="58">
        <v>44006</v>
      </c>
      <c r="B54" s="56">
        <v>5</v>
      </c>
      <c r="C54" s="56">
        <v>18</v>
      </c>
      <c r="D54" s="56">
        <f t="shared" si="0"/>
        <v>87</v>
      </c>
      <c r="E54" s="56">
        <v>20</v>
      </c>
      <c r="F54" s="56">
        <v>64</v>
      </c>
      <c r="G54" s="57">
        <f t="shared" si="1"/>
        <v>246</v>
      </c>
    </row>
    <row r="55" spans="1:7" x14ac:dyDescent="0.2">
      <c r="A55" s="58">
        <v>44007</v>
      </c>
      <c r="B55" s="56">
        <v>5</v>
      </c>
      <c r="C55" s="56">
        <v>21</v>
      </c>
      <c r="D55" s="56">
        <f t="shared" si="0"/>
        <v>92</v>
      </c>
      <c r="E55" s="56">
        <v>40</v>
      </c>
      <c r="F55" s="56">
        <v>79</v>
      </c>
      <c r="G55" s="57">
        <f t="shared" si="1"/>
        <v>286</v>
      </c>
    </row>
    <row r="56" spans="1:7" x14ac:dyDescent="0.2">
      <c r="A56" s="58">
        <v>44008</v>
      </c>
      <c r="B56" s="56">
        <v>6</v>
      </c>
      <c r="C56" s="56">
        <v>25</v>
      </c>
      <c r="D56" s="56">
        <f t="shared" si="0"/>
        <v>98</v>
      </c>
      <c r="E56" s="56">
        <v>24</v>
      </c>
      <c r="F56" s="56">
        <v>108</v>
      </c>
      <c r="G56" s="57">
        <f t="shared" si="1"/>
        <v>310</v>
      </c>
    </row>
    <row r="57" spans="1:7" x14ac:dyDescent="0.2">
      <c r="A57" s="58">
        <v>44011</v>
      </c>
      <c r="B57" s="56">
        <v>19</v>
      </c>
      <c r="C57" s="56">
        <v>39</v>
      </c>
      <c r="D57" s="56">
        <f t="shared" si="0"/>
        <v>117</v>
      </c>
      <c r="E57" s="56">
        <v>62</v>
      </c>
      <c r="F57" s="56">
        <v>152</v>
      </c>
      <c r="G57" s="57">
        <f t="shared" si="1"/>
        <v>372</v>
      </c>
    </row>
    <row r="58" spans="1:7" x14ac:dyDescent="0.2">
      <c r="A58" s="58">
        <v>44012</v>
      </c>
      <c r="B58" s="56">
        <v>20</v>
      </c>
      <c r="C58" s="56">
        <v>55</v>
      </c>
      <c r="D58" s="56">
        <f t="shared" si="0"/>
        <v>137</v>
      </c>
      <c r="E58" s="56">
        <v>42</v>
      </c>
      <c r="F58" s="56">
        <v>192</v>
      </c>
      <c r="G58" s="57">
        <f t="shared" si="1"/>
        <v>414</v>
      </c>
    </row>
    <row r="59" spans="1:7" x14ac:dyDescent="0.2">
      <c r="A59" s="58">
        <v>44013</v>
      </c>
      <c r="B59" s="56">
        <v>19</v>
      </c>
      <c r="C59" s="56">
        <v>65</v>
      </c>
      <c r="D59" s="56">
        <f t="shared" si="0"/>
        <v>156</v>
      </c>
      <c r="E59" s="56">
        <v>32</v>
      </c>
      <c r="F59" s="56">
        <v>227</v>
      </c>
      <c r="G59" s="57">
        <f t="shared" si="1"/>
        <v>446</v>
      </c>
    </row>
    <row r="60" spans="1:7" x14ac:dyDescent="0.2">
      <c r="A60" s="58">
        <v>44014</v>
      </c>
      <c r="B60" s="56">
        <v>11</v>
      </c>
      <c r="C60" s="56">
        <v>74</v>
      </c>
      <c r="D60" s="56">
        <f t="shared" si="0"/>
        <v>167</v>
      </c>
      <c r="E60" s="56">
        <v>53</v>
      </c>
      <c r="F60" s="56">
        <v>252</v>
      </c>
      <c r="G60" s="57">
        <f t="shared" si="1"/>
        <v>499</v>
      </c>
    </row>
    <row r="61" spans="1:7" x14ac:dyDescent="0.2">
      <c r="A61" s="58">
        <v>44015</v>
      </c>
      <c r="B61" s="56">
        <v>6</v>
      </c>
      <c r="C61" s="56">
        <v>73</v>
      </c>
      <c r="D61" s="56">
        <f t="shared" si="0"/>
        <v>173</v>
      </c>
      <c r="E61" s="56">
        <v>13</v>
      </c>
      <c r="F61" s="56">
        <v>220</v>
      </c>
      <c r="G61" s="57">
        <f t="shared" si="1"/>
        <v>512</v>
      </c>
    </row>
    <row r="62" spans="1:7" x14ac:dyDescent="0.2">
      <c r="A62" s="58">
        <v>44018</v>
      </c>
      <c r="B62" s="56">
        <v>10</v>
      </c>
      <c r="C62" s="56">
        <v>83</v>
      </c>
      <c r="D62" s="56">
        <f t="shared" si="0"/>
        <v>183</v>
      </c>
      <c r="E62" s="56">
        <v>30</v>
      </c>
      <c r="F62" s="56">
        <v>250</v>
      </c>
      <c r="G62" s="57">
        <f t="shared" si="1"/>
        <v>542</v>
      </c>
    </row>
    <row r="63" spans="1:7" x14ac:dyDescent="0.2">
      <c r="A63" s="58">
        <v>44019</v>
      </c>
      <c r="B63" s="56">
        <v>9</v>
      </c>
      <c r="C63" s="56">
        <v>76</v>
      </c>
      <c r="D63" s="56">
        <f t="shared" si="0"/>
        <v>192</v>
      </c>
      <c r="E63" s="56">
        <v>19</v>
      </c>
      <c r="F63" s="56">
        <v>249</v>
      </c>
      <c r="G63" s="57">
        <f t="shared" si="1"/>
        <v>561</v>
      </c>
    </row>
    <row r="64" spans="1:7" x14ac:dyDescent="0.2">
      <c r="A64" s="58">
        <v>44020</v>
      </c>
      <c r="B64" s="56">
        <v>8</v>
      </c>
      <c r="C64" s="56">
        <v>70</v>
      </c>
      <c r="D64" s="56">
        <f t="shared" si="0"/>
        <v>200</v>
      </c>
      <c r="E64" s="56">
        <v>40</v>
      </c>
      <c r="F64" s="56">
        <v>238</v>
      </c>
      <c r="G64" s="57">
        <f t="shared" si="1"/>
        <v>601</v>
      </c>
    </row>
    <row r="65" spans="1:7" x14ac:dyDescent="0.2">
      <c r="A65" s="58">
        <v>44021</v>
      </c>
      <c r="B65" s="56">
        <v>5</v>
      </c>
      <c r="C65" s="56">
        <v>57</v>
      </c>
      <c r="D65" s="56">
        <f t="shared" si="0"/>
        <v>205</v>
      </c>
      <c r="E65" s="56">
        <v>48</v>
      </c>
      <c r="F65" s="56">
        <v>228</v>
      </c>
      <c r="G65" s="57">
        <f t="shared" si="1"/>
        <v>649</v>
      </c>
    </row>
    <row r="66" spans="1:7" x14ac:dyDescent="0.2">
      <c r="A66" s="58">
        <v>44022</v>
      </c>
      <c r="B66" s="56">
        <v>11</v>
      </c>
      <c r="C66" s="56">
        <v>55</v>
      </c>
      <c r="D66" s="56">
        <f t="shared" si="0"/>
        <v>216</v>
      </c>
      <c r="E66" s="56">
        <v>62</v>
      </c>
      <c r="F66" s="56">
        <v>245</v>
      </c>
      <c r="G66" s="57">
        <f t="shared" si="1"/>
        <v>711</v>
      </c>
    </row>
    <row r="67" spans="1:7" x14ac:dyDescent="0.2">
      <c r="A67" s="58">
        <v>44025</v>
      </c>
      <c r="B67" s="56">
        <v>13</v>
      </c>
      <c r="C67" s="56">
        <v>63</v>
      </c>
      <c r="D67" s="56">
        <f t="shared" si="0"/>
        <v>229</v>
      </c>
      <c r="E67" s="56">
        <v>26</v>
      </c>
      <c r="F67" s="56">
        <v>203</v>
      </c>
      <c r="G67" s="57">
        <f t="shared" si="1"/>
        <v>737</v>
      </c>
    </row>
    <row r="68" spans="1:7" x14ac:dyDescent="0.2">
      <c r="A68" s="58">
        <v>44026</v>
      </c>
      <c r="B68" s="56">
        <v>18</v>
      </c>
      <c r="C68" s="56">
        <v>73</v>
      </c>
      <c r="D68" s="56">
        <f t="shared" si="0"/>
        <v>247</v>
      </c>
      <c r="E68" s="56">
        <v>39</v>
      </c>
      <c r="F68" s="56">
        <v>149</v>
      </c>
      <c r="G68" s="57">
        <f t="shared" si="1"/>
        <v>776</v>
      </c>
    </row>
    <row r="69" spans="1:7" x14ac:dyDescent="0.2">
      <c r="A69" s="58">
        <v>44027</v>
      </c>
      <c r="B69" s="56">
        <v>12</v>
      </c>
      <c r="C69" s="56">
        <v>64</v>
      </c>
      <c r="D69" s="56">
        <f t="shared" si="0"/>
        <v>259</v>
      </c>
      <c r="E69" s="56">
        <v>27</v>
      </c>
      <c r="F69" s="56">
        <v>187</v>
      </c>
      <c r="G69" s="57">
        <f t="shared" si="1"/>
        <v>803</v>
      </c>
    </row>
    <row r="70" spans="1:7" x14ac:dyDescent="0.2">
      <c r="A70" s="58">
        <v>44028</v>
      </c>
      <c r="B70" s="56">
        <v>13</v>
      </c>
      <c r="C70" s="56">
        <v>71</v>
      </c>
      <c r="D70" s="56">
        <f t="shared" si="0"/>
        <v>272</v>
      </c>
      <c r="E70" s="56">
        <v>42</v>
      </c>
      <c r="F70" s="56">
        <v>213</v>
      </c>
      <c r="G70" s="57">
        <f t="shared" si="1"/>
        <v>845</v>
      </c>
    </row>
    <row r="71" spans="1:7" x14ac:dyDescent="0.2">
      <c r="A71" s="58">
        <v>44029</v>
      </c>
      <c r="B71" s="56">
        <v>12</v>
      </c>
      <c r="C71" s="56">
        <v>68</v>
      </c>
      <c r="D71" s="56">
        <f t="shared" si="0"/>
        <v>284</v>
      </c>
      <c r="E71" s="56">
        <v>22</v>
      </c>
      <c r="F71" s="56">
        <v>205</v>
      </c>
      <c r="G71" s="57">
        <f t="shared" si="1"/>
        <v>867</v>
      </c>
    </row>
    <row r="72" spans="1:7" x14ac:dyDescent="0.2">
      <c r="A72" s="58">
        <v>44032</v>
      </c>
      <c r="B72" s="56">
        <v>18</v>
      </c>
      <c r="C72" s="56">
        <v>54</v>
      </c>
      <c r="D72" s="56">
        <f t="shared" si="0"/>
        <v>302</v>
      </c>
      <c r="E72" s="56">
        <v>72</v>
      </c>
      <c r="F72" s="56">
        <v>158</v>
      </c>
      <c r="G72" s="57">
        <f t="shared" si="1"/>
        <v>939</v>
      </c>
    </row>
    <row r="73" spans="1:7" x14ac:dyDescent="0.2">
      <c r="A73" s="58">
        <v>44033</v>
      </c>
      <c r="B73" s="56">
        <v>19</v>
      </c>
      <c r="C73" s="56">
        <v>93</v>
      </c>
      <c r="D73" s="56">
        <f t="shared" si="0"/>
        <v>321</v>
      </c>
      <c r="E73" s="56">
        <v>35</v>
      </c>
      <c r="F73" s="56">
        <v>208</v>
      </c>
      <c r="G73" s="57">
        <f t="shared" si="1"/>
        <v>974</v>
      </c>
    </row>
    <row r="74" spans="1:7" x14ac:dyDescent="0.2">
      <c r="A74" s="58">
        <v>44034</v>
      </c>
      <c r="B74" s="56">
        <v>9</v>
      </c>
      <c r="C74" s="56">
        <v>89</v>
      </c>
      <c r="D74" s="56">
        <f t="shared" si="0"/>
        <v>330</v>
      </c>
      <c r="E74" s="56">
        <v>39</v>
      </c>
      <c r="F74" s="56">
        <v>202</v>
      </c>
      <c r="G74" s="57">
        <f t="shared" si="1"/>
        <v>1013</v>
      </c>
    </row>
    <row r="75" spans="1:7" x14ac:dyDescent="0.2">
      <c r="A75" s="58">
        <v>44035</v>
      </c>
      <c r="B75" s="56">
        <v>15</v>
      </c>
      <c r="C75" s="56">
        <v>92</v>
      </c>
      <c r="D75" s="56">
        <f t="shared" si="0"/>
        <v>345</v>
      </c>
      <c r="E75" s="56">
        <v>32</v>
      </c>
      <c r="F75" s="56">
        <v>232</v>
      </c>
      <c r="G75" s="57">
        <f t="shared" si="1"/>
        <v>1045</v>
      </c>
    </row>
    <row r="76" spans="1:7" x14ac:dyDescent="0.2">
      <c r="A76" s="58">
        <v>44036</v>
      </c>
      <c r="B76" s="56">
        <v>8</v>
      </c>
      <c r="C76" s="56">
        <v>97</v>
      </c>
      <c r="D76" s="56">
        <f t="shared" si="0"/>
        <v>353</v>
      </c>
      <c r="E76" s="56">
        <v>32</v>
      </c>
      <c r="F76" s="56">
        <v>269</v>
      </c>
      <c r="G76" s="57">
        <f t="shared" si="1"/>
        <v>1077</v>
      </c>
    </row>
    <row r="77" spans="1:7" x14ac:dyDescent="0.2">
      <c r="A77" s="58">
        <v>44039</v>
      </c>
      <c r="B77" s="56">
        <v>18</v>
      </c>
      <c r="C77" s="56">
        <v>88</v>
      </c>
      <c r="D77" s="56">
        <f t="shared" si="0"/>
        <v>371</v>
      </c>
      <c r="E77" s="56">
        <v>75</v>
      </c>
      <c r="F77" s="56">
        <v>232</v>
      </c>
      <c r="G77" s="57">
        <f t="shared" si="1"/>
        <v>1152</v>
      </c>
    </row>
    <row r="78" spans="1:7" x14ac:dyDescent="0.2">
      <c r="A78" s="58">
        <v>44040</v>
      </c>
      <c r="B78" s="56">
        <v>12</v>
      </c>
      <c r="C78" s="56">
        <v>81</v>
      </c>
      <c r="D78" s="56">
        <f t="shared" si="0"/>
        <v>383</v>
      </c>
      <c r="E78" s="56">
        <v>53</v>
      </c>
      <c r="F78" s="56">
        <v>289</v>
      </c>
      <c r="G78" s="57">
        <f t="shared" si="1"/>
        <v>1205</v>
      </c>
    </row>
    <row r="79" spans="1:7" x14ac:dyDescent="0.2">
      <c r="A79" s="58">
        <v>44041</v>
      </c>
      <c r="B79" s="56">
        <v>10</v>
      </c>
      <c r="C79" s="56">
        <v>78</v>
      </c>
      <c r="D79" s="56">
        <f t="shared" ref="D79:D110" si="2">SUM(D78,B79)</f>
        <v>393</v>
      </c>
      <c r="E79" s="56">
        <v>29</v>
      </c>
      <c r="F79" s="56">
        <v>210</v>
      </c>
      <c r="G79" s="57">
        <f t="shared" ref="G79:G110" si="3">SUM(G78,E79)</f>
        <v>1234</v>
      </c>
    </row>
    <row r="80" spans="1:7" x14ac:dyDescent="0.2">
      <c r="A80" s="58">
        <v>44042</v>
      </c>
      <c r="B80" s="56">
        <v>21</v>
      </c>
      <c r="C80" s="56">
        <v>96</v>
      </c>
      <c r="D80" s="56">
        <f t="shared" si="2"/>
        <v>414</v>
      </c>
      <c r="E80" s="56">
        <v>50</v>
      </c>
      <c r="F80" s="56">
        <v>299</v>
      </c>
      <c r="G80" s="57">
        <f t="shared" si="3"/>
        <v>1284</v>
      </c>
    </row>
    <row r="81" spans="1:7" x14ac:dyDescent="0.2">
      <c r="A81" s="58">
        <v>44043</v>
      </c>
      <c r="B81" s="56">
        <v>14</v>
      </c>
      <c r="C81" s="56">
        <v>94</v>
      </c>
      <c r="D81" s="56">
        <f t="shared" si="2"/>
        <v>428</v>
      </c>
      <c r="E81" s="56">
        <v>28</v>
      </c>
      <c r="F81" s="56">
        <v>295</v>
      </c>
      <c r="G81" s="57">
        <f t="shared" si="3"/>
        <v>1312</v>
      </c>
    </row>
    <row r="82" spans="1:7" x14ac:dyDescent="0.2">
      <c r="A82" s="58">
        <v>44044</v>
      </c>
      <c r="B82" s="56"/>
      <c r="C82" s="56"/>
      <c r="D82" s="56">
        <f t="shared" si="2"/>
        <v>428</v>
      </c>
      <c r="E82" s="56"/>
      <c r="F82" s="56"/>
      <c r="G82" s="57">
        <f t="shared" si="3"/>
        <v>1312</v>
      </c>
    </row>
    <row r="83" spans="1:7" x14ac:dyDescent="0.2">
      <c r="A83" s="58">
        <v>44045</v>
      </c>
      <c r="B83" s="56"/>
      <c r="C83" s="56"/>
      <c r="D83" s="56">
        <f t="shared" si="2"/>
        <v>428</v>
      </c>
      <c r="E83" s="56"/>
      <c r="F83" s="56"/>
      <c r="G83" s="57">
        <f t="shared" si="3"/>
        <v>1312</v>
      </c>
    </row>
    <row r="84" spans="1:7" x14ac:dyDescent="0.2">
      <c r="A84" s="58">
        <v>44046</v>
      </c>
      <c r="B84" s="56">
        <v>22</v>
      </c>
      <c r="C84" s="56">
        <v>73</v>
      </c>
      <c r="D84" s="56">
        <f t="shared" si="2"/>
        <v>450</v>
      </c>
      <c r="E84" s="56">
        <v>50</v>
      </c>
      <c r="F84" s="56">
        <v>192</v>
      </c>
      <c r="G84" s="57">
        <f t="shared" si="3"/>
        <v>1362</v>
      </c>
    </row>
    <row r="85" spans="1:7" x14ac:dyDescent="0.2">
      <c r="A85" s="58">
        <v>44047</v>
      </c>
      <c r="B85" s="56">
        <v>12</v>
      </c>
      <c r="C85" s="56">
        <v>92</v>
      </c>
      <c r="D85" s="56">
        <f t="shared" si="2"/>
        <v>462</v>
      </c>
      <c r="E85" s="56">
        <v>35</v>
      </c>
      <c r="F85" s="56">
        <v>212</v>
      </c>
      <c r="G85" s="57">
        <f t="shared" si="3"/>
        <v>1397</v>
      </c>
    </row>
    <row r="86" spans="1:7" x14ac:dyDescent="0.2">
      <c r="A86" s="58">
        <v>44048</v>
      </c>
      <c r="B86" s="56">
        <v>19</v>
      </c>
      <c r="C86" s="56">
        <v>92</v>
      </c>
      <c r="D86" s="56">
        <f t="shared" si="2"/>
        <v>481</v>
      </c>
      <c r="E86" s="56">
        <v>34</v>
      </c>
      <c r="F86" s="56">
        <v>204</v>
      </c>
      <c r="G86" s="57">
        <f t="shared" si="3"/>
        <v>1431</v>
      </c>
    </row>
    <row r="87" spans="1:7" x14ac:dyDescent="0.2">
      <c r="A87" s="58">
        <v>44049</v>
      </c>
      <c r="B87" s="56">
        <v>15</v>
      </c>
      <c r="C87" s="56">
        <v>102</v>
      </c>
      <c r="D87" s="56">
        <f t="shared" si="2"/>
        <v>496</v>
      </c>
      <c r="E87" s="56">
        <v>70</v>
      </c>
      <c r="F87" s="56">
        <v>251</v>
      </c>
      <c r="G87" s="57">
        <f t="shared" si="3"/>
        <v>1501</v>
      </c>
    </row>
    <row r="88" spans="1:7" x14ac:dyDescent="0.2">
      <c r="A88" s="58">
        <v>44050</v>
      </c>
      <c r="B88" s="56">
        <v>9</v>
      </c>
      <c r="C88" s="56">
        <v>68</v>
      </c>
      <c r="D88" s="56">
        <f t="shared" si="2"/>
        <v>505</v>
      </c>
      <c r="E88" s="56">
        <v>14</v>
      </c>
      <c r="F88" s="56">
        <v>140</v>
      </c>
      <c r="G88" s="57">
        <f t="shared" si="3"/>
        <v>1515</v>
      </c>
    </row>
    <row r="89" spans="1:7" x14ac:dyDescent="0.2">
      <c r="A89" s="58">
        <v>44051</v>
      </c>
      <c r="B89" s="56"/>
      <c r="C89" s="56"/>
      <c r="D89" s="56">
        <f t="shared" si="2"/>
        <v>505</v>
      </c>
      <c r="E89" s="56"/>
      <c r="F89" s="56"/>
      <c r="G89" s="57">
        <f t="shared" si="3"/>
        <v>1515</v>
      </c>
    </row>
    <row r="90" spans="1:7" x14ac:dyDescent="0.2">
      <c r="A90" s="58">
        <v>44052</v>
      </c>
      <c r="B90" s="56"/>
      <c r="C90" s="56"/>
      <c r="D90" s="56">
        <f t="shared" si="2"/>
        <v>505</v>
      </c>
      <c r="E90" s="56"/>
      <c r="F90" s="56"/>
      <c r="G90" s="57">
        <f t="shared" si="3"/>
        <v>1515</v>
      </c>
    </row>
    <row r="91" spans="1:7" x14ac:dyDescent="0.2">
      <c r="A91" s="58">
        <v>44053</v>
      </c>
      <c r="B91" s="56">
        <v>21</v>
      </c>
      <c r="C91" s="56">
        <v>103</v>
      </c>
      <c r="D91" s="56">
        <f t="shared" si="2"/>
        <v>526</v>
      </c>
      <c r="E91" s="56">
        <v>40</v>
      </c>
      <c r="F91" s="56">
        <v>327</v>
      </c>
      <c r="G91" s="57">
        <f t="shared" si="3"/>
        <v>1555</v>
      </c>
    </row>
    <row r="92" spans="1:7" x14ac:dyDescent="0.2">
      <c r="A92" s="58">
        <v>44054</v>
      </c>
      <c r="B92" s="56">
        <v>27</v>
      </c>
      <c r="C92" s="56">
        <v>116</v>
      </c>
      <c r="D92" s="56">
        <f t="shared" si="2"/>
        <v>553</v>
      </c>
      <c r="E92" s="56">
        <v>58</v>
      </c>
      <c r="F92" s="56">
        <v>443</v>
      </c>
      <c r="G92" s="57">
        <f t="shared" si="3"/>
        <v>1613</v>
      </c>
    </row>
    <row r="93" spans="1:7" x14ac:dyDescent="0.2">
      <c r="A93" s="58">
        <v>44055</v>
      </c>
      <c r="B93" s="56">
        <v>20</v>
      </c>
      <c r="C93" s="56">
        <v>138</v>
      </c>
      <c r="D93" s="56">
        <f t="shared" si="2"/>
        <v>573</v>
      </c>
      <c r="E93" s="56">
        <v>44</v>
      </c>
      <c r="F93" s="56">
        <v>417</v>
      </c>
      <c r="G93" s="57">
        <f t="shared" si="3"/>
        <v>1657</v>
      </c>
    </row>
    <row r="94" spans="1:7" x14ac:dyDescent="0.2">
      <c r="A94" s="58">
        <v>44056</v>
      </c>
      <c r="B94" s="56">
        <v>20</v>
      </c>
      <c r="C94" s="56">
        <v>145</v>
      </c>
      <c r="D94" s="56">
        <f t="shared" si="2"/>
        <v>593</v>
      </c>
      <c r="E94" s="56">
        <v>75</v>
      </c>
      <c r="F94" s="56">
        <v>436</v>
      </c>
      <c r="G94" s="57">
        <f t="shared" si="3"/>
        <v>1732</v>
      </c>
    </row>
    <row r="95" spans="1:7" x14ac:dyDescent="0.2">
      <c r="A95" s="58">
        <v>44057</v>
      </c>
      <c r="B95" s="56">
        <v>13</v>
      </c>
      <c r="C95" s="56">
        <v>138</v>
      </c>
      <c r="D95" s="56">
        <f t="shared" si="2"/>
        <v>606</v>
      </c>
      <c r="E95" s="56">
        <v>76</v>
      </c>
      <c r="F95" s="56">
        <v>652</v>
      </c>
      <c r="G95" s="57">
        <f t="shared" si="3"/>
        <v>1808</v>
      </c>
    </row>
    <row r="96" spans="1:7" x14ac:dyDescent="0.2">
      <c r="A96" s="58">
        <v>44058</v>
      </c>
      <c r="B96" s="56"/>
      <c r="C96" s="56"/>
      <c r="D96" s="56">
        <f t="shared" si="2"/>
        <v>606</v>
      </c>
      <c r="E96" s="56"/>
      <c r="F96" s="56"/>
      <c r="G96" s="57">
        <f t="shared" si="3"/>
        <v>1808</v>
      </c>
    </row>
    <row r="97" spans="1:7" x14ac:dyDescent="0.2">
      <c r="A97" s="58">
        <v>44059</v>
      </c>
      <c r="B97" s="56"/>
      <c r="C97" s="56"/>
      <c r="D97" s="56">
        <f t="shared" si="2"/>
        <v>606</v>
      </c>
      <c r="E97" s="56"/>
      <c r="F97" s="56"/>
      <c r="G97" s="57">
        <f t="shared" si="3"/>
        <v>1808</v>
      </c>
    </row>
    <row r="98" spans="1:7" x14ac:dyDescent="0.2">
      <c r="A98" s="58">
        <v>44060</v>
      </c>
      <c r="B98" s="56">
        <v>36</v>
      </c>
      <c r="C98" s="56">
        <v>124</v>
      </c>
      <c r="D98" s="56">
        <f t="shared" si="2"/>
        <v>642</v>
      </c>
      <c r="E98" s="56">
        <v>101</v>
      </c>
      <c r="F98" s="56">
        <v>473</v>
      </c>
      <c r="G98" s="57">
        <f t="shared" si="3"/>
        <v>1909</v>
      </c>
    </row>
    <row r="99" spans="1:7" x14ac:dyDescent="0.2">
      <c r="A99" s="58">
        <v>44061</v>
      </c>
      <c r="B99" s="56">
        <v>22</v>
      </c>
      <c r="C99" s="56">
        <v>137</v>
      </c>
      <c r="D99" s="56">
        <f t="shared" si="2"/>
        <v>664</v>
      </c>
      <c r="E99" s="56">
        <v>70</v>
      </c>
      <c r="F99" s="56">
        <v>560</v>
      </c>
      <c r="G99" s="57">
        <f t="shared" si="3"/>
        <v>1979</v>
      </c>
    </row>
    <row r="100" spans="1:7" x14ac:dyDescent="0.2">
      <c r="A100" s="58">
        <v>44062</v>
      </c>
      <c r="B100" s="56">
        <v>23</v>
      </c>
      <c r="C100" s="56">
        <v>148</v>
      </c>
      <c r="D100" s="56">
        <f t="shared" si="2"/>
        <v>687</v>
      </c>
      <c r="E100" s="56">
        <v>50</v>
      </c>
      <c r="F100" s="56">
        <v>609</v>
      </c>
      <c r="G100" s="57">
        <f t="shared" si="3"/>
        <v>2029</v>
      </c>
    </row>
    <row r="101" spans="1:7" x14ac:dyDescent="0.2">
      <c r="A101" s="58">
        <v>44063</v>
      </c>
      <c r="B101" s="56">
        <v>23</v>
      </c>
      <c r="C101" s="56">
        <v>136</v>
      </c>
      <c r="D101" s="56">
        <f t="shared" si="2"/>
        <v>710</v>
      </c>
      <c r="E101" s="56">
        <v>73</v>
      </c>
      <c r="F101" s="56">
        <v>624</v>
      </c>
      <c r="G101" s="57">
        <f t="shared" si="3"/>
        <v>2102</v>
      </c>
    </row>
    <row r="102" spans="1:7" x14ac:dyDescent="0.2">
      <c r="A102" s="58">
        <v>44064</v>
      </c>
      <c r="B102" s="56">
        <v>12</v>
      </c>
      <c r="C102" s="56">
        <v>142</v>
      </c>
      <c r="D102" s="56">
        <f t="shared" si="2"/>
        <v>722</v>
      </c>
      <c r="E102" s="56">
        <v>52</v>
      </c>
      <c r="F102" s="56">
        <v>548</v>
      </c>
      <c r="G102" s="57">
        <f t="shared" si="3"/>
        <v>2154</v>
      </c>
    </row>
    <row r="103" spans="1:7" x14ac:dyDescent="0.2">
      <c r="A103" s="58">
        <v>44065</v>
      </c>
      <c r="B103" s="56"/>
      <c r="C103" s="56"/>
      <c r="D103" s="56">
        <f t="shared" si="2"/>
        <v>722</v>
      </c>
      <c r="E103" s="56"/>
      <c r="F103" s="56"/>
      <c r="G103" s="57">
        <f t="shared" si="3"/>
        <v>2154</v>
      </c>
    </row>
    <row r="104" spans="1:7" x14ac:dyDescent="0.2">
      <c r="A104" s="58">
        <v>44066</v>
      </c>
      <c r="B104" s="56"/>
      <c r="C104" s="56"/>
      <c r="D104" s="56">
        <f t="shared" si="2"/>
        <v>722</v>
      </c>
      <c r="E104" s="56"/>
      <c r="F104" s="56"/>
      <c r="G104" s="57">
        <f t="shared" si="3"/>
        <v>2154</v>
      </c>
    </row>
    <row r="105" spans="1:7" x14ac:dyDescent="0.2">
      <c r="A105" s="58">
        <v>44067</v>
      </c>
      <c r="B105" s="56">
        <v>49</v>
      </c>
      <c r="C105" s="56">
        <v>128</v>
      </c>
      <c r="D105" s="56">
        <f t="shared" si="2"/>
        <v>771</v>
      </c>
      <c r="E105" s="56">
        <v>94</v>
      </c>
      <c r="F105" s="56">
        <v>507</v>
      </c>
      <c r="G105" s="57">
        <f t="shared" si="3"/>
        <v>2248</v>
      </c>
    </row>
    <row r="106" spans="1:7" x14ac:dyDescent="0.2">
      <c r="A106" s="58">
        <v>44068</v>
      </c>
      <c r="B106" s="56">
        <v>23</v>
      </c>
      <c r="C106" s="56">
        <v>143</v>
      </c>
      <c r="D106" s="56">
        <f t="shared" si="2"/>
        <v>794</v>
      </c>
      <c r="E106" s="56">
        <v>46</v>
      </c>
      <c r="F106" s="56">
        <v>466</v>
      </c>
      <c r="G106" s="57">
        <f t="shared" si="3"/>
        <v>2294</v>
      </c>
    </row>
    <row r="107" spans="1:7" x14ac:dyDescent="0.2">
      <c r="A107" s="58">
        <v>44069</v>
      </c>
      <c r="B107" s="56">
        <v>21</v>
      </c>
      <c r="C107" s="56">
        <v>173</v>
      </c>
      <c r="D107" s="56">
        <f t="shared" si="2"/>
        <v>815</v>
      </c>
      <c r="E107" s="56">
        <v>28</v>
      </c>
      <c r="F107" s="56">
        <v>511</v>
      </c>
      <c r="G107" s="57">
        <f t="shared" si="3"/>
        <v>2322</v>
      </c>
    </row>
    <row r="108" spans="1:7" x14ac:dyDescent="0.2">
      <c r="A108" s="58">
        <v>44070</v>
      </c>
      <c r="B108" s="56">
        <v>33</v>
      </c>
      <c r="C108" s="56">
        <v>151</v>
      </c>
      <c r="D108" s="56">
        <f t="shared" si="2"/>
        <v>848</v>
      </c>
      <c r="E108" s="56">
        <v>77</v>
      </c>
      <c r="F108" s="56">
        <v>473</v>
      </c>
      <c r="G108" s="57">
        <f t="shared" si="3"/>
        <v>2399</v>
      </c>
    </row>
    <row r="109" spans="1:7" x14ac:dyDescent="0.2">
      <c r="A109" s="58">
        <v>44071</v>
      </c>
      <c r="B109" s="56">
        <v>16</v>
      </c>
      <c r="C109" s="56">
        <v>125</v>
      </c>
      <c r="D109" s="56">
        <f t="shared" si="2"/>
        <v>864</v>
      </c>
      <c r="E109" s="56">
        <v>39</v>
      </c>
      <c r="F109" s="56">
        <v>514</v>
      </c>
      <c r="G109" s="57">
        <f t="shared" si="3"/>
        <v>2438</v>
      </c>
    </row>
    <row r="110" spans="1:7" x14ac:dyDescent="0.2">
      <c r="A110" s="58">
        <v>44072</v>
      </c>
      <c r="B110" s="56"/>
      <c r="C110" s="56"/>
      <c r="D110" s="56">
        <f t="shared" si="2"/>
        <v>864</v>
      </c>
      <c r="E110" s="56"/>
      <c r="F110" s="56"/>
      <c r="G110" s="57">
        <f t="shared" si="3"/>
        <v>2438</v>
      </c>
    </row>
    <row r="111" spans="1:7" x14ac:dyDescent="0.2">
      <c r="A111" s="58">
        <v>44073</v>
      </c>
      <c r="B111" s="56"/>
      <c r="C111" s="56"/>
      <c r="D111" s="56">
        <f t="shared" ref="D111:D137" si="4">SUM(D110,B111)</f>
        <v>864</v>
      </c>
      <c r="E111" s="56"/>
      <c r="F111" s="56"/>
      <c r="G111" s="57">
        <f t="shared" ref="G111:G139" si="5">SUM(G110,E111)</f>
        <v>2438</v>
      </c>
    </row>
    <row r="112" spans="1:7" x14ac:dyDescent="0.2">
      <c r="A112" s="58">
        <v>44074</v>
      </c>
      <c r="B112" s="56">
        <v>29</v>
      </c>
      <c r="C112" s="56">
        <v>124</v>
      </c>
      <c r="D112" s="56">
        <f t="shared" si="4"/>
        <v>893</v>
      </c>
      <c r="E112" s="56">
        <v>51</v>
      </c>
      <c r="F112" s="56">
        <v>367</v>
      </c>
      <c r="G112" s="57">
        <f t="shared" si="5"/>
        <v>2489</v>
      </c>
    </row>
    <row r="113" spans="1:7" x14ac:dyDescent="0.2">
      <c r="A113" s="58">
        <v>44075</v>
      </c>
      <c r="B113" s="56">
        <v>15</v>
      </c>
      <c r="C113" s="56">
        <v>116</v>
      </c>
      <c r="D113" s="56">
        <f t="shared" si="4"/>
        <v>908</v>
      </c>
      <c r="E113" s="56">
        <v>61</v>
      </c>
      <c r="F113" s="56">
        <v>303</v>
      </c>
      <c r="G113" s="57">
        <f t="shared" si="5"/>
        <v>2550</v>
      </c>
    </row>
    <row r="114" spans="1:7" x14ac:dyDescent="0.2">
      <c r="A114" s="58">
        <v>44076</v>
      </c>
      <c r="B114" s="56">
        <v>35</v>
      </c>
      <c r="C114" s="56">
        <v>131</v>
      </c>
      <c r="D114" s="56">
        <f t="shared" si="4"/>
        <v>943</v>
      </c>
      <c r="E114" s="56">
        <v>40</v>
      </c>
      <c r="F114" s="56">
        <v>382</v>
      </c>
      <c r="G114" s="57">
        <f t="shared" si="5"/>
        <v>2590</v>
      </c>
    </row>
    <row r="115" spans="1:7" x14ac:dyDescent="0.2">
      <c r="A115" s="58">
        <v>44077</v>
      </c>
      <c r="B115" s="56">
        <v>24</v>
      </c>
      <c r="C115" s="56">
        <v>116</v>
      </c>
      <c r="D115" s="56">
        <f t="shared" si="4"/>
        <v>967</v>
      </c>
      <c r="E115" s="56">
        <v>25</v>
      </c>
      <c r="F115" s="56">
        <v>409</v>
      </c>
      <c r="G115" s="57">
        <f t="shared" si="5"/>
        <v>2615</v>
      </c>
    </row>
    <row r="116" spans="1:7" x14ac:dyDescent="0.2">
      <c r="A116" s="58">
        <v>44078</v>
      </c>
      <c r="B116" s="59">
        <v>18</v>
      </c>
      <c r="C116" s="59">
        <v>128</v>
      </c>
      <c r="D116" s="56">
        <f t="shared" si="4"/>
        <v>985</v>
      </c>
      <c r="E116" s="59">
        <v>26</v>
      </c>
      <c r="F116" s="59">
        <v>383</v>
      </c>
      <c r="G116" s="57">
        <f t="shared" si="5"/>
        <v>2641</v>
      </c>
    </row>
    <row r="117" spans="1:7" x14ac:dyDescent="0.2">
      <c r="A117" s="58">
        <v>44079</v>
      </c>
      <c r="B117" s="59"/>
      <c r="C117" s="59"/>
      <c r="D117" s="56">
        <f t="shared" si="4"/>
        <v>985</v>
      </c>
      <c r="E117" s="59"/>
      <c r="F117" s="59"/>
      <c r="G117" s="57">
        <f t="shared" si="5"/>
        <v>2641</v>
      </c>
    </row>
    <row r="118" spans="1:7" x14ac:dyDescent="0.2">
      <c r="A118" s="58">
        <v>44080</v>
      </c>
      <c r="B118" s="59"/>
      <c r="C118" s="59"/>
      <c r="D118" s="56">
        <f t="shared" si="4"/>
        <v>985</v>
      </c>
      <c r="E118" s="59"/>
      <c r="F118" s="59"/>
      <c r="G118" s="57">
        <f t="shared" si="5"/>
        <v>2641</v>
      </c>
    </row>
    <row r="119" spans="1:7" x14ac:dyDescent="0.2">
      <c r="A119" s="58">
        <v>44081</v>
      </c>
      <c r="B119" s="59">
        <v>39</v>
      </c>
      <c r="C119" s="59">
        <v>145</v>
      </c>
      <c r="D119" s="56">
        <f t="shared" si="4"/>
        <v>1024</v>
      </c>
      <c r="E119" s="59">
        <v>51</v>
      </c>
      <c r="F119" s="59">
        <v>332</v>
      </c>
      <c r="G119" s="57">
        <f t="shared" si="5"/>
        <v>2692</v>
      </c>
    </row>
    <row r="120" spans="1:7" x14ac:dyDescent="0.2">
      <c r="A120" s="58">
        <v>44082</v>
      </c>
      <c r="B120" s="59">
        <v>37</v>
      </c>
      <c r="C120" s="59">
        <v>136</v>
      </c>
      <c r="D120" s="56">
        <f t="shared" si="4"/>
        <v>1061</v>
      </c>
      <c r="E120" s="59">
        <v>63</v>
      </c>
      <c r="F120" s="59">
        <v>292</v>
      </c>
      <c r="G120" s="57">
        <f t="shared" si="5"/>
        <v>2755</v>
      </c>
    </row>
    <row r="121" spans="1:7" x14ac:dyDescent="0.2">
      <c r="A121" s="58">
        <v>44083</v>
      </c>
      <c r="B121" s="59">
        <v>15</v>
      </c>
      <c r="C121" s="59">
        <v>155</v>
      </c>
      <c r="D121" s="56">
        <f t="shared" si="4"/>
        <v>1076</v>
      </c>
      <c r="E121" s="59">
        <v>43</v>
      </c>
      <c r="F121" s="59">
        <v>430</v>
      </c>
      <c r="G121" s="57">
        <f t="shared" si="5"/>
        <v>2798</v>
      </c>
    </row>
    <row r="122" spans="1:7" x14ac:dyDescent="0.2">
      <c r="A122" s="58">
        <v>44084</v>
      </c>
      <c r="B122" s="59">
        <v>22</v>
      </c>
      <c r="C122" s="59">
        <v>180</v>
      </c>
      <c r="D122" s="56">
        <f t="shared" si="4"/>
        <v>1098</v>
      </c>
      <c r="E122" s="59">
        <v>48</v>
      </c>
      <c r="F122" s="59">
        <v>514</v>
      </c>
      <c r="G122" s="57">
        <f t="shared" si="5"/>
        <v>2846</v>
      </c>
    </row>
    <row r="123" spans="1:7" x14ac:dyDescent="0.2">
      <c r="A123" s="58">
        <v>44085</v>
      </c>
      <c r="B123" s="59">
        <v>24</v>
      </c>
      <c r="C123" s="59">
        <v>189</v>
      </c>
      <c r="D123" s="56">
        <f t="shared" si="4"/>
        <v>1122</v>
      </c>
      <c r="E123" s="59">
        <v>42</v>
      </c>
      <c r="F123" s="59">
        <v>511</v>
      </c>
      <c r="G123" s="57">
        <f t="shared" si="5"/>
        <v>2888</v>
      </c>
    </row>
    <row r="124" spans="1:7" x14ac:dyDescent="0.2">
      <c r="A124" s="58">
        <v>44086</v>
      </c>
      <c r="B124" s="59"/>
      <c r="C124" s="59"/>
      <c r="D124" s="56">
        <f t="shared" si="4"/>
        <v>1122</v>
      </c>
      <c r="E124" s="59"/>
      <c r="F124" s="59"/>
      <c r="G124" s="57">
        <f t="shared" si="5"/>
        <v>2888</v>
      </c>
    </row>
    <row r="125" spans="1:7" x14ac:dyDescent="0.2">
      <c r="A125" s="58">
        <v>44087</v>
      </c>
      <c r="B125" s="59"/>
      <c r="C125" s="59"/>
      <c r="D125" s="56">
        <f t="shared" si="4"/>
        <v>1122</v>
      </c>
      <c r="E125" s="59"/>
      <c r="F125" s="59"/>
      <c r="G125" s="57">
        <f t="shared" si="5"/>
        <v>2888</v>
      </c>
    </row>
    <row r="126" spans="1:7" x14ac:dyDescent="0.2">
      <c r="A126" s="58">
        <v>44088</v>
      </c>
      <c r="B126" s="59">
        <v>20</v>
      </c>
      <c r="C126" s="59">
        <v>193</v>
      </c>
      <c r="D126" s="56">
        <f t="shared" si="4"/>
        <v>1142</v>
      </c>
      <c r="E126" s="59">
        <v>47</v>
      </c>
      <c r="F126" s="59">
        <v>528</v>
      </c>
      <c r="G126" s="57">
        <f t="shared" si="5"/>
        <v>2935</v>
      </c>
    </row>
    <row r="127" spans="1:7" x14ac:dyDescent="0.2">
      <c r="A127" s="58">
        <v>44089</v>
      </c>
      <c r="B127" s="59">
        <v>31</v>
      </c>
      <c r="C127" s="59">
        <v>167</v>
      </c>
      <c r="D127" s="56">
        <f t="shared" si="4"/>
        <v>1173</v>
      </c>
      <c r="E127" s="59">
        <v>114</v>
      </c>
      <c r="F127" s="59">
        <v>566</v>
      </c>
      <c r="G127" s="57">
        <f t="shared" si="5"/>
        <v>3049</v>
      </c>
    </row>
    <row r="128" spans="1:7" x14ac:dyDescent="0.2">
      <c r="A128" s="58">
        <v>44090</v>
      </c>
      <c r="B128" s="59">
        <v>23</v>
      </c>
      <c r="C128" s="59">
        <v>174</v>
      </c>
      <c r="D128" s="56">
        <f t="shared" si="4"/>
        <v>1196</v>
      </c>
      <c r="E128" s="59">
        <v>46</v>
      </c>
      <c r="F128" s="59">
        <v>560</v>
      </c>
      <c r="G128" s="57">
        <f t="shared" si="5"/>
        <v>3095</v>
      </c>
    </row>
    <row r="129" spans="1:7" x14ac:dyDescent="0.2">
      <c r="A129" s="58">
        <v>44091</v>
      </c>
      <c r="B129" s="59">
        <v>25</v>
      </c>
      <c r="C129" s="59">
        <v>167</v>
      </c>
      <c r="D129" s="56">
        <f t="shared" si="4"/>
        <v>1221</v>
      </c>
      <c r="E129" s="59">
        <v>67</v>
      </c>
      <c r="F129" s="59">
        <v>554</v>
      </c>
      <c r="G129" s="57">
        <f t="shared" si="5"/>
        <v>3162</v>
      </c>
    </row>
    <row r="130" spans="1:7" x14ac:dyDescent="0.2">
      <c r="A130" s="58">
        <v>44092</v>
      </c>
      <c r="B130" s="59">
        <v>24</v>
      </c>
      <c r="C130" s="59">
        <v>151</v>
      </c>
      <c r="D130" s="56">
        <f t="shared" si="4"/>
        <v>1245</v>
      </c>
      <c r="E130" s="59">
        <v>57</v>
      </c>
      <c r="F130" s="59">
        <v>506</v>
      </c>
      <c r="G130" s="57">
        <f t="shared" si="5"/>
        <v>3219</v>
      </c>
    </row>
    <row r="131" spans="1:7" x14ac:dyDescent="0.2">
      <c r="A131" s="58">
        <v>44093</v>
      </c>
      <c r="B131" s="59"/>
      <c r="C131" s="59"/>
      <c r="D131" s="56">
        <f t="shared" si="4"/>
        <v>1245</v>
      </c>
      <c r="E131" s="59"/>
      <c r="F131" s="59"/>
      <c r="G131" s="57">
        <f t="shared" si="5"/>
        <v>3219</v>
      </c>
    </row>
    <row r="132" spans="1:7" x14ac:dyDescent="0.2">
      <c r="A132" s="58">
        <v>44094</v>
      </c>
      <c r="B132" s="59"/>
      <c r="C132" s="59"/>
      <c r="D132" s="56">
        <f t="shared" si="4"/>
        <v>1245</v>
      </c>
      <c r="E132" s="59"/>
      <c r="F132" s="59"/>
      <c r="G132" s="57">
        <f t="shared" si="5"/>
        <v>3219</v>
      </c>
    </row>
    <row r="133" spans="1:7" x14ac:dyDescent="0.2">
      <c r="A133" s="58">
        <v>44095</v>
      </c>
      <c r="B133" s="59">
        <v>55</v>
      </c>
      <c r="C133" s="59">
        <v>137</v>
      </c>
      <c r="D133" s="56">
        <f t="shared" si="4"/>
        <v>1300</v>
      </c>
      <c r="E133" s="59">
        <v>119</v>
      </c>
      <c r="F133" s="59">
        <v>351</v>
      </c>
      <c r="G133" s="57">
        <f t="shared" si="5"/>
        <v>3338</v>
      </c>
    </row>
    <row r="134" spans="1:7" x14ac:dyDescent="0.2">
      <c r="A134" s="58">
        <v>44096</v>
      </c>
      <c r="B134" s="59">
        <v>37</v>
      </c>
      <c r="C134" s="59">
        <v>144</v>
      </c>
      <c r="D134" s="56">
        <f t="shared" si="4"/>
        <v>1337</v>
      </c>
      <c r="E134" s="59">
        <v>54</v>
      </c>
      <c r="F134" s="59">
        <v>431</v>
      </c>
      <c r="G134" s="57">
        <f t="shared" si="5"/>
        <v>3392</v>
      </c>
    </row>
    <row r="135" spans="1:7" x14ac:dyDescent="0.2">
      <c r="A135" s="58">
        <v>44097</v>
      </c>
      <c r="B135" s="59">
        <v>20</v>
      </c>
      <c r="C135" s="59">
        <v>156</v>
      </c>
      <c r="D135" s="56">
        <f t="shared" si="4"/>
        <v>1357</v>
      </c>
      <c r="E135" s="59">
        <v>44</v>
      </c>
      <c r="F135" s="59">
        <v>383</v>
      </c>
      <c r="G135" s="57">
        <f t="shared" si="5"/>
        <v>3436</v>
      </c>
    </row>
    <row r="136" spans="1:7" x14ac:dyDescent="0.2">
      <c r="A136" s="58">
        <v>44098</v>
      </c>
      <c r="B136" s="60">
        <v>12</v>
      </c>
      <c r="C136" s="60">
        <v>157</v>
      </c>
      <c r="D136" s="56">
        <f t="shared" si="4"/>
        <v>1369</v>
      </c>
      <c r="E136" s="60">
        <v>22</v>
      </c>
      <c r="F136" s="60">
        <v>386</v>
      </c>
      <c r="G136" s="57">
        <f t="shared" si="5"/>
        <v>3458</v>
      </c>
    </row>
    <row r="137" spans="1:7" x14ac:dyDescent="0.2">
      <c r="A137" s="58">
        <v>44099</v>
      </c>
      <c r="B137" s="60">
        <v>10</v>
      </c>
      <c r="C137" s="60">
        <v>153</v>
      </c>
      <c r="D137" s="56">
        <f t="shared" si="4"/>
        <v>1379</v>
      </c>
      <c r="E137" s="60">
        <v>28</v>
      </c>
      <c r="F137" s="60">
        <v>381</v>
      </c>
      <c r="G137" s="57">
        <f t="shared" si="5"/>
        <v>3486</v>
      </c>
    </row>
    <row r="138" spans="1:7" x14ac:dyDescent="0.2">
      <c r="A138" s="58">
        <v>44100</v>
      </c>
      <c r="B138" s="61"/>
      <c r="C138" s="61"/>
      <c r="D138" s="61"/>
      <c r="E138" s="61"/>
      <c r="F138" s="61"/>
      <c r="G138" s="57">
        <f t="shared" si="5"/>
        <v>3486</v>
      </c>
    </row>
    <row r="139" spans="1:7" x14ac:dyDescent="0.2">
      <c r="A139" s="58">
        <v>44101</v>
      </c>
      <c r="B139" s="61"/>
      <c r="C139" s="61"/>
      <c r="D139" s="61"/>
      <c r="E139" s="61"/>
      <c r="F139" s="61"/>
      <c r="G139" s="57">
        <f t="shared" si="5"/>
        <v>3486</v>
      </c>
    </row>
    <row r="140" spans="1:7" x14ac:dyDescent="0.2">
      <c r="A140" s="58">
        <v>44102</v>
      </c>
      <c r="B140" s="60">
        <v>20</v>
      </c>
      <c r="C140" s="60">
        <v>105</v>
      </c>
      <c r="D140" s="56">
        <f>SUM(D137,B140)</f>
        <v>1399</v>
      </c>
      <c r="E140" s="60">
        <v>53</v>
      </c>
      <c r="F140" s="60">
        <v>244</v>
      </c>
      <c r="G140" s="57">
        <f>SUM(G137,E140)</f>
        <v>3539</v>
      </c>
    </row>
    <row r="141" spans="1:7" x14ac:dyDescent="0.2">
      <c r="A141" s="58">
        <v>44103</v>
      </c>
      <c r="B141" s="60">
        <v>7</v>
      </c>
      <c r="C141" s="60">
        <v>98</v>
      </c>
      <c r="D141" s="56">
        <f>SUM(D140,B141)</f>
        <v>1406</v>
      </c>
      <c r="E141" s="60">
        <v>10</v>
      </c>
      <c r="F141" s="60">
        <v>227</v>
      </c>
      <c r="G141" s="57">
        <f>SUM(G140,E141)</f>
        <v>3549</v>
      </c>
    </row>
    <row r="142" spans="1:7" x14ac:dyDescent="0.2">
      <c r="A142" s="58">
        <v>44104</v>
      </c>
      <c r="B142" s="60">
        <v>18</v>
      </c>
      <c r="C142" s="60">
        <v>84</v>
      </c>
      <c r="D142" s="56">
        <f t="shared" ref="D142:D158" si="6">SUM(D141,B142)</f>
        <v>1424</v>
      </c>
      <c r="E142" s="60">
        <v>31</v>
      </c>
      <c r="F142" s="60">
        <v>234</v>
      </c>
      <c r="G142" s="57">
        <f t="shared" ref="G142:G158" si="7">SUM(G141,E142)</f>
        <v>3580</v>
      </c>
    </row>
    <row r="143" spans="1:7" x14ac:dyDescent="0.2">
      <c r="A143" s="58">
        <v>44105</v>
      </c>
      <c r="B143" s="60">
        <v>12</v>
      </c>
      <c r="C143" s="60">
        <v>98</v>
      </c>
      <c r="D143" s="56">
        <f t="shared" si="6"/>
        <v>1436</v>
      </c>
      <c r="E143" s="60">
        <v>25</v>
      </c>
      <c r="F143" s="60">
        <v>257</v>
      </c>
      <c r="G143" s="57">
        <f t="shared" si="7"/>
        <v>3605</v>
      </c>
    </row>
    <row r="144" spans="1:7" x14ac:dyDescent="0.2">
      <c r="A144" s="58">
        <v>44106</v>
      </c>
      <c r="B144" s="61">
        <v>18</v>
      </c>
      <c r="C144" s="61">
        <v>96</v>
      </c>
      <c r="D144" s="56">
        <f t="shared" si="6"/>
        <v>1454</v>
      </c>
      <c r="E144" s="61">
        <v>33</v>
      </c>
      <c r="F144" s="61">
        <v>238</v>
      </c>
      <c r="G144" s="57">
        <f t="shared" si="7"/>
        <v>3638</v>
      </c>
    </row>
    <row r="145" spans="1:7" x14ac:dyDescent="0.2">
      <c r="A145" s="58">
        <v>44107</v>
      </c>
      <c r="B145" s="61"/>
      <c r="C145" s="61"/>
      <c r="D145" s="56">
        <f t="shared" si="6"/>
        <v>1454</v>
      </c>
      <c r="E145" s="61"/>
      <c r="F145" s="61"/>
      <c r="G145" s="57">
        <f t="shared" si="7"/>
        <v>3638</v>
      </c>
    </row>
    <row r="146" spans="1:7" x14ac:dyDescent="0.2">
      <c r="A146" s="58">
        <v>44108</v>
      </c>
      <c r="B146" s="61"/>
      <c r="C146" s="61"/>
      <c r="D146" s="56">
        <f t="shared" si="6"/>
        <v>1454</v>
      </c>
      <c r="E146" s="61"/>
      <c r="F146" s="61"/>
      <c r="G146" s="57">
        <f t="shared" si="7"/>
        <v>3638</v>
      </c>
    </row>
    <row r="147" spans="1:7" x14ac:dyDescent="0.2">
      <c r="A147" s="58">
        <v>44109</v>
      </c>
      <c r="B147" s="61">
        <v>37</v>
      </c>
      <c r="C147" s="61">
        <v>108</v>
      </c>
      <c r="D147" s="56">
        <f t="shared" si="6"/>
        <v>1491</v>
      </c>
      <c r="E147" s="61">
        <v>126</v>
      </c>
      <c r="F147" s="61">
        <v>264</v>
      </c>
      <c r="G147" s="57">
        <f t="shared" si="7"/>
        <v>3764</v>
      </c>
    </row>
    <row r="148" spans="1:7" x14ac:dyDescent="0.2">
      <c r="A148" s="58">
        <v>44110</v>
      </c>
      <c r="B148" s="61">
        <v>28</v>
      </c>
      <c r="C148" s="61">
        <v>123</v>
      </c>
      <c r="D148" s="56">
        <f t="shared" si="6"/>
        <v>1519</v>
      </c>
      <c r="E148" s="61">
        <v>54</v>
      </c>
      <c r="F148" s="61">
        <v>298</v>
      </c>
      <c r="G148" s="57">
        <f t="shared" si="7"/>
        <v>3818</v>
      </c>
    </row>
    <row r="149" spans="1:7" x14ac:dyDescent="0.2">
      <c r="A149" s="58">
        <v>44111</v>
      </c>
      <c r="B149" s="61">
        <v>32</v>
      </c>
      <c r="C149" s="61">
        <v>150</v>
      </c>
      <c r="D149" s="56">
        <f t="shared" si="6"/>
        <v>1551</v>
      </c>
      <c r="E149" s="61">
        <v>64</v>
      </c>
      <c r="F149" s="61">
        <v>454</v>
      </c>
      <c r="G149" s="57">
        <f t="shared" si="7"/>
        <v>3882</v>
      </c>
    </row>
    <row r="150" spans="1:7" x14ac:dyDescent="0.2">
      <c r="A150" s="58">
        <v>44112</v>
      </c>
      <c r="B150" s="61">
        <v>37</v>
      </c>
      <c r="C150" s="61">
        <v>167</v>
      </c>
      <c r="D150" s="56">
        <f t="shared" si="6"/>
        <v>1588</v>
      </c>
      <c r="E150" s="61">
        <v>59</v>
      </c>
      <c r="F150" s="61">
        <v>477</v>
      </c>
      <c r="G150" s="57">
        <f t="shared" si="7"/>
        <v>3941</v>
      </c>
    </row>
    <row r="151" spans="1:7" x14ac:dyDescent="0.2">
      <c r="A151" s="58">
        <v>44113</v>
      </c>
      <c r="B151" s="61">
        <v>35</v>
      </c>
      <c r="C151" s="61">
        <v>191</v>
      </c>
      <c r="D151" s="56">
        <f t="shared" si="6"/>
        <v>1623</v>
      </c>
      <c r="E151" s="61">
        <v>84</v>
      </c>
      <c r="F151" s="61">
        <v>521</v>
      </c>
      <c r="G151" s="57">
        <f t="shared" si="7"/>
        <v>4025</v>
      </c>
    </row>
    <row r="152" spans="1:7" x14ac:dyDescent="0.2">
      <c r="A152" s="58">
        <v>44114</v>
      </c>
      <c r="B152" s="61"/>
      <c r="C152" s="61"/>
      <c r="D152" s="56">
        <f t="shared" si="6"/>
        <v>1623</v>
      </c>
      <c r="E152" s="61"/>
      <c r="F152" s="61"/>
      <c r="G152" s="57">
        <f t="shared" si="7"/>
        <v>4025</v>
      </c>
    </row>
    <row r="153" spans="1:7" x14ac:dyDescent="0.2">
      <c r="A153" s="58">
        <v>44115</v>
      </c>
      <c r="B153" s="61"/>
      <c r="C153" s="61"/>
      <c r="D153" s="56">
        <f t="shared" si="6"/>
        <v>1623</v>
      </c>
      <c r="E153" s="61"/>
      <c r="F153" s="61"/>
      <c r="G153" s="57">
        <f t="shared" si="7"/>
        <v>4025</v>
      </c>
    </row>
    <row r="154" spans="1:7" x14ac:dyDescent="0.2">
      <c r="A154" s="58">
        <v>44116</v>
      </c>
      <c r="B154" s="61">
        <v>133</v>
      </c>
      <c r="C154" s="61">
        <v>180</v>
      </c>
      <c r="D154" s="56">
        <f t="shared" si="6"/>
        <v>1756</v>
      </c>
      <c r="E154" s="61">
        <v>97</v>
      </c>
      <c r="F154" s="61">
        <v>582</v>
      </c>
      <c r="G154" s="57">
        <f t="shared" si="7"/>
        <v>4122</v>
      </c>
    </row>
    <row r="155" spans="1:7" x14ac:dyDescent="0.2">
      <c r="A155" s="58">
        <v>44117</v>
      </c>
      <c r="B155" s="61">
        <v>32</v>
      </c>
      <c r="C155" s="61">
        <v>200</v>
      </c>
      <c r="D155" s="56">
        <f t="shared" si="6"/>
        <v>1788</v>
      </c>
      <c r="E155" s="61">
        <v>66</v>
      </c>
      <c r="F155" s="61">
        <v>479</v>
      </c>
      <c r="G155" s="57">
        <f t="shared" si="7"/>
        <v>4188</v>
      </c>
    </row>
    <row r="156" spans="1:7" x14ac:dyDescent="0.2">
      <c r="A156" s="58">
        <v>44118</v>
      </c>
      <c r="B156" s="61">
        <v>53</v>
      </c>
      <c r="C156" s="61">
        <v>223</v>
      </c>
      <c r="D156" s="56">
        <f t="shared" si="6"/>
        <v>1841</v>
      </c>
      <c r="E156" s="61">
        <v>22</v>
      </c>
      <c r="F156" s="61">
        <v>423</v>
      </c>
      <c r="G156" s="57">
        <f t="shared" si="7"/>
        <v>4210</v>
      </c>
    </row>
    <row r="157" spans="1:7" x14ac:dyDescent="0.2">
      <c r="A157" s="58">
        <v>44119</v>
      </c>
      <c r="B157" s="61">
        <v>51</v>
      </c>
      <c r="C157" s="61">
        <v>254</v>
      </c>
      <c r="D157" s="56">
        <f t="shared" si="6"/>
        <v>1892</v>
      </c>
      <c r="E157" s="61">
        <v>68</v>
      </c>
      <c r="F157" s="61">
        <v>475</v>
      </c>
      <c r="G157" s="57">
        <f t="shared" si="7"/>
        <v>4278</v>
      </c>
    </row>
    <row r="158" spans="1:7" x14ac:dyDescent="0.2">
      <c r="A158" s="58">
        <v>44120</v>
      </c>
      <c r="B158" s="61">
        <v>24</v>
      </c>
      <c r="C158" s="61">
        <v>231</v>
      </c>
      <c r="D158" s="56">
        <f t="shared" si="6"/>
        <v>1916</v>
      </c>
      <c r="E158" s="61">
        <v>8</v>
      </c>
      <c r="F158" s="61">
        <v>377</v>
      </c>
      <c r="G158" s="57">
        <f t="shared" si="7"/>
        <v>4286</v>
      </c>
    </row>
    <row r="159" spans="1:7" x14ac:dyDescent="0.2">
      <c r="A159" s="58">
        <v>44121</v>
      </c>
      <c r="B159" s="61"/>
      <c r="C159" s="61"/>
      <c r="D159" s="56">
        <f t="shared" ref="D159:D160" si="8">SUM(D158,B159)</f>
        <v>1916</v>
      </c>
      <c r="E159" s="61"/>
      <c r="F159" s="61"/>
      <c r="G159" s="57">
        <f t="shared" ref="G159:G160" si="9">SUM(G158,E159)</f>
        <v>4286</v>
      </c>
    </row>
    <row r="160" spans="1:7" x14ac:dyDescent="0.2">
      <c r="A160" s="58">
        <v>44122</v>
      </c>
      <c r="B160" s="61"/>
      <c r="C160" s="61"/>
      <c r="D160" s="56">
        <f t="shared" si="8"/>
        <v>1916</v>
      </c>
      <c r="E160" s="61"/>
      <c r="F160" s="61"/>
      <c r="G160" s="57">
        <f t="shared" si="9"/>
        <v>4286</v>
      </c>
    </row>
    <row r="161" spans="1:7" x14ac:dyDescent="0.2">
      <c r="A161" s="58">
        <v>44123</v>
      </c>
      <c r="B161" s="61">
        <v>120</v>
      </c>
      <c r="C161" s="61">
        <v>293</v>
      </c>
      <c r="D161" s="56">
        <f t="shared" ref="D161:D168" si="10">SUM(D160,B161)</f>
        <v>2036</v>
      </c>
      <c r="E161" s="61">
        <v>50</v>
      </c>
      <c r="F161" s="61">
        <v>368</v>
      </c>
      <c r="G161" s="57">
        <f t="shared" ref="G161:G168" si="11">SUM(G160,E161)</f>
        <v>4336</v>
      </c>
    </row>
    <row r="162" spans="1:7" x14ac:dyDescent="0.2">
      <c r="A162" s="58">
        <v>44124</v>
      </c>
      <c r="B162" s="61">
        <v>119</v>
      </c>
      <c r="C162" s="61">
        <v>312</v>
      </c>
      <c r="D162" s="56">
        <f t="shared" si="10"/>
        <v>2155</v>
      </c>
      <c r="E162" s="61">
        <v>28</v>
      </c>
      <c r="F162" s="61">
        <v>304</v>
      </c>
      <c r="G162" s="57">
        <f t="shared" si="11"/>
        <v>4364</v>
      </c>
    </row>
    <row r="163" spans="1:7" x14ac:dyDescent="0.2">
      <c r="A163" s="58">
        <v>44125</v>
      </c>
      <c r="B163" s="61">
        <v>132</v>
      </c>
      <c r="C163" s="61">
        <v>343</v>
      </c>
      <c r="D163" s="56">
        <f t="shared" si="10"/>
        <v>2287</v>
      </c>
      <c r="E163" s="61">
        <v>27</v>
      </c>
      <c r="F163" s="61">
        <v>313</v>
      </c>
      <c r="G163" s="57">
        <f t="shared" si="11"/>
        <v>4391</v>
      </c>
    </row>
    <row r="164" spans="1:7" x14ac:dyDescent="0.2">
      <c r="A164" s="58">
        <v>44126</v>
      </c>
      <c r="B164" s="61">
        <v>96</v>
      </c>
      <c r="C164" s="61">
        <v>386</v>
      </c>
      <c r="D164" s="56">
        <f t="shared" si="10"/>
        <v>2383</v>
      </c>
      <c r="E164" s="61">
        <v>34</v>
      </c>
      <c r="F164" s="61">
        <v>340</v>
      </c>
      <c r="G164" s="57">
        <f t="shared" si="11"/>
        <v>4425</v>
      </c>
    </row>
    <row r="165" spans="1:7" x14ac:dyDescent="0.2">
      <c r="A165" s="58">
        <v>44127</v>
      </c>
      <c r="B165" s="61">
        <v>77</v>
      </c>
      <c r="C165" s="61">
        <v>453</v>
      </c>
      <c r="D165" s="56">
        <f t="shared" si="10"/>
        <v>2460</v>
      </c>
      <c r="E165" s="61">
        <v>9</v>
      </c>
      <c r="F165" s="61">
        <v>352</v>
      </c>
      <c r="G165" s="57">
        <f t="shared" si="11"/>
        <v>4434</v>
      </c>
    </row>
    <row r="166" spans="1:7" x14ac:dyDescent="0.2">
      <c r="A166" s="58">
        <v>44128</v>
      </c>
      <c r="B166" s="61"/>
      <c r="C166" s="61"/>
      <c r="D166" s="56">
        <f t="shared" si="10"/>
        <v>2460</v>
      </c>
      <c r="E166" s="61"/>
      <c r="F166" s="61"/>
      <c r="G166" s="57">
        <f t="shared" si="11"/>
        <v>4434</v>
      </c>
    </row>
    <row r="167" spans="1:7" x14ac:dyDescent="0.2">
      <c r="A167" s="58">
        <v>44129</v>
      </c>
      <c r="B167" s="61"/>
      <c r="C167" s="61"/>
      <c r="D167" s="56">
        <f t="shared" si="10"/>
        <v>2460</v>
      </c>
      <c r="E167" s="61"/>
      <c r="F167" s="61"/>
      <c r="G167" s="57">
        <f t="shared" si="11"/>
        <v>4434</v>
      </c>
    </row>
    <row r="168" spans="1:7" x14ac:dyDescent="0.2">
      <c r="A168" s="58">
        <v>44130</v>
      </c>
      <c r="B168" s="61">
        <v>338</v>
      </c>
      <c r="C168" s="61">
        <v>680</v>
      </c>
      <c r="D168" s="56">
        <f t="shared" si="10"/>
        <v>2798</v>
      </c>
      <c r="E168" s="61">
        <v>36</v>
      </c>
      <c r="F168" s="61">
        <v>412</v>
      </c>
      <c r="G168" s="57">
        <f t="shared" si="11"/>
        <v>4470</v>
      </c>
    </row>
    <row r="169" spans="1:7" x14ac:dyDescent="0.2">
      <c r="A169" s="58">
        <v>44131</v>
      </c>
      <c r="B169" s="61">
        <v>583</v>
      </c>
      <c r="C169" s="61">
        <v>794</v>
      </c>
      <c r="D169" s="56">
        <f>SUM(D168,B169)</f>
        <v>3381</v>
      </c>
      <c r="E169" s="61" t="s">
        <v>162</v>
      </c>
      <c r="F169" s="61" t="s">
        <v>162</v>
      </c>
      <c r="G169" s="133" t="s">
        <v>162</v>
      </c>
    </row>
    <row r="170" spans="1:7" x14ac:dyDescent="0.2">
      <c r="A170" s="58">
        <v>44132</v>
      </c>
      <c r="B170" s="61">
        <v>359</v>
      </c>
      <c r="C170" s="61">
        <v>796</v>
      </c>
      <c r="D170" s="56">
        <f t="shared" ref="D170:D181" si="12">SUM(D169,B170)</f>
        <v>3740</v>
      </c>
      <c r="E170" s="61" t="s">
        <v>162</v>
      </c>
      <c r="F170" s="61" t="s">
        <v>162</v>
      </c>
      <c r="G170" s="133" t="s">
        <v>162</v>
      </c>
    </row>
    <row r="171" spans="1:7" x14ac:dyDescent="0.2">
      <c r="A171" s="58">
        <v>44133</v>
      </c>
      <c r="B171" s="61">
        <v>296</v>
      </c>
      <c r="C171" s="61">
        <v>757</v>
      </c>
      <c r="D171" s="56">
        <f t="shared" si="12"/>
        <v>4036</v>
      </c>
      <c r="E171" s="61" t="s">
        <v>162</v>
      </c>
      <c r="F171" s="61" t="s">
        <v>162</v>
      </c>
      <c r="G171" s="62" t="s">
        <v>162</v>
      </c>
    </row>
    <row r="172" spans="1:7" x14ac:dyDescent="0.2">
      <c r="A172" s="58">
        <v>44134</v>
      </c>
      <c r="B172" s="61">
        <v>233</v>
      </c>
      <c r="C172" s="61">
        <v>990</v>
      </c>
      <c r="D172" s="56">
        <f t="shared" si="12"/>
        <v>4269</v>
      </c>
      <c r="E172" s="61" t="s">
        <v>162</v>
      </c>
      <c r="F172" s="61" t="s">
        <v>162</v>
      </c>
      <c r="G172" s="62" t="s">
        <v>162</v>
      </c>
    </row>
    <row r="173" spans="1:7" x14ac:dyDescent="0.2">
      <c r="A173" s="58">
        <v>44135</v>
      </c>
      <c r="B173" s="61"/>
      <c r="C173" s="61"/>
      <c r="D173" s="56">
        <f t="shared" si="12"/>
        <v>4269</v>
      </c>
      <c r="E173" s="61"/>
      <c r="F173" s="61"/>
      <c r="G173" s="62" t="s">
        <v>162</v>
      </c>
    </row>
    <row r="174" spans="1:7" x14ac:dyDescent="0.2">
      <c r="A174" s="58">
        <v>44136</v>
      </c>
      <c r="B174" s="61"/>
      <c r="C174" s="61"/>
      <c r="D174" s="56">
        <f t="shared" si="12"/>
        <v>4269</v>
      </c>
      <c r="E174" s="61"/>
      <c r="F174" s="61"/>
      <c r="G174" s="62" t="s">
        <v>162</v>
      </c>
    </row>
    <row r="175" spans="1:7" x14ac:dyDescent="0.2">
      <c r="A175" s="58">
        <v>44137</v>
      </c>
      <c r="B175" s="61">
        <v>759</v>
      </c>
      <c r="C175" s="61">
        <v>1685</v>
      </c>
      <c r="D175" s="56">
        <f t="shared" si="12"/>
        <v>5028</v>
      </c>
      <c r="E175" s="61" t="s">
        <v>162</v>
      </c>
      <c r="F175" s="61" t="s">
        <v>162</v>
      </c>
      <c r="G175" s="62" t="s">
        <v>162</v>
      </c>
    </row>
    <row r="176" spans="1:7" x14ac:dyDescent="0.2">
      <c r="A176" s="58">
        <v>44138</v>
      </c>
      <c r="B176" s="61">
        <v>216</v>
      </c>
      <c r="C176" s="61">
        <v>1608</v>
      </c>
      <c r="D176" s="56">
        <f t="shared" si="12"/>
        <v>5244</v>
      </c>
      <c r="E176" s="61" t="s">
        <v>162</v>
      </c>
      <c r="F176" s="61" t="s">
        <v>162</v>
      </c>
      <c r="G176" s="62" t="s">
        <v>162</v>
      </c>
    </row>
    <row r="177" spans="1:7" x14ac:dyDescent="0.2">
      <c r="A177" s="58">
        <v>44139</v>
      </c>
      <c r="B177" s="61">
        <v>589</v>
      </c>
      <c r="C177" s="61">
        <v>1809</v>
      </c>
      <c r="D177" s="56">
        <f t="shared" si="12"/>
        <v>5833</v>
      </c>
      <c r="E177" s="61" t="s">
        <v>162</v>
      </c>
      <c r="F177" s="61" t="s">
        <v>162</v>
      </c>
      <c r="G177" s="62" t="s">
        <v>162</v>
      </c>
    </row>
    <row r="178" spans="1:7" x14ac:dyDescent="0.2">
      <c r="A178" s="58">
        <v>44140</v>
      </c>
      <c r="B178" s="61">
        <v>357</v>
      </c>
      <c r="C178" s="61">
        <v>1850</v>
      </c>
      <c r="D178" s="56">
        <f t="shared" si="12"/>
        <v>6190</v>
      </c>
      <c r="E178" s="61" t="s">
        <v>162</v>
      </c>
      <c r="F178" s="61" t="s">
        <v>162</v>
      </c>
      <c r="G178" s="62" t="s">
        <v>162</v>
      </c>
    </row>
    <row r="179" spans="1:7" x14ac:dyDescent="0.2">
      <c r="A179" s="58">
        <v>44141</v>
      </c>
      <c r="B179" s="61">
        <v>406</v>
      </c>
      <c r="C179" s="61">
        <v>1900</v>
      </c>
      <c r="D179" s="136">
        <f t="shared" si="12"/>
        <v>6596</v>
      </c>
      <c r="E179" s="61" t="s">
        <v>162</v>
      </c>
      <c r="F179" s="61" t="s">
        <v>162</v>
      </c>
      <c r="G179" s="62" t="s">
        <v>162</v>
      </c>
    </row>
    <row r="180" spans="1:7" x14ac:dyDescent="0.2">
      <c r="A180" s="58">
        <v>44142</v>
      </c>
      <c r="B180" s="141"/>
      <c r="C180" s="141"/>
      <c r="D180" s="136">
        <f t="shared" si="12"/>
        <v>6596</v>
      </c>
      <c r="E180" s="141"/>
      <c r="F180" s="141"/>
      <c r="G180" s="62" t="s">
        <v>162</v>
      </c>
    </row>
    <row r="181" spans="1:7" x14ac:dyDescent="0.2">
      <c r="A181" s="58">
        <v>44143</v>
      </c>
      <c r="B181" s="61"/>
      <c r="C181" s="61"/>
      <c r="D181" s="136">
        <f t="shared" si="12"/>
        <v>6596</v>
      </c>
      <c r="E181" s="61"/>
      <c r="F181" s="61"/>
      <c r="G181" s="62" t="s">
        <v>162</v>
      </c>
    </row>
    <row r="182" spans="1:7" x14ac:dyDescent="0.2">
      <c r="A182" s="58">
        <v>44144</v>
      </c>
      <c r="B182" s="61">
        <v>406</v>
      </c>
      <c r="C182" s="61">
        <v>2100</v>
      </c>
      <c r="D182" s="56">
        <f t="shared" ref="D182:D204" si="13">SUM(D181,B182)</f>
        <v>7002</v>
      </c>
      <c r="E182" s="61" t="s">
        <v>162</v>
      </c>
      <c r="F182" s="61" t="s">
        <v>162</v>
      </c>
      <c r="G182" s="62" t="s">
        <v>162</v>
      </c>
    </row>
    <row r="183" spans="1:7" x14ac:dyDescent="0.2">
      <c r="A183" s="58">
        <v>44145</v>
      </c>
      <c r="B183" s="61">
        <v>789</v>
      </c>
      <c r="C183" s="61">
        <v>2250</v>
      </c>
      <c r="D183" s="56">
        <f t="shared" si="13"/>
        <v>7791</v>
      </c>
      <c r="E183" s="61" t="s">
        <v>162</v>
      </c>
      <c r="F183" s="61" t="s">
        <v>162</v>
      </c>
      <c r="G183" s="62" t="s">
        <v>162</v>
      </c>
    </row>
    <row r="184" spans="1:7" x14ac:dyDescent="0.2">
      <c r="A184" s="58">
        <v>44146</v>
      </c>
      <c r="B184" s="61">
        <v>653</v>
      </c>
      <c r="C184" s="61">
        <v>1660</v>
      </c>
      <c r="D184" s="56">
        <f t="shared" si="13"/>
        <v>8444</v>
      </c>
      <c r="E184" s="61" t="s">
        <v>162</v>
      </c>
      <c r="F184" s="61" t="s">
        <v>162</v>
      </c>
      <c r="G184" s="62" t="s">
        <v>162</v>
      </c>
    </row>
    <row r="185" spans="1:7" x14ac:dyDescent="0.2">
      <c r="A185" s="58">
        <v>44147</v>
      </c>
      <c r="B185" s="61">
        <v>690</v>
      </c>
      <c r="C185" s="61">
        <v>2122</v>
      </c>
      <c r="D185" s="56">
        <f t="shared" si="13"/>
        <v>9134</v>
      </c>
      <c r="E185" s="61" t="s">
        <v>162</v>
      </c>
      <c r="F185" s="61" t="s">
        <v>162</v>
      </c>
      <c r="G185" s="62" t="s">
        <v>162</v>
      </c>
    </row>
    <row r="186" spans="1:7" x14ac:dyDescent="0.2">
      <c r="A186" s="58">
        <v>44148</v>
      </c>
      <c r="B186" s="61">
        <v>301</v>
      </c>
      <c r="C186" s="61">
        <v>2343</v>
      </c>
      <c r="D186" s="56">
        <f t="shared" si="13"/>
        <v>9435</v>
      </c>
      <c r="E186" s="61" t="s">
        <v>162</v>
      </c>
      <c r="F186" s="61" t="s">
        <v>162</v>
      </c>
      <c r="G186" s="62" t="s">
        <v>162</v>
      </c>
    </row>
    <row r="187" spans="1:7" x14ac:dyDescent="0.2">
      <c r="A187" s="58">
        <v>44149</v>
      </c>
      <c r="B187" s="61"/>
      <c r="C187" s="61"/>
      <c r="D187" s="56">
        <f t="shared" si="13"/>
        <v>9435</v>
      </c>
      <c r="E187" s="61"/>
      <c r="F187" s="61"/>
      <c r="G187" s="62"/>
    </row>
    <row r="188" spans="1:7" x14ac:dyDescent="0.2">
      <c r="A188" s="58">
        <v>44150</v>
      </c>
      <c r="B188" s="61"/>
      <c r="C188" s="61"/>
      <c r="D188" s="56">
        <f t="shared" si="13"/>
        <v>9435</v>
      </c>
      <c r="E188" s="61"/>
      <c r="F188" s="61"/>
      <c r="G188" s="62"/>
    </row>
    <row r="189" spans="1:7" x14ac:dyDescent="0.2">
      <c r="A189" s="58">
        <v>44151</v>
      </c>
      <c r="B189" s="61">
        <v>502</v>
      </c>
      <c r="C189" s="61">
        <v>2458</v>
      </c>
      <c r="D189" s="56">
        <f t="shared" si="13"/>
        <v>9937</v>
      </c>
      <c r="E189" s="61" t="s">
        <v>162</v>
      </c>
      <c r="F189" s="61" t="s">
        <v>162</v>
      </c>
      <c r="G189" s="62" t="s">
        <v>162</v>
      </c>
    </row>
    <row r="190" spans="1:7" x14ac:dyDescent="0.2">
      <c r="A190" s="58">
        <v>44152</v>
      </c>
      <c r="B190" s="61">
        <v>322</v>
      </c>
      <c r="C190" s="61">
        <v>2484</v>
      </c>
      <c r="D190" s="56">
        <f t="shared" si="13"/>
        <v>10259</v>
      </c>
      <c r="E190" s="61" t="s">
        <v>162</v>
      </c>
      <c r="F190" s="61" t="s">
        <v>162</v>
      </c>
      <c r="G190" s="62" t="s">
        <v>162</v>
      </c>
    </row>
    <row r="191" spans="1:7" x14ac:dyDescent="0.2">
      <c r="A191" s="58">
        <v>44153</v>
      </c>
      <c r="B191" s="61">
        <v>280</v>
      </c>
      <c r="C191" s="61">
        <v>2001</v>
      </c>
      <c r="D191" s="56">
        <f t="shared" si="13"/>
        <v>10539</v>
      </c>
      <c r="E191" s="61" t="s">
        <v>162</v>
      </c>
      <c r="F191" s="61" t="s">
        <v>162</v>
      </c>
      <c r="G191" s="62" t="s">
        <v>162</v>
      </c>
    </row>
    <row r="192" spans="1:7" x14ac:dyDescent="0.2">
      <c r="A192" s="58">
        <v>44154</v>
      </c>
      <c r="B192" s="61">
        <v>315</v>
      </c>
      <c r="C192" s="61">
        <v>2131</v>
      </c>
      <c r="D192" s="56">
        <f t="shared" si="13"/>
        <v>10854</v>
      </c>
      <c r="E192" s="61" t="s">
        <v>162</v>
      </c>
      <c r="F192" s="61" t="s">
        <v>162</v>
      </c>
      <c r="G192" s="62" t="s">
        <v>162</v>
      </c>
    </row>
    <row r="193" spans="1:7" x14ac:dyDescent="0.2">
      <c r="A193" s="58">
        <v>44155</v>
      </c>
      <c r="B193" s="61">
        <v>277</v>
      </c>
      <c r="C193" s="61">
        <v>2267</v>
      </c>
      <c r="D193" s="56">
        <f t="shared" si="13"/>
        <v>11131</v>
      </c>
      <c r="E193" s="61" t="s">
        <v>162</v>
      </c>
      <c r="F193" s="61" t="s">
        <v>162</v>
      </c>
      <c r="G193" s="62" t="s">
        <v>162</v>
      </c>
    </row>
    <row r="194" spans="1:7" x14ac:dyDescent="0.2">
      <c r="A194" s="58">
        <v>44156</v>
      </c>
      <c r="B194" s="61"/>
      <c r="C194" s="61"/>
      <c r="D194" s="56">
        <f t="shared" si="13"/>
        <v>11131</v>
      </c>
      <c r="E194" s="61"/>
      <c r="F194" s="61"/>
      <c r="G194" s="62"/>
    </row>
    <row r="195" spans="1:7" x14ac:dyDescent="0.2">
      <c r="A195" s="58">
        <v>44157</v>
      </c>
      <c r="B195" s="61"/>
      <c r="C195" s="61"/>
      <c r="D195" s="56">
        <f t="shared" si="13"/>
        <v>11131</v>
      </c>
      <c r="E195" s="61"/>
      <c r="F195" s="61"/>
      <c r="G195" s="62"/>
    </row>
    <row r="196" spans="1:7" x14ac:dyDescent="0.2">
      <c r="A196" s="58">
        <v>44158</v>
      </c>
      <c r="B196" s="61">
        <v>807</v>
      </c>
      <c r="C196" s="61">
        <v>2839</v>
      </c>
      <c r="D196" s="56">
        <f t="shared" si="13"/>
        <v>11938</v>
      </c>
      <c r="E196" s="61" t="s">
        <v>162</v>
      </c>
      <c r="F196" s="61" t="s">
        <v>162</v>
      </c>
      <c r="G196" s="62" t="s">
        <v>162</v>
      </c>
    </row>
    <row r="197" spans="1:7" x14ac:dyDescent="0.2">
      <c r="A197" s="58">
        <v>44159</v>
      </c>
      <c r="B197" s="61">
        <v>308</v>
      </c>
      <c r="C197" s="61">
        <v>2849</v>
      </c>
      <c r="D197" s="56">
        <f t="shared" si="13"/>
        <v>12246</v>
      </c>
      <c r="E197" s="61" t="s">
        <v>162</v>
      </c>
      <c r="F197" s="61" t="s">
        <v>162</v>
      </c>
      <c r="G197" s="62" t="s">
        <v>162</v>
      </c>
    </row>
    <row r="198" spans="1:7" x14ac:dyDescent="0.2">
      <c r="A198" s="58">
        <v>44160</v>
      </c>
      <c r="B198" s="61">
        <v>403</v>
      </c>
      <c r="C198" s="61">
        <v>2854</v>
      </c>
      <c r="D198" s="56">
        <f t="shared" si="13"/>
        <v>12649</v>
      </c>
      <c r="E198" s="61" t="s">
        <v>162</v>
      </c>
      <c r="F198" s="61" t="s">
        <v>162</v>
      </c>
      <c r="G198" s="62" t="s">
        <v>162</v>
      </c>
    </row>
    <row r="199" spans="1:7" x14ac:dyDescent="0.2">
      <c r="A199" s="58">
        <v>44161</v>
      </c>
      <c r="B199" s="61">
        <v>414</v>
      </c>
      <c r="C199" s="169">
        <v>2875</v>
      </c>
      <c r="D199" s="56">
        <f t="shared" si="13"/>
        <v>13063</v>
      </c>
      <c r="E199" s="61" t="s">
        <v>162</v>
      </c>
      <c r="F199" s="61" t="s">
        <v>162</v>
      </c>
      <c r="G199" s="62" t="s">
        <v>162</v>
      </c>
    </row>
    <row r="200" spans="1:7" x14ac:dyDescent="0.2">
      <c r="A200" s="58">
        <v>44162</v>
      </c>
      <c r="B200" s="61">
        <v>394</v>
      </c>
      <c r="C200" s="61">
        <v>2860</v>
      </c>
      <c r="D200" s="56">
        <f t="shared" si="13"/>
        <v>13457</v>
      </c>
      <c r="E200" s="61" t="s">
        <v>162</v>
      </c>
      <c r="F200" s="61" t="s">
        <v>162</v>
      </c>
      <c r="G200" s="62" t="s">
        <v>162</v>
      </c>
    </row>
    <row r="201" spans="1:7" x14ac:dyDescent="0.2">
      <c r="A201" s="58">
        <v>44163</v>
      </c>
      <c r="B201" s="61"/>
      <c r="C201" s="61"/>
      <c r="D201" s="56">
        <f t="shared" si="13"/>
        <v>13457</v>
      </c>
      <c r="E201" s="61"/>
      <c r="F201" s="61"/>
      <c r="G201" s="62"/>
    </row>
    <row r="202" spans="1:7" x14ac:dyDescent="0.2">
      <c r="A202" s="58">
        <v>44164</v>
      </c>
      <c r="B202" s="61"/>
      <c r="C202" s="61"/>
      <c r="D202" s="56">
        <f t="shared" si="13"/>
        <v>13457</v>
      </c>
      <c r="E202" s="61"/>
      <c r="F202" s="61"/>
      <c r="G202" s="62"/>
    </row>
    <row r="203" spans="1:7" x14ac:dyDescent="0.2">
      <c r="A203" s="58">
        <v>44165</v>
      </c>
      <c r="B203" s="61">
        <v>754</v>
      </c>
      <c r="C203" s="61">
        <v>2915</v>
      </c>
      <c r="D203" s="56">
        <f t="shared" si="13"/>
        <v>14211</v>
      </c>
      <c r="E203" s="61" t="s">
        <v>162</v>
      </c>
      <c r="F203" s="61" t="s">
        <v>162</v>
      </c>
      <c r="G203" s="62" t="s">
        <v>162</v>
      </c>
    </row>
    <row r="204" spans="1:7" x14ac:dyDescent="0.2">
      <c r="A204" s="58">
        <v>44166</v>
      </c>
      <c r="B204" s="61">
        <v>284</v>
      </c>
      <c r="C204" s="61">
        <v>2450</v>
      </c>
      <c r="D204" s="56">
        <f t="shared" si="13"/>
        <v>14495</v>
      </c>
      <c r="E204" s="61" t="s">
        <v>162</v>
      </c>
      <c r="F204" s="61" t="s">
        <v>162</v>
      </c>
      <c r="G204" s="62" t="s">
        <v>162</v>
      </c>
    </row>
    <row r="205" spans="1:7" x14ac:dyDescent="0.2">
      <c r="A205" s="58">
        <v>44167</v>
      </c>
      <c r="B205" s="61">
        <v>436</v>
      </c>
      <c r="C205" s="61">
        <v>2150</v>
      </c>
      <c r="D205" s="56">
        <f>SUM(D204,B205)</f>
        <v>14931</v>
      </c>
      <c r="E205" s="61" t="s">
        <v>162</v>
      </c>
      <c r="F205" s="61" t="s">
        <v>162</v>
      </c>
      <c r="G205" s="62" t="s">
        <v>162</v>
      </c>
    </row>
    <row r="206" spans="1:7" x14ac:dyDescent="0.2">
      <c r="A206" s="58">
        <v>44168</v>
      </c>
      <c r="B206" s="61">
        <v>285</v>
      </c>
      <c r="C206" s="61">
        <v>2020</v>
      </c>
      <c r="D206" s="56">
        <f>SUM(D205,B206)</f>
        <v>15216</v>
      </c>
      <c r="E206" s="61" t="s">
        <v>162</v>
      </c>
      <c r="F206" s="61" t="s">
        <v>162</v>
      </c>
      <c r="G206" s="62" t="s">
        <v>162</v>
      </c>
    </row>
    <row r="207" spans="1:7" x14ac:dyDescent="0.2">
      <c r="A207" s="58">
        <v>44169</v>
      </c>
      <c r="B207" s="169">
        <v>408</v>
      </c>
      <c r="C207" s="169">
        <v>1998</v>
      </c>
      <c r="D207" s="175">
        <f>SUM(D206,B207)</f>
        <v>15624</v>
      </c>
      <c r="E207" s="61" t="s">
        <v>162</v>
      </c>
      <c r="F207" s="61" t="s">
        <v>162</v>
      </c>
      <c r="G207" s="62" t="s">
        <v>162</v>
      </c>
    </row>
    <row r="208" spans="1:7" x14ac:dyDescent="0.2">
      <c r="A208" s="58">
        <v>44170</v>
      </c>
      <c r="B208" s="61"/>
      <c r="C208" s="61"/>
      <c r="D208" s="56">
        <f t="shared" ref="D208:D211" si="14">SUM(D207,B208)</f>
        <v>15624</v>
      </c>
      <c r="E208" s="61"/>
      <c r="F208" s="61"/>
      <c r="G208" s="62"/>
    </row>
    <row r="209" spans="1:7" x14ac:dyDescent="0.2">
      <c r="A209" s="58">
        <v>44171</v>
      </c>
      <c r="B209" s="61"/>
      <c r="C209" s="61"/>
      <c r="D209" s="56">
        <f t="shared" si="14"/>
        <v>15624</v>
      </c>
      <c r="E209" s="61"/>
      <c r="F209" s="61"/>
      <c r="G209" s="62"/>
    </row>
    <row r="210" spans="1:7" x14ac:dyDescent="0.2">
      <c r="A210" s="58">
        <v>44172</v>
      </c>
      <c r="B210" s="61">
        <v>686</v>
      </c>
      <c r="C210" s="61">
        <v>1820</v>
      </c>
      <c r="D210" s="56">
        <f t="shared" si="14"/>
        <v>16310</v>
      </c>
      <c r="E210" s="61" t="s">
        <v>162</v>
      </c>
      <c r="F210" s="61" t="s">
        <v>162</v>
      </c>
      <c r="G210" s="62" t="s">
        <v>162</v>
      </c>
    </row>
    <row r="211" spans="1:7" x14ac:dyDescent="0.2">
      <c r="A211" s="58">
        <v>44173</v>
      </c>
      <c r="B211" s="61">
        <v>295</v>
      </c>
      <c r="C211" s="61">
        <v>1805</v>
      </c>
      <c r="D211" s="56">
        <f t="shared" si="14"/>
        <v>16605</v>
      </c>
      <c r="E211" s="61" t="s">
        <v>162</v>
      </c>
      <c r="F211" s="61" t="s">
        <v>162</v>
      </c>
      <c r="G211" s="62" t="s">
        <v>162</v>
      </c>
    </row>
    <row r="212" spans="1:7" x14ac:dyDescent="0.2">
      <c r="A212" s="58">
        <v>44174</v>
      </c>
      <c r="B212" s="61"/>
      <c r="C212" s="61"/>
      <c r="D212" s="136"/>
      <c r="E212" s="61"/>
      <c r="F212" s="61"/>
      <c r="G212" s="62"/>
    </row>
    <row r="213" spans="1:7" x14ac:dyDescent="0.2">
      <c r="A213" s="58">
        <v>44175</v>
      </c>
      <c r="B213" s="61"/>
      <c r="C213" s="61"/>
      <c r="D213" s="136"/>
      <c r="E213" s="61"/>
      <c r="F213" s="61"/>
      <c r="G213" s="62"/>
    </row>
    <row r="214" spans="1:7" x14ac:dyDescent="0.2">
      <c r="A214" s="58">
        <v>44176</v>
      </c>
      <c r="B214" s="61"/>
      <c r="C214" s="61"/>
      <c r="D214" s="136"/>
      <c r="E214" s="61"/>
      <c r="F214" s="61"/>
      <c r="G214" s="62"/>
    </row>
    <row r="215" spans="1:7" x14ac:dyDescent="0.2">
      <c r="A215" s="58">
        <v>44177</v>
      </c>
      <c r="B215" s="61"/>
      <c r="C215" s="61"/>
      <c r="D215" s="136"/>
      <c r="E215" s="61"/>
      <c r="F215" s="61"/>
      <c r="G215" s="62"/>
    </row>
    <row r="216" spans="1:7" x14ac:dyDescent="0.2">
      <c r="A216" s="58">
        <v>44178</v>
      </c>
      <c r="B216" s="61"/>
      <c r="C216" s="61"/>
      <c r="D216" s="136"/>
      <c r="E216" s="61"/>
      <c r="F216" s="61"/>
      <c r="G216" s="62"/>
    </row>
    <row r="217" spans="1:7" x14ac:dyDescent="0.2">
      <c r="A217" s="154"/>
      <c r="B217" s="61"/>
      <c r="C217" s="61"/>
      <c r="D217" s="136"/>
      <c r="E217" s="61"/>
      <c r="F217" s="61"/>
      <c r="G217" s="62"/>
    </row>
    <row r="218" spans="1:7" ht="15" thickBot="1" x14ac:dyDescent="0.25">
      <c r="A218" s="63" t="s">
        <v>87</v>
      </c>
      <c r="B218" s="64">
        <f>MAX(D4:D218)</f>
        <v>16605</v>
      </c>
      <c r="C218" s="64"/>
      <c r="D218" s="64"/>
      <c r="E218" s="64">
        <f>MAX(G4:G189)</f>
        <v>4470</v>
      </c>
      <c r="F218" s="64"/>
      <c r="G218" s="65"/>
    </row>
    <row r="219" spans="1:7" ht="15" thickTop="1" x14ac:dyDescent="0.2">
      <c r="B219" s="44"/>
      <c r="C219" s="44"/>
      <c r="D219" s="44"/>
      <c r="E219" s="44"/>
      <c r="F219" s="44"/>
      <c r="G219" s="44"/>
    </row>
    <row r="220" spans="1:7" x14ac:dyDescent="0.2">
      <c r="B220" s="44"/>
      <c r="C220" s="44"/>
      <c r="D220" s="44"/>
      <c r="E220" s="44"/>
      <c r="F220" s="44"/>
      <c r="G220" s="44"/>
    </row>
    <row r="221" spans="1:7" x14ac:dyDescent="0.2">
      <c r="B221" s="44"/>
      <c r="C221" s="44"/>
      <c r="D221" s="44"/>
      <c r="E221" s="44"/>
      <c r="F221" s="44"/>
      <c r="G221" s="44"/>
    </row>
    <row r="222" spans="1:7" x14ac:dyDescent="0.2">
      <c r="B222" s="44"/>
      <c r="C222" s="44"/>
      <c r="D222" s="44"/>
      <c r="E222" s="44"/>
      <c r="F222" s="44"/>
      <c r="G222" s="44"/>
    </row>
    <row r="223" spans="1:7" x14ac:dyDescent="0.2">
      <c r="B223" s="44"/>
      <c r="C223" s="44"/>
      <c r="D223" s="44"/>
      <c r="E223" s="44"/>
      <c r="F223" s="44"/>
      <c r="G223" s="44"/>
    </row>
    <row r="224" spans="1:7" x14ac:dyDescent="0.2">
      <c r="B224" s="44"/>
      <c r="C224" s="44"/>
      <c r="D224" s="44"/>
      <c r="E224" s="44"/>
      <c r="F224" s="44"/>
      <c r="G224" s="44"/>
    </row>
    <row r="225" spans="2:7" x14ac:dyDescent="0.2">
      <c r="B225" s="44"/>
      <c r="C225" s="44"/>
      <c r="D225" s="44"/>
      <c r="E225" s="44"/>
      <c r="F225" s="44"/>
      <c r="G225" s="44"/>
    </row>
    <row r="226" spans="2:7" x14ac:dyDescent="0.2">
      <c r="B226" s="44"/>
      <c r="C226" s="44"/>
      <c r="D226" s="44"/>
      <c r="E226" s="44"/>
      <c r="F226" s="44"/>
      <c r="G226" s="44"/>
    </row>
    <row r="227" spans="2:7" x14ac:dyDescent="0.2">
      <c r="B227" s="44"/>
      <c r="C227" s="44"/>
      <c r="D227" s="44"/>
      <c r="E227" s="44"/>
      <c r="F227" s="44"/>
      <c r="G227" s="44"/>
    </row>
    <row r="228" spans="2:7" x14ac:dyDescent="0.2">
      <c r="B228" s="44"/>
      <c r="C228" s="44"/>
      <c r="D228" s="44"/>
      <c r="E228" s="44"/>
      <c r="F228" s="44"/>
      <c r="G228" s="44"/>
    </row>
    <row r="229" spans="2:7" x14ac:dyDescent="0.2">
      <c r="B229" s="44"/>
      <c r="C229" s="44"/>
      <c r="D229" s="44"/>
      <c r="E229" s="44"/>
      <c r="F229" s="44"/>
      <c r="G229" s="44"/>
    </row>
    <row r="230" spans="2:7" x14ac:dyDescent="0.2">
      <c r="B230" s="44"/>
      <c r="C230" s="44"/>
      <c r="D230" s="44"/>
      <c r="E230" s="44"/>
      <c r="F230" s="44"/>
      <c r="G230" s="44"/>
    </row>
    <row r="231" spans="2:7" x14ac:dyDescent="0.2">
      <c r="B231" s="44"/>
      <c r="C231" s="44"/>
      <c r="D231" s="44"/>
      <c r="E231" s="44"/>
      <c r="F231" s="44"/>
      <c r="G231" s="44"/>
    </row>
    <row r="232" spans="2:7" x14ac:dyDescent="0.2">
      <c r="B232" s="44"/>
      <c r="C232" s="44"/>
      <c r="D232" s="44"/>
      <c r="E232" s="44"/>
      <c r="F232" s="44"/>
      <c r="G232" s="44"/>
    </row>
    <row r="233" spans="2:7" x14ac:dyDescent="0.2">
      <c r="B233" s="44"/>
      <c r="C233" s="44"/>
      <c r="D233" s="44"/>
      <c r="E233" s="44"/>
      <c r="F233" s="44"/>
      <c r="G233" s="44"/>
    </row>
    <row r="234" spans="2:7" x14ac:dyDescent="0.2">
      <c r="B234" s="44"/>
      <c r="C234" s="44"/>
      <c r="D234" s="44"/>
      <c r="E234" s="44"/>
      <c r="F234" s="44"/>
      <c r="G234" s="44"/>
    </row>
    <row r="235" spans="2:7" x14ac:dyDescent="0.2">
      <c r="B235" s="44"/>
      <c r="C235" s="44"/>
      <c r="D235" s="44"/>
      <c r="E235" s="44"/>
      <c r="F235" s="44"/>
      <c r="G235" s="44"/>
    </row>
    <row r="236" spans="2:7" x14ac:dyDescent="0.2">
      <c r="B236" s="44"/>
      <c r="C236" s="44"/>
      <c r="D236" s="44"/>
      <c r="E236" s="44"/>
      <c r="F236" s="44"/>
      <c r="G236" s="44"/>
    </row>
    <row r="237" spans="2:7" x14ac:dyDescent="0.2">
      <c r="B237" s="44"/>
      <c r="C237" s="44"/>
      <c r="D237" s="44"/>
      <c r="E237" s="44"/>
      <c r="F237" s="44"/>
      <c r="G237" s="44"/>
    </row>
    <row r="238" spans="2:7" x14ac:dyDescent="0.2">
      <c r="B238" s="44"/>
      <c r="C238" s="44"/>
      <c r="D238" s="44"/>
      <c r="E238" s="44"/>
      <c r="F238" s="44"/>
      <c r="G238" s="44"/>
    </row>
    <row r="239" spans="2:7" x14ac:dyDescent="0.2">
      <c r="B239" s="44"/>
      <c r="C239" s="44"/>
      <c r="D239" s="44"/>
      <c r="E239" s="44"/>
      <c r="F239" s="44"/>
      <c r="G239" s="44"/>
    </row>
    <row r="240" spans="2:7" x14ac:dyDescent="0.2">
      <c r="B240" s="44"/>
      <c r="C240" s="44"/>
      <c r="D240" s="44"/>
      <c r="E240" s="44"/>
      <c r="F240" s="44"/>
      <c r="G240" s="44"/>
    </row>
    <row r="241" spans="2:7" x14ac:dyDescent="0.2">
      <c r="B241" s="44"/>
      <c r="C241" s="44"/>
      <c r="D241" s="44"/>
      <c r="E241" s="44"/>
      <c r="F241" s="44"/>
      <c r="G241" s="44"/>
    </row>
    <row r="242" spans="2:7" x14ac:dyDescent="0.2">
      <c r="B242" s="44"/>
      <c r="C242" s="44"/>
      <c r="D242" s="44"/>
      <c r="E242" s="44"/>
      <c r="F242" s="44"/>
      <c r="G242" s="44"/>
    </row>
    <row r="243" spans="2:7" x14ac:dyDescent="0.2">
      <c r="B243" s="44"/>
      <c r="C243" s="44"/>
      <c r="D243" s="44"/>
      <c r="E243" s="44"/>
      <c r="F243" s="44"/>
      <c r="G243" s="44"/>
    </row>
    <row r="244" spans="2:7" x14ac:dyDescent="0.2">
      <c r="B244" s="44"/>
      <c r="C244" s="44"/>
      <c r="D244" s="44"/>
      <c r="E244" s="44"/>
      <c r="F244" s="44"/>
      <c r="G244" s="44"/>
    </row>
    <row r="245" spans="2:7" x14ac:dyDescent="0.2">
      <c r="B245" s="44"/>
      <c r="C245" s="44"/>
      <c r="D245" s="44"/>
      <c r="E245" s="44"/>
      <c r="F245" s="44"/>
      <c r="G245" s="44"/>
    </row>
    <row r="246" spans="2:7" x14ac:dyDescent="0.2">
      <c r="B246" s="44"/>
      <c r="C246" s="44"/>
      <c r="D246" s="44"/>
      <c r="E246" s="44"/>
      <c r="F246" s="44"/>
      <c r="G246" s="44"/>
    </row>
    <row r="247" spans="2:7" x14ac:dyDescent="0.2">
      <c r="B247" s="44"/>
      <c r="C247" s="44"/>
      <c r="D247" s="44"/>
      <c r="E247" s="44"/>
      <c r="F247" s="44"/>
      <c r="G247" s="44"/>
    </row>
    <row r="248" spans="2:7" x14ac:dyDescent="0.2">
      <c r="B248" s="44"/>
      <c r="C248" s="44"/>
      <c r="D248" s="44"/>
      <c r="E248" s="44"/>
      <c r="F248" s="44"/>
      <c r="G248" s="44"/>
    </row>
    <row r="249" spans="2:7" x14ac:dyDescent="0.2">
      <c r="B249" s="44"/>
      <c r="C249" s="44"/>
      <c r="D249" s="44"/>
      <c r="E249" s="44"/>
      <c r="F249" s="44"/>
      <c r="G249" s="44"/>
    </row>
    <row r="250" spans="2:7" x14ac:dyDescent="0.2">
      <c r="B250" s="44"/>
      <c r="C250" s="44"/>
      <c r="D250" s="44"/>
      <c r="E250" s="44"/>
      <c r="F250" s="44"/>
      <c r="G250" s="44"/>
    </row>
    <row r="251" spans="2:7" x14ac:dyDescent="0.2">
      <c r="B251" s="44"/>
      <c r="C251" s="44"/>
      <c r="D251" s="44"/>
      <c r="E251" s="44"/>
      <c r="F251" s="44"/>
      <c r="G251" s="44"/>
    </row>
    <row r="252" spans="2:7" x14ac:dyDescent="0.2">
      <c r="B252" s="44"/>
      <c r="C252" s="44"/>
      <c r="D252" s="44"/>
      <c r="E252" s="44"/>
      <c r="F252" s="44"/>
      <c r="G252" s="44"/>
    </row>
    <row r="253" spans="2:7" x14ac:dyDescent="0.2">
      <c r="B253" s="44"/>
      <c r="C253" s="44"/>
      <c r="D253" s="44"/>
      <c r="E253" s="44"/>
      <c r="F253" s="44"/>
      <c r="G253" s="44"/>
    </row>
    <row r="254" spans="2:7" x14ac:dyDescent="0.2">
      <c r="B254" s="44"/>
      <c r="C254" s="44"/>
      <c r="D254" s="44"/>
      <c r="E254" s="44"/>
      <c r="F254" s="44"/>
      <c r="G254" s="44"/>
    </row>
    <row r="255" spans="2:7" x14ac:dyDescent="0.2">
      <c r="B255" s="44"/>
      <c r="C255" s="44"/>
      <c r="D255" s="44"/>
      <c r="E255" s="44"/>
      <c r="F255" s="44"/>
      <c r="G255" s="44"/>
    </row>
    <row r="256" spans="2:7" x14ac:dyDescent="0.2">
      <c r="B256" s="44"/>
      <c r="C256" s="44"/>
      <c r="D256" s="44"/>
      <c r="E256" s="44"/>
      <c r="F256" s="44"/>
      <c r="G256" s="44"/>
    </row>
    <row r="257" spans="2:7" x14ac:dyDescent="0.2">
      <c r="B257" s="44"/>
      <c r="C257" s="44"/>
      <c r="D257" s="44"/>
      <c r="E257" s="44"/>
      <c r="F257" s="44"/>
      <c r="G257" s="44"/>
    </row>
    <row r="258" spans="2:7" x14ac:dyDescent="0.2">
      <c r="B258" s="44"/>
      <c r="C258" s="44"/>
      <c r="D258" s="44"/>
      <c r="E258" s="44"/>
      <c r="F258" s="44"/>
      <c r="G258" s="44"/>
    </row>
    <row r="259" spans="2:7" x14ac:dyDescent="0.2">
      <c r="B259" s="44"/>
      <c r="C259" s="44"/>
      <c r="D259" s="44"/>
      <c r="E259" s="44"/>
      <c r="F259" s="44"/>
      <c r="G259" s="44"/>
    </row>
    <row r="260" spans="2:7" x14ac:dyDescent="0.2">
      <c r="B260" s="44"/>
      <c r="C260" s="44"/>
      <c r="D260" s="44"/>
      <c r="E260" s="44"/>
      <c r="F260" s="44"/>
      <c r="G260" s="44"/>
    </row>
    <row r="261" spans="2:7" x14ac:dyDescent="0.2">
      <c r="B261" s="44"/>
      <c r="C261" s="44"/>
      <c r="D261" s="44"/>
      <c r="E261" s="44"/>
      <c r="F261" s="44"/>
      <c r="G261" s="44"/>
    </row>
    <row r="262" spans="2:7" x14ac:dyDescent="0.2">
      <c r="B262" s="44"/>
      <c r="C262" s="44"/>
      <c r="D262" s="44"/>
      <c r="E262" s="44"/>
      <c r="F262" s="44"/>
      <c r="G262" s="44"/>
    </row>
    <row r="263" spans="2:7" x14ac:dyDescent="0.2">
      <c r="B263" s="44"/>
      <c r="C263" s="44"/>
      <c r="D263" s="44"/>
      <c r="E263" s="44"/>
      <c r="F263" s="44"/>
      <c r="G263" s="44"/>
    </row>
    <row r="264" spans="2:7" x14ac:dyDescent="0.2">
      <c r="B264" s="44"/>
      <c r="C264" s="44"/>
      <c r="D264" s="44"/>
      <c r="E264" s="44"/>
      <c r="F264" s="44"/>
      <c r="G264" s="44"/>
    </row>
    <row r="265" spans="2:7" x14ac:dyDescent="0.2">
      <c r="B265" s="44"/>
      <c r="C265" s="44"/>
      <c r="D265" s="44"/>
      <c r="E265" s="44"/>
      <c r="F265" s="44"/>
      <c r="G265" s="44"/>
    </row>
    <row r="266" spans="2:7" x14ac:dyDescent="0.2">
      <c r="B266" s="44"/>
      <c r="C266" s="44"/>
      <c r="D266" s="44"/>
      <c r="E266" s="44"/>
      <c r="F266" s="44"/>
      <c r="G266" s="44"/>
    </row>
    <row r="267" spans="2:7" x14ac:dyDescent="0.2">
      <c r="B267" s="44"/>
      <c r="C267" s="44"/>
      <c r="D267" s="44"/>
      <c r="E267" s="44"/>
      <c r="F267" s="44"/>
      <c r="G267" s="44"/>
    </row>
    <row r="268" spans="2:7" x14ac:dyDescent="0.2">
      <c r="B268" s="44"/>
      <c r="C268" s="44"/>
      <c r="D268" s="44"/>
      <c r="E268" s="44"/>
      <c r="F268" s="44"/>
      <c r="G268" s="44"/>
    </row>
    <row r="269" spans="2:7" x14ac:dyDescent="0.2">
      <c r="B269" s="44"/>
      <c r="C269" s="44"/>
      <c r="D269" s="44"/>
      <c r="E269" s="44"/>
      <c r="F269" s="44"/>
      <c r="G269" s="44"/>
    </row>
    <row r="270" spans="2:7" x14ac:dyDescent="0.2">
      <c r="B270" s="44"/>
      <c r="C270" s="44"/>
      <c r="D270" s="44"/>
      <c r="E270" s="44"/>
      <c r="F270" s="44"/>
      <c r="G270" s="44"/>
    </row>
    <row r="271" spans="2:7" x14ac:dyDescent="0.2">
      <c r="B271" s="44"/>
      <c r="C271" s="44"/>
      <c r="D271" s="44"/>
      <c r="E271" s="44"/>
      <c r="F271" s="44"/>
      <c r="G271" s="44"/>
    </row>
    <row r="272" spans="2:7" x14ac:dyDescent="0.2">
      <c r="B272" s="44"/>
      <c r="C272" s="44"/>
      <c r="D272" s="44"/>
      <c r="E272" s="44"/>
      <c r="F272" s="44"/>
      <c r="G272" s="44"/>
    </row>
    <row r="273" spans="2:7" x14ac:dyDescent="0.2">
      <c r="B273" s="44"/>
      <c r="C273" s="44"/>
      <c r="D273" s="44"/>
      <c r="E273" s="44"/>
      <c r="F273" s="44"/>
      <c r="G273" s="44"/>
    </row>
    <row r="274" spans="2:7" x14ac:dyDescent="0.2">
      <c r="B274" s="44"/>
      <c r="C274" s="44"/>
      <c r="D274" s="44"/>
      <c r="E274" s="44"/>
      <c r="F274" s="44"/>
      <c r="G274" s="44"/>
    </row>
    <row r="275" spans="2:7" x14ac:dyDescent="0.2">
      <c r="B275" s="44"/>
      <c r="C275" s="44"/>
      <c r="D275" s="44"/>
      <c r="E275" s="44"/>
      <c r="F275" s="44"/>
      <c r="G275" s="44"/>
    </row>
    <row r="276" spans="2:7" x14ac:dyDescent="0.2">
      <c r="B276" s="44"/>
      <c r="C276" s="44"/>
      <c r="D276" s="44"/>
      <c r="E276" s="44"/>
      <c r="F276" s="44"/>
      <c r="G276" s="44"/>
    </row>
    <row r="277" spans="2:7" x14ac:dyDescent="0.2">
      <c r="B277" s="44"/>
      <c r="C277" s="44"/>
      <c r="D277" s="44"/>
      <c r="E277" s="44"/>
      <c r="F277" s="44"/>
      <c r="G277" s="44"/>
    </row>
    <row r="278" spans="2:7" x14ac:dyDescent="0.2">
      <c r="B278" s="44"/>
      <c r="C278" s="44"/>
      <c r="D278" s="44"/>
      <c r="E278" s="44"/>
      <c r="F278" s="44"/>
      <c r="G278" s="44"/>
    </row>
    <row r="279" spans="2:7" x14ac:dyDescent="0.2">
      <c r="B279" s="44"/>
      <c r="C279" s="44"/>
      <c r="D279" s="44"/>
      <c r="E279" s="44"/>
      <c r="F279" s="44"/>
      <c r="G279" s="44"/>
    </row>
    <row r="280" spans="2:7" x14ac:dyDescent="0.2">
      <c r="B280" s="44"/>
      <c r="C280" s="44"/>
      <c r="D280" s="44"/>
      <c r="E280" s="44"/>
      <c r="F280" s="44"/>
      <c r="G280" s="44"/>
    </row>
    <row r="281" spans="2:7" x14ac:dyDescent="0.2">
      <c r="B281" s="44"/>
      <c r="C281" s="44"/>
      <c r="D281" s="44"/>
      <c r="E281" s="44"/>
      <c r="F281" s="44"/>
      <c r="G281" s="44"/>
    </row>
    <row r="282" spans="2:7" x14ac:dyDescent="0.2">
      <c r="B282" s="44"/>
      <c r="C282" s="44"/>
      <c r="D282" s="44"/>
      <c r="E282" s="44"/>
      <c r="F282" s="44"/>
      <c r="G282" s="44"/>
    </row>
    <row r="283" spans="2:7" x14ac:dyDescent="0.2">
      <c r="B283" s="44"/>
      <c r="C283" s="44"/>
      <c r="D283" s="44"/>
      <c r="E283" s="44"/>
      <c r="F283" s="44"/>
      <c r="G283" s="44"/>
    </row>
    <row r="284" spans="2:7" x14ac:dyDescent="0.2">
      <c r="B284" s="44"/>
      <c r="C284" s="44"/>
      <c r="D284" s="44"/>
      <c r="E284" s="44"/>
      <c r="F284" s="44"/>
      <c r="G284" s="44"/>
    </row>
    <row r="285" spans="2:7" x14ac:dyDescent="0.2">
      <c r="B285" s="44"/>
      <c r="C285" s="44"/>
      <c r="D285" s="44"/>
      <c r="E285" s="44"/>
      <c r="F285" s="44"/>
      <c r="G285" s="44"/>
    </row>
    <row r="286" spans="2:7" x14ac:dyDescent="0.2">
      <c r="B286" s="44"/>
      <c r="C286" s="44"/>
      <c r="D286" s="44"/>
      <c r="E286" s="44"/>
      <c r="F286" s="44"/>
      <c r="G286" s="44"/>
    </row>
    <row r="287" spans="2:7" x14ac:dyDescent="0.2">
      <c r="B287" s="44"/>
      <c r="C287" s="44"/>
      <c r="D287" s="44"/>
      <c r="E287" s="44"/>
      <c r="F287" s="44"/>
      <c r="G287" s="44"/>
    </row>
    <row r="288" spans="2:7" x14ac:dyDescent="0.2">
      <c r="B288" s="44"/>
      <c r="C288" s="44"/>
      <c r="D288" s="44"/>
      <c r="E288" s="44"/>
      <c r="F288" s="44"/>
      <c r="G288" s="44"/>
    </row>
    <row r="289" spans="2:7" x14ac:dyDescent="0.2">
      <c r="B289" s="44"/>
      <c r="C289" s="44"/>
      <c r="D289" s="44"/>
      <c r="E289" s="44"/>
      <c r="F289" s="44"/>
      <c r="G289" s="44"/>
    </row>
    <row r="290" spans="2:7" x14ac:dyDescent="0.2">
      <c r="B290" s="44"/>
      <c r="C290" s="44"/>
      <c r="D290" s="44"/>
      <c r="E290" s="44"/>
      <c r="F290" s="44"/>
      <c r="G290" s="44"/>
    </row>
    <row r="291" spans="2:7" x14ac:dyDescent="0.2">
      <c r="B291" s="44"/>
      <c r="C291" s="44"/>
      <c r="D291" s="44"/>
      <c r="E291" s="44"/>
      <c r="F291" s="44"/>
      <c r="G291" s="44"/>
    </row>
    <row r="292" spans="2:7" x14ac:dyDescent="0.2">
      <c r="B292" s="44"/>
      <c r="C292" s="44"/>
      <c r="D292" s="44"/>
      <c r="E292" s="44"/>
      <c r="F292" s="44"/>
      <c r="G292" s="44"/>
    </row>
    <row r="293" spans="2:7" x14ac:dyDescent="0.2">
      <c r="B293" s="44"/>
      <c r="C293" s="44"/>
      <c r="D293" s="44"/>
      <c r="E293" s="44"/>
      <c r="F293" s="44"/>
      <c r="G293" s="44"/>
    </row>
    <row r="294" spans="2:7" x14ac:dyDescent="0.2">
      <c r="B294" s="44"/>
      <c r="C294" s="44"/>
      <c r="D294" s="44"/>
      <c r="E294" s="44"/>
      <c r="F294" s="44"/>
      <c r="G294" s="44"/>
    </row>
    <row r="295" spans="2:7" x14ac:dyDescent="0.2">
      <c r="B295" s="44"/>
      <c r="C295" s="44"/>
      <c r="D295" s="44"/>
      <c r="E295" s="44"/>
      <c r="F295" s="44"/>
      <c r="G295" s="44"/>
    </row>
    <row r="296" spans="2:7" x14ac:dyDescent="0.2">
      <c r="B296" s="44"/>
      <c r="C296" s="44"/>
      <c r="D296" s="44"/>
      <c r="E296" s="44"/>
      <c r="F296" s="44"/>
      <c r="G296" s="44"/>
    </row>
    <row r="297" spans="2:7" x14ac:dyDescent="0.2">
      <c r="B297" s="44"/>
      <c r="C297" s="44"/>
      <c r="D297" s="44"/>
      <c r="E297" s="44"/>
      <c r="F297" s="44"/>
      <c r="G297" s="44"/>
    </row>
    <row r="298" spans="2:7" x14ac:dyDescent="0.2">
      <c r="B298" s="44"/>
      <c r="C298" s="44"/>
      <c r="D298" s="44"/>
      <c r="E298" s="44"/>
      <c r="F298" s="44"/>
      <c r="G298" s="44"/>
    </row>
    <row r="299" spans="2:7" x14ac:dyDescent="0.2">
      <c r="B299" s="44"/>
      <c r="C299" s="44"/>
      <c r="D299" s="44"/>
      <c r="E299" s="44"/>
      <c r="F299" s="44"/>
      <c r="G299" s="44"/>
    </row>
    <row r="300" spans="2:7" x14ac:dyDescent="0.2">
      <c r="B300" s="44"/>
      <c r="C300" s="44"/>
      <c r="D300" s="44"/>
      <c r="E300" s="44"/>
      <c r="F300" s="44"/>
      <c r="G300" s="44"/>
    </row>
    <row r="301" spans="2:7" x14ac:dyDescent="0.2">
      <c r="B301" s="44"/>
      <c r="C301" s="44"/>
      <c r="D301" s="44"/>
      <c r="E301" s="44"/>
      <c r="F301" s="44"/>
      <c r="G301" s="44"/>
    </row>
    <row r="302" spans="2:7" x14ac:dyDescent="0.2">
      <c r="B302" s="44"/>
      <c r="C302" s="44"/>
      <c r="D302" s="44"/>
      <c r="E302" s="44"/>
      <c r="F302" s="44"/>
      <c r="G302" s="44"/>
    </row>
    <row r="303" spans="2:7" x14ac:dyDescent="0.2">
      <c r="B303" s="44"/>
      <c r="C303" s="44"/>
      <c r="D303" s="44"/>
      <c r="E303" s="44"/>
      <c r="F303" s="44"/>
      <c r="G303" s="44"/>
    </row>
    <row r="304" spans="2:7" x14ac:dyDescent="0.2">
      <c r="B304" s="44"/>
      <c r="C304" s="44"/>
      <c r="D304" s="44"/>
      <c r="E304" s="44"/>
      <c r="F304" s="44"/>
      <c r="G304" s="44"/>
    </row>
    <row r="305" spans="2:7" x14ac:dyDescent="0.2">
      <c r="B305" s="44"/>
      <c r="C305" s="44"/>
      <c r="D305" s="44"/>
      <c r="E305" s="44"/>
      <c r="F305" s="44"/>
      <c r="G305" s="44"/>
    </row>
    <row r="306" spans="2:7" x14ac:dyDescent="0.2">
      <c r="B306" s="44"/>
      <c r="C306" s="44"/>
      <c r="D306" s="44"/>
      <c r="E306" s="44"/>
      <c r="F306" s="44"/>
      <c r="G306" s="44"/>
    </row>
    <row r="307" spans="2:7" x14ac:dyDescent="0.2">
      <c r="B307" s="44"/>
      <c r="C307" s="44"/>
      <c r="D307" s="44"/>
      <c r="E307" s="44"/>
      <c r="F307" s="44"/>
      <c r="G307" s="44"/>
    </row>
    <row r="308" spans="2:7" x14ac:dyDescent="0.2">
      <c r="B308" s="44"/>
      <c r="C308" s="44"/>
      <c r="D308" s="44"/>
      <c r="E308" s="44"/>
      <c r="F308" s="44"/>
      <c r="G308" s="44"/>
    </row>
    <row r="309" spans="2:7" x14ac:dyDescent="0.2">
      <c r="B309" s="44"/>
      <c r="C309" s="44"/>
      <c r="D309" s="44"/>
      <c r="E309" s="44"/>
      <c r="F309" s="44"/>
      <c r="G309" s="44"/>
    </row>
    <row r="310" spans="2:7" x14ac:dyDescent="0.2">
      <c r="B310" s="44"/>
      <c r="C310" s="44"/>
      <c r="D310" s="44"/>
      <c r="E310" s="44"/>
      <c r="F310" s="44"/>
      <c r="G310" s="44"/>
    </row>
    <row r="311" spans="2:7" x14ac:dyDescent="0.2">
      <c r="B311" s="44"/>
      <c r="C311" s="44"/>
      <c r="D311" s="44"/>
      <c r="E311" s="44"/>
      <c r="F311" s="44"/>
      <c r="G311" s="44"/>
    </row>
    <row r="312" spans="2:7" x14ac:dyDescent="0.2">
      <c r="B312" s="44"/>
      <c r="C312" s="44"/>
      <c r="D312" s="44"/>
      <c r="E312" s="44"/>
      <c r="F312" s="44"/>
      <c r="G312" s="44"/>
    </row>
    <row r="313" spans="2:7" x14ac:dyDescent="0.2">
      <c r="B313" s="44"/>
      <c r="C313" s="44"/>
      <c r="D313" s="44"/>
      <c r="E313" s="44"/>
      <c r="F313" s="44"/>
      <c r="G313" s="44"/>
    </row>
    <row r="314" spans="2:7" x14ac:dyDescent="0.2">
      <c r="B314" s="44"/>
      <c r="C314" s="44"/>
      <c r="D314" s="44"/>
      <c r="E314" s="44"/>
      <c r="F314" s="44"/>
      <c r="G314" s="44"/>
    </row>
    <row r="315" spans="2:7" x14ac:dyDescent="0.2">
      <c r="B315" s="44"/>
      <c r="C315" s="44"/>
      <c r="D315" s="44"/>
      <c r="E315" s="44"/>
      <c r="F315" s="44"/>
      <c r="G315" s="44"/>
    </row>
    <row r="316" spans="2:7" x14ac:dyDescent="0.2">
      <c r="B316" s="44"/>
      <c r="C316" s="44"/>
      <c r="D316" s="44"/>
      <c r="E316" s="44"/>
      <c r="F316" s="44"/>
      <c r="G316" s="44"/>
    </row>
    <row r="317" spans="2:7" x14ac:dyDescent="0.2">
      <c r="B317" s="44"/>
      <c r="C317" s="44"/>
      <c r="D317" s="44"/>
      <c r="E317" s="44"/>
      <c r="F317" s="44"/>
      <c r="G317" s="44"/>
    </row>
    <row r="318" spans="2:7" x14ac:dyDescent="0.2">
      <c r="B318" s="44"/>
      <c r="C318" s="44"/>
      <c r="D318" s="44"/>
      <c r="E318" s="44"/>
      <c r="F318" s="44"/>
      <c r="G318" s="44"/>
    </row>
    <row r="319" spans="2:7" x14ac:dyDescent="0.2">
      <c r="B319" s="44"/>
      <c r="C319" s="44"/>
      <c r="D319" s="44"/>
      <c r="E319" s="44"/>
      <c r="F319" s="44"/>
      <c r="G319" s="44"/>
    </row>
    <row r="320" spans="2:7" x14ac:dyDescent="0.2">
      <c r="B320" s="44"/>
      <c r="C320" s="44"/>
      <c r="D320" s="44"/>
      <c r="E320" s="44"/>
      <c r="F320" s="44"/>
      <c r="G320" s="44"/>
    </row>
    <row r="321" spans="2:7" x14ac:dyDescent="0.2">
      <c r="B321" s="44"/>
      <c r="C321" s="44"/>
      <c r="D321" s="44"/>
      <c r="E321" s="44"/>
      <c r="F321" s="44"/>
      <c r="G321" s="44"/>
    </row>
    <row r="322" spans="2:7" x14ac:dyDescent="0.2">
      <c r="B322" s="44"/>
      <c r="C322" s="44"/>
      <c r="D322" s="44"/>
      <c r="E322" s="44"/>
      <c r="F322" s="44"/>
      <c r="G322" s="44"/>
    </row>
    <row r="323" spans="2:7" x14ac:dyDescent="0.2">
      <c r="B323" s="44"/>
      <c r="C323" s="44"/>
      <c r="D323" s="44"/>
      <c r="E323" s="44"/>
      <c r="F323" s="44"/>
      <c r="G323" s="44"/>
    </row>
    <row r="324" spans="2:7" x14ac:dyDescent="0.2">
      <c r="B324" s="44"/>
      <c r="C324" s="44"/>
      <c r="D324" s="44"/>
      <c r="E324" s="44"/>
      <c r="F324" s="44"/>
      <c r="G324" s="44"/>
    </row>
    <row r="325" spans="2:7" x14ac:dyDescent="0.2">
      <c r="B325" s="44"/>
      <c r="C325" s="44"/>
      <c r="D325" s="44"/>
      <c r="E325" s="44"/>
      <c r="F325" s="44"/>
      <c r="G325" s="44"/>
    </row>
    <row r="326" spans="2:7" x14ac:dyDescent="0.2">
      <c r="B326" s="44"/>
      <c r="C326" s="44"/>
      <c r="D326" s="44"/>
      <c r="E326" s="44"/>
      <c r="F326" s="44"/>
      <c r="G326" s="44"/>
    </row>
    <row r="327" spans="2:7" x14ac:dyDescent="0.2">
      <c r="B327" s="44"/>
      <c r="C327" s="44"/>
      <c r="D327" s="44"/>
      <c r="E327" s="44"/>
      <c r="F327" s="44"/>
      <c r="G327" s="44"/>
    </row>
    <row r="328" spans="2:7" x14ac:dyDescent="0.2">
      <c r="B328" s="44"/>
      <c r="C328" s="44"/>
      <c r="D328" s="44"/>
      <c r="E328" s="44"/>
      <c r="F328" s="44"/>
      <c r="G328" s="44"/>
    </row>
    <row r="329" spans="2:7" x14ac:dyDescent="0.2">
      <c r="B329" s="44"/>
      <c r="C329" s="44"/>
      <c r="D329" s="44"/>
      <c r="E329" s="44"/>
      <c r="F329" s="44"/>
      <c r="G329" s="44"/>
    </row>
    <row r="330" spans="2:7" x14ac:dyDescent="0.2">
      <c r="B330" s="44"/>
      <c r="C330" s="44"/>
      <c r="D330" s="44"/>
      <c r="E330" s="44"/>
      <c r="F330" s="44"/>
      <c r="G330" s="44"/>
    </row>
    <row r="331" spans="2:7" x14ac:dyDescent="0.2">
      <c r="B331" s="44"/>
      <c r="C331" s="44"/>
      <c r="D331" s="44"/>
      <c r="E331" s="44"/>
      <c r="F331" s="44"/>
      <c r="G331" s="44"/>
    </row>
    <row r="332" spans="2:7" x14ac:dyDescent="0.2">
      <c r="B332" s="44"/>
      <c r="C332" s="44"/>
      <c r="D332" s="44"/>
      <c r="E332" s="44"/>
      <c r="F332" s="44"/>
      <c r="G332" s="44"/>
    </row>
    <row r="333" spans="2:7" x14ac:dyDescent="0.2">
      <c r="B333" s="44"/>
      <c r="C333" s="44"/>
      <c r="D333" s="44"/>
      <c r="E333" s="44"/>
      <c r="F333" s="44"/>
      <c r="G333" s="44"/>
    </row>
    <row r="334" spans="2:7" x14ac:dyDescent="0.2">
      <c r="B334" s="44"/>
      <c r="C334" s="44"/>
      <c r="D334" s="44"/>
      <c r="E334" s="44"/>
      <c r="F334" s="44"/>
      <c r="G334" s="44"/>
    </row>
    <row r="335" spans="2:7" x14ac:dyDescent="0.2">
      <c r="B335" s="44"/>
      <c r="C335" s="44"/>
      <c r="D335" s="44"/>
      <c r="E335" s="44"/>
      <c r="F335" s="44"/>
      <c r="G335" s="44"/>
    </row>
    <row r="336" spans="2:7" x14ac:dyDescent="0.2">
      <c r="B336" s="44"/>
      <c r="C336" s="44"/>
      <c r="D336" s="44"/>
      <c r="E336" s="44"/>
      <c r="F336" s="44"/>
      <c r="G336" s="44"/>
    </row>
    <row r="337" spans="2:7" x14ac:dyDescent="0.2">
      <c r="B337" s="44"/>
      <c r="C337" s="44"/>
      <c r="D337" s="44"/>
      <c r="E337" s="44"/>
      <c r="F337" s="44"/>
      <c r="G337" s="44"/>
    </row>
  </sheetData>
  <mergeCells count="3">
    <mergeCell ref="B1:G1"/>
    <mergeCell ref="B2:D2"/>
    <mergeCell ref="E2:G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38"/>
  <sheetViews>
    <sheetView zoomScale="110" zoomScaleNormal="110" zoomScaleSheetLayoutView="100" workbookViewId="0">
      <pane xSplit="1" ySplit="2" topLeftCell="B188" activePane="bottomRight" state="frozen"/>
      <selection pane="topRight" activeCell="B1" sqref="B1"/>
      <selection pane="bottomLeft" activeCell="A3" sqref="A3"/>
      <selection pane="bottomRight" activeCell="V213" sqref="V213"/>
    </sheetView>
  </sheetViews>
  <sheetFormatPr baseColWidth="10" defaultColWidth="11" defaultRowHeight="14.25" x14ac:dyDescent="0.2"/>
  <cols>
    <col min="1" max="1" width="26" style="36" customWidth="1"/>
    <col min="2" max="27" width="11" style="36"/>
    <col min="28" max="29" width="10.625" style="36"/>
    <col min="30" max="16384" width="11" style="48"/>
  </cols>
  <sheetData>
    <row r="1" spans="1:29" ht="15" thickTop="1" x14ac:dyDescent="0.2">
      <c r="A1" s="66"/>
      <c r="B1" s="238" t="s">
        <v>10</v>
      </c>
      <c r="C1" s="239"/>
      <c r="D1" s="239"/>
      <c r="E1" s="239"/>
      <c r="F1" s="239"/>
      <c r="G1" s="239"/>
      <c r="H1" s="239"/>
      <c r="I1" s="239"/>
      <c r="J1" s="239"/>
      <c r="K1" s="239"/>
      <c r="L1" s="239"/>
      <c r="M1" s="239"/>
      <c r="N1" s="239"/>
      <c r="O1" s="239"/>
      <c r="P1" s="239"/>
      <c r="Q1" s="239"/>
      <c r="R1" s="239"/>
      <c r="S1" s="239"/>
      <c r="T1" s="239"/>
      <c r="U1" s="239"/>
      <c r="V1" s="239"/>
      <c r="W1" s="239"/>
      <c r="X1" s="239"/>
      <c r="Y1" s="239"/>
      <c r="Z1" s="239"/>
      <c r="AA1" s="239"/>
      <c r="AB1" s="239"/>
      <c r="AC1" s="239"/>
    </row>
    <row r="2" spans="1:29" x14ac:dyDescent="0.2">
      <c r="A2" s="67"/>
      <c r="B2" s="232" t="s">
        <v>11</v>
      </c>
      <c r="C2" s="232"/>
      <c r="D2" s="232" t="s">
        <v>12</v>
      </c>
      <c r="E2" s="232"/>
      <c r="F2" s="232" t="s">
        <v>16</v>
      </c>
      <c r="G2" s="232"/>
      <c r="H2" s="232" t="s">
        <v>52</v>
      </c>
      <c r="I2" s="232"/>
      <c r="J2" s="232" t="s">
        <v>53</v>
      </c>
      <c r="K2" s="232"/>
      <c r="L2" s="232" t="s">
        <v>13</v>
      </c>
      <c r="M2" s="232"/>
      <c r="N2" s="232" t="s">
        <v>15</v>
      </c>
      <c r="O2" s="232"/>
      <c r="P2" s="232" t="s">
        <v>17</v>
      </c>
      <c r="Q2" s="232"/>
      <c r="R2" s="232" t="s">
        <v>20</v>
      </c>
      <c r="S2" s="232"/>
      <c r="T2" s="232" t="s">
        <v>14</v>
      </c>
      <c r="U2" s="232"/>
      <c r="V2" s="232" t="s">
        <v>18</v>
      </c>
      <c r="W2" s="232"/>
      <c r="X2" s="232" t="s">
        <v>19</v>
      </c>
      <c r="Y2" s="232"/>
      <c r="Z2" s="232" t="s">
        <v>74</v>
      </c>
      <c r="AA2" s="232"/>
      <c r="AB2" s="232" t="s">
        <v>131</v>
      </c>
      <c r="AC2" s="233"/>
    </row>
    <row r="3" spans="1:29" x14ac:dyDescent="0.2">
      <c r="A3" s="67"/>
      <c r="B3" s="68" t="s">
        <v>3</v>
      </c>
      <c r="C3" s="68" t="s">
        <v>2</v>
      </c>
      <c r="D3" s="68" t="s">
        <v>3</v>
      </c>
      <c r="E3" s="68" t="s">
        <v>2</v>
      </c>
      <c r="F3" s="68" t="s">
        <v>3</v>
      </c>
      <c r="G3" s="68" t="s">
        <v>2</v>
      </c>
      <c r="H3" s="68" t="s">
        <v>3</v>
      </c>
      <c r="I3" s="68" t="s">
        <v>2</v>
      </c>
      <c r="J3" s="68" t="s">
        <v>3</v>
      </c>
      <c r="K3" s="68" t="s">
        <v>2</v>
      </c>
      <c r="L3" s="68" t="s">
        <v>3</v>
      </c>
      <c r="M3" s="68" t="s">
        <v>2</v>
      </c>
      <c r="N3" s="68" t="s">
        <v>3</v>
      </c>
      <c r="O3" s="68" t="s">
        <v>2</v>
      </c>
      <c r="P3" s="68" t="s">
        <v>3</v>
      </c>
      <c r="Q3" s="68" t="s">
        <v>2</v>
      </c>
      <c r="R3" s="68" t="s">
        <v>3</v>
      </c>
      <c r="S3" s="68" t="s">
        <v>2</v>
      </c>
      <c r="T3" s="68" t="s">
        <v>3</v>
      </c>
      <c r="U3" s="68" t="s">
        <v>2</v>
      </c>
      <c r="V3" s="68" t="s">
        <v>3</v>
      </c>
      <c r="W3" s="68" t="s">
        <v>2</v>
      </c>
      <c r="X3" s="68" t="s">
        <v>3</v>
      </c>
      <c r="Y3" s="68" t="s">
        <v>2</v>
      </c>
      <c r="Z3" s="68" t="s">
        <v>3</v>
      </c>
      <c r="AA3" s="68" t="s">
        <v>2</v>
      </c>
      <c r="AB3" s="68" t="s">
        <v>3</v>
      </c>
      <c r="AC3" s="69" t="s">
        <v>2</v>
      </c>
    </row>
    <row r="4" spans="1:29" x14ac:dyDescent="0.2">
      <c r="A4" s="70">
        <v>43952.333333333336</v>
      </c>
      <c r="B4" s="68"/>
      <c r="C4" s="68"/>
      <c r="D4" s="68"/>
      <c r="E4" s="68"/>
      <c r="F4" s="68"/>
      <c r="G4" s="68"/>
      <c r="H4" s="68"/>
      <c r="I4" s="68"/>
      <c r="J4" s="68"/>
      <c r="K4" s="68"/>
      <c r="L4" s="68"/>
      <c r="M4" s="68"/>
      <c r="N4" s="68"/>
      <c r="O4" s="68"/>
      <c r="P4" s="68"/>
      <c r="Q4" s="68"/>
      <c r="R4" s="68"/>
      <c r="S4" s="68"/>
      <c r="T4" s="68"/>
      <c r="U4" s="68"/>
      <c r="V4" s="68"/>
      <c r="W4" s="68"/>
      <c r="X4" s="68"/>
      <c r="Y4" s="68"/>
      <c r="Z4" s="68"/>
      <c r="AA4" s="71"/>
      <c r="AB4" s="68"/>
      <c r="AC4" s="69"/>
    </row>
    <row r="5" spans="1:29" x14ac:dyDescent="0.2">
      <c r="A5" s="70">
        <v>43953.333333333336</v>
      </c>
      <c r="B5" s="68"/>
      <c r="C5" s="68"/>
      <c r="D5" s="68"/>
      <c r="E5" s="68"/>
      <c r="F5" s="68"/>
      <c r="G5" s="68"/>
      <c r="H5" s="68"/>
      <c r="I5" s="68"/>
      <c r="J5" s="68"/>
      <c r="K5" s="68"/>
      <c r="L5" s="68"/>
      <c r="M5" s="68"/>
      <c r="N5" s="68"/>
      <c r="O5" s="68"/>
      <c r="P5" s="68"/>
      <c r="Q5" s="68"/>
      <c r="R5" s="68"/>
      <c r="S5" s="68"/>
      <c r="T5" s="68"/>
      <c r="U5" s="68"/>
      <c r="V5" s="68"/>
      <c r="W5" s="68"/>
      <c r="X5" s="68"/>
      <c r="Y5" s="68"/>
      <c r="Z5" s="68"/>
      <c r="AA5" s="71"/>
      <c r="AB5" s="68"/>
      <c r="AC5" s="69"/>
    </row>
    <row r="6" spans="1:29" x14ac:dyDescent="0.2">
      <c r="A6" s="70">
        <v>43954.333333333336</v>
      </c>
      <c r="B6" s="68"/>
      <c r="C6" s="68"/>
      <c r="D6" s="68"/>
      <c r="E6" s="68"/>
      <c r="F6" s="68"/>
      <c r="G6" s="68"/>
      <c r="H6" s="68"/>
      <c r="I6" s="68"/>
      <c r="J6" s="68"/>
      <c r="K6" s="68"/>
      <c r="L6" s="68"/>
      <c r="M6" s="68"/>
      <c r="N6" s="68"/>
      <c r="O6" s="68"/>
      <c r="P6" s="68"/>
      <c r="Q6" s="68"/>
      <c r="R6" s="68"/>
      <c r="S6" s="68"/>
      <c r="T6" s="68"/>
      <c r="U6" s="68"/>
      <c r="V6" s="68"/>
      <c r="W6" s="68"/>
      <c r="X6" s="68"/>
      <c r="Y6" s="68"/>
      <c r="Z6" s="68"/>
      <c r="AA6" s="71"/>
      <c r="AB6" s="68"/>
      <c r="AC6" s="69"/>
    </row>
    <row r="7" spans="1:29" x14ac:dyDescent="0.2">
      <c r="A7" s="70">
        <v>43955.333333333336</v>
      </c>
      <c r="B7" s="68"/>
      <c r="C7" s="68"/>
      <c r="D7" s="68"/>
      <c r="E7" s="68"/>
      <c r="F7" s="68"/>
      <c r="G7" s="68"/>
      <c r="H7" s="68"/>
      <c r="I7" s="68"/>
      <c r="J7" s="68"/>
      <c r="K7" s="68"/>
      <c r="L7" s="68"/>
      <c r="M7" s="68"/>
      <c r="N7" s="68"/>
      <c r="O7" s="68"/>
      <c r="P7" s="68"/>
      <c r="Q7" s="68"/>
      <c r="R7" s="68"/>
      <c r="S7" s="68"/>
      <c r="T7" s="68"/>
      <c r="U7" s="68"/>
      <c r="V7" s="68"/>
      <c r="W7" s="68"/>
      <c r="X7" s="68"/>
      <c r="Y7" s="68"/>
      <c r="Z7" s="68"/>
      <c r="AA7" s="71"/>
      <c r="AB7" s="68"/>
      <c r="AC7" s="69"/>
    </row>
    <row r="8" spans="1:29" x14ac:dyDescent="0.2">
      <c r="A8" s="70">
        <v>43956.333333333336</v>
      </c>
      <c r="B8" s="68"/>
      <c r="C8" s="68"/>
      <c r="D8" s="68"/>
      <c r="E8" s="68"/>
      <c r="F8" s="68"/>
      <c r="G8" s="68"/>
      <c r="H8" s="68"/>
      <c r="I8" s="68"/>
      <c r="J8" s="68"/>
      <c r="K8" s="68"/>
      <c r="L8" s="68"/>
      <c r="M8" s="68"/>
      <c r="N8" s="68"/>
      <c r="O8" s="68"/>
      <c r="P8" s="68"/>
      <c r="Q8" s="68"/>
      <c r="R8" s="68"/>
      <c r="S8" s="68"/>
      <c r="T8" s="68"/>
      <c r="U8" s="68"/>
      <c r="V8" s="68"/>
      <c r="W8" s="68"/>
      <c r="X8" s="68"/>
      <c r="Y8" s="68"/>
      <c r="Z8" s="68"/>
      <c r="AA8" s="71"/>
      <c r="AB8" s="68"/>
      <c r="AC8" s="69"/>
    </row>
    <row r="9" spans="1:29" x14ac:dyDescent="0.2">
      <c r="A9" s="70">
        <v>43957.333333333336</v>
      </c>
      <c r="B9" s="68"/>
      <c r="C9" s="68"/>
      <c r="D9" s="68"/>
      <c r="E9" s="68"/>
      <c r="F9" s="68"/>
      <c r="G9" s="68"/>
      <c r="H9" s="68"/>
      <c r="I9" s="68"/>
      <c r="J9" s="68"/>
      <c r="K9" s="68"/>
      <c r="L9" s="68"/>
      <c r="M9" s="68"/>
      <c r="N9" s="68"/>
      <c r="O9" s="68"/>
      <c r="P9" s="68"/>
      <c r="Q9" s="68"/>
      <c r="R9" s="68"/>
      <c r="S9" s="68"/>
      <c r="T9" s="68"/>
      <c r="U9" s="68"/>
      <c r="V9" s="68"/>
      <c r="W9" s="68"/>
      <c r="X9" s="68"/>
      <c r="Y9" s="68"/>
      <c r="Z9" s="68"/>
      <c r="AA9" s="71"/>
      <c r="AB9" s="68"/>
      <c r="AC9" s="69"/>
    </row>
    <row r="10" spans="1:29" x14ac:dyDescent="0.2">
      <c r="A10" s="70">
        <v>43958.333333333336</v>
      </c>
      <c r="B10" s="68"/>
      <c r="C10" s="68"/>
      <c r="D10" s="68"/>
      <c r="E10" s="68"/>
      <c r="F10" s="68"/>
      <c r="G10" s="68"/>
      <c r="H10" s="68"/>
      <c r="I10" s="68"/>
      <c r="J10" s="68"/>
      <c r="K10" s="68"/>
      <c r="L10" s="68"/>
      <c r="M10" s="68"/>
      <c r="N10" s="68"/>
      <c r="O10" s="68"/>
      <c r="P10" s="68"/>
      <c r="Q10" s="68"/>
      <c r="R10" s="68"/>
      <c r="S10" s="68"/>
      <c r="T10" s="68"/>
      <c r="U10" s="68"/>
      <c r="V10" s="68"/>
      <c r="W10" s="68"/>
      <c r="X10" s="68"/>
      <c r="Y10" s="68"/>
      <c r="Z10" s="68"/>
      <c r="AA10" s="71"/>
      <c r="AB10" s="68"/>
      <c r="AC10" s="69"/>
    </row>
    <row r="11" spans="1:29" x14ac:dyDescent="0.2">
      <c r="A11" s="70">
        <v>43959.333333333336</v>
      </c>
      <c r="B11" s="68"/>
      <c r="C11" s="68"/>
      <c r="D11" s="68"/>
      <c r="E11" s="68"/>
      <c r="F11" s="68"/>
      <c r="G11" s="68"/>
      <c r="H11" s="68"/>
      <c r="I11" s="68"/>
      <c r="J11" s="68"/>
      <c r="K11" s="68"/>
      <c r="L11" s="68"/>
      <c r="M11" s="68"/>
      <c r="N11" s="68"/>
      <c r="O11" s="68"/>
      <c r="P11" s="68"/>
      <c r="Q11" s="68"/>
      <c r="R11" s="68"/>
      <c r="S11" s="68"/>
      <c r="T11" s="68"/>
      <c r="U11" s="68"/>
      <c r="V11" s="68"/>
      <c r="W11" s="68"/>
      <c r="X11" s="68"/>
      <c r="Y11" s="68"/>
      <c r="Z11" s="68"/>
      <c r="AA11" s="71"/>
      <c r="AB11" s="68"/>
      <c r="AC11" s="69"/>
    </row>
    <row r="12" spans="1:29" x14ac:dyDescent="0.2">
      <c r="A12" s="70">
        <v>43960.333333333336</v>
      </c>
      <c r="B12" s="68"/>
      <c r="C12" s="68"/>
      <c r="D12" s="68"/>
      <c r="E12" s="68"/>
      <c r="F12" s="68"/>
      <c r="G12" s="68"/>
      <c r="H12" s="68"/>
      <c r="I12" s="68"/>
      <c r="J12" s="68"/>
      <c r="K12" s="68"/>
      <c r="L12" s="68"/>
      <c r="M12" s="68"/>
      <c r="N12" s="68"/>
      <c r="O12" s="68"/>
      <c r="P12" s="68"/>
      <c r="Q12" s="68"/>
      <c r="R12" s="68"/>
      <c r="S12" s="68"/>
      <c r="T12" s="68"/>
      <c r="U12" s="68"/>
      <c r="V12" s="68"/>
      <c r="W12" s="68"/>
      <c r="X12" s="68"/>
      <c r="Y12" s="68"/>
      <c r="Z12" s="68"/>
      <c r="AA12" s="71"/>
      <c r="AB12" s="68"/>
      <c r="AC12" s="69"/>
    </row>
    <row r="13" spans="1:29" x14ac:dyDescent="0.2">
      <c r="A13" s="70">
        <v>43961.333333333336</v>
      </c>
      <c r="B13" s="68"/>
      <c r="C13" s="68"/>
      <c r="D13" s="68"/>
      <c r="E13" s="68"/>
      <c r="F13" s="68"/>
      <c r="G13" s="68"/>
      <c r="H13" s="68"/>
      <c r="I13" s="68"/>
      <c r="J13" s="68"/>
      <c r="K13" s="68"/>
      <c r="L13" s="68"/>
      <c r="M13" s="68"/>
      <c r="N13" s="68"/>
      <c r="O13" s="68"/>
      <c r="P13" s="68"/>
      <c r="Q13" s="68"/>
      <c r="R13" s="68"/>
      <c r="S13" s="68"/>
      <c r="T13" s="68"/>
      <c r="U13" s="68"/>
      <c r="V13" s="68"/>
      <c r="W13" s="68"/>
      <c r="X13" s="68"/>
      <c r="Y13" s="68"/>
      <c r="Z13" s="68"/>
      <c r="AA13" s="71"/>
      <c r="AB13" s="68"/>
      <c r="AC13" s="69"/>
    </row>
    <row r="14" spans="1:29" x14ac:dyDescent="0.2">
      <c r="A14" s="70">
        <v>43962.333333333336</v>
      </c>
      <c r="B14" s="68"/>
      <c r="C14" s="68"/>
      <c r="D14" s="68"/>
      <c r="E14" s="68"/>
      <c r="F14" s="68"/>
      <c r="G14" s="68"/>
      <c r="H14" s="68"/>
      <c r="I14" s="68"/>
      <c r="J14" s="68"/>
      <c r="K14" s="68"/>
      <c r="L14" s="68"/>
      <c r="M14" s="68"/>
      <c r="N14" s="68"/>
      <c r="O14" s="68"/>
      <c r="P14" s="68"/>
      <c r="Q14" s="68"/>
      <c r="R14" s="68"/>
      <c r="S14" s="68"/>
      <c r="T14" s="68"/>
      <c r="U14" s="68"/>
      <c r="V14" s="68"/>
      <c r="W14" s="68"/>
      <c r="X14" s="68"/>
      <c r="Y14" s="68"/>
      <c r="Z14" s="68"/>
      <c r="AA14" s="71"/>
      <c r="AB14" s="68"/>
      <c r="AC14" s="69"/>
    </row>
    <row r="15" spans="1:29" x14ac:dyDescent="0.2">
      <c r="A15" s="70">
        <v>43963.333333333336</v>
      </c>
      <c r="B15" s="68"/>
      <c r="C15" s="68"/>
      <c r="D15" s="68"/>
      <c r="E15" s="68"/>
      <c r="F15" s="68"/>
      <c r="G15" s="68"/>
      <c r="H15" s="68"/>
      <c r="I15" s="68"/>
      <c r="J15" s="68"/>
      <c r="K15" s="68"/>
      <c r="L15" s="68"/>
      <c r="M15" s="68"/>
      <c r="N15" s="68"/>
      <c r="O15" s="68"/>
      <c r="P15" s="68"/>
      <c r="Q15" s="68"/>
      <c r="R15" s="68"/>
      <c r="S15" s="68"/>
      <c r="T15" s="68"/>
      <c r="U15" s="68"/>
      <c r="V15" s="68"/>
      <c r="W15" s="68"/>
      <c r="X15" s="68"/>
      <c r="Y15" s="68"/>
      <c r="Z15" s="68"/>
      <c r="AA15" s="71"/>
      <c r="AB15" s="68"/>
      <c r="AC15" s="69"/>
    </row>
    <row r="16" spans="1:29" x14ac:dyDescent="0.2">
      <c r="A16" s="70">
        <v>43964.333333333336</v>
      </c>
      <c r="B16" s="68"/>
      <c r="C16" s="68"/>
      <c r="D16" s="68"/>
      <c r="E16" s="68"/>
      <c r="F16" s="68"/>
      <c r="G16" s="68"/>
      <c r="H16" s="68"/>
      <c r="I16" s="68"/>
      <c r="J16" s="68"/>
      <c r="K16" s="68"/>
      <c r="L16" s="68"/>
      <c r="M16" s="68"/>
      <c r="N16" s="68"/>
      <c r="O16" s="68"/>
      <c r="P16" s="68"/>
      <c r="Q16" s="68"/>
      <c r="R16" s="68"/>
      <c r="S16" s="68"/>
      <c r="T16" s="68"/>
      <c r="U16" s="68"/>
      <c r="V16" s="68"/>
      <c r="W16" s="68"/>
      <c r="X16" s="68"/>
      <c r="Y16" s="68"/>
      <c r="Z16" s="68"/>
      <c r="AA16" s="71"/>
      <c r="AB16" s="68"/>
      <c r="AC16" s="69"/>
    </row>
    <row r="17" spans="1:29" x14ac:dyDescent="0.2">
      <c r="A17" s="70">
        <v>43965.333333333336</v>
      </c>
      <c r="B17" s="68"/>
      <c r="C17" s="68"/>
      <c r="D17" s="68"/>
      <c r="E17" s="68"/>
      <c r="F17" s="68"/>
      <c r="G17" s="68"/>
      <c r="H17" s="68"/>
      <c r="I17" s="68"/>
      <c r="J17" s="68"/>
      <c r="K17" s="68"/>
      <c r="L17" s="68"/>
      <c r="M17" s="68"/>
      <c r="N17" s="68"/>
      <c r="O17" s="68"/>
      <c r="P17" s="68"/>
      <c r="Q17" s="68"/>
      <c r="R17" s="68"/>
      <c r="S17" s="68"/>
      <c r="T17" s="68"/>
      <c r="U17" s="68"/>
      <c r="V17" s="68"/>
      <c r="W17" s="68"/>
      <c r="X17" s="68"/>
      <c r="Y17" s="68"/>
      <c r="Z17" s="68"/>
      <c r="AA17" s="71"/>
      <c r="AB17" s="68"/>
      <c r="AC17" s="69"/>
    </row>
    <row r="18" spans="1:29" x14ac:dyDescent="0.2">
      <c r="A18" s="70">
        <v>43966.333333333336</v>
      </c>
      <c r="B18" s="68"/>
      <c r="C18" s="68"/>
      <c r="D18" s="68"/>
      <c r="E18" s="68"/>
      <c r="F18" s="68"/>
      <c r="G18" s="68"/>
      <c r="H18" s="68"/>
      <c r="I18" s="68"/>
      <c r="J18" s="68"/>
      <c r="K18" s="68"/>
      <c r="L18" s="68"/>
      <c r="M18" s="68"/>
      <c r="N18" s="68"/>
      <c r="O18" s="68"/>
      <c r="P18" s="68"/>
      <c r="Q18" s="68"/>
      <c r="R18" s="68"/>
      <c r="S18" s="68"/>
      <c r="T18" s="68"/>
      <c r="U18" s="68"/>
      <c r="V18" s="68"/>
      <c r="W18" s="68"/>
      <c r="X18" s="68"/>
      <c r="Y18" s="68"/>
      <c r="Z18" s="68"/>
      <c r="AA18" s="71"/>
      <c r="AB18" s="68"/>
      <c r="AC18" s="69"/>
    </row>
    <row r="19" spans="1:29" x14ac:dyDescent="0.2">
      <c r="A19" s="70">
        <v>43967.333333333336</v>
      </c>
      <c r="B19" s="68"/>
      <c r="C19" s="68"/>
      <c r="D19" s="68"/>
      <c r="E19" s="68"/>
      <c r="F19" s="68"/>
      <c r="G19" s="68"/>
      <c r="H19" s="68"/>
      <c r="I19" s="68"/>
      <c r="J19" s="68"/>
      <c r="K19" s="68"/>
      <c r="L19" s="68"/>
      <c r="M19" s="68"/>
      <c r="N19" s="68"/>
      <c r="O19" s="68"/>
      <c r="P19" s="68"/>
      <c r="Q19" s="68"/>
      <c r="R19" s="68"/>
      <c r="S19" s="68"/>
      <c r="T19" s="68"/>
      <c r="U19" s="68"/>
      <c r="V19" s="68"/>
      <c r="W19" s="68"/>
      <c r="X19" s="68"/>
      <c r="Y19" s="68"/>
      <c r="Z19" s="68"/>
      <c r="AA19" s="71"/>
      <c r="AB19" s="68"/>
      <c r="AC19" s="69"/>
    </row>
    <row r="20" spans="1:29" x14ac:dyDescent="0.2">
      <c r="A20" s="70">
        <v>43968.333333333336</v>
      </c>
      <c r="B20" s="68"/>
      <c r="C20" s="68"/>
      <c r="D20" s="68"/>
      <c r="E20" s="68"/>
      <c r="F20" s="68"/>
      <c r="G20" s="68"/>
      <c r="H20" s="68"/>
      <c r="I20" s="68"/>
      <c r="J20" s="68"/>
      <c r="K20" s="68"/>
      <c r="L20" s="68"/>
      <c r="M20" s="68"/>
      <c r="N20" s="68"/>
      <c r="O20" s="68"/>
      <c r="P20" s="68"/>
      <c r="Q20" s="68"/>
      <c r="R20" s="68"/>
      <c r="S20" s="68"/>
      <c r="T20" s="68"/>
      <c r="U20" s="68"/>
      <c r="V20" s="68"/>
      <c r="W20" s="68"/>
      <c r="X20" s="68"/>
      <c r="Y20" s="68"/>
      <c r="Z20" s="68"/>
      <c r="AA20" s="71"/>
      <c r="AB20" s="68"/>
      <c r="AC20" s="69"/>
    </row>
    <row r="21" spans="1:29" x14ac:dyDescent="0.2">
      <c r="A21" s="70">
        <v>43969.333333333336</v>
      </c>
      <c r="B21" s="68"/>
      <c r="C21" s="68"/>
      <c r="D21" s="68"/>
      <c r="E21" s="68"/>
      <c r="F21" s="68"/>
      <c r="G21" s="68"/>
      <c r="H21" s="68"/>
      <c r="I21" s="68"/>
      <c r="J21" s="68"/>
      <c r="K21" s="68"/>
      <c r="L21" s="68"/>
      <c r="M21" s="68"/>
      <c r="N21" s="68"/>
      <c r="O21" s="68"/>
      <c r="P21" s="68"/>
      <c r="Q21" s="68"/>
      <c r="R21" s="68"/>
      <c r="S21" s="68"/>
      <c r="T21" s="68"/>
      <c r="U21" s="68"/>
      <c r="V21" s="68"/>
      <c r="W21" s="68"/>
      <c r="X21" s="68"/>
      <c r="Y21" s="68"/>
      <c r="Z21" s="68"/>
      <c r="AA21" s="71"/>
      <c r="AB21" s="68"/>
      <c r="AC21" s="69"/>
    </row>
    <row r="22" spans="1:29" x14ac:dyDescent="0.2">
      <c r="A22" s="70">
        <v>43970.333333333336</v>
      </c>
      <c r="B22" s="68"/>
      <c r="C22" s="68"/>
      <c r="D22" s="68"/>
      <c r="E22" s="68"/>
      <c r="F22" s="68"/>
      <c r="G22" s="68"/>
      <c r="H22" s="68"/>
      <c r="I22" s="68"/>
      <c r="J22" s="68"/>
      <c r="K22" s="68"/>
      <c r="L22" s="68"/>
      <c r="M22" s="68"/>
      <c r="N22" s="68"/>
      <c r="O22" s="68"/>
      <c r="P22" s="68"/>
      <c r="Q22" s="68"/>
      <c r="R22" s="68"/>
      <c r="S22" s="68"/>
      <c r="T22" s="68"/>
      <c r="U22" s="68"/>
      <c r="V22" s="68"/>
      <c r="W22" s="68"/>
      <c r="X22" s="68"/>
      <c r="Y22" s="68"/>
      <c r="Z22" s="68"/>
      <c r="AA22" s="71"/>
      <c r="AB22" s="68"/>
      <c r="AC22" s="69"/>
    </row>
    <row r="23" spans="1:29" x14ac:dyDescent="0.2">
      <c r="A23" s="70">
        <v>43971.333333333336</v>
      </c>
      <c r="B23" s="68"/>
      <c r="C23" s="68"/>
      <c r="D23" s="68"/>
      <c r="E23" s="68"/>
      <c r="F23" s="68"/>
      <c r="G23" s="68"/>
      <c r="H23" s="68"/>
      <c r="I23" s="68"/>
      <c r="J23" s="68"/>
      <c r="K23" s="68"/>
      <c r="L23" s="68"/>
      <c r="M23" s="68"/>
      <c r="N23" s="68"/>
      <c r="O23" s="68"/>
      <c r="P23" s="68"/>
      <c r="Q23" s="68"/>
      <c r="R23" s="68"/>
      <c r="S23" s="68"/>
      <c r="T23" s="68"/>
      <c r="U23" s="68"/>
      <c r="V23" s="68"/>
      <c r="W23" s="68"/>
      <c r="X23" s="68"/>
      <c r="Y23" s="68"/>
      <c r="Z23" s="68"/>
      <c r="AA23" s="71"/>
      <c r="AB23" s="68"/>
      <c r="AC23" s="69"/>
    </row>
    <row r="24" spans="1:29" x14ac:dyDescent="0.2">
      <c r="A24" s="70">
        <v>43972.333333333336</v>
      </c>
      <c r="B24" s="68"/>
      <c r="C24" s="68"/>
      <c r="D24" s="68"/>
      <c r="E24" s="68"/>
      <c r="F24" s="68"/>
      <c r="G24" s="68"/>
      <c r="H24" s="68"/>
      <c r="I24" s="68"/>
      <c r="J24" s="68"/>
      <c r="K24" s="68"/>
      <c r="L24" s="68"/>
      <c r="M24" s="68"/>
      <c r="N24" s="68"/>
      <c r="O24" s="68"/>
      <c r="P24" s="68"/>
      <c r="Q24" s="68"/>
      <c r="R24" s="68"/>
      <c r="S24" s="68"/>
      <c r="T24" s="68"/>
      <c r="U24" s="68"/>
      <c r="V24" s="68"/>
      <c r="W24" s="68"/>
      <c r="X24" s="68"/>
      <c r="Y24" s="68"/>
      <c r="Z24" s="68"/>
      <c r="AA24" s="71"/>
      <c r="AB24" s="68"/>
      <c r="AC24" s="69"/>
    </row>
    <row r="25" spans="1:29" x14ac:dyDescent="0.2">
      <c r="A25" s="70">
        <v>43973.333333333336</v>
      </c>
      <c r="B25" s="68"/>
      <c r="C25" s="68"/>
      <c r="D25" s="68"/>
      <c r="E25" s="68"/>
      <c r="F25" s="68"/>
      <c r="G25" s="68"/>
      <c r="H25" s="68"/>
      <c r="I25" s="68"/>
      <c r="J25" s="68"/>
      <c r="K25" s="68"/>
      <c r="L25" s="68"/>
      <c r="M25" s="68"/>
      <c r="N25" s="68"/>
      <c r="O25" s="68"/>
      <c r="P25" s="68"/>
      <c r="Q25" s="68"/>
      <c r="R25" s="68"/>
      <c r="S25" s="68"/>
      <c r="T25" s="68"/>
      <c r="U25" s="68"/>
      <c r="V25" s="68"/>
      <c r="W25" s="68"/>
      <c r="X25" s="68"/>
      <c r="Y25" s="68"/>
      <c r="Z25" s="68"/>
      <c r="AA25" s="71"/>
      <c r="AB25" s="68"/>
      <c r="AC25" s="69"/>
    </row>
    <row r="26" spans="1:29" x14ac:dyDescent="0.2">
      <c r="A26" s="70">
        <v>43974.333333333336</v>
      </c>
      <c r="B26" s="68"/>
      <c r="C26" s="68"/>
      <c r="D26" s="68"/>
      <c r="E26" s="68"/>
      <c r="F26" s="68"/>
      <c r="G26" s="68"/>
      <c r="H26" s="68"/>
      <c r="I26" s="68"/>
      <c r="J26" s="68"/>
      <c r="K26" s="68"/>
      <c r="L26" s="68"/>
      <c r="M26" s="68"/>
      <c r="N26" s="68"/>
      <c r="O26" s="68"/>
      <c r="P26" s="68"/>
      <c r="Q26" s="68"/>
      <c r="R26" s="68"/>
      <c r="S26" s="68"/>
      <c r="T26" s="68"/>
      <c r="U26" s="68"/>
      <c r="V26" s="68"/>
      <c r="W26" s="68"/>
      <c r="X26" s="68"/>
      <c r="Y26" s="68"/>
      <c r="Z26" s="68"/>
      <c r="AA26" s="71"/>
      <c r="AB26" s="68"/>
      <c r="AC26" s="69"/>
    </row>
    <row r="27" spans="1:29" x14ac:dyDescent="0.2">
      <c r="A27" s="70">
        <v>43975.333333333336</v>
      </c>
      <c r="B27" s="68"/>
      <c r="C27" s="68"/>
      <c r="D27" s="68"/>
      <c r="E27" s="68"/>
      <c r="F27" s="68"/>
      <c r="G27" s="68"/>
      <c r="H27" s="68"/>
      <c r="I27" s="68"/>
      <c r="J27" s="68"/>
      <c r="K27" s="68"/>
      <c r="L27" s="68"/>
      <c r="M27" s="68"/>
      <c r="N27" s="68"/>
      <c r="O27" s="68"/>
      <c r="P27" s="68"/>
      <c r="Q27" s="68"/>
      <c r="R27" s="68"/>
      <c r="S27" s="68"/>
      <c r="T27" s="68"/>
      <c r="U27" s="68"/>
      <c r="V27" s="68"/>
      <c r="W27" s="68"/>
      <c r="X27" s="68"/>
      <c r="Y27" s="68"/>
      <c r="Z27" s="68"/>
      <c r="AA27" s="71"/>
      <c r="AB27" s="68"/>
      <c r="AC27" s="69"/>
    </row>
    <row r="28" spans="1:29" x14ac:dyDescent="0.2">
      <c r="A28" s="70">
        <v>43976.333333333336</v>
      </c>
      <c r="B28" s="68"/>
      <c r="C28" s="68"/>
      <c r="D28" s="68"/>
      <c r="E28" s="68"/>
      <c r="F28" s="68"/>
      <c r="G28" s="68"/>
      <c r="H28" s="68"/>
      <c r="I28" s="68"/>
      <c r="J28" s="68"/>
      <c r="K28" s="68"/>
      <c r="L28" s="68"/>
      <c r="M28" s="68"/>
      <c r="N28" s="68"/>
      <c r="O28" s="68"/>
      <c r="P28" s="68"/>
      <c r="Q28" s="68"/>
      <c r="R28" s="68"/>
      <c r="S28" s="68"/>
      <c r="T28" s="68"/>
      <c r="U28" s="68"/>
      <c r="V28" s="68"/>
      <c r="W28" s="68"/>
      <c r="X28" s="68"/>
      <c r="Y28" s="68"/>
      <c r="Z28" s="68"/>
      <c r="AA28" s="71"/>
      <c r="AB28" s="68"/>
      <c r="AC28" s="69"/>
    </row>
    <row r="29" spans="1:29" x14ac:dyDescent="0.2">
      <c r="A29" s="70">
        <v>43977.333333333336</v>
      </c>
      <c r="B29" s="68"/>
      <c r="C29" s="68"/>
      <c r="D29" s="68"/>
      <c r="E29" s="68"/>
      <c r="F29" s="68"/>
      <c r="G29" s="68"/>
      <c r="H29" s="68"/>
      <c r="I29" s="68"/>
      <c r="J29" s="68"/>
      <c r="K29" s="68"/>
      <c r="L29" s="68"/>
      <c r="M29" s="68"/>
      <c r="N29" s="68"/>
      <c r="O29" s="68"/>
      <c r="P29" s="68"/>
      <c r="Q29" s="68"/>
      <c r="R29" s="68"/>
      <c r="S29" s="68"/>
      <c r="T29" s="68"/>
      <c r="U29" s="68"/>
      <c r="V29" s="68"/>
      <c r="W29" s="68"/>
      <c r="X29" s="68"/>
      <c r="Y29" s="68"/>
      <c r="Z29" s="68"/>
      <c r="AA29" s="71"/>
      <c r="AB29" s="68"/>
      <c r="AC29" s="69"/>
    </row>
    <row r="30" spans="1:29" x14ac:dyDescent="0.2">
      <c r="A30" s="70">
        <v>43978.333333333336</v>
      </c>
      <c r="B30" s="68"/>
      <c r="C30" s="68"/>
      <c r="D30" s="68"/>
      <c r="E30" s="68"/>
      <c r="F30" s="68"/>
      <c r="G30" s="68"/>
      <c r="H30" s="68"/>
      <c r="I30" s="68"/>
      <c r="J30" s="68"/>
      <c r="K30" s="68"/>
      <c r="L30" s="68"/>
      <c r="M30" s="68"/>
      <c r="N30" s="68"/>
      <c r="O30" s="68"/>
      <c r="P30" s="68"/>
      <c r="Q30" s="68"/>
      <c r="R30" s="68"/>
      <c r="S30" s="68"/>
      <c r="T30" s="68"/>
      <c r="U30" s="68"/>
      <c r="V30" s="68"/>
      <c r="W30" s="68"/>
      <c r="X30" s="68"/>
      <c r="Y30" s="68"/>
      <c r="Z30" s="68"/>
      <c r="AA30" s="71"/>
      <c r="AB30" s="68"/>
      <c r="AC30" s="69"/>
    </row>
    <row r="31" spans="1:29" x14ac:dyDescent="0.2">
      <c r="A31" s="70">
        <v>43979.333333333336</v>
      </c>
      <c r="B31" s="68"/>
      <c r="C31" s="68"/>
      <c r="D31" s="68"/>
      <c r="E31" s="68"/>
      <c r="F31" s="68"/>
      <c r="G31" s="68"/>
      <c r="H31" s="68"/>
      <c r="I31" s="68"/>
      <c r="J31" s="68"/>
      <c r="K31" s="68"/>
      <c r="L31" s="68"/>
      <c r="M31" s="68"/>
      <c r="N31" s="68"/>
      <c r="O31" s="68"/>
      <c r="P31" s="68"/>
      <c r="Q31" s="68"/>
      <c r="R31" s="68"/>
      <c r="S31" s="68"/>
      <c r="T31" s="68"/>
      <c r="U31" s="68"/>
      <c r="V31" s="68"/>
      <c r="W31" s="68"/>
      <c r="X31" s="68"/>
      <c r="Y31" s="68"/>
      <c r="Z31" s="68"/>
      <c r="AA31" s="71"/>
      <c r="AB31" s="68"/>
      <c r="AC31" s="69"/>
    </row>
    <row r="32" spans="1:29" x14ac:dyDescent="0.2">
      <c r="A32" s="70">
        <v>43980.333333333336</v>
      </c>
      <c r="B32" s="68"/>
      <c r="C32" s="68"/>
      <c r="D32" s="68"/>
      <c r="E32" s="68"/>
      <c r="F32" s="68"/>
      <c r="G32" s="68"/>
      <c r="H32" s="68"/>
      <c r="I32" s="68"/>
      <c r="J32" s="68"/>
      <c r="K32" s="68"/>
      <c r="L32" s="68"/>
      <c r="M32" s="68"/>
      <c r="N32" s="68"/>
      <c r="O32" s="68"/>
      <c r="P32" s="68"/>
      <c r="Q32" s="68"/>
      <c r="R32" s="68"/>
      <c r="S32" s="68"/>
      <c r="T32" s="68"/>
      <c r="U32" s="68"/>
      <c r="V32" s="68"/>
      <c r="W32" s="68"/>
      <c r="X32" s="68"/>
      <c r="Y32" s="68"/>
      <c r="Z32" s="68"/>
      <c r="AA32" s="71"/>
      <c r="AB32" s="68"/>
      <c r="AC32" s="69"/>
    </row>
    <row r="33" spans="1:29" x14ac:dyDescent="0.2">
      <c r="A33" s="70">
        <v>43981.333333333336</v>
      </c>
      <c r="B33" s="68"/>
      <c r="C33" s="68"/>
      <c r="D33" s="68"/>
      <c r="E33" s="68"/>
      <c r="F33" s="68"/>
      <c r="G33" s="68"/>
      <c r="H33" s="68"/>
      <c r="I33" s="68"/>
      <c r="J33" s="68"/>
      <c r="K33" s="68"/>
      <c r="L33" s="68"/>
      <c r="M33" s="68"/>
      <c r="N33" s="68"/>
      <c r="O33" s="68"/>
      <c r="P33" s="68"/>
      <c r="Q33" s="68"/>
      <c r="R33" s="68"/>
      <c r="S33" s="68"/>
      <c r="T33" s="68"/>
      <c r="U33" s="68"/>
      <c r="V33" s="68"/>
      <c r="W33" s="68"/>
      <c r="X33" s="68"/>
      <c r="Y33" s="68"/>
      <c r="Z33" s="68"/>
      <c r="AA33" s="71"/>
      <c r="AB33" s="68"/>
      <c r="AC33" s="69"/>
    </row>
    <row r="34" spans="1:29" x14ac:dyDescent="0.2">
      <c r="A34" s="70">
        <v>43982.333333333336</v>
      </c>
      <c r="B34" s="68"/>
      <c r="C34" s="68"/>
      <c r="D34" s="68"/>
      <c r="E34" s="68"/>
      <c r="F34" s="68"/>
      <c r="G34" s="68"/>
      <c r="H34" s="68"/>
      <c r="I34" s="68"/>
      <c r="J34" s="68"/>
      <c r="K34" s="68"/>
      <c r="L34" s="68"/>
      <c r="M34" s="68"/>
      <c r="N34" s="68"/>
      <c r="O34" s="68"/>
      <c r="P34" s="68"/>
      <c r="Q34" s="68"/>
      <c r="R34" s="68"/>
      <c r="S34" s="68"/>
      <c r="T34" s="68"/>
      <c r="U34" s="68"/>
      <c r="V34" s="68"/>
      <c r="W34" s="68"/>
      <c r="X34" s="68"/>
      <c r="Y34" s="68"/>
      <c r="Z34" s="68"/>
      <c r="AA34" s="71"/>
      <c r="AB34" s="68"/>
      <c r="AC34" s="69"/>
    </row>
    <row r="35" spans="1:29" x14ac:dyDescent="0.2">
      <c r="A35" s="70">
        <v>43983.333333333336</v>
      </c>
      <c r="B35" s="68"/>
      <c r="C35" s="68"/>
      <c r="D35" s="68"/>
      <c r="E35" s="68"/>
      <c r="F35" s="68"/>
      <c r="G35" s="68"/>
      <c r="H35" s="68"/>
      <c r="I35" s="68"/>
      <c r="J35" s="68"/>
      <c r="K35" s="68"/>
      <c r="L35" s="68"/>
      <c r="M35" s="68"/>
      <c r="N35" s="68"/>
      <c r="O35" s="68"/>
      <c r="P35" s="68"/>
      <c r="Q35" s="68"/>
      <c r="R35" s="68"/>
      <c r="S35" s="68"/>
      <c r="T35" s="68"/>
      <c r="U35" s="68"/>
      <c r="V35" s="68"/>
      <c r="W35" s="68"/>
      <c r="X35" s="68"/>
      <c r="Y35" s="68"/>
      <c r="Z35" s="68"/>
      <c r="AA35" s="71"/>
      <c r="AB35" s="68"/>
      <c r="AC35" s="69"/>
    </row>
    <row r="36" spans="1:29" x14ac:dyDescent="0.2">
      <c r="A36" s="70">
        <v>43984.333333333336</v>
      </c>
      <c r="B36" s="68"/>
      <c r="C36" s="68"/>
      <c r="D36" s="68"/>
      <c r="E36" s="68"/>
      <c r="F36" s="68"/>
      <c r="G36" s="68"/>
      <c r="H36" s="68"/>
      <c r="I36" s="68"/>
      <c r="J36" s="68"/>
      <c r="K36" s="68"/>
      <c r="L36" s="68"/>
      <c r="M36" s="68"/>
      <c r="N36" s="68"/>
      <c r="O36" s="68"/>
      <c r="P36" s="68"/>
      <c r="Q36" s="68"/>
      <c r="R36" s="68"/>
      <c r="S36" s="68"/>
      <c r="T36" s="68"/>
      <c r="U36" s="68"/>
      <c r="V36" s="68"/>
      <c r="W36" s="68"/>
      <c r="X36" s="68"/>
      <c r="Y36" s="68"/>
      <c r="Z36" s="68"/>
      <c r="AA36" s="71"/>
      <c r="AB36" s="68"/>
      <c r="AC36" s="69"/>
    </row>
    <row r="37" spans="1:29" x14ac:dyDescent="0.2">
      <c r="A37" s="70">
        <v>43985.333333333336</v>
      </c>
      <c r="B37" s="68"/>
      <c r="C37" s="68"/>
      <c r="D37" s="68"/>
      <c r="E37" s="68"/>
      <c r="F37" s="68"/>
      <c r="G37" s="68"/>
      <c r="H37" s="68"/>
      <c r="I37" s="68"/>
      <c r="J37" s="68"/>
      <c r="K37" s="68"/>
      <c r="L37" s="68"/>
      <c r="M37" s="68"/>
      <c r="N37" s="68"/>
      <c r="O37" s="68"/>
      <c r="P37" s="68"/>
      <c r="Q37" s="68"/>
      <c r="R37" s="68"/>
      <c r="S37" s="68"/>
      <c r="T37" s="68"/>
      <c r="U37" s="68"/>
      <c r="V37" s="68"/>
      <c r="W37" s="68"/>
      <c r="X37" s="68"/>
      <c r="Y37" s="68"/>
      <c r="Z37" s="68"/>
      <c r="AA37" s="71"/>
      <c r="AB37" s="68"/>
      <c r="AC37" s="69"/>
    </row>
    <row r="38" spans="1:29" x14ac:dyDescent="0.2">
      <c r="A38" s="70">
        <v>43986.333333333336</v>
      </c>
      <c r="B38" s="68"/>
      <c r="C38" s="68"/>
      <c r="D38" s="68"/>
      <c r="E38" s="68"/>
      <c r="F38" s="68"/>
      <c r="G38" s="68"/>
      <c r="H38" s="68"/>
      <c r="I38" s="68"/>
      <c r="J38" s="68"/>
      <c r="K38" s="68"/>
      <c r="L38" s="68"/>
      <c r="M38" s="68"/>
      <c r="N38" s="68"/>
      <c r="O38" s="68"/>
      <c r="P38" s="68"/>
      <c r="Q38" s="68"/>
      <c r="R38" s="68"/>
      <c r="S38" s="68"/>
      <c r="T38" s="68"/>
      <c r="U38" s="68"/>
      <c r="V38" s="68"/>
      <c r="W38" s="68"/>
      <c r="X38" s="68"/>
      <c r="Y38" s="68"/>
      <c r="Z38" s="68"/>
      <c r="AA38" s="71"/>
      <c r="AB38" s="68"/>
      <c r="AC38" s="69"/>
    </row>
    <row r="39" spans="1:29" x14ac:dyDescent="0.2">
      <c r="A39" s="70">
        <v>43987.333333333336</v>
      </c>
      <c r="B39" s="68"/>
      <c r="C39" s="68"/>
      <c r="D39" s="68"/>
      <c r="E39" s="68"/>
      <c r="F39" s="68"/>
      <c r="G39" s="68"/>
      <c r="H39" s="68"/>
      <c r="I39" s="68"/>
      <c r="J39" s="68"/>
      <c r="K39" s="68"/>
      <c r="L39" s="68"/>
      <c r="M39" s="68"/>
      <c r="N39" s="68"/>
      <c r="O39" s="68"/>
      <c r="P39" s="68"/>
      <c r="Q39" s="68"/>
      <c r="R39" s="68"/>
      <c r="S39" s="68"/>
      <c r="T39" s="68"/>
      <c r="U39" s="68"/>
      <c r="V39" s="68"/>
      <c r="W39" s="68"/>
      <c r="X39" s="68"/>
      <c r="Y39" s="68"/>
      <c r="Z39" s="68"/>
      <c r="AA39" s="71"/>
      <c r="AB39" s="68"/>
      <c r="AC39" s="69"/>
    </row>
    <row r="40" spans="1:29" x14ac:dyDescent="0.2">
      <c r="A40" s="70">
        <v>43988.333333333336</v>
      </c>
      <c r="B40" s="68"/>
      <c r="C40" s="68"/>
      <c r="D40" s="68"/>
      <c r="E40" s="68"/>
      <c r="F40" s="68"/>
      <c r="G40" s="68"/>
      <c r="H40" s="68"/>
      <c r="I40" s="68"/>
      <c r="J40" s="68"/>
      <c r="K40" s="68"/>
      <c r="L40" s="68"/>
      <c r="M40" s="68"/>
      <c r="N40" s="68"/>
      <c r="O40" s="68"/>
      <c r="P40" s="68"/>
      <c r="Q40" s="68"/>
      <c r="R40" s="68"/>
      <c r="S40" s="68"/>
      <c r="T40" s="68"/>
      <c r="U40" s="68"/>
      <c r="V40" s="68"/>
      <c r="W40" s="68"/>
      <c r="X40" s="68"/>
      <c r="Y40" s="68"/>
      <c r="Z40" s="68"/>
      <c r="AA40" s="71"/>
      <c r="AB40" s="68"/>
      <c r="AC40" s="69"/>
    </row>
    <row r="41" spans="1:29" x14ac:dyDescent="0.2">
      <c r="A41" s="70">
        <v>43989.333333333336</v>
      </c>
      <c r="B41" s="68"/>
      <c r="C41" s="68"/>
      <c r="D41" s="68"/>
      <c r="E41" s="68"/>
      <c r="F41" s="68"/>
      <c r="G41" s="68"/>
      <c r="H41" s="68"/>
      <c r="I41" s="68"/>
      <c r="J41" s="68"/>
      <c r="K41" s="68"/>
      <c r="L41" s="68"/>
      <c r="M41" s="68"/>
      <c r="N41" s="68"/>
      <c r="O41" s="68"/>
      <c r="P41" s="68"/>
      <c r="Q41" s="68"/>
      <c r="R41" s="68"/>
      <c r="S41" s="68"/>
      <c r="T41" s="68"/>
      <c r="U41" s="68"/>
      <c r="V41" s="68"/>
      <c r="W41" s="68"/>
      <c r="X41" s="68"/>
      <c r="Y41" s="68"/>
      <c r="Z41" s="68"/>
      <c r="AA41" s="71"/>
      <c r="AB41" s="68"/>
      <c r="AC41" s="69"/>
    </row>
    <row r="42" spans="1:29" x14ac:dyDescent="0.2">
      <c r="A42" s="70">
        <v>43990.333333333336</v>
      </c>
      <c r="B42" s="68"/>
      <c r="C42" s="68"/>
      <c r="D42" s="68"/>
      <c r="E42" s="68"/>
      <c r="F42" s="68"/>
      <c r="G42" s="68"/>
      <c r="H42" s="68"/>
      <c r="I42" s="68"/>
      <c r="J42" s="68"/>
      <c r="K42" s="68"/>
      <c r="L42" s="68"/>
      <c r="M42" s="68"/>
      <c r="N42" s="68"/>
      <c r="O42" s="68"/>
      <c r="P42" s="68"/>
      <c r="Q42" s="68"/>
      <c r="R42" s="68"/>
      <c r="S42" s="68"/>
      <c r="T42" s="68"/>
      <c r="U42" s="68"/>
      <c r="V42" s="68"/>
      <c r="W42" s="68"/>
      <c r="X42" s="68"/>
      <c r="Y42" s="68"/>
      <c r="Z42" s="68"/>
      <c r="AA42" s="71"/>
      <c r="AB42" s="68"/>
      <c r="AC42" s="69"/>
    </row>
    <row r="43" spans="1:29" x14ac:dyDescent="0.2">
      <c r="A43" s="70">
        <v>43991.333333333336</v>
      </c>
      <c r="B43" s="68"/>
      <c r="C43" s="68"/>
      <c r="D43" s="68"/>
      <c r="E43" s="68"/>
      <c r="F43" s="68"/>
      <c r="G43" s="68"/>
      <c r="H43" s="68"/>
      <c r="I43" s="68"/>
      <c r="J43" s="68"/>
      <c r="K43" s="68"/>
      <c r="L43" s="68"/>
      <c r="M43" s="68"/>
      <c r="N43" s="68"/>
      <c r="O43" s="68"/>
      <c r="P43" s="68"/>
      <c r="Q43" s="68"/>
      <c r="R43" s="68"/>
      <c r="S43" s="68"/>
      <c r="T43" s="68"/>
      <c r="U43" s="68"/>
      <c r="V43" s="68"/>
      <c r="W43" s="68"/>
      <c r="X43" s="68"/>
      <c r="Y43" s="68"/>
      <c r="Z43" s="68"/>
      <c r="AA43" s="71"/>
      <c r="AB43" s="68"/>
      <c r="AC43" s="69"/>
    </row>
    <row r="44" spans="1:29" x14ac:dyDescent="0.2">
      <c r="A44" s="70">
        <v>43992.333333333336</v>
      </c>
      <c r="B44" s="68"/>
      <c r="C44" s="68"/>
      <c r="D44" s="68"/>
      <c r="E44" s="68"/>
      <c r="F44" s="68"/>
      <c r="G44" s="68"/>
      <c r="H44" s="68"/>
      <c r="I44" s="68"/>
      <c r="J44" s="68"/>
      <c r="K44" s="68"/>
      <c r="L44" s="68"/>
      <c r="M44" s="68"/>
      <c r="N44" s="68"/>
      <c r="O44" s="68"/>
      <c r="P44" s="68"/>
      <c r="Q44" s="68"/>
      <c r="R44" s="68"/>
      <c r="S44" s="68"/>
      <c r="T44" s="68"/>
      <c r="U44" s="68"/>
      <c r="V44" s="68"/>
      <c r="W44" s="68"/>
      <c r="X44" s="68"/>
      <c r="Y44" s="68"/>
      <c r="Z44" s="68"/>
      <c r="AA44" s="71"/>
      <c r="AB44" s="68"/>
      <c r="AC44" s="69"/>
    </row>
    <row r="45" spans="1:29" x14ac:dyDescent="0.2">
      <c r="A45" s="70">
        <v>43993.333333333336</v>
      </c>
      <c r="B45" s="68"/>
      <c r="C45" s="68"/>
      <c r="D45" s="68"/>
      <c r="E45" s="68"/>
      <c r="F45" s="68"/>
      <c r="G45" s="68"/>
      <c r="H45" s="68"/>
      <c r="I45" s="68"/>
      <c r="J45" s="68"/>
      <c r="K45" s="68"/>
      <c r="L45" s="68"/>
      <c r="M45" s="68"/>
      <c r="N45" s="68"/>
      <c r="O45" s="68"/>
      <c r="P45" s="68"/>
      <c r="Q45" s="68"/>
      <c r="R45" s="68"/>
      <c r="S45" s="68"/>
      <c r="T45" s="68"/>
      <c r="U45" s="68"/>
      <c r="V45" s="68"/>
      <c r="W45" s="68"/>
      <c r="X45" s="68"/>
      <c r="Y45" s="68"/>
      <c r="Z45" s="68"/>
      <c r="AA45" s="71"/>
      <c r="AB45" s="68"/>
      <c r="AC45" s="69"/>
    </row>
    <row r="46" spans="1:29" x14ac:dyDescent="0.2">
      <c r="A46" s="70">
        <v>43994.333333333336</v>
      </c>
      <c r="B46" s="68"/>
      <c r="C46" s="68"/>
      <c r="D46" s="68"/>
      <c r="E46" s="68"/>
      <c r="F46" s="68"/>
      <c r="G46" s="68"/>
      <c r="H46" s="68"/>
      <c r="I46" s="68"/>
      <c r="J46" s="68"/>
      <c r="K46" s="68"/>
      <c r="L46" s="68"/>
      <c r="M46" s="68"/>
      <c r="N46" s="68"/>
      <c r="O46" s="68"/>
      <c r="P46" s="68"/>
      <c r="Q46" s="68"/>
      <c r="R46" s="68"/>
      <c r="S46" s="68"/>
      <c r="T46" s="68"/>
      <c r="U46" s="68"/>
      <c r="V46" s="68"/>
      <c r="W46" s="68"/>
      <c r="X46" s="68"/>
      <c r="Y46" s="68"/>
      <c r="Z46" s="68"/>
      <c r="AA46" s="71"/>
      <c r="AB46" s="68"/>
      <c r="AC46" s="69"/>
    </row>
    <row r="47" spans="1:29" x14ac:dyDescent="0.2">
      <c r="A47" s="72">
        <v>43997.333333333336</v>
      </c>
      <c r="B47" s="73"/>
      <c r="C47" s="73"/>
      <c r="D47" s="73"/>
      <c r="E47" s="73"/>
      <c r="F47" s="73"/>
      <c r="G47" s="73"/>
      <c r="H47" s="73"/>
      <c r="I47" s="73"/>
      <c r="J47" s="73"/>
      <c r="K47" s="73"/>
      <c r="L47" s="73"/>
      <c r="M47" s="73"/>
      <c r="N47" s="73"/>
      <c r="O47" s="73"/>
      <c r="P47" s="73"/>
      <c r="Q47" s="73"/>
      <c r="R47" s="73"/>
      <c r="S47" s="73"/>
      <c r="T47" s="73"/>
      <c r="U47" s="73"/>
      <c r="V47" s="73"/>
      <c r="W47" s="73"/>
      <c r="X47" s="73"/>
      <c r="Y47" s="73"/>
      <c r="Z47" s="73"/>
      <c r="AA47" s="71"/>
      <c r="AB47" s="73"/>
      <c r="AC47" s="74"/>
    </row>
    <row r="48" spans="1:29" x14ac:dyDescent="0.2">
      <c r="A48" s="72">
        <v>43998.333333333336</v>
      </c>
      <c r="B48" s="73"/>
      <c r="C48" s="73"/>
      <c r="D48" s="73"/>
      <c r="E48" s="73"/>
      <c r="F48" s="73"/>
      <c r="G48" s="73"/>
      <c r="H48" s="73"/>
      <c r="I48" s="73"/>
      <c r="J48" s="73"/>
      <c r="K48" s="73"/>
      <c r="L48" s="73"/>
      <c r="M48" s="73"/>
      <c r="N48" s="73"/>
      <c r="O48" s="73"/>
      <c r="P48" s="73"/>
      <c r="Q48" s="73"/>
      <c r="R48" s="73"/>
      <c r="S48" s="73"/>
      <c r="T48" s="73"/>
      <c r="U48" s="73"/>
      <c r="V48" s="73"/>
      <c r="W48" s="73"/>
      <c r="X48" s="73"/>
      <c r="Y48" s="73"/>
      <c r="Z48" s="73"/>
      <c r="AA48" s="71"/>
      <c r="AB48" s="73"/>
      <c r="AC48" s="74"/>
    </row>
    <row r="49" spans="1:29" x14ac:dyDescent="0.2">
      <c r="A49" s="72">
        <v>43999.333333333336</v>
      </c>
      <c r="B49" s="73"/>
      <c r="C49" s="73"/>
      <c r="D49" s="73"/>
      <c r="E49" s="73"/>
      <c r="F49" s="73"/>
      <c r="G49" s="73"/>
      <c r="H49" s="73"/>
      <c r="I49" s="73"/>
      <c r="J49" s="73"/>
      <c r="K49" s="73"/>
      <c r="L49" s="73"/>
      <c r="M49" s="73"/>
      <c r="N49" s="73"/>
      <c r="O49" s="73"/>
      <c r="P49" s="73"/>
      <c r="Q49" s="73"/>
      <c r="R49" s="73"/>
      <c r="S49" s="73"/>
      <c r="T49" s="73"/>
      <c r="U49" s="73"/>
      <c r="V49" s="73"/>
      <c r="W49" s="73"/>
      <c r="X49" s="73"/>
      <c r="Y49" s="73"/>
      <c r="Z49" s="73"/>
      <c r="AA49" s="71"/>
      <c r="AB49" s="73"/>
      <c r="AC49" s="74"/>
    </row>
    <row r="50" spans="1:29" x14ac:dyDescent="0.2">
      <c r="A50" s="72">
        <v>44000</v>
      </c>
      <c r="B50" s="73"/>
      <c r="C50" s="73"/>
      <c r="D50" s="73"/>
      <c r="E50" s="73"/>
      <c r="F50" s="73"/>
      <c r="G50" s="73"/>
      <c r="H50" s="73"/>
      <c r="I50" s="73"/>
      <c r="J50" s="73"/>
      <c r="K50" s="73"/>
      <c r="L50" s="73"/>
      <c r="M50" s="73"/>
      <c r="N50" s="73"/>
      <c r="O50" s="73"/>
      <c r="P50" s="73"/>
      <c r="Q50" s="73"/>
      <c r="R50" s="73"/>
      <c r="S50" s="73"/>
      <c r="T50" s="73"/>
      <c r="U50" s="73"/>
      <c r="V50" s="73"/>
      <c r="W50" s="73"/>
      <c r="X50" s="73"/>
      <c r="Y50" s="73"/>
      <c r="Z50" s="73"/>
      <c r="AA50" s="71"/>
      <c r="AB50" s="73"/>
      <c r="AC50" s="74"/>
    </row>
    <row r="51" spans="1:29" x14ac:dyDescent="0.2">
      <c r="A51" s="72">
        <v>44001</v>
      </c>
      <c r="B51" s="73"/>
      <c r="C51" s="73"/>
      <c r="D51" s="73"/>
      <c r="E51" s="73"/>
      <c r="F51" s="73"/>
      <c r="G51" s="73"/>
      <c r="H51" s="73"/>
      <c r="I51" s="73"/>
      <c r="J51" s="73"/>
      <c r="K51" s="73"/>
      <c r="L51" s="73"/>
      <c r="M51" s="73"/>
      <c r="N51" s="73"/>
      <c r="O51" s="73"/>
      <c r="P51" s="73"/>
      <c r="Q51" s="73"/>
      <c r="R51" s="73"/>
      <c r="S51" s="73"/>
      <c r="T51" s="73"/>
      <c r="U51" s="73"/>
      <c r="V51" s="73"/>
      <c r="W51" s="73"/>
      <c r="X51" s="73"/>
      <c r="Y51" s="73"/>
      <c r="Z51" s="73"/>
      <c r="AA51" s="71"/>
      <c r="AB51" s="73"/>
      <c r="AC51" s="74"/>
    </row>
    <row r="52" spans="1:29" x14ac:dyDescent="0.2">
      <c r="A52" s="72">
        <v>44004</v>
      </c>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1"/>
      <c r="AB52" s="73"/>
      <c r="AC52" s="74"/>
    </row>
    <row r="53" spans="1:29" x14ac:dyDescent="0.2">
      <c r="A53" s="72">
        <v>44005</v>
      </c>
      <c r="B53" s="73"/>
      <c r="C53" s="73"/>
      <c r="D53" s="73"/>
      <c r="E53" s="73"/>
      <c r="F53" s="73"/>
      <c r="G53" s="73"/>
      <c r="H53" s="73"/>
      <c r="I53" s="73"/>
      <c r="J53" s="73"/>
      <c r="K53" s="73"/>
      <c r="L53" s="73"/>
      <c r="M53" s="73"/>
      <c r="N53" s="73"/>
      <c r="O53" s="73"/>
      <c r="P53" s="73"/>
      <c r="Q53" s="73"/>
      <c r="R53" s="73"/>
      <c r="S53" s="73"/>
      <c r="T53" s="73"/>
      <c r="U53" s="73"/>
      <c r="V53" s="73"/>
      <c r="W53" s="73"/>
      <c r="X53" s="73"/>
      <c r="Y53" s="73"/>
      <c r="Z53" s="73"/>
      <c r="AA53" s="71"/>
      <c r="AB53" s="73"/>
      <c r="AC53" s="74"/>
    </row>
    <row r="54" spans="1:29" x14ac:dyDescent="0.2">
      <c r="A54" s="72">
        <v>44006</v>
      </c>
      <c r="B54" s="73"/>
      <c r="C54" s="73"/>
      <c r="D54" s="73"/>
      <c r="E54" s="73"/>
      <c r="F54" s="73"/>
      <c r="G54" s="73"/>
      <c r="H54" s="73"/>
      <c r="I54" s="73"/>
      <c r="J54" s="73"/>
      <c r="K54" s="73"/>
      <c r="L54" s="73"/>
      <c r="M54" s="73"/>
      <c r="N54" s="73"/>
      <c r="O54" s="73"/>
      <c r="P54" s="73"/>
      <c r="Q54" s="73"/>
      <c r="R54" s="73"/>
      <c r="S54" s="73"/>
      <c r="T54" s="73"/>
      <c r="U54" s="73"/>
      <c r="V54" s="73"/>
      <c r="W54" s="73"/>
      <c r="X54" s="73"/>
      <c r="Y54" s="73"/>
      <c r="Z54" s="73"/>
      <c r="AA54" s="71"/>
      <c r="AB54" s="73"/>
      <c r="AC54" s="74"/>
    </row>
    <row r="55" spans="1:29" x14ac:dyDescent="0.2">
      <c r="A55" s="72">
        <v>44007</v>
      </c>
      <c r="B55" s="73"/>
      <c r="C55" s="73"/>
      <c r="D55" s="73"/>
      <c r="E55" s="73"/>
      <c r="F55" s="73"/>
      <c r="G55" s="73"/>
      <c r="H55" s="73"/>
      <c r="I55" s="73"/>
      <c r="J55" s="73"/>
      <c r="K55" s="73"/>
      <c r="L55" s="73"/>
      <c r="M55" s="73"/>
      <c r="N55" s="73"/>
      <c r="O55" s="73"/>
      <c r="P55" s="73"/>
      <c r="Q55" s="73"/>
      <c r="R55" s="73"/>
      <c r="S55" s="73"/>
      <c r="T55" s="73"/>
      <c r="U55" s="73"/>
      <c r="V55" s="73"/>
      <c r="W55" s="73"/>
      <c r="X55" s="73"/>
      <c r="Y55" s="73"/>
      <c r="Z55" s="73"/>
      <c r="AA55" s="71"/>
      <c r="AB55" s="73"/>
      <c r="AC55" s="74"/>
    </row>
    <row r="56" spans="1:29" x14ac:dyDescent="0.2">
      <c r="A56" s="72">
        <v>44008</v>
      </c>
      <c r="B56" s="73"/>
      <c r="C56" s="73"/>
      <c r="D56" s="73"/>
      <c r="E56" s="73"/>
      <c r="F56" s="73"/>
      <c r="G56" s="73"/>
      <c r="H56" s="73"/>
      <c r="I56" s="73"/>
      <c r="J56" s="73"/>
      <c r="K56" s="73"/>
      <c r="L56" s="73"/>
      <c r="M56" s="73"/>
      <c r="N56" s="73"/>
      <c r="O56" s="73"/>
      <c r="P56" s="73"/>
      <c r="Q56" s="73"/>
      <c r="R56" s="73"/>
      <c r="S56" s="73"/>
      <c r="T56" s="73"/>
      <c r="U56" s="73"/>
      <c r="V56" s="73"/>
      <c r="W56" s="73"/>
      <c r="X56" s="73"/>
      <c r="Y56" s="73"/>
      <c r="Z56" s="73"/>
      <c r="AA56" s="71"/>
      <c r="AB56" s="73"/>
      <c r="AC56" s="74"/>
    </row>
    <row r="57" spans="1:29" x14ac:dyDescent="0.2">
      <c r="A57" s="72">
        <v>44011</v>
      </c>
      <c r="B57" s="73"/>
      <c r="C57" s="73"/>
      <c r="D57" s="73"/>
      <c r="E57" s="73"/>
      <c r="F57" s="73"/>
      <c r="G57" s="73"/>
      <c r="H57" s="73"/>
      <c r="I57" s="73"/>
      <c r="J57" s="73">
        <v>1</v>
      </c>
      <c r="K57" s="73">
        <v>1</v>
      </c>
      <c r="L57" s="73"/>
      <c r="M57" s="73"/>
      <c r="N57" s="73"/>
      <c r="O57" s="73"/>
      <c r="P57" s="73"/>
      <c r="Q57" s="73"/>
      <c r="R57" s="73"/>
      <c r="S57" s="73"/>
      <c r="T57" s="73"/>
      <c r="U57" s="73"/>
      <c r="V57" s="73"/>
      <c r="W57" s="73"/>
      <c r="X57" s="73"/>
      <c r="Y57" s="73"/>
      <c r="Z57" s="73"/>
      <c r="AA57" s="71"/>
      <c r="AB57" s="73"/>
      <c r="AC57" s="74"/>
    </row>
    <row r="58" spans="1:29" x14ac:dyDescent="0.2">
      <c r="A58" s="72">
        <v>44012</v>
      </c>
      <c r="B58" s="73"/>
      <c r="C58" s="73"/>
      <c r="D58" s="73"/>
      <c r="E58" s="73"/>
      <c r="F58" s="73"/>
      <c r="G58" s="73"/>
      <c r="H58" s="73"/>
      <c r="I58" s="73"/>
      <c r="J58" s="73">
        <v>1</v>
      </c>
      <c r="K58" s="73">
        <v>2</v>
      </c>
      <c r="L58" s="73"/>
      <c r="M58" s="73"/>
      <c r="N58" s="73"/>
      <c r="O58" s="73"/>
      <c r="P58" s="73"/>
      <c r="Q58" s="73"/>
      <c r="R58" s="73"/>
      <c r="S58" s="73"/>
      <c r="T58" s="73"/>
      <c r="U58" s="73"/>
      <c r="V58" s="73"/>
      <c r="W58" s="73"/>
      <c r="X58" s="73"/>
      <c r="Y58" s="73"/>
      <c r="Z58" s="73"/>
      <c r="AA58" s="71"/>
      <c r="AB58" s="73"/>
      <c r="AC58" s="74"/>
    </row>
    <row r="59" spans="1:29" x14ac:dyDescent="0.2">
      <c r="A59" s="72">
        <v>44013</v>
      </c>
      <c r="B59" s="73"/>
      <c r="C59" s="73"/>
      <c r="D59" s="73"/>
      <c r="E59" s="73"/>
      <c r="F59" s="73"/>
      <c r="G59" s="73"/>
      <c r="H59" s="73"/>
      <c r="I59" s="73"/>
      <c r="J59" s="73">
        <v>0</v>
      </c>
      <c r="K59" s="73">
        <v>2</v>
      </c>
      <c r="L59" s="73"/>
      <c r="M59" s="73"/>
      <c r="N59" s="73"/>
      <c r="O59" s="73"/>
      <c r="P59" s="73"/>
      <c r="Q59" s="73"/>
      <c r="R59" s="73"/>
      <c r="S59" s="73"/>
      <c r="T59" s="73"/>
      <c r="U59" s="73"/>
      <c r="V59" s="73"/>
      <c r="W59" s="73"/>
      <c r="X59" s="73"/>
      <c r="Y59" s="73"/>
      <c r="Z59" s="73"/>
      <c r="AA59" s="71"/>
      <c r="AB59" s="73"/>
      <c r="AC59" s="74"/>
    </row>
    <row r="60" spans="1:29" x14ac:dyDescent="0.2">
      <c r="A60" s="72">
        <v>44014</v>
      </c>
      <c r="B60" s="73">
        <v>70</v>
      </c>
      <c r="C60" s="73">
        <v>70</v>
      </c>
      <c r="D60" s="73">
        <v>46</v>
      </c>
      <c r="E60" s="73">
        <v>46</v>
      </c>
      <c r="F60" s="73">
        <v>13</v>
      </c>
      <c r="G60" s="73">
        <v>13</v>
      </c>
      <c r="H60" s="73">
        <v>13</v>
      </c>
      <c r="I60" s="73">
        <v>13</v>
      </c>
      <c r="J60" s="73">
        <v>0</v>
      </c>
      <c r="K60" s="73">
        <v>2</v>
      </c>
      <c r="L60" s="73">
        <v>4</v>
      </c>
      <c r="M60" s="73">
        <v>4</v>
      </c>
      <c r="N60" s="73">
        <v>13</v>
      </c>
      <c r="O60" s="73">
        <v>13</v>
      </c>
      <c r="P60" s="73">
        <v>1</v>
      </c>
      <c r="Q60" s="73">
        <v>1</v>
      </c>
      <c r="R60" s="73"/>
      <c r="S60" s="73"/>
      <c r="T60" s="73">
        <v>3</v>
      </c>
      <c r="U60" s="73">
        <v>3</v>
      </c>
      <c r="V60" s="73">
        <v>1</v>
      </c>
      <c r="W60" s="73">
        <v>1</v>
      </c>
      <c r="X60" s="73">
        <v>1</v>
      </c>
      <c r="Y60" s="73">
        <v>1</v>
      </c>
      <c r="Z60" s="73"/>
      <c r="AA60" s="71"/>
      <c r="AB60" s="73"/>
      <c r="AC60" s="74"/>
    </row>
    <row r="61" spans="1:29" x14ac:dyDescent="0.2">
      <c r="A61" s="72">
        <v>44015</v>
      </c>
      <c r="B61" s="73">
        <v>3</v>
      </c>
      <c r="C61" s="73">
        <f>SUM(C60,B61)</f>
        <v>73</v>
      </c>
      <c r="D61" s="73">
        <v>2</v>
      </c>
      <c r="E61" s="73">
        <f>SUM(E60,D61)</f>
        <v>48</v>
      </c>
      <c r="F61" s="73">
        <v>0</v>
      </c>
      <c r="G61" s="73">
        <f t="shared" ref="G61:G124" si="0">SUM(G60,F61)</f>
        <v>13</v>
      </c>
      <c r="H61" s="73">
        <v>1</v>
      </c>
      <c r="I61" s="73">
        <f>SUM(I60,H61)</f>
        <v>14</v>
      </c>
      <c r="J61" s="73">
        <v>0</v>
      </c>
      <c r="K61" s="73">
        <v>2</v>
      </c>
      <c r="L61" s="73">
        <v>0</v>
      </c>
      <c r="M61" s="73">
        <f>SUM(M60,L61)</f>
        <v>4</v>
      </c>
      <c r="N61" s="73">
        <v>0</v>
      </c>
      <c r="O61" s="73">
        <f>SUM(O60,N61)</f>
        <v>13</v>
      </c>
      <c r="P61" s="73">
        <v>0</v>
      </c>
      <c r="Q61" s="73">
        <f>SUM(Q60,P61)</f>
        <v>1</v>
      </c>
      <c r="R61" s="73"/>
      <c r="S61" s="73"/>
      <c r="T61" s="73">
        <v>0</v>
      </c>
      <c r="U61" s="73">
        <f>SUM(U60,T61)</f>
        <v>3</v>
      </c>
      <c r="V61" s="73">
        <v>0</v>
      </c>
      <c r="W61" s="73">
        <f>SUM(W60,V61)</f>
        <v>1</v>
      </c>
      <c r="X61" s="73">
        <v>0</v>
      </c>
      <c r="Y61" s="73">
        <f t="shared" ref="Y61:Y124" si="1">SUM(Y60,X61)</f>
        <v>1</v>
      </c>
      <c r="Z61" s="73"/>
      <c r="AA61" s="71"/>
      <c r="AB61" s="73"/>
      <c r="AC61" s="74"/>
    </row>
    <row r="62" spans="1:29" x14ac:dyDescent="0.2">
      <c r="A62" s="72">
        <v>44018</v>
      </c>
      <c r="B62" s="73">
        <v>7</v>
      </c>
      <c r="C62" s="73">
        <f t="shared" ref="C62:C125" si="2">SUM(C61,B62)</f>
        <v>80</v>
      </c>
      <c r="D62" s="73">
        <v>2</v>
      </c>
      <c r="E62" s="73">
        <f t="shared" ref="E62:E125" si="3">SUM(E61,D62)</f>
        <v>50</v>
      </c>
      <c r="F62" s="73">
        <v>0</v>
      </c>
      <c r="G62" s="73">
        <f t="shared" si="0"/>
        <v>13</v>
      </c>
      <c r="H62" s="73">
        <v>0</v>
      </c>
      <c r="I62" s="73">
        <f t="shared" ref="I62:I125" si="4">SUM(I61,H62)</f>
        <v>14</v>
      </c>
      <c r="J62" s="73">
        <v>0</v>
      </c>
      <c r="K62" s="73">
        <f>K61+J62</f>
        <v>2</v>
      </c>
      <c r="L62" s="73">
        <v>1</v>
      </c>
      <c r="M62" s="73">
        <f t="shared" ref="M62:M125" si="5">SUM(M61,L62)</f>
        <v>5</v>
      </c>
      <c r="N62" s="73">
        <v>0</v>
      </c>
      <c r="O62" s="73">
        <f t="shared" ref="O62:O125" si="6">SUM(O61,N62)</f>
        <v>13</v>
      </c>
      <c r="P62" s="73">
        <v>0</v>
      </c>
      <c r="Q62" s="73">
        <f t="shared" ref="Q62:Q125" si="7">SUM(Q61,P62)</f>
        <v>1</v>
      </c>
      <c r="R62" s="73"/>
      <c r="S62" s="73"/>
      <c r="T62" s="73">
        <v>0</v>
      </c>
      <c r="U62" s="73">
        <f t="shared" ref="U62:U125" si="8">SUM(U61,T62)</f>
        <v>3</v>
      </c>
      <c r="V62" s="73">
        <v>0</v>
      </c>
      <c r="W62" s="73">
        <f t="shared" ref="W62:W125" si="9">SUM(W61,V62)</f>
        <v>1</v>
      </c>
      <c r="X62" s="73">
        <v>0</v>
      </c>
      <c r="Y62" s="73">
        <f t="shared" si="1"/>
        <v>1</v>
      </c>
      <c r="Z62" s="73"/>
      <c r="AA62" s="71"/>
      <c r="AB62" s="73"/>
      <c r="AC62" s="74"/>
    </row>
    <row r="63" spans="1:29" x14ac:dyDescent="0.2">
      <c r="A63" s="72">
        <v>44019</v>
      </c>
      <c r="B63" s="73">
        <v>6</v>
      </c>
      <c r="C63" s="73">
        <f t="shared" si="2"/>
        <v>86</v>
      </c>
      <c r="D63" s="73">
        <v>2</v>
      </c>
      <c r="E63" s="73">
        <f t="shared" si="3"/>
        <v>52</v>
      </c>
      <c r="F63" s="73">
        <v>0</v>
      </c>
      <c r="G63" s="73">
        <f t="shared" si="0"/>
        <v>13</v>
      </c>
      <c r="H63" s="73">
        <v>1</v>
      </c>
      <c r="I63" s="73">
        <f t="shared" si="4"/>
        <v>15</v>
      </c>
      <c r="J63" s="73">
        <v>0</v>
      </c>
      <c r="K63" s="73">
        <f t="shared" ref="K63:K126" si="10">K62+J63</f>
        <v>2</v>
      </c>
      <c r="L63" s="73">
        <v>0</v>
      </c>
      <c r="M63" s="73">
        <f t="shared" si="5"/>
        <v>5</v>
      </c>
      <c r="N63" s="73">
        <v>0</v>
      </c>
      <c r="O63" s="73">
        <f t="shared" si="6"/>
        <v>13</v>
      </c>
      <c r="P63" s="73">
        <v>0</v>
      </c>
      <c r="Q63" s="73">
        <f t="shared" si="7"/>
        <v>1</v>
      </c>
      <c r="R63" s="73"/>
      <c r="S63" s="73"/>
      <c r="T63" s="73">
        <v>0</v>
      </c>
      <c r="U63" s="73">
        <f t="shared" si="8"/>
        <v>3</v>
      </c>
      <c r="V63" s="73">
        <v>0</v>
      </c>
      <c r="W63" s="73">
        <f t="shared" si="9"/>
        <v>1</v>
      </c>
      <c r="X63" s="73">
        <v>0</v>
      </c>
      <c r="Y63" s="73">
        <f t="shared" si="1"/>
        <v>1</v>
      </c>
      <c r="Z63" s="73"/>
      <c r="AA63" s="71"/>
      <c r="AB63" s="73"/>
      <c r="AC63" s="74"/>
    </row>
    <row r="64" spans="1:29" x14ac:dyDescent="0.2">
      <c r="A64" s="72">
        <v>44020</v>
      </c>
      <c r="B64" s="73">
        <v>3</v>
      </c>
      <c r="C64" s="73">
        <f t="shared" si="2"/>
        <v>89</v>
      </c>
      <c r="D64" s="73">
        <v>5</v>
      </c>
      <c r="E64" s="73">
        <f t="shared" si="3"/>
        <v>57</v>
      </c>
      <c r="F64" s="73">
        <v>0</v>
      </c>
      <c r="G64" s="73">
        <f t="shared" si="0"/>
        <v>13</v>
      </c>
      <c r="H64" s="73">
        <v>0</v>
      </c>
      <c r="I64" s="73">
        <f t="shared" si="4"/>
        <v>15</v>
      </c>
      <c r="J64" s="73">
        <v>0</v>
      </c>
      <c r="K64" s="73">
        <f t="shared" si="10"/>
        <v>2</v>
      </c>
      <c r="L64" s="73">
        <v>0</v>
      </c>
      <c r="M64" s="73">
        <f t="shared" si="5"/>
        <v>5</v>
      </c>
      <c r="N64" s="73">
        <v>0</v>
      </c>
      <c r="O64" s="73">
        <f t="shared" si="6"/>
        <v>13</v>
      </c>
      <c r="P64" s="73">
        <v>0</v>
      </c>
      <c r="Q64" s="73">
        <f t="shared" si="7"/>
        <v>1</v>
      </c>
      <c r="R64" s="73"/>
      <c r="S64" s="73"/>
      <c r="T64" s="73">
        <v>0</v>
      </c>
      <c r="U64" s="73">
        <f t="shared" si="8"/>
        <v>3</v>
      </c>
      <c r="V64" s="73">
        <v>0</v>
      </c>
      <c r="W64" s="73">
        <f t="shared" si="9"/>
        <v>1</v>
      </c>
      <c r="X64" s="73">
        <v>0</v>
      </c>
      <c r="Y64" s="73">
        <f t="shared" si="1"/>
        <v>1</v>
      </c>
      <c r="Z64" s="73"/>
      <c r="AA64" s="71"/>
      <c r="AB64" s="73"/>
      <c r="AC64" s="74"/>
    </row>
    <row r="65" spans="1:29" x14ac:dyDescent="0.2">
      <c r="A65" s="72">
        <v>44021</v>
      </c>
      <c r="B65" s="73">
        <v>5</v>
      </c>
      <c r="C65" s="73">
        <f t="shared" si="2"/>
        <v>94</v>
      </c>
      <c r="D65" s="73">
        <v>0</v>
      </c>
      <c r="E65" s="73">
        <f t="shared" si="3"/>
        <v>57</v>
      </c>
      <c r="F65" s="73">
        <v>0</v>
      </c>
      <c r="G65" s="73">
        <f t="shared" si="0"/>
        <v>13</v>
      </c>
      <c r="H65" s="73">
        <v>0</v>
      </c>
      <c r="I65" s="73">
        <f t="shared" si="4"/>
        <v>15</v>
      </c>
      <c r="J65" s="73">
        <v>0</v>
      </c>
      <c r="K65" s="73">
        <f t="shared" si="10"/>
        <v>2</v>
      </c>
      <c r="L65" s="73">
        <v>0</v>
      </c>
      <c r="M65" s="73">
        <f t="shared" si="5"/>
        <v>5</v>
      </c>
      <c r="N65" s="73">
        <v>0</v>
      </c>
      <c r="O65" s="73">
        <f t="shared" si="6"/>
        <v>13</v>
      </c>
      <c r="P65" s="73">
        <v>0</v>
      </c>
      <c r="Q65" s="73">
        <f t="shared" si="7"/>
        <v>1</v>
      </c>
      <c r="R65" s="73"/>
      <c r="S65" s="73"/>
      <c r="T65" s="73">
        <v>0</v>
      </c>
      <c r="U65" s="73">
        <f t="shared" si="8"/>
        <v>3</v>
      </c>
      <c r="V65" s="73">
        <v>0</v>
      </c>
      <c r="W65" s="73">
        <f t="shared" si="9"/>
        <v>1</v>
      </c>
      <c r="X65" s="73">
        <v>0</v>
      </c>
      <c r="Y65" s="73">
        <f t="shared" si="1"/>
        <v>1</v>
      </c>
      <c r="Z65" s="73"/>
      <c r="AA65" s="71"/>
      <c r="AB65" s="73"/>
      <c r="AC65" s="74"/>
    </row>
    <row r="66" spans="1:29" x14ac:dyDescent="0.2">
      <c r="A66" s="72">
        <v>44022</v>
      </c>
      <c r="B66" s="73">
        <v>7</v>
      </c>
      <c r="C66" s="73">
        <f t="shared" si="2"/>
        <v>101</v>
      </c>
      <c r="D66" s="73">
        <v>4</v>
      </c>
      <c r="E66" s="73">
        <f t="shared" si="3"/>
        <v>61</v>
      </c>
      <c r="F66" s="73">
        <v>0</v>
      </c>
      <c r="G66" s="73">
        <f t="shared" si="0"/>
        <v>13</v>
      </c>
      <c r="H66" s="73">
        <v>0</v>
      </c>
      <c r="I66" s="73">
        <f t="shared" si="4"/>
        <v>15</v>
      </c>
      <c r="J66" s="73">
        <v>0</v>
      </c>
      <c r="K66" s="73">
        <f t="shared" si="10"/>
        <v>2</v>
      </c>
      <c r="L66" s="73">
        <v>0</v>
      </c>
      <c r="M66" s="73">
        <f t="shared" si="5"/>
        <v>5</v>
      </c>
      <c r="N66" s="73">
        <v>0</v>
      </c>
      <c r="O66" s="73">
        <f t="shared" si="6"/>
        <v>13</v>
      </c>
      <c r="P66" s="73">
        <v>0</v>
      </c>
      <c r="Q66" s="73">
        <f t="shared" si="7"/>
        <v>1</v>
      </c>
      <c r="R66" s="73"/>
      <c r="S66" s="73"/>
      <c r="T66" s="73">
        <v>0</v>
      </c>
      <c r="U66" s="73">
        <f t="shared" si="8"/>
        <v>3</v>
      </c>
      <c r="V66" s="73">
        <v>0</v>
      </c>
      <c r="W66" s="73">
        <f t="shared" si="9"/>
        <v>1</v>
      </c>
      <c r="X66" s="73">
        <v>0</v>
      </c>
      <c r="Y66" s="73">
        <f t="shared" si="1"/>
        <v>1</v>
      </c>
      <c r="Z66" s="73"/>
      <c r="AA66" s="71"/>
      <c r="AB66" s="73"/>
      <c r="AC66" s="74"/>
    </row>
    <row r="67" spans="1:29" x14ac:dyDescent="0.2">
      <c r="A67" s="72">
        <v>44025</v>
      </c>
      <c r="B67" s="73">
        <v>7</v>
      </c>
      <c r="C67" s="73">
        <f t="shared" si="2"/>
        <v>108</v>
      </c>
      <c r="D67" s="73">
        <v>3</v>
      </c>
      <c r="E67" s="73">
        <f t="shared" si="3"/>
        <v>64</v>
      </c>
      <c r="F67" s="73">
        <v>2</v>
      </c>
      <c r="G67" s="73">
        <f t="shared" si="0"/>
        <v>15</v>
      </c>
      <c r="H67" s="73">
        <v>0</v>
      </c>
      <c r="I67" s="73">
        <f t="shared" si="4"/>
        <v>15</v>
      </c>
      <c r="J67" s="73">
        <v>1</v>
      </c>
      <c r="K67" s="73">
        <f t="shared" si="10"/>
        <v>3</v>
      </c>
      <c r="L67" s="73">
        <v>0</v>
      </c>
      <c r="M67" s="73">
        <f t="shared" si="5"/>
        <v>5</v>
      </c>
      <c r="N67" s="73">
        <v>0</v>
      </c>
      <c r="O67" s="73">
        <f t="shared" si="6"/>
        <v>13</v>
      </c>
      <c r="P67" s="73">
        <v>0</v>
      </c>
      <c r="Q67" s="73">
        <f t="shared" si="7"/>
        <v>1</v>
      </c>
      <c r="R67" s="73"/>
      <c r="S67" s="73"/>
      <c r="T67" s="73">
        <v>0</v>
      </c>
      <c r="U67" s="73">
        <f t="shared" si="8"/>
        <v>3</v>
      </c>
      <c r="V67" s="73">
        <v>0</v>
      </c>
      <c r="W67" s="73">
        <f t="shared" si="9"/>
        <v>1</v>
      </c>
      <c r="X67" s="73">
        <v>0</v>
      </c>
      <c r="Y67" s="73">
        <f t="shared" si="1"/>
        <v>1</v>
      </c>
      <c r="Z67" s="73"/>
      <c r="AA67" s="71"/>
      <c r="AB67" s="73"/>
      <c r="AC67" s="74"/>
    </row>
    <row r="68" spans="1:29" x14ac:dyDescent="0.2">
      <c r="A68" s="72">
        <v>44026</v>
      </c>
      <c r="B68" s="73">
        <v>11</v>
      </c>
      <c r="C68" s="73">
        <f t="shared" si="2"/>
        <v>119</v>
      </c>
      <c r="D68" s="73">
        <v>6</v>
      </c>
      <c r="E68" s="73">
        <f t="shared" si="3"/>
        <v>70</v>
      </c>
      <c r="F68" s="73">
        <v>1</v>
      </c>
      <c r="G68" s="73">
        <f t="shared" si="0"/>
        <v>16</v>
      </c>
      <c r="H68" s="73">
        <v>0</v>
      </c>
      <c r="I68" s="73">
        <f t="shared" si="4"/>
        <v>15</v>
      </c>
      <c r="J68" s="73">
        <v>0</v>
      </c>
      <c r="K68" s="73">
        <f t="shared" si="10"/>
        <v>3</v>
      </c>
      <c r="L68" s="73">
        <v>0</v>
      </c>
      <c r="M68" s="73">
        <f t="shared" si="5"/>
        <v>5</v>
      </c>
      <c r="N68" s="73">
        <v>0</v>
      </c>
      <c r="O68" s="73">
        <f t="shared" si="6"/>
        <v>13</v>
      </c>
      <c r="P68" s="73">
        <v>0</v>
      </c>
      <c r="Q68" s="73">
        <f t="shared" si="7"/>
        <v>1</v>
      </c>
      <c r="R68" s="73"/>
      <c r="S68" s="73"/>
      <c r="T68" s="73">
        <v>0</v>
      </c>
      <c r="U68" s="73">
        <f t="shared" si="8"/>
        <v>3</v>
      </c>
      <c r="V68" s="73">
        <v>0</v>
      </c>
      <c r="W68" s="73">
        <f t="shared" si="9"/>
        <v>1</v>
      </c>
      <c r="X68" s="73">
        <v>0</v>
      </c>
      <c r="Y68" s="73">
        <f t="shared" si="1"/>
        <v>1</v>
      </c>
      <c r="Z68" s="73"/>
      <c r="AA68" s="71"/>
      <c r="AB68" s="73"/>
      <c r="AC68" s="74"/>
    </row>
    <row r="69" spans="1:29" x14ac:dyDescent="0.2">
      <c r="A69" s="72">
        <v>44027</v>
      </c>
      <c r="B69" s="73">
        <v>6</v>
      </c>
      <c r="C69" s="73">
        <f t="shared" si="2"/>
        <v>125</v>
      </c>
      <c r="D69" s="73">
        <v>2</v>
      </c>
      <c r="E69" s="73">
        <f t="shared" si="3"/>
        <v>72</v>
      </c>
      <c r="F69" s="73">
        <v>1</v>
      </c>
      <c r="G69" s="73">
        <f t="shared" si="0"/>
        <v>17</v>
      </c>
      <c r="H69" s="73">
        <v>2</v>
      </c>
      <c r="I69" s="73">
        <f t="shared" si="4"/>
        <v>17</v>
      </c>
      <c r="J69" s="73">
        <v>0</v>
      </c>
      <c r="K69" s="73">
        <f t="shared" si="10"/>
        <v>3</v>
      </c>
      <c r="L69" s="73">
        <v>0</v>
      </c>
      <c r="M69" s="73">
        <f t="shared" si="5"/>
        <v>5</v>
      </c>
      <c r="N69" s="73">
        <v>0</v>
      </c>
      <c r="O69" s="73">
        <f t="shared" si="6"/>
        <v>13</v>
      </c>
      <c r="P69" s="73">
        <v>0</v>
      </c>
      <c r="Q69" s="73">
        <f t="shared" si="7"/>
        <v>1</v>
      </c>
      <c r="R69" s="73"/>
      <c r="S69" s="73"/>
      <c r="T69" s="73">
        <v>1</v>
      </c>
      <c r="U69" s="73">
        <f t="shared" si="8"/>
        <v>4</v>
      </c>
      <c r="V69" s="73">
        <v>0</v>
      </c>
      <c r="W69" s="73">
        <f t="shared" si="9"/>
        <v>1</v>
      </c>
      <c r="X69" s="73">
        <v>0</v>
      </c>
      <c r="Y69" s="73">
        <f t="shared" si="1"/>
        <v>1</v>
      </c>
      <c r="Z69" s="73"/>
      <c r="AA69" s="71"/>
      <c r="AB69" s="73"/>
      <c r="AC69" s="74"/>
    </row>
    <row r="70" spans="1:29" x14ac:dyDescent="0.2">
      <c r="A70" s="72">
        <v>44028</v>
      </c>
      <c r="B70" s="73">
        <v>4</v>
      </c>
      <c r="C70" s="73">
        <f t="shared" si="2"/>
        <v>129</v>
      </c>
      <c r="D70" s="73">
        <v>6</v>
      </c>
      <c r="E70" s="73">
        <f t="shared" si="3"/>
        <v>78</v>
      </c>
      <c r="F70" s="73">
        <v>0</v>
      </c>
      <c r="G70" s="73">
        <f t="shared" si="0"/>
        <v>17</v>
      </c>
      <c r="H70" s="73">
        <v>3</v>
      </c>
      <c r="I70" s="73">
        <f t="shared" si="4"/>
        <v>20</v>
      </c>
      <c r="J70" s="73">
        <v>0</v>
      </c>
      <c r="K70" s="73">
        <f t="shared" si="10"/>
        <v>3</v>
      </c>
      <c r="L70" s="73">
        <v>0</v>
      </c>
      <c r="M70" s="73">
        <f t="shared" si="5"/>
        <v>5</v>
      </c>
      <c r="N70" s="73">
        <v>0</v>
      </c>
      <c r="O70" s="73">
        <f t="shared" si="6"/>
        <v>13</v>
      </c>
      <c r="P70" s="73">
        <v>0</v>
      </c>
      <c r="Q70" s="73">
        <f t="shared" si="7"/>
        <v>1</v>
      </c>
      <c r="R70" s="73"/>
      <c r="S70" s="73"/>
      <c r="T70" s="73">
        <v>0</v>
      </c>
      <c r="U70" s="73">
        <f t="shared" si="8"/>
        <v>4</v>
      </c>
      <c r="V70" s="73">
        <v>0</v>
      </c>
      <c r="W70" s="73">
        <f t="shared" si="9"/>
        <v>1</v>
      </c>
      <c r="X70" s="73">
        <v>0</v>
      </c>
      <c r="Y70" s="73">
        <f t="shared" si="1"/>
        <v>1</v>
      </c>
      <c r="Z70" s="73"/>
      <c r="AA70" s="71"/>
      <c r="AB70" s="73"/>
      <c r="AC70" s="74"/>
    </row>
    <row r="71" spans="1:29" x14ac:dyDescent="0.2">
      <c r="A71" s="72">
        <v>44029</v>
      </c>
      <c r="B71" s="73">
        <v>2</v>
      </c>
      <c r="C71" s="73">
        <f t="shared" si="2"/>
        <v>131</v>
      </c>
      <c r="D71" s="73">
        <v>8</v>
      </c>
      <c r="E71" s="73">
        <f t="shared" si="3"/>
        <v>86</v>
      </c>
      <c r="F71" s="73">
        <v>0</v>
      </c>
      <c r="G71" s="73">
        <f t="shared" si="0"/>
        <v>17</v>
      </c>
      <c r="H71" s="73">
        <v>2</v>
      </c>
      <c r="I71" s="73">
        <f t="shared" si="4"/>
        <v>22</v>
      </c>
      <c r="J71" s="73">
        <v>0</v>
      </c>
      <c r="K71" s="73">
        <f t="shared" si="10"/>
        <v>3</v>
      </c>
      <c r="L71" s="73">
        <v>0</v>
      </c>
      <c r="M71" s="73">
        <f t="shared" si="5"/>
        <v>5</v>
      </c>
      <c r="N71" s="73">
        <v>0</v>
      </c>
      <c r="O71" s="73">
        <f t="shared" si="6"/>
        <v>13</v>
      </c>
      <c r="P71" s="73">
        <v>0</v>
      </c>
      <c r="Q71" s="73">
        <f t="shared" si="7"/>
        <v>1</v>
      </c>
      <c r="R71" s="73"/>
      <c r="S71" s="73"/>
      <c r="T71" s="73">
        <v>0</v>
      </c>
      <c r="U71" s="73">
        <f t="shared" si="8"/>
        <v>4</v>
      </c>
      <c r="V71" s="73">
        <v>0</v>
      </c>
      <c r="W71" s="73">
        <f t="shared" si="9"/>
        <v>1</v>
      </c>
      <c r="X71" s="73">
        <v>0</v>
      </c>
      <c r="Y71" s="73">
        <f t="shared" si="1"/>
        <v>1</v>
      </c>
      <c r="Z71" s="73"/>
      <c r="AA71" s="71"/>
      <c r="AB71" s="73"/>
      <c r="AC71" s="74"/>
    </row>
    <row r="72" spans="1:29" x14ac:dyDescent="0.2">
      <c r="A72" s="72">
        <v>44032</v>
      </c>
      <c r="B72" s="73">
        <v>6</v>
      </c>
      <c r="C72" s="73">
        <f t="shared" si="2"/>
        <v>137</v>
      </c>
      <c r="D72" s="73">
        <v>9</v>
      </c>
      <c r="E72" s="73">
        <f t="shared" si="3"/>
        <v>95</v>
      </c>
      <c r="F72" s="73">
        <v>1</v>
      </c>
      <c r="G72" s="73">
        <f t="shared" si="0"/>
        <v>18</v>
      </c>
      <c r="H72" s="73">
        <v>0</v>
      </c>
      <c r="I72" s="73">
        <f t="shared" si="4"/>
        <v>22</v>
      </c>
      <c r="J72" s="73">
        <v>0</v>
      </c>
      <c r="K72" s="73">
        <f t="shared" si="10"/>
        <v>3</v>
      </c>
      <c r="L72" s="73">
        <v>0</v>
      </c>
      <c r="M72" s="73">
        <f t="shared" si="5"/>
        <v>5</v>
      </c>
      <c r="N72" s="73">
        <v>0</v>
      </c>
      <c r="O72" s="73">
        <f t="shared" si="6"/>
        <v>13</v>
      </c>
      <c r="P72" s="73">
        <v>0</v>
      </c>
      <c r="Q72" s="73">
        <f t="shared" si="7"/>
        <v>1</v>
      </c>
      <c r="R72" s="73">
        <v>2</v>
      </c>
      <c r="S72" s="73">
        <v>2</v>
      </c>
      <c r="T72" s="73">
        <v>0</v>
      </c>
      <c r="U72" s="73">
        <f t="shared" si="8"/>
        <v>4</v>
      </c>
      <c r="V72" s="73">
        <v>0</v>
      </c>
      <c r="W72" s="73">
        <f t="shared" si="9"/>
        <v>1</v>
      </c>
      <c r="X72" s="73">
        <v>0</v>
      </c>
      <c r="Y72" s="73">
        <f t="shared" si="1"/>
        <v>1</v>
      </c>
      <c r="Z72" s="73"/>
      <c r="AA72" s="71"/>
      <c r="AB72" s="73"/>
      <c r="AC72" s="74"/>
    </row>
    <row r="73" spans="1:29" x14ac:dyDescent="0.2">
      <c r="A73" s="72">
        <v>44033</v>
      </c>
      <c r="B73" s="73">
        <v>3</v>
      </c>
      <c r="C73" s="73">
        <f t="shared" si="2"/>
        <v>140</v>
      </c>
      <c r="D73" s="73">
        <v>4</v>
      </c>
      <c r="E73" s="73">
        <f t="shared" si="3"/>
        <v>99</v>
      </c>
      <c r="F73" s="73">
        <v>8</v>
      </c>
      <c r="G73" s="73">
        <f t="shared" si="0"/>
        <v>26</v>
      </c>
      <c r="H73" s="73">
        <v>2</v>
      </c>
      <c r="I73" s="73">
        <f t="shared" si="4"/>
        <v>24</v>
      </c>
      <c r="J73" s="73">
        <v>0</v>
      </c>
      <c r="K73" s="73">
        <f t="shared" si="10"/>
        <v>3</v>
      </c>
      <c r="L73" s="73">
        <v>0</v>
      </c>
      <c r="M73" s="73">
        <f t="shared" si="5"/>
        <v>5</v>
      </c>
      <c r="N73" s="73">
        <v>0</v>
      </c>
      <c r="O73" s="73">
        <f t="shared" si="6"/>
        <v>13</v>
      </c>
      <c r="P73" s="73">
        <v>0</v>
      </c>
      <c r="Q73" s="73">
        <f t="shared" si="7"/>
        <v>1</v>
      </c>
      <c r="R73" s="73">
        <v>2</v>
      </c>
      <c r="S73" s="73">
        <f t="shared" ref="S73:S132" si="11">SUM(S72,R73)</f>
        <v>4</v>
      </c>
      <c r="T73" s="73">
        <v>0</v>
      </c>
      <c r="U73" s="73">
        <f t="shared" si="8"/>
        <v>4</v>
      </c>
      <c r="V73" s="73">
        <v>0</v>
      </c>
      <c r="W73" s="73">
        <f t="shared" si="9"/>
        <v>1</v>
      </c>
      <c r="X73" s="73">
        <v>0</v>
      </c>
      <c r="Y73" s="73">
        <f t="shared" si="1"/>
        <v>1</v>
      </c>
      <c r="Z73" s="73"/>
      <c r="AA73" s="71"/>
      <c r="AB73" s="73"/>
      <c r="AC73" s="74"/>
    </row>
    <row r="74" spans="1:29" x14ac:dyDescent="0.2">
      <c r="A74" s="72">
        <v>44034</v>
      </c>
      <c r="B74" s="73">
        <v>3</v>
      </c>
      <c r="C74" s="73">
        <f t="shared" si="2"/>
        <v>143</v>
      </c>
      <c r="D74" s="73">
        <v>4</v>
      </c>
      <c r="E74" s="73">
        <f t="shared" si="3"/>
        <v>103</v>
      </c>
      <c r="F74" s="73">
        <v>1</v>
      </c>
      <c r="G74" s="73">
        <f t="shared" si="0"/>
        <v>27</v>
      </c>
      <c r="H74" s="73">
        <v>0</v>
      </c>
      <c r="I74" s="73">
        <f t="shared" si="4"/>
        <v>24</v>
      </c>
      <c r="J74" s="73">
        <v>0</v>
      </c>
      <c r="K74" s="73">
        <f t="shared" si="10"/>
        <v>3</v>
      </c>
      <c r="L74" s="73">
        <v>0</v>
      </c>
      <c r="M74" s="73">
        <f t="shared" si="5"/>
        <v>5</v>
      </c>
      <c r="N74" s="73">
        <v>0</v>
      </c>
      <c r="O74" s="73">
        <f t="shared" si="6"/>
        <v>13</v>
      </c>
      <c r="P74" s="73">
        <v>0</v>
      </c>
      <c r="Q74" s="73">
        <f t="shared" si="7"/>
        <v>1</v>
      </c>
      <c r="R74" s="73">
        <v>1</v>
      </c>
      <c r="S74" s="73">
        <f t="shared" si="11"/>
        <v>5</v>
      </c>
      <c r="T74" s="73">
        <v>0</v>
      </c>
      <c r="U74" s="73">
        <f t="shared" si="8"/>
        <v>4</v>
      </c>
      <c r="V74" s="73">
        <v>0</v>
      </c>
      <c r="W74" s="73">
        <f t="shared" si="9"/>
        <v>1</v>
      </c>
      <c r="X74" s="73">
        <v>0</v>
      </c>
      <c r="Y74" s="73">
        <f t="shared" si="1"/>
        <v>1</v>
      </c>
      <c r="Z74" s="73"/>
      <c r="AA74" s="71"/>
      <c r="AB74" s="73"/>
      <c r="AC74" s="74"/>
    </row>
    <row r="75" spans="1:29" x14ac:dyDescent="0.2">
      <c r="A75" s="72">
        <v>44035</v>
      </c>
      <c r="B75" s="73">
        <v>8</v>
      </c>
      <c r="C75" s="73">
        <f t="shared" si="2"/>
        <v>151</v>
      </c>
      <c r="D75" s="73">
        <v>4</v>
      </c>
      <c r="E75" s="73">
        <f t="shared" si="3"/>
        <v>107</v>
      </c>
      <c r="F75" s="73">
        <v>2</v>
      </c>
      <c r="G75" s="73">
        <f t="shared" si="0"/>
        <v>29</v>
      </c>
      <c r="H75" s="73">
        <v>1</v>
      </c>
      <c r="I75" s="73">
        <f t="shared" si="4"/>
        <v>25</v>
      </c>
      <c r="J75" s="73">
        <v>0</v>
      </c>
      <c r="K75" s="73">
        <f t="shared" si="10"/>
        <v>3</v>
      </c>
      <c r="L75" s="73">
        <v>0</v>
      </c>
      <c r="M75" s="73">
        <f t="shared" si="5"/>
        <v>5</v>
      </c>
      <c r="N75" s="73">
        <v>0</v>
      </c>
      <c r="O75" s="73">
        <f t="shared" si="6"/>
        <v>13</v>
      </c>
      <c r="P75" s="73">
        <v>0</v>
      </c>
      <c r="Q75" s="73">
        <f t="shared" si="7"/>
        <v>1</v>
      </c>
      <c r="R75" s="73">
        <v>0</v>
      </c>
      <c r="S75" s="73">
        <f t="shared" si="11"/>
        <v>5</v>
      </c>
      <c r="T75" s="73">
        <v>0</v>
      </c>
      <c r="U75" s="73">
        <f t="shared" si="8"/>
        <v>4</v>
      </c>
      <c r="V75" s="73">
        <v>0</v>
      </c>
      <c r="W75" s="73">
        <f t="shared" si="9"/>
        <v>1</v>
      </c>
      <c r="X75" s="73">
        <v>0</v>
      </c>
      <c r="Y75" s="73">
        <f t="shared" si="1"/>
        <v>1</v>
      </c>
      <c r="Z75" s="73"/>
      <c r="AA75" s="71"/>
      <c r="AB75" s="73"/>
      <c r="AC75" s="74"/>
    </row>
    <row r="76" spans="1:29" x14ac:dyDescent="0.2">
      <c r="A76" s="72">
        <v>44036</v>
      </c>
      <c r="B76" s="73">
        <v>5</v>
      </c>
      <c r="C76" s="73">
        <f t="shared" si="2"/>
        <v>156</v>
      </c>
      <c r="D76" s="73">
        <v>2</v>
      </c>
      <c r="E76" s="73">
        <f t="shared" si="3"/>
        <v>109</v>
      </c>
      <c r="F76" s="73">
        <v>1</v>
      </c>
      <c r="G76" s="73">
        <f t="shared" si="0"/>
        <v>30</v>
      </c>
      <c r="H76" s="73">
        <v>0</v>
      </c>
      <c r="I76" s="73">
        <f t="shared" si="4"/>
        <v>25</v>
      </c>
      <c r="J76" s="73">
        <v>0</v>
      </c>
      <c r="K76" s="73">
        <f t="shared" si="10"/>
        <v>3</v>
      </c>
      <c r="L76" s="73">
        <v>0</v>
      </c>
      <c r="M76" s="73">
        <f t="shared" si="5"/>
        <v>5</v>
      </c>
      <c r="N76" s="73">
        <v>0</v>
      </c>
      <c r="O76" s="73">
        <f t="shared" si="6"/>
        <v>13</v>
      </c>
      <c r="P76" s="73">
        <v>0</v>
      </c>
      <c r="Q76" s="73">
        <f t="shared" si="7"/>
        <v>1</v>
      </c>
      <c r="R76" s="73">
        <v>0</v>
      </c>
      <c r="S76" s="73">
        <f t="shared" si="11"/>
        <v>5</v>
      </c>
      <c r="T76" s="73">
        <v>0</v>
      </c>
      <c r="U76" s="73">
        <f t="shared" si="8"/>
        <v>4</v>
      </c>
      <c r="V76" s="73">
        <v>0</v>
      </c>
      <c r="W76" s="73">
        <f t="shared" si="9"/>
        <v>1</v>
      </c>
      <c r="X76" s="73">
        <v>0</v>
      </c>
      <c r="Y76" s="73">
        <f t="shared" si="1"/>
        <v>1</v>
      </c>
      <c r="Z76" s="73"/>
      <c r="AA76" s="71"/>
      <c r="AB76" s="73"/>
      <c r="AC76" s="74"/>
    </row>
    <row r="77" spans="1:29" x14ac:dyDescent="0.2">
      <c r="A77" s="72">
        <v>44039</v>
      </c>
      <c r="B77" s="73">
        <v>3</v>
      </c>
      <c r="C77" s="73">
        <f t="shared" si="2"/>
        <v>159</v>
      </c>
      <c r="D77" s="73">
        <v>9</v>
      </c>
      <c r="E77" s="73">
        <f t="shared" si="3"/>
        <v>118</v>
      </c>
      <c r="F77" s="73">
        <v>3</v>
      </c>
      <c r="G77" s="73">
        <f t="shared" si="0"/>
        <v>33</v>
      </c>
      <c r="H77" s="73">
        <v>3</v>
      </c>
      <c r="I77" s="73">
        <f t="shared" si="4"/>
        <v>28</v>
      </c>
      <c r="J77" s="73">
        <v>0</v>
      </c>
      <c r="K77" s="73">
        <f t="shared" si="10"/>
        <v>3</v>
      </c>
      <c r="L77" s="73">
        <v>0</v>
      </c>
      <c r="M77" s="73">
        <f t="shared" si="5"/>
        <v>5</v>
      </c>
      <c r="N77" s="73">
        <v>0</v>
      </c>
      <c r="O77" s="73">
        <f t="shared" si="6"/>
        <v>13</v>
      </c>
      <c r="P77" s="73">
        <v>0</v>
      </c>
      <c r="Q77" s="73">
        <f t="shared" si="7"/>
        <v>1</v>
      </c>
      <c r="R77" s="73">
        <v>0</v>
      </c>
      <c r="S77" s="73">
        <f t="shared" si="11"/>
        <v>5</v>
      </c>
      <c r="T77" s="73">
        <v>0</v>
      </c>
      <c r="U77" s="73">
        <f t="shared" si="8"/>
        <v>4</v>
      </c>
      <c r="V77" s="73">
        <v>0</v>
      </c>
      <c r="W77" s="73">
        <f t="shared" si="9"/>
        <v>1</v>
      </c>
      <c r="X77" s="73">
        <v>0</v>
      </c>
      <c r="Y77" s="73">
        <f t="shared" si="1"/>
        <v>1</v>
      </c>
      <c r="Z77" s="73"/>
      <c r="AA77" s="71"/>
      <c r="AB77" s="73"/>
      <c r="AC77" s="74"/>
    </row>
    <row r="78" spans="1:29" x14ac:dyDescent="0.2">
      <c r="A78" s="72">
        <v>44040</v>
      </c>
      <c r="B78" s="73">
        <v>6</v>
      </c>
      <c r="C78" s="73">
        <f t="shared" si="2"/>
        <v>165</v>
      </c>
      <c r="D78" s="73">
        <v>2</v>
      </c>
      <c r="E78" s="73">
        <f t="shared" si="3"/>
        <v>120</v>
      </c>
      <c r="F78" s="73">
        <v>4</v>
      </c>
      <c r="G78" s="73">
        <f t="shared" si="0"/>
        <v>37</v>
      </c>
      <c r="H78" s="73">
        <v>0</v>
      </c>
      <c r="I78" s="73">
        <f t="shared" si="4"/>
        <v>28</v>
      </c>
      <c r="J78" s="73">
        <v>0</v>
      </c>
      <c r="K78" s="73">
        <f t="shared" si="10"/>
        <v>3</v>
      </c>
      <c r="L78" s="73">
        <v>0</v>
      </c>
      <c r="M78" s="73">
        <f t="shared" si="5"/>
        <v>5</v>
      </c>
      <c r="N78" s="73">
        <v>0</v>
      </c>
      <c r="O78" s="73">
        <f t="shared" si="6"/>
        <v>13</v>
      </c>
      <c r="P78" s="73">
        <v>0</v>
      </c>
      <c r="Q78" s="73">
        <f t="shared" si="7"/>
        <v>1</v>
      </c>
      <c r="R78" s="73">
        <v>0</v>
      </c>
      <c r="S78" s="73">
        <f t="shared" si="11"/>
        <v>5</v>
      </c>
      <c r="T78" s="73">
        <v>0</v>
      </c>
      <c r="U78" s="73">
        <f t="shared" si="8"/>
        <v>4</v>
      </c>
      <c r="V78" s="73">
        <v>0</v>
      </c>
      <c r="W78" s="73">
        <f t="shared" si="9"/>
        <v>1</v>
      </c>
      <c r="X78" s="73">
        <v>0</v>
      </c>
      <c r="Y78" s="73">
        <f t="shared" si="1"/>
        <v>1</v>
      </c>
      <c r="Z78" s="73"/>
      <c r="AA78" s="71"/>
      <c r="AB78" s="73"/>
      <c r="AC78" s="74"/>
    </row>
    <row r="79" spans="1:29" x14ac:dyDescent="0.2">
      <c r="A79" s="72">
        <v>44041</v>
      </c>
      <c r="B79" s="73">
        <v>6</v>
      </c>
      <c r="C79" s="73">
        <f t="shared" si="2"/>
        <v>171</v>
      </c>
      <c r="D79" s="73">
        <v>3</v>
      </c>
      <c r="E79" s="73">
        <f t="shared" si="3"/>
        <v>123</v>
      </c>
      <c r="F79" s="73">
        <v>0</v>
      </c>
      <c r="G79" s="73">
        <f t="shared" si="0"/>
        <v>37</v>
      </c>
      <c r="H79" s="73">
        <v>1</v>
      </c>
      <c r="I79" s="73">
        <f t="shared" si="4"/>
        <v>29</v>
      </c>
      <c r="J79" s="73">
        <v>0</v>
      </c>
      <c r="K79" s="73">
        <f t="shared" si="10"/>
        <v>3</v>
      </c>
      <c r="L79" s="73">
        <v>0</v>
      </c>
      <c r="M79" s="73">
        <f t="shared" si="5"/>
        <v>5</v>
      </c>
      <c r="N79" s="73">
        <v>0</v>
      </c>
      <c r="O79" s="73">
        <f t="shared" si="6"/>
        <v>13</v>
      </c>
      <c r="P79" s="73">
        <v>0</v>
      </c>
      <c r="Q79" s="73">
        <f t="shared" si="7"/>
        <v>1</v>
      </c>
      <c r="R79" s="73">
        <v>0</v>
      </c>
      <c r="S79" s="73">
        <f t="shared" si="11"/>
        <v>5</v>
      </c>
      <c r="T79" s="73">
        <v>0</v>
      </c>
      <c r="U79" s="73">
        <f t="shared" si="8"/>
        <v>4</v>
      </c>
      <c r="V79" s="73">
        <v>0</v>
      </c>
      <c r="W79" s="73">
        <f t="shared" si="9"/>
        <v>1</v>
      </c>
      <c r="X79" s="73">
        <v>0</v>
      </c>
      <c r="Y79" s="73">
        <f t="shared" si="1"/>
        <v>1</v>
      </c>
      <c r="Z79" s="73"/>
      <c r="AA79" s="71"/>
      <c r="AB79" s="73"/>
      <c r="AC79" s="74"/>
    </row>
    <row r="80" spans="1:29" x14ac:dyDescent="0.2">
      <c r="A80" s="72">
        <v>44042</v>
      </c>
      <c r="B80" s="73">
        <v>4</v>
      </c>
      <c r="C80" s="73">
        <f t="shared" si="2"/>
        <v>175</v>
      </c>
      <c r="D80" s="73">
        <v>1</v>
      </c>
      <c r="E80" s="73">
        <f t="shared" si="3"/>
        <v>124</v>
      </c>
      <c r="F80" s="73">
        <v>13</v>
      </c>
      <c r="G80" s="73">
        <f t="shared" si="0"/>
        <v>50</v>
      </c>
      <c r="H80" s="73">
        <v>2</v>
      </c>
      <c r="I80" s="73">
        <f t="shared" si="4"/>
        <v>31</v>
      </c>
      <c r="J80" s="73">
        <v>0</v>
      </c>
      <c r="K80" s="73">
        <f t="shared" si="10"/>
        <v>3</v>
      </c>
      <c r="L80" s="73">
        <v>0</v>
      </c>
      <c r="M80" s="73">
        <f t="shared" si="5"/>
        <v>5</v>
      </c>
      <c r="N80" s="73">
        <v>0</v>
      </c>
      <c r="O80" s="73">
        <f t="shared" si="6"/>
        <v>13</v>
      </c>
      <c r="P80" s="73">
        <v>1</v>
      </c>
      <c r="Q80" s="73">
        <f t="shared" si="7"/>
        <v>2</v>
      </c>
      <c r="R80" s="73">
        <v>0</v>
      </c>
      <c r="S80" s="73">
        <f t="shared" si="11"/>
        <v>5</v>
      </c>
      <c r="T80" s="73">
        <v>0</v>
      </c>
      <c r="U80" s="73">
        <f t="shared" si="8"/>
        <v>4</v>
      </c>
      <c r="V80" s="73">
        <v>0</v>
      </c>
      <c r="W80" s="73">
        <f t="shared" si="9"/>
        <v>1</v>
      </c>
      <c r="X80" s="73">
        <v>0</v>
      </c>
      <c r="Y80" s="73">
        <f t="shared" si="1"/>
        <v>1</v>
      </c>
      <c r="Z80" s="73"/>
      <c r="AA80" s="71"/>
      <c r="AB80" s="73"/>
      <c r="AC80" s="74"/>
    </row>
    <row r="81" spans="1:29" x14ac:dyDescent="0.2">
      <c r="A81" s="72">
        <v>44043</v>
      </c>
      <c r="B81" s="73">
        <v>4</v>
      </c>
      <c r="C81" s="73">
        <f t="shared" si="2"/>
        <v>179</v>
      </c>
      <c r="D81" s="73">
        <v>5</v>
      </c>
      <c r="E81" s="73">
        <f t="shared" si="3"/>
        <v>129</v>
      </c>
      <c r="F81" s="73">
        <v>2</v>
      </c>
      <c r="G81" s="73">
        <f t="shared" si="0"/>
        <v>52</v>
      </c>
      <c r="H81" s="73">
        <v>1</v>
      </c>
      <c r="I81" s="73">
        <f t="shared" si="4"/>
        <v>32</v>
      </c>
      <c r="J81" s="73">
        <v>0</v>
      </c>
      <c r="K81" s="73">
        <f t="shared" si="10"/>
        <v>3</v>
      </c>
      <c r="L81" s="73">
        <v>0</v>
      </c>
      <c r="M81" s="73">
        <f t="shared" si="5"/>
        <v>5</v>
      </c>
      <c r="N81" s="73">
        <v>0</v>
      </c>
      <c r="O81" s="73">
        <f t="shared" si="6"/>
        <v>13</v>
      </c>
      <c r="P81" s="73">
        <v>2</v>
      </c>
      <c r="Q81" s="73">
        <f t="shared" si="7"/>
        <v>4</v>
      </c>
      <c r="R81" s="73">
        <v>0</v>
      </c>
      <c r="S81" s="73">
        <f t="shared" si="11"/>
        <v>5</v>
      </c>
      <c r="T81" s="73">
        <v>0</v>
      </c>
      <c r="U81" s="73">
        <f t="shared" si="8"/>
        <v>4</v>
      </c>
      <c r="V81" s="73">
        <v>0</v>
      </c>
      <c r="W81" s="73">
        <f t="shared" si="9"/>
        <v>1</v>
      </c>
      <c r="X81" s="73">
        <v>0</v>
      </c>
      <c r="Y81" s="73">
        <f t="shared" si="1"/>
        <v>1</v>
      </c>
      <c r="Z81" s="73"/>
      <c r="AA81" s="71"/>
      <c r="AB81" s="73"/>
      <c r="AC81" s="74"/>
    </row>
    <row r="82" spans="1:29" x14ac:dyDescent="0.2">
      <c r="A82" s="72">
        <v>44044</v>
      </c>
      <c r="B82" s="73"/>
      <c r="C82" s="73">
        <f t="shared" si="2"/>
        <v>179</v>
      </c>
      <c r="D82" s="73"/>
      <c r="E82" s="73">
        <f t="shared" si="3"/>
        <v>129</v>
      </c>
      <c r="F82" s="73"/>
      <c r="G82" s="73">
        <f t="shared" si="0"/>
        <v>52</v>
      </c>
      <c r="H82" s="73"/>
      <c r="I82" s="73">
        <f t="shared" si="4"/>
        <v>32</v>
      </c>
      <c r="J82" s="73"/>
      <c r="K82" s="73">
        <f t="shared" si="10"/>
        <v>3</v>
      </c>
      <c r="L82" s="73"/>
      <c r="M82" s="73">
        <f t="shared" si="5"/>
        <v>5</v>
      </c>
      <c r="N82" s="73"/>
      <c r="O82" s="73">
        <f t="shared" si="6"/>
        <v>13</v>
      </c>
      <c r="P82" s="73"/>
      <c r="Q82" s="73">
        <f t="shared" si="7"/>
        <v>4</v>
      </c>
      <c r="R82" s="73"/>
      <c r="S82" s="73">
        <f t="shared" si="11"/>
        <v>5</v>
      </c>
      <c r="T82" s="73"/>
      <c r="U82" s="73">
        <f t="shared" si="8"/>
        <v>4</v>
      </c>
      <c r="V82" s="73"/>
      <c r="W82" s="73">
        <f t="shared" si="9"/>
        <v>1</v>
      </c>
      <c r="X82" s="73"/>
      <c r="Y82" s="73">
        <f t="shared" si="1"/>
        <v>1</v>
      </c>
      <c r="Z82" s="73"/>
      <c r="AA82" s="71"/>
      <c r="AB82" s="73"/>
      <c r="AC82" s="74"/>
    </row>
    <row r="83" spans="1:29" x14ac:dyDescent="0.2">
      <c r="A83" s="72">
        <v>44045</v>
      </c>
      <c r="B83" s="73"/>
      <c r="C83" s="73">
        <f t="shared" si="2"/>
        <v>179</v>
      </c>
      <c r="D83" s="73"/>
      <c r="E83" s="73">
        <f t="shared" si="3"/>
        <v>129</v>
      </c>
      <c r="F83" s="73"/>
      <c r="G83" s="73">
        <f t="shared" si="0"/>
        <v>52</v>
      </c>
      <c r="H83" s="73"/>
      <c r="I83" s="73">
        <f t="shared" si="4"/>
        <v>32</v>
      </c>
      <c r="J83" s="73"/>
      <c r="K83" s="73">
        <f t="shared" si="10"/>
        <v>3</v>
      </c>
      <c r="L83" s="73"/>
      <c r="M83" s="73">
        <f t="shared" si="5"/>
        <v>5</v>
      </c>
      <c r="N83" s="73"/>
      <c r="O83" s="73">
        <f t="shared" si="6"/>
        <v>13</v>
      </c>
      <c r="P83" s="73"/>
      <c r="Q83" s="73">
        <f t="shared" si="7"/>
        <v>4</v>
      </c>
      <c r="R83" s="73"/>
      <c r="S83" s="73">
        <f t="shared" si="11"/>
        <v>5</v>
      </c>
      <c r="T83" s="73"/>
      <c r="U83" s="73">
        <f t="shared" si="8"/>
        <v>4</v>
      </c>
      <c r="V83" s="73"/>
      <c r="W83" s="73">
        <f t="shared" si="9"/>
        <v>1</v>
      </c>
      <c r="X83" s="73"/>
      <c r="Y83" s="73">
        <f t="shared" si="1"/>
        <v>1</v>
      </c>
      <c r="Z83" s="73"/>
      <c r="AA83" s="71"/>
      <c r="AB83" s="73"/>
      <c r="AC83" s="74"/>
    </row>
    <row r="84" spans="1:29" x14ac:dyDescent="0.2">
      <c r="A84" s="72">
        <v>44046</v>
      </c>
      <c r="B84" s="73">
        <v>8</v>
      </c>
      <c r="C84" s="73">
        <f t="shared" si="2"/>
        <v>187</v>
      </c>
      <c r="D84" s="73">
        <v>5</v>
      </c>
      <c r="E84" s="73">
        <f t="shared" si="3"/>
        <v>134</v>
      </c>
      <c r="F84" s="73">
        <v>9</v>
      </c>
      <c r="G84" s="73">
        <f t="shared" si="0"/>
        <v>61</v>
      </c>
      <c r="H84" s="73">
        <v>0</v>
      </c>
      <c r="I84" s="73">
        <f t="shared" si="4"/>
        <v>32</v>
      </c>
      <c r="J84" s="73">
        <v>0</v>
      </c>
      <c r="K84" s="73">
        <f t="shared" si="10"/>
        <v>3</v>
      </c>
      <c r="L84" s="73">
        <v>0</v>
      </c>
      <c r="M84" s="73">
        <f t="shared" si="5"/>
        <v>5</v>
      </c>
      <c r="N84" s="73">
        <v>0</v>
      </c>
      <c r="O84" s="73">
        <f t="shared" si="6"/>
        <v>13</v>
      </c>
      <c r="P84" s="73">
        <v>0</v>
      </c>
      <c r="Q84" s="73">
        <f t="shared" si="7"/>
        <v>4</v>
      </c>
      <c r="R84" s="73">
        <v>0</v>
      </c>
      <c r="S84" s="73">
        <f t="shared" si="11"/>
        <v>5</v>
      </c>
      <c r="T84" s="73">
        <v>0</v>
      </c>
      <c r="U84" s="73">
        <f t="shared" si="8"/>
        <v>4</v>
      </c>
      <c r="V84" s="73">
        <v>0</v>
      </c>
      <c r="W84" s="73">
        <f t="shared" si="9"/>
        <v>1</v>
      </c>
      <c r="X84" s="73">
        <v>0</v>
      </c>
      <c r="Y84" s="73">
        <f t="shared" si="1"/>
        <v>1</v>
      </c>
      <c r="Z84" s="73"/>
      <c r="AA84" s="71"/>
      <c r="AB84" s="73"/>
      <c r="AC84" s="74"/>
    </row>
    <row r="85" spans="1:29" x14ac:dyDescent="0.2">
      <c r="A85" s="72">
        <v>44047</v>
      </c>
      <c r="B85" s="73">
        <v>8</v>
      </c>
      <c r="C85" s="73">
        <f t="shared" si="2"/>
        <v>195</v>
      </c>
      <c r="D85" s="73">
        <v>1</v>
      </c>
      <c r="E85" s="73">
        <f t="shared" si="3"/>
        <v>135</v>
      </c>
      <c r="F85" s="73">
        <v>1</v>
      </c>
      <c r="G85" s="73">
        <f t="shared" si="0"/>
        <v>62</v>
      </c>
      <c r="H85" s="73">
        <v>1</v>
      </c>
      <c r="I85" s="73">
        <f t="shared" si="4"/>
        <v>33</v>
      </c>
      <c r="J85" s="73">
        <v>0</v>
      </c>
      <c r="K85" s="73">
        <f t="shared" si="10"/>
        <v>3</v>
      </c>
      <c r="L85" s="73">
        <v>0</v>
      </c>
      <c r="M85" s="73">
        <f t="shared" si="5"/>
        <v>5</v>
      </c>
      <c r="N85" s="73">
        <v>0</v>
      </c>
      <c r="O85" s="73">
        <f t="shared" si="6"/>
        <v>13</v>
      </c>
      <c r="P85" s="73">
        <v>0</v>
      </c>
      <c r="Q85" s="73">
        <f t="shared" si="7"/>
        <v>4</v>
      </c>
      <c r="R85" s="73">
        <v>0</v>
      </c>
      <c r="S85" s="73">
        <f t="shared" si="11"/>
        <v>5</v>
      </c>
      <c r="T85" s="73">
        <v>0</v>
      </c>
      <c r="U85" s="73">
        <f t="shared" si="8"/>
        <v>4</v>
      </c>
      <c r="V85" s="73">
        <v>1</v>
      </c>
      <c r="W85" s="73">
        <f t="shared" si="9"/>
        <v>2</v>
      </c>
      <c r="X85" s="73">
        <v>0</v>
      </c>
      <c r="Y85" s="73">
        <f t="shared" si="1"/>
        <v>1</v>
      </c>
      <c r="Z85" s="73"/>
      <c r="AA85" s="71"/>
      <c r="AB85" s="73"/>
      <c r="AC85" s="74"/>
    </row>
    <row r="86" spans="1:29" x14ac:dyDescent="0.2">
      <c r="A86" s="72">
        <v>44048</v>
      </c>
      <c r="B86" s="73">
        <v>11</v>
      </c>
      <c r="C86" s="73">
        <f t="shared" si="2"/>
        <v>206</v>
      </c>
      <c r="D86" s="73">
        <v>1</v>
      </c>
      <c r="E86" s="73">
        <f t="shared" si="3"/>
        <v>136</v>
      </c>
      <c r="F86" s="73">
        <v>7</v>
      </c>
      <c r="G86" s="73">
        <f t="shared" si="0"/>
        <v>69</v>
      </c>
      <c r="H86" s="73">
        <v>0</v>
      </c>
      <c r="I86" s="73">
        <f t="shared" si="4"/>
        <v>33</v>
      </c>
      <c r="J86" s="73">
        <v>0</v>
      </c>
      <c r="K86" s="73">
        <f t="shared" si="10"/>
        <v>3</v>
      </c>
      <c r="L86" s="73">
        <v>0</v>
      </c>
      <c r="M86" s="73">
        <f t="shared" si="5"/>
        <v>5</v>
      </c>
      <c r="N86" s="73">
        <v>0</v>
      </c>
      <c r="O86" s="73">
        <f t="shared" si="6"/>
        <v>13</v>
      </c>
      <c r="P86" s="73">
        <v>0</v>
      </c>
      <c r="Q86" s="73">
        <f t="shared" si="7"/>
        <v>4</v>
      </c>
      <c r="R86" s="73">
        <v>0</v>
      </c>
      <c r="S86" s="73">
        <f t="shared" si="11"/>
        <v>5</v>
      </c>
      <c r="T86" s="73">
        <v>0</v>
      </c>
      <c r="U86" s="73">
        <f t="shared" si="8"/>
        <v>4</v>
      </c>
      <c r="V86" s="73">
        <v>0</v>
      </c>
      <c r="W86" s="73">
        <f t="shared" si="9"/>
        <v>2</v>
      </c>
      <c r="X86" s="73">
        <v>0</v>
      </c>
      <c r="Y86" s="73">
        <f t="shared" si="1"/>
        <v>1</v>
      </c>
      <c r="Z86" s="73"/>
      <c r="AA86" s="71"/>
      <c r="AB86" s="73"/>
      <c r="AC86" s="74"/>
    </row>
    <row r="87" spans="1:29" x14ac:dyDescent="0.2">
      <c r="A87" s="72">
        <v>44049</v>
      </c>
      <c r="B87" s="73">
        <v>7</v>
      </c>
      <c r="C87" s="73">
        <f t="shared" si="2"/>
        <v>213</v>
      </c>
      <c r="D87" s="73">
        <v>3</v>
      </c>
      <c r="E87" s="73">
        <f t="shared" si="3"/>
        <v>139</v>
      </c>
      <c r="F87" s="73">
        <v>5</v>
      </c>
      <c r="G87" s="73">
        <f t="shared" si="0"/>
        <v>74</v>
      </c>
      <c r="H87" s="73">
        <v>0</v>
      </c>
      <c r="I87" s="73">
        <f t="shared" si="4"/>
        <v>33</v>
      </c>
      <c r="J87" s="73">
        <v>0</v>
      </c>
      <c r="K87" s="73">
        <f t="shared" si="10"/>
        <v>3</v>
      </c>
      <c r="L87" s="73">
        <v>0</v>
      </c>
      <c r="M87" s="73">
        <f t="shared" si="5"/>
        <v>5</v>
      </c>
      <c r="N87" s="73">
        <v>0</v>
      </c>
      <c r="O87" s="73">
        <f t="shared" si="6"/>
        <v>13</v>
      </c>
      <c r="P87" s="73">
        <v>0</v>
      </c>
      <c r="Q87" s="73">
        <f t="shared" si="7"/>
        <v>4</v>
      </c>
      <c r="R87" s="73">
        <v>0</v>
      </c>
      <c r="S87" s="73">
        <f t="shared" si="11"/>
        <v>5</v>
      </c>
      <c r="T87" s="73">
        <v>0</v>
      </c>
      <c r="U87" s="73">
        <f t="shared" si="8"/>
        <v>4</v>
      </c>
      <c r="V87" s="73">
        <v>0</v>
      </c>
      <c r="W87" s="73">
        <f t="shared" si="9"/>
        <v>2</v>
      </c>
      <c r="X87" s="73">
        <v>0</v>
      </c>
      <c r="Y87" s="73">
        <f t="shared" si="1"/>
        <v>1</v>
      </c>
      <c r="Z87" s="73"/>
      <c r="AA87" s="71"/>
      <c r="AB87" s="73"/>
      <c r="AC87" s="74"/>
    </row>
    <row r="88" spans="1:29" x14ac:dyDescent="0.2">
      <c r="A88" s="72">
        <v>44050</v>
      </c>
      <c r="B88" s="73">
        <v>4</v>
      </c>
      <c r="C88" s="73">
        <f t="shared" si="2"/>
        <v>217</v>
      </c>
      <c r="D88" s="73">
        <v>4</v>
      </c>
      <c r="E88" s="73">
        <f t="shared" si="3"/>
        <v>143</v>
      </c>
      <c r="F88" s="73">
        <v>1</v>
      </c>
      <c r="G88" s="73">
        <f t="shared" si="0"/>
        <v>75</v>
      </c>
      <c r="H88" s="73">
        <v>0</v>
      </c>
      <c r="I88" s="73">
        <f t="shared" si="4"/>
        <v>33</v>
      </c>
      <c r="J88" s="73">
        <v>0</v>
      </c>
      <c r="K88" s="73">
        <f t="shared" si="10"/>
        <v>3</v>
      </c>
      <c r="L88" s="73">
        <v>0</v>
      </c>
      <c r="M88" s="73">
        <f t="shared" si="5"/>
        <v>5</v>
      </c>
      <c r="N88" s="73">
        <v>0</v>
      </c>
      <c r="O88" s="73">
        <f t="shared" si="6"/>
        <v>13</v>
      </c>
      <c r="P88" s="73">
        <v>0</v>
      </c>
      <c r="Q88" s="73">
        <f t="shared" si="7"/>
        <v>4</v>
      </c>
      <c r="R88" s="73">
        <v>0</v>
      </c>
      <c r="S88" s="73">
        <f t="shared" si="11"/>
        <v>5</v>
      </c>
      <c r="T88" s="73">
        <v>0</v>
      </c>
      <c r="U88" s="73">
        <f t="shared" si="8"/>
        <v>4</v>
      </c>
      <c r="V88" s="73">
        <v>0</v>
      </c>
      <c r="W88" s="73">
        <f t="shared" si="9"/>
        <v>2</v>
      </c>
      <c r="X88" s="73">
        <v>0</v>
      </c>
      <c r="Y88" s="73">
        <f t="shared" si="1"/>
        <v>1</v>
      </c>
      <c r="Z88" s="73"/>
      <c r="AA88" s="71"/>
      <c r="AB88" s="73"/>
      <c r="AC88" s="74"/>
    </row>
    <row r="89" spans="1:29" x14ac:dyDescent="0.2">
      <c r="A89" s="72">
        <v>44051</v>
      </c>
      <c r="B89" s="73"/>
      <c r="C89" s="73">
        <f t="shared" si="2"/>
        <v>217</v>
      </c>
      <c r="D89" s="73"/>
      <c r="E89" s="73">
        <f t="shared" si="3"/>
        <v>143</v>
      </c>
      <c r="F89" s="73"/>
      <c r="G89" s="73">
        <f t="shared" si="0"/>
        <v>75</v>
      </c>
      <c r="H89" s="73"/>
      <c r="I89" s="73">
        <f t="shared" si="4"/>
        <v>33</v>
      </c>
      <c r="J89" s="73"/>
      <c r="K89" s="73">
        <f t="shared" si="10"/>
        <v>3</v>
      </c>
      <c r="L89" s="73"/>
      <c r="M89" s="73">
        <f t="shared" si="5"/>
        <v>5</v>
      </c>
      <c r="N89" s="73"/>
      <c r="O89" s="73">
        <f t="shared" si="6"/>
        <v>13</v>
      </c>
      <c r="P89" s="73"/>
      <c r="Q89" s="73">
        <f t="shared" si="7"/>
        <v>4</v>
      </c>
      <c r="R89" s="73"/>
      <c r="S89" s="73">
        <f t="shared" si="11"/>
        <v>5</v>
      </c>
      <c r="T89" s="73"/>
      <c r="U89" s="73">
        <f t="shared" si="8"/>
        <v>4</v>
      </c>
      <c r="V89" s="73"/>
      <c r="W89" s="73">
        <f t="shared" si="9"/>
        <v>2</v>
      </c>
      <c r="X89" s="73"/>
      <c r="Y89" s="73">
        <f t="shared" si="1"/>
        <v>1</v>
      </c>
      <c r="Z89" s="73"/>
      <c r="AA89" s="71"/>
      <c r="AB89" s="73"/>
      <c r="AC89" s="74"/>
    </row>
    <row r="90" spans="1:29" x14ac:dyDescent="0.2">
      <c r="A90" s="72">
        <v>44052</v>
      </c>
      <c r="B90" s="73"/>
      <c r="C90" s="73">
        <f t="shared" si="2"/>
        <v>217</v>
      </c>
      <c r="D90" s="73"/>
      <c r="E90" s="73">
        <f t="shared" si="3"/>
        <v>143</v>
      </c>
      <c r="F90" s="73"/>
      <c r="G90" s="73">
        <f t="shared" si="0"/>
        <v>75</v>
      </c>
      <c r="H90" s="73"/>
      <c r="I90" s="73">
        <f t="shared" si="4"/>
        <v>33</v>
      </c>
      <c r="J90" s="73"/>
      <c r="K90" s="73">
        <f t="shared" si="10"/>
        <v>3</v>
      </c>
      <c r="L90" s="73"/>
      <c r="M90" s="73">
        <f t="shared" si="5"/>
        <v>5</v>
      </c>
      <c r="N90" s="73"/>
      <c r="O90" s="73">
        <f t="shared" si="6"/>
        <v>13</v>
      </c>
      <c r="P90" s="73"/>
      <c r="Q90" s="73">
        <f t="shared" si="7"/>
        <v>4</v>
      </c>
      <c r="R90" s="73"/>
      <c r="S90" s="73">
        <f t="shared" si="11"/>
        <v>5</v>
      </c>
      <c r="T90" s="73"/>
      <c r="U90" s="73">
        <f t="shared" si="8"/>
        <v>4</v>
      </c>
      <c r="V90" s="73"/>
      <c r="W90" s="73">
        <f t="shared" si="9"/>
        <v>2</v>
      </c>
      <c r="X90" s="73"/>
      <c r="Y90" s="73">
        <f t="shared" si="1"/>
        <v>1</v>
      </c>
      <c r="Z90" s="73"/>
      <c r="AA90" s="71"/>
      <c r="AB90" s="73"/>
      <c r="AC90" s="74"/>
    </row>
    <row r="91" spans="1:29" x14ac:dyDescent="0.2">
      <c r="A91" s="72">
        <v>44053</v>
      </c>
      <c r="B91" s="73">
        <v>7</v>
      </c>
      <c r="C91" s="73">
        <f t="shared" si="2"/>
        <v>224</v>
      </c>
      <c r="D91" s="73">
        <v>3</v>
      </c>
      <c r="E91" s="73">
        <f t="shared" si="3"/>
        <v>146</v>
      </c>
      <c r="F91" s="73">
        <v>9</v>
      </c>
      <c r="G91" s="73">
        <f t="shared" si="0"/>
        <v>84</v>
      </c>
      <c r="H91" s="73">
        <v>2</v>
      </c>
      <c r="I91" s="73">
        <f t="shared" si="4"/>
        <v>35</v>
      </c>
      <c r="J91" s="73">
        <v>0</v>
      </c>
      <c r="K91" s="73">
        <f t="shared" si="10"/>
        <v>3</v>
      </c>
      <c r="L91" s="73">
        <v>0</v>
      </c>
      <c r="M91" s="73">
        <f t="shared" si="5"/>
        <v>5</v>
      </c>
      <c r="N91" s="73">
        <v>0</v>
      </c>
      <c r="O91" s="73">
        <f t="shared" si="6"/>
        <v>13</v>
      </c>
      <c r="P91" s="73">
        <v>0</v>
      </c>
      <c r="Q91" s="73">
        <f t="shared" si="7"/>
        <v>4</v>
      </c>
      <c r="R91" s="73">
        <v>0</v>
      </c>
      <c r="S91" s="73">
        <f t="shared" si="11"/>
        <v>5</v>
      </c>
      <c r="T91" s="73">
        <v>0</v>
      </c>
      <c r="U91" s="73">
        <f t="shared" si="8"/>
        <v>4</v>
      </c>
      <c r="V91" s="73">
        <v>0</v>
      </c>
      <c r="W91" s="73">
        <f t="shared" si="9"/>
        <v>2</v>
      </c>
      <c r="X91" s="73">
        <v>0</v>
      </c>
      <c r="Y91" s="73">
        <f t="shared" si="1"/>
        <v>1</v>
      </c>
      <c r="Z91" s="73"/>
      <c r="AA91" s="71"/>
      <c r="AB91" s="73"/>
      <c r="AC91" s="74"/>
    </row>
    <row r="92" spans="1:29" x14ac:dyDescent="0.2">
      <c r="A92" s="72">
        <v>44054</v>
      </c>
      <c r="B92" s="73">
        <v>10</v>
      </c>
      <c r="C92" s="73">
        <f t="shared" si="2"/>
        <v>234</v>
      </c>
      <c r="D92" s="73">
        <v>3</v>
      </c>
      <c r="E92" s="73">
        <f t="shared" si="3"/>
        <v>149</v>
      </c>
      <c r="F92" s="73">
        <v>12</v>
      </c>
      <c r="G92" s="73">
        <f t="shared" si="0"/>
        <v>96</v>
      </c>
      <c r="H92" s="73">
        <v>2</v>
      </c>
      <c r="I92" s="73">
        <f t="shared" si="4"/>
        <v>37</v>
      </c>
      <c r="J92" s="73">
        <v>0</v>
      </c>
      <c r="K92" s="73">
        <f t="shared" si="10"/>
        <v>3</v>
      </c>
      <c r="L92" s="73">
        <v>0</v>
      </c>
      <c r="M92" s="73">
        <f t="shared" si="5"/>
        <v>5</v>
      </c>
      <c r="N92" s="73">
        <v>0</v>
      </c>
      <c r="O92" s="73">
        <f t="shared" si="6"/>
        <v>13</v>
      </c>
      <c r="P92" s="73">
        <v>0</v>
      </c>
      <c r="Q92" s="73">
        <f t="shared" si="7"/>
        <v>4</v>
      </c>
      <c r="R92" s="73">
        <v>0</v>
      </c>
      <c r="S92" s="73">
        <f t="shared" si="11"/>
        <v>5</v>
      </c>
      <c r="T92" s="73">
        <v>0</v>
      </c>
      <c r="U92" s="73">
        <f t="shared" si="8"/>
        <v>4</v>
      </c>
      <c r="V92" s="73">
        <v>0</v>
      </c>
      <c r="W92" s="73">
        <f t="shared" si="9"/>
        <v>2</v>
      </c>
      <c r="X92" s="73">
        <v>0</v>
      </c>
      <c r="Y92" s="73">
        <f t="shared" si="1"/>
        <v>1</v>
      </c>
      <c r="Z92" s="73"/>
      <c r="AA92" s="71"/>
      <c r="AB92" s="73"/>
      <c r="AC92" s="74"/>
    </row>
    <row r="93" spans="1:29" x14ac:dyDescent="0.2">
      <c r="A93" s="72">
        <v>44055</v>
      </c>
      <c r="B93" s="73">
        <v>7</v>
      </c>
      <c r="C93" s="73">
        <f t="shared" si="2"/>
        <v>241</v>
      </c>
      <c r="D93" s="73">
        <v>2</v>
      </c>
      <c r="E93" s="73">
        <f t="shared" si="3"/>
        <v>151</v>
      </c>
      <c r="F93" s="73">
        <v>7</v>
      </c>
      <c r="G93" s="73">
        <f t="shared" si="0"/>
        <v>103</v>
      </c>
      <c r="H93" s="73">
        <v>3</v>
      </c>
      <c r="I93" s="73">
        <f t="shared" si="4"/>
        <v>40</v>
      </c>
      <c r="J93" s="73">
        <v>0</v>
      </c>
      <c r="K93" s="73">
        <f t="shared" si="10"/>
        <v>3</v>
      </c>
      <c r="L93" s="73">
        <v>1</v>
      </c>
      <c r="M93" s="73">
        <f t="shared" si="5"/>
        <v>6</v>
      </c>
      <c r="N93" s="73">
        <v>0</v>
      </c>
      <c r="O93" s="73">
        <f t="shared" si="6"/>
        <v>13</v>
      </c>
      <c r="P93" s="73">
        <v>0</v>
      </c>
      <c r="Q93" s="73">
        <f t="shared" si="7"/>
        <v>4</v>
      </c>
      <c r="R93" s="73">
        <v>0</v>
      </c>
      <c r="S93" s="73">
        <f t="shared" si="11"/>
        <v>5</v>
      </c>
      <c r="T93" s="73">
        <v>0</v>
      </c>
      <c r="U93" s="73">
        <f t="shared" si="8"/>
        <v>4</v>
      </c>
      <c r="V93" s="73">
        <v>0</v>
      </c>
      <c r="W93" s="73">
        <f t="shared" si="9"/>
        <v>2</v>
      </c>
      <c r="X93" s="73">
        <v>0</v>
      </c>
      <c r="Y93" s="73">
        <f t="shared" si="1"/>
        <v>1</v>
      </c>
      <c r="Z93" s="73"/>
      <c r="AA93" s="71"/>
      <c r="AB93" s="73"/>
      <c r="AC93" s="74"/>
    </row>
    <row r="94" spans="1:29" x14ac:dyDescent="0.2">
      <c r="A94" s="72">
        <v>44056</v>
      </c>
      <c r="B94" s="73">
        <v>9</v>
      </c>
      <c r="C94" s="73">
        <f t="shared" si="2"/>
        <v>250</v>
      </c>
      <c r="D94" s="73">
        <v>3</v>
      </c>
      <c r="E94" s="73">
        <f t="shared" si="3"/>
        <v>154</v>
      </c>
      <c r="F94" s="73">
        <v>7</v>
      </c>
      <c r="G94" s="73">
        <f t="shared" si="0"/>
        <v>110</v>
      </c>
      <c r="H94" s="73">
        <v>1</v>
      </c>
      <c r="I94" s="73">
        <f t="shared" si="4"/>
        <v>41</v>
      </c>
      <c r="J94" s="73">
        <v>0</v>
      </c>
      <c r="K94" s="73">
        <f t="shared" si="10"/>
        <v>3</v>
      </c>
      <c r="L94" s="73">
        <v>0</v>
      </c>
      <c r="M94" s="73">
        <f t="shared" si="5"/>
        <v>6</v>
      </c>
      <c r="N94" s="73">
        <v>0</v>
      </c>
      <c r="O94" s="73">
        <f t="shared" si="6"/>
        <v>13</v>
      </c>
      <c r="P94" s="73">
        <v>0</v>
      </c>
      <c r="Q94" s="73">
        <f t="shared" si="7"/>
        <v>4</v>
      </c>
      <c r="R94" s="73">
        <v>0</v>
      </c>
      <c r="S94" s="73">
        <f t="shared" si="11"/>
        <v>5</v>
      </c>
      <c r="T94" s="73">
        <v>0</v>
      </c>
      <c r="U94" s="73">
        <f t="shared" si="8"/>
        <v>4</v>
      </c>
      <c r="V94" s="73">
        <v>0</v>
      </c>
      <c r="W94" s="73">
        <f t="shared" si="9"/>
        <v>2</v>
      </c>
      <c r="X94" s="73">
        <v>0</v>
      </c>
      <c r="Y94" s="73">
        <f t="shared" si="1"/>
        <v>1</v>
      </c>
      <c r="Z94" s="73"/>
      <c r="AA94" s="71"/>
      <c r="AB94" s="73"/>
      <c r="AC94" s="74"/>
    </row>
    <row r="95" spans="1:29" x14ac:dyDescent="0.2">
      <c r="A95" s="72">
        <v>44057</v>
      </c>
      <c r="B95" s="73">
        <v>2</v>
      </c>
      <c r="C95" s="73">
        <f t="shared" si="2"/>
        <v>252</v>
      </c>
      <c r="D95" s="73">
        <v>1</v>
      </c>
      <c r="E95" s="73">
        <f t="shared" si="3"/>
        <v>155</v>
      </c>
      <c r="F95" s="73">
        <v>9</v>
      </c>
      <c r="G95" s="73">
        <f t="shared" si="0"/>
        <v>119</v>
      </c>
      <c r="H95" s="73">
        <v>0</v>
      </c>
      <c r="I95" s="73">
        <f t="shared" si="4"/>
        <v>41</v>
      </c>
      <c r="J95" s="73">
        <v>0</v>
      </c>
      <c r="K95" s="73">
        <f t="shared" si="10"/>
        <v>3</v>
      </c>
      <c r="L95" s="73">
        <v>0</v>
      </c>
      <c r="M95" s="73">
        <f t="shared" si="5"/>
        <v>6</v>
      </c>
      <c r="N95" s="73">
        <v>1</v>
      </c>
      <c r="O95" s="73">
        <f t="shared" si="6"/>
        <v>14</v>
      </c>
      <c r="P95" s="73">
        <v>0</v>
      </c>
      <c r="Q95" s="73">
        <f t="shared" si="7"/>
        <v>4</v>
      </c>
      <c r="R95" s="73">
        <v>0</v>
      </c>
      <c r="S95" s="73">
        <f t="shared" si="11"/>
        <v>5</v>
      </c>
      <c r="T95" s="73">
        <v>0</v>
      </c>
      <c r="U95" s="73">
        <f t="shared" si="8"/>
        <v>4</v>
      </c>
      <c r="V95" s="73">
        <v>0</v>
      </c>
      <c r="W95" s="73">
        <f t="shared" si="9"/>
        <v>2</v>
      </c>
      <c r="X95" s="73">
        <v>0</v>
      </c>
      <c r="Y95" s="73">
        <f t="shared" si="1"/>
        <v>1</v>
      </c>
      <c r="Z95" s="73"/>
      <c r="AA95" s="71"/>
      <c r="AB95" s="73"/>
      <c r="AC95" s="74"/>
    </row>
    <row r="96" spans="1:29" x14ac:dyDescent="0.2">
      <c r="A96" s="72">
        <v>44058</v>
      </c>
      <c r="B96" s="73"/>
      <c r="C96" s="73">
        <f t="shared" si="2"/>
        <v>252</v>
      </c>
      <c r="D96" s="73"/>
      <c r="E96" s="73">
        <f t="shared" si="3"/>
        <v>155</v>
      </c>
      <c r="F96" s="73"/>
      <c r="G96" s="73">
        <f t="shared" si="0"/>
        <v>119</v>
      </c>
      <c r="H96" s="73"/>
      <c r="I96" s="73">
        <f t="shared" si="4"/>
        <v>41</v>
      </c>
      <c r="J96" s="73"/>
      <c r="K96" s="73">
        <f t="shared" si="10"/>
        <v>3</v>
      </c>
      <c r="L96" s="73"/>
      <c r="M96" s="73">
        <f t="shared" si="5"/>
        <v>6</v>
      </c>
      <c r="N96" s="73"/>
      <c r="O96" s="73">
        <f t="shared" si="6"/>
        <v>14</v>
      </c>
      <c r="P96" s="73"/>
      <c r="Q96" s="73">
        <f t="shared" si="7"/>
        <v>4</v>
      </c>
      <c r="R96" s="73"/>
      <c r="S96" s="73">
        <f t="shared" si="11"/>
        <v>5</v>
      </c>
      <c r="T96" s="73"/>
      <c r="U96" s="73">
        <f t="shared" si="8"/>
        <v>4</v>
      </c>
      <c r="V96" s="73"/>
      <c r="W96" s="73">
        <f t="shared" si="9"/>
        <v>2</v>
      </c>
      <c r="X96" s="73"/>
      <c r="Y96" s="73">
        <f t="shared" si="1"/>
        <v>1</v>
      </c>
      <c r="Z96" s="73"/>
      <c r="AA96" s="71"/>
      <c r="AB96" s="73"/>
      <c r="AC96" s="74"/>
    </row>
    <row r="97" spans="1:29" x14ac:dyDescent="0.2">
      <c r="A97" s="72">
        <v>44059</v>
      </c>
      <c r="B97" s="73"/>
      <c r="C97" s="73">
        <f t="shared" si="2"/>
        <v>252</v>
      </c>
      <c r="D97" s="73"/>
      <c r="E97" s="73">
        <f t="shared" si="3"/>
        <v>155</v>
      </c>
      <c r="F97" s="73"/>
      <c r="G97" s="73">
        <f t="shared" si="0"/>
        <v>119</v>
      </c>
      <c r="H97" s="73"/>
      <c r="I97" s="73">
        <f t="shared" si="4"/>
        <v>41</v>
      </c>
      <c r="J97" s="73"/>
      <c r="K97" s="73">
        <f t="shared" si="10"/>
        <v>3</v>
      </c>
      <c r="L97" s="73"/>
      <c r="M97" s="73">
        <f t="shared" si="5"/>
        <v>6</v>
      </c>
      <c r="N97" s="73"/>
      <c r="O97" s="73">
        <f t="shared" si="6"/>
        <v>14</v>
      </c>
      <c r="P97" s="73"/>
      <c r="Q97" s="73">
        <f t="shared" si="7"/>
        <v>4</v>
      </c>
      <c r="R97" s="73"/>
      <c r="S97" s="73">
        <f t="shared" si="11"/>
        <v>5</v>
      </c>
      <c r="T97" s="73"/>
      <c r="U97" s="73">
        <f t="shared" si="8"/>
        <v>4</v>
      </c>
      <c r="V97" s="73"/>
      <c r="W97" s="73">
        <f t="shared" si="9"/>
        <v>2</v>
      </c>
      <c r="X97" s="73"/>
      <c r="Y97" s="73">
        <f t="shared" si="1"/>
        <v>1</v>
      </c>
      <c r="Z97" s="73"/>
      <c r="AA97" s="71"/>
      <c r="AB97" s="73"/>
      <c r="AC97" s="74"/>
    </row>
    <row r="98" spans="1:29" x14ac:dyDescent="0.2">
      <c r="A98" s="72">
        <v>44060</v>
      </c>
      <c r="B98" s="73">
        <v>12</v>
      </c>
      <c r="C98" s="73">
        <f t="shared" si="2"/>
        <v>264</v>
      </c>
      <c r="D98" s="73">
        <v>8</v>
      </c>
      <c r="E98" s="73">
        <f t="shared" si="3"/>
        <v>163</v>
      </c>
      <c r="F98" s="73">
        <v>14</v>
      </c>
      <c r="G98" s="73">
        <f t="shared" si="0"/>
        <v>133</v>
      </c>
      <c r="H98" s="73">
        <v>0</v>
      </c>
      <c r="I98" s="73">
        <f t="shared" si="4"/>
        <v>41</v>
      </c>
      <c r="J98" s="73">
        <v>0</v>
      </c>
      <c r="K98" s="73">
        <f t="shared" si="10"/>
        <v>3</v>
      </c>
      <c r="L98" s="73">
        <v>1</v>
      </c>
      <c r="M98" s="73">
        <f t="shared" si="5"/>
        <v>7</v>
      </c>
      <c r="N98" s="73">
        <v>1</v>
      </c>
      <c r="O98" s="73">
        <f t="shared" si="6"/>
        <v>15</v>
      </c>
      <c r="P98" s="73">
        <v>0</v>
      </c>
      <c r="Q98" s="73">
        <f t="shared" si="7"/>
        <v>4</v>
      </c>
      <c r="R98" s="73">
        <v>0</v>
      </c>
      <c r="S98" s="73">
        <f t="shared" si="11"/>
        <v>5</v>
      </c>
      <c r="T98" s="73">
        <v>0</v>
      </c>
      <c r="U98" s="73">
        <f t="shared" si="8"/>
        <v>4</v>
      </c>
      <c r="V98" s="73">
        <v>0</v>
      </c>
      <c r="W98" s="73">
        <f t="shared" si="9"/>
        <v>2</v>
      </c>
      <c r="X98" s="73">
        <v>0</v>
      </c>
      <c r="Y98" s="73">
        <f t="shared" si="1"/>
        <v>1</v>
      </c>
      <c r="Z98" s="73"/>
      <c r="AA98" s="71"/>
      <c r="AB98" s="73"/>
      <c r="AC98" s="74"/>
    </row>
    <row r="99" spans="1:29" x14ac:dyDescent="0.2">
      <c r="A99" s="72">
        <v>44061</v>
      </c>
      <c r="B99" s="73">
        <v>10</v>
      </c>
      <c r="C99" s="73">
        <f t="shared" si="2"/>
        <v>274</v>
      </c>
      <c r="D99" s="73">
        <v>3</v>
      </c>
      <c r="E99" s="73">
        <f t="shared" si="3"/>
        <v>166</v>
      </c>
      <c r="F99" s="73">
        <v>6</v>
      </c>
      <c r="G99" s="73">
        <f t="shared" si="0"/>
        <v>139</v>
      </c>
      <c r="H99" s="73">
        <v>1</v>
      </c>
      <c r="I99" s="73">
        <f t="shared" si="4"/>
        <v>42</v>
      </c>
      <c r="J99" s="73">
        <v>0</v>
      </c>
      <c r="K99" s="73">
        <f t="shared" si="10"/>
        <v>3</v>
      </c>
      <c r="L99" s="73">
        <v>0</v>
      </c>
      <c r="M99" s="73">
        <f t="shared" si="5"/>
        <v>7</v>
      </c>
      <c r="N99" s="73">
        <v>0</v>
      </c>
      <c r="O99" s="73">
        <f t="shared" si="6"/>
        <v>15</v>
      </c>
      <c r="P99" s="73">
        <v>1</v>
      </c>
      <c r="Q99" s="73">
        <f t="shared" si="7"/>
        <v>5</v>
      </c>
      <c r="R99" s="73">
        <v>0</v>
      </c>
      <c r="S99" s="73">
        <f t="shared" si="11"/>
        <v>5</v>
      </c>
      <c r="T99" s="73">
        <v>1</v>
      </c>
      <c r="U99" s="73">
        <f t="shared" si="8"/>
        <v>5</v>
      </c>
      <c r="V99" s="73">
        <v>0</v>
      </c>
      <c r="W99" s="73">
        <f t="shared" si="9"/>
        <v>2</v>
      </c>
      <c r="X99" s="73">
        <v>0</v>
      </c>
      <c r="Y99" s="73">
        <f t="shared" si="1"/>
        <v>1</v>
      </c>
      <c r="Z99" s="73"/>
      <c r="AA99" s="71"/>
      <c r="AB99" s="73"/>
      <c r="AC99" s="74"/>
    </row>
    <row r="100" spans="1:29" x14ac:dyDescent="0.2">
      <c r="A100" s="72">
        <v>44062</v>
      </c>
      <c r="B100" s="73">
        <v>8</v>
      </c>
      <c r="C100" s="73">
        <f t="shared" si="2"/>
        <v>282</v>
      </c>
      <c r="D100" s="73">
        <v>6</v>
      </c>
      <c r="E100" s="73">
        <f t="shared" si="3"/>
        <v>172</v>
      </c>
      <c r="F100" s="73">
        <v>4</v>
      </c>
      <c r="G100" s="73">
        <f t="shared" si="0"/>
        <v>143</v>
      </c>
      <c r="H100" s="73">
        <v>0</v>
      </c>
      <c r="I100" s="73">
        <f t="shared" si="4"/>
        <v>42</v>
      </c>
      <c r="J100" s="73">
        <v>0</v>
      </c>
      <c r="K100" s="73">
        <f t="shared" si="10"/>
        <v>3</v>
      </c>
      <c r="L100" s="73">
        <v>3</v>
      </c>
      <c r="M100" s="73">
        <f t="shared" si="5"/>
        <v>10</v>
      </c>
      <c r="N100" s="73">
        <v>2</v>
      </c>
      <c r="O100" s="73">
        <f t="shared" si="6"/>
        <v>17</v>
      </c>
      <c r="P100" s="73">
        <v>0</v>
      </c>
      <c r="Q100" s="73">
        <f t="shared" si="7"/>
        <v>5</v>
      </c>
      <c r="R100" s="73">
        <v>0</v>
      </c>
      <c r="S100" s="73">
        <f t="shared" si="11"/>
        <v>5</v>
      </c>
      <c r="T100" s="73">
        <v>0</v>
      </c>
      <c r="U100" s="73">
        <f t="shared" si="8"/>
        <v>5</v>
      </c>
      <c r="V100" s="73">
        <v>0</v>
      </c>
      <c r="W100" s="73">
        <f t="shared" si="9"/>
        <v>2</v>
      </c>
      <c r="X100" s="73">
        <v>0</v>
      </c>
      <c r="Y100" s="73">
        <f t="shared" si="1"/>
        <v>1</v>
      </c>
      <c r="Z100" s="73"/>
      <c r="AA100" s="71"/>
      <c r="AB100" s="73"/>
      <c r="AC100" s="74"/>
    </row>
    <row r="101" spans="1:29" x14ac:dyDescent="0.2">
      <c r="A101" s="72">
        <v>44063</v>
      </c>
      <c r="B101" s="73">
        <v>11</v>
      </c>
      <c r="C101" s="73">
        <f t="shared" si="2"/>
        <v>293</v>
      </c>
      <c r="D101" s="73">
        <v>4</v>
      </c>
      <c r="E101" s="73">
        <f t="shared" si="3"/>
        <v>176</v>
      </c>
      <c r="F101" s="73">
        <v>2</v>
      </c>
      <c r="G101" s="73">
        <f t="shared" si="0"/>
        <v>145</v>
      </c>
      <c r="H101" s="73">
        <v>1</v>
      </c>
      <c r="I101" s="73">
        <f t="shared" si="4"/>
        <v>43</v>
      </c>
      <c r="J101" s="73">
        <v>0</v>
      </c>
      <c r="K101" s="73">
        <f t="shared" si="10"/>
        <v>3</v>
      </c>
      <c r="L101" s="73">
        <v>3</v>
      </c>
      <c r="M101" s="73">
        <f t="shared" si="5"/>
        <v>13</v>
      </c>
      <c r="N101" s="73">
        <v>2</v>
      </c>
      <c r="O101" s="73">
        <f t="shared" si="6"/>
        <v>19</v>
      </c>
      <c r="P101" s="73">
        <v>0</v>
      </c>
      <c r="Q101" s="73">
        <f t="shared" si="7"/>
        <v>5</v>
      </c>
      <c r="R101" s="73">
        <v>0</v>
      </c>
      <c r="S101" s="73">
        <f t="shared" si="11"/>
        <v>5</v>
      </c>
      <c r="T101" s="73">
        <v>0</v>
      </c>
      <c r="U101" s="73">
        <f t="shared" si="8"/>
        <v>5</v>
      </c>
      <c r="V101" s="73">
        <v>0</v>
      </c>
      <c r="W101" s="73">
        <f t="shared" si="9"/>
        <v>2</v>
      </c>
      <c r="X101" s="73">
        <v>0</v>
      </c>
      <c r="Y101" s="73">
        <f t="shared" si="1"/>
        <v>1</v>
      </c>
      <c r="Z101" s="73"/>
      <c r="AA101" s="71"/>
      <c r="AB101" s="73"/>
      <c r="AC101" s="74"/>
    </row>
    <row r="102" spans="1:29" x14ac:dyDescent="0.2">
      <c r="A102" s="72">
        <v>44064</v>
      </c>
      <c r="B102" s="73">
        <v>4</v>
      </c>
      <c r="C102" s="73">
        <f t="shared" si="2"/>
        <v>297</v>
      </c>
      <c r="D102" s="73">
        <v>2</v>
      </c>
      <c r="E102" s="73">
        <f t="shared" si="3"/>
        <v>178</v>
      </c>
      <c r="F102" s="73">
        <v>2</v>
      </c>
      <c r="G102" s="73">
        <f t="shared" si="0"/>
        <v>147</v>
      </c>
      <c r="H102" s="73">
        <v>3</v>
      </c>
      <c r="I102" s="73">
        <f t="shared" si="4"/>
        <v>46</v>
      </c>
      <c r="J102" s="73">
        <v>0</v>
      </c>
      <c r="K102" s="73">
        <f t="shared" si="10"/>
        <v>3</v>
      </c>
      <c r="L102" s="73">
        <v>1</v>
      </c>
      <c r="M102" s="73">
        <f t="shared" si="5"/>
        <v>14</v>
      </c>
      <c r="N102" s="73">
        <v>0</v>
      </c>
      <c r="O102" s="73">
        <f t="shared" si="6"/>
        <v>19</v>
      </c>
      <c r="P102" s="73">
        <v>0</v>
      </c>
      <c r="Q102" s="73">
        <f t="shared" si="7"/>
        <v>5</v>
      </c>
      <c r="R102" s="73">
        <v>0</v>
      </c>
      <c r="S102" s="73">
        <f t="shared" si="11"/>
        <v>5</v>
      </c>
      <c r="T102" s="73">
        <v>0</v>
      </c>
      <c r="U102" s="73">
        <f t="shared" si="8"/>
        <v>5</v>
      </c>
      <c r="V102" s="73">
        <v>0</v>
      </c>
      <c r="W102" s="73">
        <f t="shared" si="9"/>
        <v>2</v>
      </c>
      <c r="X102" s="73">
        <v>0</v>
      </c>
      <c r="Y102" s="73">
        <f t="shared" si="1"/>
        <v>1</v>
      </c>
      <c r="Z102" s="73"/>
      <c r="AA102" s="71"/>
      <c r="AB102" s="73"/>
      <c r="AC102" s="74"/>
    </row>
    <row r="103" spans="1:29" x14ac:dyDescent="0.2">
      <c r="A103" s="72">
        <v>44065</v>
      </c>
      <c r="B103" s="73"/>
      <c r="C103" s="73">
        <f t="shared" si="2"/>
        <v>297</v>
      </c>
      <c r="D103" s="73"/>
      <c r="E103" s="73">
        <f t="shared" si="3"/>
        <v>178</v>
      </c>
      <c r="F103" s="73"/>
      <c r="G103" s="73">
        <f t="shared" si="0"/>
        <v>147</v>
      </c>
      <c r="H103" s="73"/>
      <c r="I103" s="73">
        <f t="shared" si="4"/>
        <v>46</v>
      </c>
      <c r="J103" s="73"/>
      <c r="K103" s="73">
        <f t="shared" si="10"/>
        <v>3</v>
      </c>
      <c r="L103" s="73"/>
      <c r="M103" s="73">
        <f t="shared" si="5"/>
        <v>14</v>
      </c>
      <c r="N103" s="73"/>
      <c r="O103" s="73">
        <f t="shared" si="6"/>
        <v>19</v>
      </c>
      <c r="P103" s="73"/>
      <c r="Q103" s="73">
        <f t="shared" si="7"/>
        <v>5</v>
      </c>
      <c r="R103" s="73"/>
      <c r="S103" s="73">
        <f t="shared" si="11"/>
        <v>5</v>
      </c>
      <c r="T103" s="73"/>
      <c r="U103" s="73">
        <f t="shared" si="8"/>
        <v>5</v>
      </c>
      <c r="V103" s="73"/>
      <c r="W103" s="73">
        <f t="shared" si="9"/>
        <v>2</v>
      </c>
      <c r="X103" s="73"/>
      <c r="Y103" s="73">
        <f t="shared" si="1"/>
        <v>1</v>
      </c>
      <c r="Z103" s="73"/>
      <c r="AA103" s="71"/>
      <c r="AB103" s="73"/>
      <c r="AC103" s="74"/>
    </row>
    <row r="104" spans="1:29" x14ac:dyDescent="0.2">
      <c r="A104" s="72">
        <v>44066</v>
      </c>
      <c r="B104" s="73"/>
      <c r="C104" s="73">
        <f t="shared" si="2"/>
        <v>297</v>
      </c>
      <c r="D104" s="73"/>
      <c r="E104" s="73">
        <f t="shared" si="3"/>
        <v>178</v>
      </c>
      <c r="F104" s="73"/>
      <c r="G104" s="73">
        <f t="shared" si="0"/>
        <v>147</v>
      </c>
      <c r="H104" s="73"/>
      <c r="I104" s="73">
        <f t="shared" si="4"/>
        <v>46</v>
      </c>
      <c r="J104" s="73"/>
      <c r="K104" s="73">
        <f t="shared" si="10"/>
        <v>3</v>
      </c>
      <c r="L104" s="73"/>
      <c r="M104" s="73">
        <f t="shared" si="5"/>
        <v>14</v>
      </c>
      <c r="N104" s="73"/>
      <c r="O104" s="73">
        <f t="shared" si="6"/>
        <v>19</v>
      </c>
      <c r="P104" s="73"/>
      <c r="Q104" s="73">
        <f t="shared" si="7"/>
        <v>5</v>
      </c>
      <c r="R104" s="73"/>
      <c r="S104" s="73">
        <f t="shared" si="11"/>
        <v>5</v>
      </c>
      <c r="T104" s="73"/>
      <c r="U104" s="73">
        <f t="shared" si="8"/>
        <v>5</v>
      </c>
      <c r="V104" s="73"/>
      <c r="W104" s="73">
        <f t="shared" si="9"/>
        <v>2</v>
      </c>
      <c r="X104" s="73"/>
      <c r="Y104" s="73">
        <f t="shared" si="1"/>
        <v>1</v>
      </c>
      <c r="Z104" s="73"/>
      <c r="AA104" s="71"/>
      <c r="AB104" s="73"/>
      <c r="AC104" s="74"/>
    </row>
    <row r="105" spans="1:29" x14ac:dyDescent="0.2">
      <c r="A105" s="72">
        <v>44067</v>
      </c>
      <c r="B105" s="73">
        <v>21</v>
      </c>
      <c r="C105" s="73">
        <f t="shared" si="2"/>
        <v>318</v>
      </c>
      <c r="D105" s="73">
        <v>11</v>
      </c>
      <c r="E105" s="73">
        <f t="shared" si="3"/>
        <v>189</v>
      </c>
      <c r="F105" s="73">
        <v>6</v>
      </c>
      <c r="G105" s="73">
        <f t="shared" si="0"/>
        <v>153</v>
      </c>
      <c r="H105" s="73">
        <v>3</v>
      </c>
      <c r="I105" s="73">
        <f t="shared" si="4"/>
        <v>49</v>
      </c>
      <c r="J105" s="73">
        <v>1</v>
      </c>
      <c r="K105" s="73">
        <f t="shared" si="10"/>
        <v>4</v>
      </c>
      <c r="L105" s="73">
        <v>2</v>
      </c>
      <c r="M105" s="73">
        <f t="shared" si="5"/>
        <v>16</v>
      </c>
      <c r="N105" s="73">
        <v>3</v>
      </c>
      <c r="O105" s="73">
        <f t="shared" si="6"/>
        <v>22</v>
      </c>
      <c r="P105" s="73">
        <v>0</v>
      </c>
      <c r="Q105" s="73">
        <f t="shared" si="7"/>
        <v>5</v>
      </c>
      <c r="R105" s="73">
        <v>2</v>
      </c>
      <c r="S105" s="73">
        <f t="shared" si="11"/>
        <v>7</v>
      </c>
      <c r="T105" s="73">
        <v>0</v>
      </c>
      <c r="U105" s="73">
        <f t="shared" si="8"/>
        <v>5</v>
      </c>
      <c r="V105" s="73">
        <v>0</v>
      </c>
      <c r="W105" s="73">
        <f t="shared" si="9"/>
        <v>2</v>
      </c>
      <c r="X105" s="73">
        <v>0</v>
      </c>
      <c r="Y105" s="73">
        <f t="shared" si="1"/>
        <v>1</v>
      </c>
      <c r="Z105" s="73"/>
      <c r="AA105" s="71"/>
      <c r="AB105" s="73"/>
      <c r="AC105" s="74"/>
    </row>
    <row r="106" spans="1:29" x14ac:dyDescent="0.2">
      <c r="A106" s="72">
        <v>44068</v>
      </c>
      <c r="B106" s="73">
        <v>12</v>
      </c>
      <c r="C106" s="73">
        <f>SUM(C105,B106)</f>
        <v>330</v>
      </c>
      <c r="D106" s="73">
        <v>5</v>
      </c>
      <c r="E106" s="73">
        <f t="shared" si="3"/>
        <v>194</v>
      </c>
      <c r="F106" s="73">
        <v>2</v>
      </c>
      <c r="G106" s="73">
        <f t="shared" si="0"/>
        <v>155</v>
      </c>
      <c r="H106" s="73">
        <v>1</v>
      </c>
      <c r="I106" s="73">
        <f t="shared" si="4"/>
        <v>50</v>
      </c>
      <c r="J106" s="73">
        <v>1</v>
      </c>
      <c r="K106" s="73">
        <f t="shared" si="10"/>
        <v>5</v>
      </c>
      <c r="L106" s="73">
        <v>0</v>
      </c>
      <c r="M106" s="73">
        <f t="shared" si="5"/>
        <v>16</v>
      </c>
      <c r="N106" s="73">
        <v>0</v>
      </c>
      <c r="O106" s="73">
        <f t="shared" si="6"/>
        <v>22</v>
      </c>
      <c r="P106" s="73">
        <v>1</v>
      </c>
      <c r="Q106" s="73">
        <f t="shared" si="7"/>
        <v>6</v>
      </c>
      <c r="R106" s="73">
        <v>1</v>
      </c>
      <c r="S106" s="73">
        <f t="shared" si="11"/>
        <v>8</v>
      </c>
      <c r="T106" s="73">
        <v>0</v>
      </c>
      <c r="U106" s="73">
        <f t="shared" si="8"/>
        <v>5</v>
      </c>
      <c r="V106" s="73">
        <v>0</v>
      </c>
      <c r="W106" s="73">
        <f t="shared" si="9"/>
        <v>2</v>
      </c>
      <c r="X106" s="73">
        <v>0</v>
      </c>
      <c r="Y106" s="73">
        <f t="shared" si="1"/>
        <v>1</v>
      </c>
      <c r="Z106" s="73"/>
      <c r="AA106" s="71"/>
      <c r="AB106" s="73"/>
      <c r="AC106" s="74"/>
    </row>
    <row r="107" spans="1:29" x14ac:dyDescent="0.2">
      <c r="A107" s="72">
        <v>44069</v>
      </c>
      <c r="B107" s="73">
        <v>11</v>
      </c>
      <c r="C107" s="73">
        <f t="shared" si="2"/>
        <v>341</v>
      </c>
      <c r="D107" s="73">
        <v>3</v>
      </c>
      <c r="E107" s="73">
        <f>SUM(E106,D107)</f>
        <v>197</v>
      </c>
      <c r="F107" s="73">
        <v>2</v>
      </c>
      <c r="G107" s="73">
        <f t="shared" si="0"/>
        <v>157</v>
      </c>
      <c r="H107" s="73">
        <v>1</v>
      </c>
      <c r="I107" s="73">
        <f t="shared" si="4"/>
        <v>51</v>
      </c>
      <c r="J107" s="73">
        <v>1</v>
      </c>
      <c r="K107" s="73">
        <f t="shared" si="10"/>
        <v>6</v>
      </c>
      <c r="L107" s="73">
        <v>1</v>
      </c>
      <c r="M107" s="73">
        <f t="shared" si="5"/>
        <v>17</v>
      </c>
      <c r="N107" s="73">
        <v>1</v>
      </c>
      <c r="O107" s="73">
        <f t="shared" si="6"/>
        <v>23</v>
      </c>
      <c r="P107" s="73">
        <v>0</v>
      </c>
      <c r="Q107" s="73">
        <f t="shared" si="7"/>
        <v>6</v>
      </c>
      <c r="R107" s="73">
        <v>1</v>
      </c>
      <c r="S107" s="73">
        <f t="shared" si="11"/>
        <v>9</v>
      </c>
      <c r="T107" s="73">
        <v>0</v>
      </c>
      <c r="U107" s="73">
        <f t="shared" si="8"/>
        <v>5</v>
      </c>
      <c r="V107" s="73">
        <v>0</v>
      </c>
      <c r="W107" s="73">
        <f t="shared" si="9"/>
        <v>2</v>
      </c>
      <c r="X107" s="73">
        <v>0</v>
      </c>
      <c r="Y107" s="73">
        <f t="shared" si="1"/>
        <v>1</v>
      </c>
      <c r="Z107" s="73"/>
      <c r="AA107" s="71"/>
      <c r="AB107" s="73"/>
      <c r="AC107" s="74"/>
    </row>
    <row r="108" spans="1:29" x14ac:dyDescent="0.2">
      <c r="A108" s="72">
        <v>44070</v>
      </c>
      <c r="B108" s="73">
        <v>23</v>
      </c>
      <c r="C108" s="73">
        <f t="shared" si="2"/>
        <v>364</v>
      </c>
      <c r="D108" s="73">
        <v>7</v>
      </c>
      <c r="E108" s="73">
        <f t="shared" si="3"/>
        <v>204</v>
      </c>
      <c r="F108" s="73">
        <v>1</v>
      </c>
      <c r="G108" s="73">
        <f t="shared" si="0"/>
        <v>158</v>
      </c>
      <c r="H108" s="73">
        <v>0</v>
      </c>
      <c r="I108" s="73">
        <f t="shared" si="4"/>
        <v>51</v>
      </c>
      <c r="J108" s="73">
        <v>1</v>
      </c>
      <c r="K108" s="73">
        <f t="shared" si="10"/>
        <v>7</v>
      </c>
      <c r="L108" s="73">
        <v>1</v>
      </c>
      <c r="M108" s="73">
        <f t="shared" si="5"/>
        <v>18</v>
      </c>
      <c r="N108" s="73">
        <v>0</v>
      </c>
      <c r="O108" s="73">
        <f t="shared" si="6"/>
        <v>23</v>
      </c>
      <c r="P108" s="73">
        <v>0</v>
      </c>
      <c r="Q108" s="73">
        <f t="shared" si="7"/>
        <v>6</v>
      </c>
      <c r="R108" s="73">
        <v>0</v>
      </c>
      <c r="S108" s="73">
        <f t="shared" si="11"/>
        <v>9</v>
      </c>
      <c r="T108" s="73">
        <v>0</v>
      </c>
      <c r="U108" s="73">
        <f t="shared" si="8"/>
        <v>5</v>
      </c>
      <c r="V108" s="73">
        <v>0</v>
      </c>
      <c r="W108" s="73">
        <f t="shared" si="9"/>
        <v>2</v>
      </c>
      <c r="X108" s="73">
        <v>0</v>
      </c>
      <c r="Y108" s="73">
        <f t="shared" si="1"/>
        <v>1</v>
      </c>
      <c r="Z108" s="73"/>
      <c r="AA108" s="71"/>
      <c r="AB108" s="73"/>
      <c r="AC108" s="74"/>
    </row>
    <row r="109" spans="1:29" x14ac:dyDescent="0.2">
      <c r="A109" s="72">
        <v>44071</v>
      </c>
      <c r="B109" s="73">
        <v>9</v>
      </c>
      <c r="C109" s="73">
        <f t="shared" si="2"/>
        <v>373</v>
      </c>
      <c r="D109" s="73">
        <v>4</v>
      </c>
      <c r="E109" s="73">
        <f t="shared" si="3"/>
        <v>208</v>
      </c>
      <c r="F109" s="73">
        <v>1</v>
      </c>
      <c r="G109" s="73">
        <f t="shared" si="0"/>
        <v>159</v>
      </c>
      <c r="H109" s="73">
        <v>2</v>
      </c>
      <c r="I109" s="73">
        <f t="shared" si="4"/>
        <v>53</v>
      </c>
      <c r="J109" s="73">
        <v>0</v>
      </c>
      <c r="K109" s="73">
        <f t="shared" si="10"/>
        <v>7</v>
      </c>
      <c r="L109" s="73">
        <v>0</v>
      </c>
      <c r="M109" s="73">
        <f t="shared" si="5"/>
        <v>18</v>
      </c>
      <c r="N109" s="73">
        <v>0</v>
      </c>
      <c r="O109" s="73">
        <f t="shared" si="6"/>
        <v>23</v>
      </c>
      <c r="P109" s="73">
        <v>0</v>
      </c>
      <c r="Q109" s="73">
        <f t="shared" si="7"/>
        <v>6</v>
      </c>
      <c r="R109" s="73">
        <v>0</v>
      </c>
      <c r="S109" s="73">
        <f t="shared" si="11"/>
        <v>9</v>
      </c>
      <c r="T109" s="73">
        <v>0</v>
      </c>
      <c r="U109" s="73">
        <f t="shared" si="8"/>
        <v>5</v>
      </c>
      <c r="V109" s="73">
        <v>0</v>
      </c>
      <c r="W109" s="73">
        <f t="shared" si="9"/>
        <v>2</v>
      </c>
      <c r="X109" s="73">
        <v>0</v>
      </c>
      <c r="Y109" s="73">
        <f t="shared" si="1"/>
        <v>1</v>
      </c>
      <c r="Z109" s="73"/>
      <c r="AA109" s="71"/>
      <c r="AB109" s="73"/>
      <c r="AC109" s="74"/>
    </row>
    <row r="110" spans="1:29" x14ac:dyDescent="0.2">
      <c r="A110" s="72">
        <v>44072</v>
      </c>
      <c r="B110" s="73"/>
      <c r="C110" s="73">
        <f t="shared" si="2"/>
        <v>373</v>
      </c>
      <c r="D110" s="73"/>
      <c r="E110" s="73">
        <f t="shared" si="3"/>
        <v>208</v>
      </c>
      <c r="F110" s="73"/>
      <c r="G110" s="73">
        <f t="shared" si="0"/>
        <v>159</v>
      </c>
      <c r="H110" s="73"/>
      <c r="I110" s="73">
        <f t="shared" si="4"/>
        <v>53</v>
      </c>
      <c r="J110" s="73"/>
      <c r="K110" s="73">
        <f t="shared" si="10"/>
        <v>7</v>
      </c>
      <c r="L110" s="73"/>
      <c r="M110" s="73">
        <f t="shared" si="5"/>
        <v>18</v>
      </c>
      <c r="N110" s="73"/>
      <c r="O110" s="73">
        <f t="shared" si="6"/>
        <v>23</v>
      </c>
      <c r="P110" s="73"/>
      <c r="Q110" s="73">
        <f t="shared" si="7"/>
        <v>6</v>
      </c>
      <c r="R110" s="73"/>
      <c r="S110" s="73">
        <f t="shared" si="11"/>
        <v>9</v>
      </c>
      <c r="T110" s="73"/>
      <c r="U110" s="73">
        <f t="shared" si="8"/>
        <v>5</v>
      </c>
      <c r="V110" s="73"/>
      <c r="W110" s="73">
        <f t="shared" si="9"/>
        <v>2</v>
      </c>
      <c r="X110" s="73"/>
      <c r="Y110" s="73">
        <f t="shared" si="1"/>
        <v>1</v>
      </c>
      <c r="Z110" s="73"/>
      <c r="AA110" s="71"/>
      <c r="AB110" s="73"/>
      <c r="AC110" s="74"/>
    </row>
    <row r="111" spans="1:29" x14ac:dyDescent="0.2">
      <c r="A111" s="72">
        <v>44073</v>
      </c>
      <c r="B111" s="73"/>
      <c r="C111" s="73">
        <f t="shared" si="2"/>
        <v>373</v>
      </c>
      <c r="D111" s="73"/>
      <c r="E111" s="73">
        <f t="shared" si="3"/>
        <v>208</v>
      </c>
      <c r="F111" s="73"/>
      <c r="G111" s="73">
        <f t="shared" si="0"/>
        <v>159</v>
      </c>
      <c r="H111" s="73"/>
      <c r="I111" s="73">
        <f t="shared" si="4"/>
        <v>53</v>
      </c>
      <c r="J111" s="73"/>
      <c r="K111" s="73">
        <f t="shared" si="10"/>
        <v>7</v>
      </c>
      <c r="L111" s="73"/>
      <c r="M111" s="73">
        <f t="shared" si="5"/>
        <v>18</v>
      </c>
      <c r="N111" s="73"/>
      <c r="O111" s="73">
        <f t="shared" si="6"/>
        <v>23</v>
      </c>
      <c r="P111" s="73"/>
      <c r="Q111" s="73">
        <f t="shared" si="7"/>
        <v>6</v>
      </c>
      <c r="R111" s="73"/>
      <c r="S111" s="73">
        <f t="shared" si="11"/>
        <v>9</v>
      </c>
      <c r="T111" s="73"/>
      <c r="U111" s="73">
        <f t="shared" si="8"/>
        <v>5</v>
      </c>
      <c r="V111" s="73"/>
      <c r="W111" s="73">
        <f t="shared" si="9"/>
        <v>2</v>
      </c>
      <c r="X111" s="73"/>
      <c r="Y111" s="73">
        <f t="shared" si="1"/>
        <v>1</v>
      </c>
      <c r="Z111" s="73"/>
      <c r="AA111" s="71"/>
      <c r="AB111" s="73"/>
      <c r="AC111" s="74"/>
    </row>
    <row r="112" spans="1:29" x14ac:dyDescent="0.2">
      <c r="A112" s="72">
        <v>44074</v>
      </c>
      <c r="B112" s="73">
        <v>14</v>
      </c>
      <c r="C112" s="73">
        <f t="shared" si="2"/>
        <v>387</v>
      </c>
      <c r="D112" s="73">
        <v>5</v>
      </c>
      <c r="E112" s="73">
        <f t="shared" si="3"/>
        <v>213</v>
      </c>
      <c r="F112" s="73">
        <v>4</v>
      </c>
      <c r="G112" s="73">
        <f t="shared" si="0"/>
        <v>163</v>
      </c>
      <c r="H112" s="73">
        <v>1</v>
      </c>
      <c r="I112" s="73">
        <f t="shared" si="4"/>
        <v>54</v>
      </c>
      <c r="J112" s="73">
        <v>5</v>
      </c>
      <c r="K112" s="73">
        <f t="shared" si="10"/>
        <v>12</v>
      </c>
      <c r="L112" s="73">
        <v>0</v>
      </c>
      <c r="M112" s="73">
        <f t="shared" si="5"/>
        <v>18</v>
      </c>
      <c r="N112" s="73">
        <v>0</v>
      </c>
      <c r="O112" s="73">
        <f t="shared" si="6"/>
        <v>23</v>
      </c>
      <c r="P112" s="73">
        <v>0</v>
      </c>
      <c r="Q112" s="73">
        <f t="shared" si="7"/>
        <v>6</v>
      </c>
      <c r="R112" s="73">
        <v>0</v>
      </c>
      <c r="S112" s="73">
        <f t="shared" si="11"/>
        <v>9</v>
      </c>
      <c r="T112" s="73">
        <v>0</v>
      </c>
      <c r="U112" s="73">
        <f t="shared" si="8"/>
        <v>5</v>
      </c>
      <c r="V112" s="73">
        <v>0</v>
      </c>
      <c r="W112" s="73">
        <f t="shared" si="9"/>
        <v>2</v>
      </c>
      <c r="X112" s="73">
        <v>0</v>
      </c>
      <c r="Y112" s="73">
        <f t="shared" si="1"/>
        <v>1</v>
      </c>
      <c r="Z112" s="73"/>
      <c r="AA112" s="71"/>
      <c r="AB112" s="73"/>
      <c r="AC112" s="74"/>
    </row>
    <row r="113" spans="1:29" x14ac:dyDescent="0.2">
      <c r="A113" s="72">
        <v>44075</v>
      </c>
      <c r="B113" s="73">
        <v>11</v>
      </c>
      <c r="C113" s="73">
        <f t="shared" si="2"/>
        <v>398</v>
      </c>
      <c r="D113" s="73">
        <v>0</v>
      </c>
      <c r="E113" s="73">
        <f t="shared" si="3"/>
        <v>213</v>
      </c>
      <c r="F113" s="73">
        <v>3</v>
      </c>
      <c r="G113" s="73">
        <f t="shared" si="0"/>
        <v>166</v>
      </c>
      <c r="H113" s="73">
        <v>0</v>
      </c>
      <c r="I113" s="73">
        <f t="shared" si="4"/>
        <v>54</v>
      </c>
      <c r="J113" s="73">
        <v>0</v>
      </c>
      <c r="K113" s="73">
        <f t="shared" si="10"/>
        <v>12</v>
      </c>
      <c r="L113" s="73">
        <v>0</v>
      </c>
      <c r="M113" s="73">
        <f t="shared" si="5"/>
        <v>18</v>
      </c>
      <c r="N113" s="73">
        <v>1</v>
      </c>
      <c r="O113" s="73">
        <f t="shared" si="6"/>
        <v>24</v>
      </c>
      <c r="P113" s="73">
        <v>0</v>
      </c>
      <c r="Q113" s="73">
        <f t="shared" si="7"/>
        <v>6</v>
      </c>
      <c r="R113" s="73">
        <v>0</v>
      </c>
      <c r="S113" s="73">
        <f t="shared" si="11"/>
        <v>9</v>
      </c>
      <c r="T113" s="73">
        <v>0</v>
      </c>
      <c r="U113" s="73">
        <f t="shared" si="8"/>
        <v>5</v>
      </c>
      <c r="V113" s="73">
        <v>0</v>
      </c>
      <c r="W113" s="73">
        <f t="shared" si="9"/>
        <v>2</v>
      </c>
      <c r="X113" s="73">
        <v>0</v>
      </c>
      <c r="Y113" s="73">
        <f t="shared" si="1"/>
        <v>1</v>
      </c>
      <c r="Z113" s="73"/>
      <c r="AA113" s="71"/>
      <c r="AB113" s="73"/>
      <c r="AC113" s="74"/>
    </row>
    <row r="114" spans="1:29" x14ac:dyDescent="0.2">
      <c r="A114" s="72">
        <v>44076</v>
      </c>
      <c r="B114" s="73">
        <v>25</v>
      </c>
      <c r="C114" s="73">
        <f t="shared" si="2"/>
        <v>423</v>
      </c>
      <c r="D114" s="73">
        <v>8</v>
      </c>
      <c r="E114" s="73">
        <f t="shared" si="3"/>
        <v>221</v>
      </c>
      <c r="F114" s="73">
        <v>1</v>
      </c>
      <c r="G114" s="73">
        <f t="shared" si="0"/>
        <v>167</v>
      </c>
      <c r="H114" s="73">
        <v>1</v>
      </c>
      <c r="I114" s="73">
        <f t="shared" si="4"/>
        <v>55</v>
      </c>
      <c r="J114" s="73">
        <v>0</v>
      </c>
      <c r="K114" s="73">
        <f t="shared" si="10"/>
        <v>12</v>
      </c>
      <c r="L114" s="73">
        <v>0</v>
      </c>
      <c r="M114" s="73">
        <f t="shared" si="5"/>
        <v>18</v>
      </c>
      <c r="N114" s="73">
        <v>0</v>
      </c>
      <c r="O114" s="73">
        <f t="shared" si="6"/>
        <v>24</v>
      </c>
      <c r="P114" s="73">
        <v>0</v>
      </c>
      <c r="Q114" s="73">
        <f t="shared" si="7"/>
        <v>6</v>
      </c>
      <c r="R114" s="73">
        <v>0</v>
      </c>
      <c r="S114" s="73">
        <f t="shared" si="11"/>
        <v>9</v>
      </c>
      <c r="T114" s="73">
        <v>0</v>
      </c>
      <c r="U114" s="73">
        <f t="shared" si="8"/>
        <v>5</v>
      </c>
      <c r="V114" s="73">
        <v>0</v>
      </c>
      <c r="W114" s="73">
        <f t="shared" si="9"/>
        <v>2</v>
      </c>
      <c r="X114" s="73">
        <v>0</v>
      </c>
      <c r="Y114" s="73">
        <f t="shared" si="1"/>
        <v>1</v>
      </c>
      <c r="Z114" s="73"/>
      <c r="AA114" s="71"/>
      <c r="AB114" s="73"/>
      <c r="AC114" s="74"/>
    </row>
    <row r="115" spans="1:29" x14ac:dyDescent="0.2">
      <c r="A115" s="72">
        <v>44077</v>
      </c>
      <c r="B115" s="73">
        <v>15</v>
      </c>
      <c r="C115" s="73">
        <f t="shared" si="2"/>
        <v>438</v>
      </c>
      <c r="D115" s="73">
        <v>7</v>
      </c>
      <c r="E115" s="73">
        <f t="shared" si="3"/>
        <v>228</v>
      </c>
      <c r="F115" s="73">
        <v>1</v>
      </c>
      <c r="G115" s="73">
        <f t="shared" si="0"/>
        <v>168</v>
      </c>
      <c r="H115" s="73">
        <v>1</v>
      </c>
      <c r="I115" s="73">
        <f t="shared" si="4"/>
        <v>56</v>
      </c>
      <c r="J115" s="73">
        <v>0</v>
      </c>
      <c r="K115" s="73">
        <f t="shared" si="10"/>
        <v>12</v>
      </c>
      <c r="L115" s="73">
        <v>0</v>
      </c>
      <c r="M115" s="73">
        <f t="shared" si="5"/>
        <v>18</v>
      </c>
      <c r="N115" s="73">
        <v>0</v>
      </c>
      <c r="O115" s="73">
        <f t="shared" si="6"/>
        <v>24</v>
      </c>
      <c r="P115" s="73">
        <v>0</v>
      </c>
      <c r="Q115" s="73">
        <f t="shared" si="7"/>
        <v>6</v>
      </c>
      <c r="R115" s="73">
        <v>0</v>
      </c>
      <c r="S115" s="73">
        <f t="shared" si="11"/>
        <v>9</v>
      </c>
      <c r="T115" s="73">
        <v>0</v>
      </c>
      <c r="U115" s="73">
        <f t="shared" si="8"/>
        <v>5</v>
      </c>
      <c r="V115" s="73">
        <v>0</v>
      </c>
      <c r="W115" s="73">
        <f t="shared" si="9"/>
        <v>2</v>
      </c>
      <c r="X115" s="73">
        <v>0</v>
      </c>
      <c r="Y115" s="73">
        <f t="shared" si="1"/>
        <v>1</v>
      </c>
      <c r="Z115" s="73"/>
      <c r="AA115" s="71"/>
      <c r="AB115" s="73"/>
      <c r="AC115" s="74"/>
    </row>
    <row r="116" spans="1:29" x14ac:dyDescent="0.2">
      <c r="A116" s="72">
        <v>44078</v>
      </c>
      <c r="B116" s="75">
        <v>10</v>
      </c>
      <c r="C116" s="73">
        <f t="shared" si="2"/>
        <v>448</v>
      </c>
      <c r="D116" s="75">
        <v>4</v>
      </c>
      <c r="E116" s="73">
        <f t="shared" si="3"/>
        <v>232</v>
      </c>
      <c r="F116" s="75">
        <v>2</v>
      </c>
      <c r="G116" s="73">
        <f t="shared" si="0"/>
        <v>170</v>
      </c>
      <c r="H116" s="75">
        <v>1</v>
      </c>
      <c r="I116" s="73">
        <f t="shared" si="4"/>
        <v>57</v>
      </c>
      <c r="J116" s="75">
        <v>1</v>
      </c>
      <c r="K116" s="73">
        <f t="shared" si="10"/>
        <v>13</v>
      </c>
      <c r="L116" s="75">
        <v>0</v>
      </c>
      <c r="M116" s="73">
        <f t="shared" si="5"/>
        <v>18</v>
      </c>
      <c r="N116" s="75">
        <v>0</v>
      </c>
      <c r="O116" s="73">
        <f t="shared" si="6"/>
        <v>24</v>
      </c>
      <c r="P116" s="75">
        <v>0</v>
      </c>
      <c r="Q116" s="73">
        <f t="shared" si="7"/>
        <v>6</v>
      </c>
      <c r="R116" s="75">
        <v>0</v>
      </c>
      <c r="S116" s="73">
        <f t="shared" si="11"/>
        <v>9</v>
      </c>
      <c r="T116" s="75">
        <v>0</v>
      </c>
      <c r="U116" s="73">
        <f t="shared" si="8"/>
        <v>5</v>
      </c>
      <c r="V116" s="75">
        <v>0</v>
      </c>
      <c r="W116" s="73">
        <f t="shared" si="9"/>
        <v>2</v>
      </c>
      <c r="X116" s="75">
        <v>0</v>
      </c>
      <c r="Y116" s="73">
        <f t="shared" si="1"/>
        <v>1</v>
      </c>
      <c r="Z116" s="73"/>
      <c r="AA116" s="71"/>
      <c r="AB116" s="73"/>
      <c r="AC116" s="74"/>
    </row>
    <row r="117" spans="1:29" x14ac:dyDescent="0.2">
      <c r="A117" s="72">
        <v>44079</v>
      </c>
      <c r="B117" s="75"/>
      <c r="C117" s="73">
        <f t="shared" si="2"/>
        <v>448</v>
      </c>
      <c r="D117" s="75"/>
      <c r="E117" s="73">
        <f t="shared" si="3"/>
        <v>232</v>
      </c>
      <c r="F117" s="75"/>
      <c r="G117" s="73">
        <f t="shared" si="0"/>
        <v>170</v>
      </c>
      <c r="H117" s="75"/>
      <c r="I117" s="73">
        <f t="shared" si="4"/>
        <v>57</v>
      </c>
      <c r="J117" s="75"/>
      <c r="K117" s="73">
        <f t="shared" si="10"/>
        <v>13</v>
      </c>
      <c r="L117" s="75"/>
      <c r="M117" s="73">
        <f t="shared" si="5"/>
        <v>18</v>
      </c>
      <c r="N117" s="75"/>
      <c r="O117" s="73">
        <f t="shared" si="6"/>
        <v>24</v>
      </c>
      <c r="P117" s="75"/>
      <c r="Q117" s="73">
        <f t="shared" si="7"/>
        <v>6</v>
      </c>
      <c r="R117" s="75"/>
      <c r="S117" s="73">
        <f t="shared" si="11"/>
        <v>9</v>
      </c>
      <c r="T117" s="75"/>
      <c r="U117" s="73">
        <f t="shared" si="8"/>
        <v>5</v>
      </c>
      <c r="V117" s="75"/>
      <c r="W117" s="73">
        <f t="shared" si="9"/>
        <v>2</v>
      </c>
      <c r="X117" s="75"/>
      <c r="Y117" s="73">
        <f t="shared" si="1"/>
        <v>1</v>
      </c>
      <c r="Z117" s="73"/>
      <c r="AA117" s="71"/>
      <c r="AB117" s="73"/>
      <c r="AC117" s="74"/>
    </row>
    <row r="118" spans="1:29" x14ac:dyDescent="0.2">
      <c r="A118" s="72">
        <v>44080</v>
      </c>
      <c r="B118" s="75"/>
      <c r="C118" s="73">
        <f t="shared" si="2"/>
        <v>448</v>
      </c>
      <c r="D118" s="75"/>
      <c r="E118" s="73">
        <f t="shared" si="3"/>
        <v>232</v>
      </c>
      <c r="F118" s="75"/>
      <c r="G118" s="73">
        <f t="shared" si="0"/>
        <v>170</v>
      </c>
      <c r="H118" s="75"/>
      <c r="I118" s="73">
        <f t="shared" si="4"/>
        <v>57</v>
      </c>
      <c r="J118" s="75"/>
      <c r="K118" s="73">
        <f t="shared" si="10"/>
        <v>13</v>
      </c>
      <c r="L118" s="75"/>
      <c r="M118" s="73">
        <f t="shared" si="5"/>
        <v>18</v>
      </c>
      <c r="N118" s="75"/>
      <c r="O118" s="73">
        <f t="shared" si="6"/>
        <v>24</v>
      </c>
      <c r="P118" s="75"/>
      <c r="Q118" s="73">
        <f t="shared" si="7"/>
        <v>6</v>
      </c>
      <c r="R118" s="75"/>
      <c r="S118" s="73">
        <f t="shared" si="11"/>
        <v>9</v>
      </c>
      <c r="T118" s="75"/>
      <c r="U118" s="73">
        <f t="shared" si="8"/>
        <v>5</v>
      </c>
      <c r="V118" s="75"/>
      <c r="W118" s="73">
        <f t="shared" si="9"/>
        <v>2</v>
      </c>
      <c r="X118" s="75"/>
      <c r="Y118" s="73">
        <f t="shared" si="1"/>
        <v>1</v>
      </c>
      <c r="Z118" s="73"/>
      <c r="AA118" s="71"/>
      <c r="AB118" s="73"/>
      <c r="AC118" s="74"/>
    </row>
    <row r="119" spans="1:29" x14ac:dyDescent="0.2">
      <c r="A119" s="72">
        <v>44081</v>
      </c>
      <c r="B119" s="75">
        <v>26</v>
      </c>
      <c r="C119" s="73">
        <f t="shared" si="2"/>
        <v>474</v>
      </c>
      <c r="D119" s="75">
        <v>7</v>
      </c>
      <c r="E119" s="73">
        <f t="shared" si="3"/>
        <v>239</v>
      </c>
      <c r="F119" s="75">
        <v>2</v>
      </c>
      <c r="G119" s="73">
        <f t="shared" si="0"/>
        <v>172</v>
      </c>
      <c r="H119" s="75">
        <v>2</v>
      </c>
      <c r="I119" s="73">
        <f t="shared" si="4"/>
        <v>59</v>
      </c>
      <c r="J119" s="75">
        <v>1</v>
      </c>
      <c r="K119" s="73">
        <f t="shared" si="10"/>
        <v>14</v>
      </c>
      <c r="L119" s="75">
        <v>1</v>
      </c>
      <c r="M119" s="73">
        <f t="shared" si="5"/>
        <v>19</v>
      </c>
      <c r="N119" s="75">
        <v>0</v>
      </c>
      <c r="O119" s="73">
        <f t="shared" si="6"/>
        <v>24</v>
      </c>
      <c r="P119" s="75">
        <v>0</v>
      </c>
      <c r="Q119" s="73">
        <f t="shared" si="7"/>
        <v>6</v>
      </c>
      <c r="R119" s="75">
        <v>0</v>
      </c>
      <c r="S119" s="73">
        <f t="shared" si="11"/>
        <v>9</v>
      </c>
      <c r="T119" s="75">
        <v>0</v>
      </c>
      <c r="U119" s="73">
        <f t="shared" si="8"/>
        <v>5</v>
      </c>
      <c r="V119" s="75">
        <v>0</v>
      </c>
      <c r="W119" s="73">
        <f t="shared" si="9"/>
        <v>2</v>
      </c>
      <c r="X119" s="75">
        <v>0</v>
      </c>
      <c r="Y119" s="73">
        <f t="shared" si="1"/>
        <v>1</v>
      </c>
      <c r="Z119" s="73"/>
      <c r="AA119" s="71"/>
      <c r="AB119" s="73"/>
      <c r="AC119" s="74"/>
    </row>
    <row r="120" spans="1:29" x14ac:dyDescent="0.2">
      <c r="A120" s="72">
        <v>44082</v>
      </c>
      <c r="B120" s="75">
        <v>29</v>
      </c>
      <c r="C120" s="73">
        <f t="shared" si="2"/>
        <v>503</v>
      </c>
      <c r="D120" s="75">
        <v>5</v>
      </c>
      <c r="E120" s="73">
        <f t="shared" si="3"/>
        <v>244</v>
      </c>
      <c r="F120" s="75">
        <v>0</v>
      </c>
      <c r="G120" s="73">
        <f t="shared" si="0"/>
        <v>172</v>
      </c>
      <c r="H120" s="75">
        <v>1</v>
      </c>
      <c r="I120" s="73">
        <f t="shared" si="4"/>
        <v>60</v>
      </c>
      <c r="J120" s="75">
        <v>0</v>
      </c>
      <c r="K120" s="73">
        <f t="shared" si="10"/>
        <v>14</v>
      </c>
      <c r="L120" s="75">
        <v>2</v>
      </c>
      <c r="M120" s="73">
        <f t="shared" si="5"/>
        <v>21</v>
      </c>
      <c r="N120" s="75">
        <v>0</v>
      </c>
      <c r="O120" s="73">
        <f t="shared" si="6"/>
        <v>24</v>
      </c>
      <c r="P120" s="75">
        <v>0</v>
      </c>
      <c r="Q120" s="73">
        <f t="shared" si="7"/>
        <v>6</v>
      </c>
      <c r="R120" s="75">
        <v>0</v>
      </c>
      <c r="S120" s="73">
        <f t="shared" si="11"/>
        <v>9</v>
      </c>
      <c r="T120" s="75">
        <v>0</v>
      </c>
      <c r="U120" s="73">
        <f t="shared" si="8"/>
        <v>5</v>
      </c>
      <c r="V120" s="75">
        <v>0</v>
      </c>
      <c r="W120" s="73">
        <f t="shared" si="9"/>
        <v>2</v>
      </c>
      <c r="X120" s="75">
        <v>0</v>
      </c>
      <c r="Y120" s="73">
        <f t="shared" si="1"/>
        <v>1</v>
      </c>
      <c r="Z120" s="73"/>
      <c r="AA120" s="71"/>
      <c r="AB120" s="73"/>
      <c r="AC120" s="74"/>
    </row>
    <row r="121" spans="1:29" x14ac:dyDescent="0.2">
      <c r="A121" s="72">
        <v>44083</v>
      </c>
      <c r="B121" s="75">
        <v>8</v>
      </c>
      <c r="C121" s="73">
        <f t="shared" si="2"/>
        <v>511</v>
      </c>
      <c r="D121" s="75">
        <v>3</v>
      </c>
      <c r="E121" s="73">
        <f t="shared" si="3"/>
        <v>247</v>
      </c>
      <c r="F121" s="75">
        <v>2</v>
      </c>
      <c r="G121" s="73">
        <f t="shared" si="0"/>
        <v>174</v>
      </c>
      <c r="H121" s="75">
        <v>1</v>
      </c>
      <c r="I121" s="73">
        <f t="shared" si="4"/>
        <v>61</v>
      </c>
      <c r="J121" s="75">
        <v>1</v>
      </c>
      <c r="K121" s="73">
        <f t="shared" si="10"/>
        <v>15</v>
      </c>
      <c r="L121" s="75">
        <v>0</v>
      </c>
      <c r="M121" s="73">
        <f t="shared" si="5"/>
        <v>21</v>
      </c>
      <c r="N121" s="75">
        <v>0</v>
      </c>
      <c r="O121" s="73">
        <f t="shared" si="6"/>
        <v>24</v>
      </c>
      <c r="P121" s="75">
        <v>0</v>
      </c>
      <c r="Q121" s="73">
        <f t="shared" si="7"/>
        <v>6</v>
      </c>
      <c r="R121" s="75">
        <v>0</v>
      </c>
      <c r="S121" s="73">
        <f t="shared" si="11"/>
        <v>9</v>
      </c>
      <c r="T121" s="75">
        <v>0</v>
      </c>
      <c r="U121" s="73">
        <f t="shared" si="8"/>
        <v>5</v>
      </c>
      <c r="V121" s="75">
        <v>0</v>
      </c>
      <c r="W121" s="73">
        <f t="shared" si="9"/>
        <v>2</v>
      </c>
      <c r="X121" s="75">
        <v>0</v>
      </c>
      <c r="Y121" s="73">
        <f t="shared" si="1"/>
        <v>1</v>
      </c>
      <c r="Z121" s="73"/>
      <c r="AA121" s="71"/>
      <c r="AB121" s="73"/>
      <c r="AC121" s="74"/>
    </row>
    <row r="122" spans="1:29" x14ac:dyDescent="0.2">
      <c r="A122" s="72">
        <v>44084</v>
      </c>
      <c r="B122" s="75">
        <v>11</v>
      </c>
      <c r="C122" s="73">
        <f t="shared" si="2"/>
        <v>522</v>
      </c>
      <c r="D122" s="75">
        <v>4</v>
      </c>
      <c r="E122" s="73">
        <f t="shared" si="3"/>
        <v>251</v>
      </c>
      <c r="F122" s="75">
        <v>0</v>
      </c>
      <c r="G122" s="73">
        <f t="shared" si="0"/>
        <v>174</v>
      </c>
      <c r="H122" s="75">
        <v>1</v>
      </c>
      <c r="I122" s="73">
        <f t="shared" si="4"/>
        <v>62</v>
      </c>
      <c r="J122" s="75">
        <v>3</v>
      </c>
      <c r="K122" s="73">
        <f t="shared" si="10"/>
        <v>18</v>
      </c>
      <c r="L122" s="75">
        <v>3</v>
      </c>
      <c r="M122" s="73">
        <f t="shared" si="5"/>
        <v>24</v>
      </c>
      <c r="N122" s="75">
        <v>0</v>
      </c>
      <c r="O122" s="73">
        <f t="shared" si="6"/>
        <v>24</v>
      </c>
      <c r="P122" s="75">
        <v>0</v>
      </c>
      <c r="Q122" s="73">
        <f t="shared" si="7"/>
        <v>6</v>
      </c>
      <c r="R122" s="75">
        <v>0</v>
      </c>
      <c r="S122" s="73">
        <f t="shared" si="11"/>
        <v>9</v>
      </c>
      <c r="T122" s="75">
        <v>0</v>
      </c>
      <c r="U122" s="73">
        <f t="shared" si="8"/>
        <v>5</v>
      </c>
      <c r="V122" s="75">
        <v>0</v>
      </c>
      <c r="W122" s="73">
        <f t="shared" si="9"/>
        <v>2</v>
      </c>
      <c r="X122" s="75">
        <v>0</v>
      </c>
      <c r="Y122" s="73">
        <f t="shared" si="1"/>
        <v>1</v>
      </c>
      <c r="Z122" s="73"/>
      <c r="AA122" s="71"/>
      <c r="AB122" s="73"/>
      <c r="AC122" s="74"/>
    </row>
    <row r="123" spans="1:29" x14ac:dyDescent="0.2">
      <c r="A123" s="72">
        <v>44085</v>
      </c>
      <c r="B123" s="75">
        <v>9</v>
      </c>
      <c r="C123" s="73">
        <f t="shared" si="2"/>
        <v>531</v>
      </c>
      <c r="D123" s="75">
        <v>3</v>
      </c>
      <c r="E123" s="73">
        <f t="shared" si="3"/>
        <v>254</v>
      </c>
      <c r="F123" s="75">
        <v>0</v>
      </c>
      <c r="G123" s="73">
        <f t="shared" si="0"/>
        <v>174</v>
      </c>
      <c r="H123" s="75">
        <v>0</v>
      </c>
      <c r="I123" s="73">
        <f t="shared" si="4"/>
        <v>62</v>
      </c>
      <c r="J123" s="75">
        <v>8</v>
      </c>
      <c r="K123" s="73">
        <f t="shared" si="10"/>
        <v>26</v>
      </c>
      <c r="L123" s="75">
        <v>4</v>
      </c>
      <c r="M123" s="73">
        <f t="shared" si="5"/>
        <v>28</v>
      </c>
      <c r="N123" s="75">
        <v>0</v>
      </c>
      <c r="O123" s="73">
        <f t="shared" si="6"/>
        <v>24</v>
      </c>
      <c r="P123" s="75">
        <v>0</v>
      </c>
      <c r="Q123" s="73">
        <f t="shared" si="7"/>
        <v>6</v>
      </c>
      <c r="R123" s="75">
        <v>0</v>
      </c>
      <c r="S123" s="73">
        <f t="shared" si="11"/>
        <v>9</v>
      </c>
      <c r="T123" s="75">
        <v>0</v>
      </c>
      <c r="U123" s="73">
        <f t="shared" si="8"/>
        <v>5</v>
      </c>
      <c r="V123" s="75">
        <v>0</v>
      </c>
      <c r="W123" s="73">
        <f t="shared" si="9"/>
        <v>2</v>
      </c>
      <c r="X123" s="75">
        <v>0</v>
      </c>
      <c r="Y123" s="73">
        <f t="shared" si="1"/>
        <v>1</v>
      </c>
      <c r="Z123" s="73"/>
      <c r="AA123" s="71"/>
      <c r="AB123" s="73"/>
      <c r="AC123" s="74"/>
    </row>
    <row r="124" spans="1:29" x14ac:dyDescent="0.2">
      <c r="A124" s="72">
        <v>44086</v>
      </c>
      <c r="B124" s="75"/>
      <c r="C124" s="73">
        <f t="shared" si="2"/>
        <v>531</v>
      </c>
      <c r="D124" s="75"/>
      <c r="E124" s="73">
        <f t="shared" si="3"/>
        <v>254</v>
      </c>
      <c r="F124" s="75"/>
      <c r="G124" s="73">
        <f t="shared" si="0"/>
        <v>174</v>
      </c>
      <c r="H124" s="75"/>
      <c r="I124" s="73">
        <f t="shared" si="4"/>
        <v>62</v>
      </c>
      <c r="J124" s="75"/>
      <c r="K124" s="73">
        <f t="shared" si="10"/>
        <v>26</v>
      </c>
      <c r="L124" s="75"/>
      <c r="M124" s="73">
        <f t="shared" si="5"/>
        <v>28</v>
      </c>
      <c r="N124" s="75"/>
      <c r="O124" s="73">
        <f t="shared" si="6"/>
        <v>24</v>
      </c>
      <c r="P124" s="75"/>
      <c r="Q124" s="73">
        <f t="shared" si="7"/>
        <v>6</v>
      </c>
      <c r="R124" s="75"/>
      <c r="S124" s="73">
        <f t="shared" si="11"/>
        <v>9</v>
      </c>
      <c r="T124" s="75"/>
      <c r="U124" s="73">
        <f t="shared" si="8"/>
        <v>5</v>
      </c>
      <c r="V124" s="75"/>
      <c r="W124" s="73">
        <f t="shared" si="9"/>
        <v>2</v>
      </c>
      <c r="X124" s="75"/>
      <c r="Y124" s="73">
        <f t="shared" si="1"/>
        <v>1</v>
      </c>
      <c r="Z124" s="73"/>
      <c r="AA124" s="71"/>
      <c r="AB124" s="73"/>
      <c r="AC124" s="74"/>
    </row>
    <row r="125" spans="1:29" x14ac:dyDescent="0.2">
      <c r="A125" s="72">
        <v>44087</v>
      </c>
      <c r="B125" s="75"/>
      <c r="C125" s="73">
        <f t="shared" si="2"/>
        <v>531</v>
      </c>
      <c r="D125" s="75"/>
      <c r="E125" s="73">
        <f t="shared" si="3"/>
        <v>254</v>
      </c>
      <c r="F125" s="75"/>
      <c r="G125" s="73">
        <f t="shared" ref="G125:G132" si="12">SUM(G124,F125)</f>
        <v>174</v>
      </c>
      <c r="H125" s="75"/>
      <c r="I125" s="73">
        <f t="shared" si="4"/>
        <v>62</v>
      </c>
      <c r="J125" s="75"/>
      <c r="K125" s="73">
        <f t="shared" si="10"/>
        <v>26</v>
      </c>
      <c r="L125" s="75"/>
      <c r="M125" s="73">
        <f t="shared" si="5"/>
        <v>28</v>
      </c>
      <c r="N125" s="75"/>
      <c r="O125" s="73">
        <f t="shared" si="6"/>
        <v>24</v>
      </c>
      <c r="P125" s="75"/>
      <c r="Q125" s="73">
        <f t="shared" si="7"/>
        <v>6</v>
      </c>
      <c r="R125" s="75"/>
      <c r="S125" s="73">
        <f t="shared" si="11"/>
        <v>9</v>
      </c>
      <c r="T125" s="75"/>
      <c r="U125" s="73">
        <f t="shared" si="8"/>
        <v>5</v>
      </c>
      <c r="V125" s="75"/>
      <c r="W125" s="73">
        <f t="shared" si="9"/>
        <v>2</v>
      </c>
      <c r="X125" s="75"/>
      <c r="Y125" s="73">
        <f t="shared" ref="Y125:Y137" si="13">SUM(Y124,X125)</f>
        <v>1</v>
      </c>
      <c r="Z125" s="73"/>
      <c r="AA125" s="71"/>
      <c r="AB125" s="73"/>
      <c r="AC125" s="74"/>
    </row>
    <row r="126" spans="1:29" x14ac:dyDescent="0.2">
      <c r="A126" s="72">
        <v>44088</v>
      </c>
      <c r="B126" s="75">
        <v>8</v>
      </c>
      <c r="C126" s="73">
        <f t="shared" ref="C126:C137" si="14">SUM(C125,B126)</f>
        <v>539</v>
      </c>
      <c r="D126" s="75">
        <v>6</v>
      </c>
      <c r="E126" s="73">
        <f t="shared" ref="E126:E137" si="15">SUM(E125,D126)</f>
        <v>260</v>
      </c>
      <c r="F126" s="75">
        <v>3</v>
      </c>
      <c r="G126" s="73">
        <f t="shared" si="12"/>
        <v>177</v>
      </c>
      <c r="H126" s="75">
        <v>0</v>
      </c>
      <c r="I126" s="73">
        <f t="shared" ref="I126:I137" si="16">SUM(I125,H126)</f>
        <v>62</v>
      </c>
      <c r="J126" s="75">
        <v>2</v>
      </c>
      <c r="K126" s="73">
        <f t="shared" si="10"/>
        <v>28</v>
      </c>
      <c r="L126" s="75">
        <v>0</v>
      </c>
      <c r="M126" s="73">
        <f t="shared" ref="M126:M137" si="17">SUM(M125,L126)</f>
        <v>28</v>
      </c>
      <c r="N126" s="75">
        <v>0</v>
      </c>
      <c r="O126" s="73">
        <f t="shared" ref="O126:O137" si="18">SUM(O125,N126)</f>
        <v>24</v>
      </c>
      <c r="P126" s="75">
        <v>1</v>
      </c>
      <c r="Q126" s="73">
        <f t="shared" ref="Q126:Q137" si="19">SUM(Q125,P126)</f>
        <v>7</v>
      </c>
      <c r="R126" s="75">
        <v>0</v>
      </c>
      <c r="S126" s="73">
        <f t="shared" si="11"/>
        <v>9</v>
      </c>
      <c r="T126" s="75">
        <v>0</v>
      </c>
      <c r="U126" s="73">
        <f t="shared" ref="U126:U137" si="20">SUM(U125,T126)</f>
        <v>5</v>
      </c>
      <c r="V126" s="75">
        <v>0</v>
      </c>
      <c r="W126" s="73">
        <f t="shared" ref="W126:W137" si="21">SUM(W125,V126)</f>
        <v>2</v>
      </c>
      <c r="X126" s="75">
        <v>0</v>
      </c>
      <c r="Y126" s="73">
        <f t="shared" si="13"/>
        <v>1</v>
      </c>
      <c r="Z126" s="73">
        <v>0</v>
      </c>
      <c r="AA126" s="71">
        <f>SUM(AA125,Z126)</f>
        <v>0</v>
      </c>
      <c r="AB126" s="73"/>
      <c r="AC126" s="74"/>
    </row>
    <row r="127" spans="1:29" x14ac:dyDescent="0.2">
      <c r="A127" s="72">
        <v>44089</v>
      </c>
      <c r="B127" s="75">
        <v>10</v>
      </c>
      <c r="C127" s="73">
        <f t="shared" si="14"/>
        <v>549</v>
      </c>
      <c r="D127" s="75">
        <v>7</v>
      </c>
      <c r="E127" s="73">
        <f t="shared" si="15"/>
        <v>267</v>
      </c>
      <c r="F127" s="75">
        <v>1</v>
      </c>
      <c r="G127" s="73">
        <f t="shared" si="12"/>
        <v>178</v>
      </c>
      <c r="H127" s="75">
        <v>0</v>
      </c>
      <c r="I127" s="73">
        <f t="shared" si="16"/>
        <v>62</v>
      </c>
      <c r="J127" s="75">
        <v>7</v>
      </c>
      <c r="K127" s="73">
        <f t="shared" ref="K127:K137" si="22">K126+J127</f>
        <v>35</v>
      </c>
      <c r="L127" s="75">
        <v>0</v>
      </c>
      <c r="M127" s="73">
        <f t="shared" si="17"/>
        <v>28</v>
      </c>
      <c r="N127" s="75">
        <v>0</v>
      </c>
      <c r="O127" s="73">
        <f t="shared" si="18"/>
        <v>24</v>
      </c>
      <c r="P127" s="75">
        <v>6</v>
      </c>
      <c r="Q127" s="73">
        <f t="shared" si="19"/>
        <v>13</v>
      </c>
      <c r="R127" s="75">
        <v>0</v>
      </c>
      <c r="S127" s="73">
        <f t="shared" si="11"/>
        <v>9</v>
      </c>
      <c r="T127" s="75">
        <v>0</v>
      </c>
      <c r="U127" s="73">
        <f t="shared" si="20"/>
        <v>5</v>
      </c>
      <c r="V127" s="75">
        <v>0</v>
      </c>
      <c r="W127" s="73">
        <f t="shared" si="21"/>
        <v>2</v>
      </c>
      <c r="X127" s="75">
        <v>0</v>
      </c>
      <c r="Y127" s="73">
        <f t="shared" si="13"/>
        <v>1</v>
      </c>
      <c r="Z127" s="75">
        <v>0</v>
      </c>
      <c r="AA127" s="71">
        <f>SUM(AA126,Z127)</f>
        <v>0</v>
      </c>
      <c r="AB127" s="75"/>
      <c r="AC127" s="74"/>
    </row>
    <row r="128" spans="1:29" x14ac:dyDescent="0.2">
      <c r="A128" s="72">
        <v>44090</v>
      </c>
      <c r="B128" s="75">
        <v>13</v>
      </c>
      <c r="C128" s="73">
        <f t="shared" si="14"/>
        <v>562</v>
      </c>
      <c r="D128" s="75">
        <v>5</v>
      </c>
      <c r="E128" s="73">
        <f t="shared" si="15"/>
        <v>272</v>
      </c>
      <c r="F128" s="75">
        <v>1</v>
      </c>
      <c r="G128" s="73">
        <f t="shared" si="12"/>
        <v>179</v>
      </c>
      <c r="H128" s="75">
        <v>2</v>
      </c>
      <c r="I128" s="73">
        <f t="shared" si="16"/>
        <v>64</v>
      </c>
      <c r="J128" s="75">
        <v>1</v>
      </c>
      <c r="K128" s="73">
        <f t="shared" si="22"/>
        <v>36</v>
      </c>
      <c r="L128" s="75">
        <v>0</v>
      </c>
      <c r="M128" s="73">
        <f t="shared" si="17"/>
        <v>28</v>
      </c>
      <c r="N128" s="75">
        <v>0</v>
      </c>
      <c r="O128" s="73">
        <f t="shared" si="18"/>
        <v>24</v>
      </c>
      <c r="P128" s="75">
        <v>1</v>
      </c>
      <c r="Q128" s="73">
        <f t="shared" si="19"/>
        <v>14</v>
      </c>
      <c r="R128" s="75">
        <v>0</v>
      </c>
      <c r="S128" s="73">
        <f t="shared" si="11"/>
        <v>9</v>
      </c>
      <c r="T128" s="75">
        <v>0</v>
      </c>
      <c r="U128" s="73">
        <f t="shared" si="20"/>
        <v>5</v>
      </c>
      <c r="V128" s="75">
        <v>0</v>
      </c>
      <c r="W128" s="73">
        <f t="shared" si="21"/>
        <v>2</v>
      </c>
      <c r="X128" s="75">
        <v>0</v>
      </c>
      <c r="Y128" s="73">
        <f>SUM(Y127,X128)</f>
        <v>1</v>
      </c>
      <c r="Z128" s="75">
        <v>0</v>
      </c>
      <c r="AA128" s="71">
        <f>SUM(AA127,Z128)</f>
        <v>0</v>
      </c>
      <c r="AB128" s="75"/>
      <c r="AC128" s="74"/>
    </row>
    <row r="129" spans="1:29" x14ac:dyDescent="0.2">
      <c r="A129" s="72">
        <v>44091</v>
      </c>
      <c r="B129" s="75">
        <v>16</v>
      </c>
      <c r="C129" s="73">
        <f t="shared" si="14"/>
        <v>578</v>
      </c>
      <c r="D129" s="75">
        <v>5</v>
      </c>
      <c r="E129" s="73">
        <f t="shared" si="15"/>
        <v>277</v>
      </c>
      <c r="F129" s="75">
        <v>0</v>
      </c>
      <c r="G129" s="73">
        <f t="shared" si="12"/>
        <v>179</v>
      </c>
      <c r="H129" s="75">
        <v>2</v>
      </c>
      <c r="I129" s="73">
        <f t="shared" si="16"/>
        <v>66</v>
      </c>
      <c r="J129" s="75">
        <v>0</v>
      </c>
      <c r="K129" s="73">
        <f t="shared" si="22"/>
        <v>36</v>
      </c>
      <c r="L129" s="75">
        <v>0</v>
      </c>
      <c r="M129" s="73">
        <f t="shared" si="17"/>
        <v>28</v>
      </c>
      <c r="N129" s="75">
        <v>0</v>
      </c>
      <c r="O129" s="73">
        <f t="shared" si="18"/>
        <v>24</v>
      </c>
      <c r="P129" s="75">
        <v>2</v>
      </c>
      <c r="Q129" s="73">
        <f t="shared" si="19"/>
        <v>16</v>
      </c>
      <c r="R129" s="75">
        <v>0</v>
      </c>
      <c r="S129" s="73">
        <f t="shared" si="11"/>
        <v>9</v>
      </c>
      <c r="T129" s="75">
        <v>0</v>
      </c>
      <c r="U129" s="73">
        <f t="shared" si="20"/>
        <v>5</v>
      </c>
      <c r="V129" s="75">
        <v>0</v>
      </c>
      <c r="W129" s="73">
        <f t="shared" si="21"/>
        <v>2</v>
      </c>
      <c r="X129" s="75">
        <v>0</v>
      </c>
      <c r="Y129" s="73">
        <f t="shared" si="13"/>
        <v>1</v>
      </c>
      <c r="Z129" s="75">
        <v>0</v>
      </c>
      <c r="AA129" s="71">
        <f>SUM(AA128,Z129)</f>
        <v>0</v>
      </c>
      <c r="AB129" s="75"/>
      <c r="AC129" s="74"/>
    </row>
    <row r="130" spans="1:29" x14ac:dyDescent="0.2">
      <c r="A130" s="72">
        <v>44092</v>
      </c>
      <c r="B130" s="75">
        <v>18</v>
      </c>
      <c r="C130" s="73">
        <f t="shared" si="14"/>
        <v>596</v>
      </c>
      <c r="D130" s="75">
        <v>3</v>
      </c>
      <c r="E130" s="73">
        <f t="shared" si="15"/>
        <v>280</v>
      </c>
      <c r="F130" s="75">
        <v>0</v>
      </c>
      <c r="G130" s="73">
        <f t="shared" si="12"/>
        <v>179</v>
      </c>
      <c r="H130" s="75">
        <v>1</v>
      </c>
      <c r="I130" s="73">
        <f t="shared" si="16"/>
        <v>67</v>
      </c>
      <c r="J130" s="75">
        <v>0</v>
      </c>
      <c r="K130" s="73">
        <f t="shared" si="22"/>
        <v>36</v>
      </c>
      <c r="L130" s="75">
        <v>2</v>
      </c>
      <c r="M130" s="73">
        <f t="shared" si="17"/>
        <v>30</v>
      </c>
      <c r="N130" s="75">
        <v>0</v>
      </c>
      <c r="O130" s="73">
        <f t="shared" si="18"/>
        <v>24</v>
      </c>
      <c r="P130" s="75">
        <v>0</v>
      </c>
      <c r="Q130" s="73">
        <f t="shared" si="19"/>
        <v>16</v>
      </c>
      <c r="R130" s="75">
        <v>0</v>
      </c>
      <c r="S130" s="73">
        <f t="shared" si="11"/>
        <v>9</v>
      </c>
      <c r="T130" s="75">
        <v>0</v>
      </c>
      <c r="U130" s="73">
        <f t="shared" si="20"/>
        <v>5</v>
      </c>
      <c r="V130" s="75">
        <v>0</v>
      </c>
      <c r="W130" s="73">
        <f t="shared" si="21"/>
        <v>2</v>
      </c>
      <c r="X130" s="75">
        <v>0</v>
      </c>
      <c r="Y130" s="73">
        <f t="shared" si="13"/>
        <v>1</v>
      </c>
      <c r="Z130" s="75">
        <v>0</v>
      </c>
      <c r="AA130" s="71">
        <f>SUM(AA129,Z130)</f>
        <v>0</v>
      </c>
      <c r="AB130" s="75"/>
      <c r="AC130" s="74"/>
    </row>
    <row r="131" spans="1:29" x14ac:dyDescent="0.2">
      <c r="A131" s="72">
        <v>44093</v>
      </c>
      <c r="B131" s="75"/>
      <c r="C131" s="73">
        <f t="shared" si="14"/>
        <v>596</v>
      </c>
      <c r="D131" s="75"/>
      <c r="E131" s="73">
        <f t="shared" si="15"/>
        <v>280</v>
      </c>
      <c r="F131" s="75"/>
      <c r="G131" s="73">
        <f t="shared" si="12"/>
        <v>179</v>
      </c>
      <c r="H131" s="75"/>
      <c r="I131" s="73">
        <f t="shared" si="16"/>
        <v>67</v>
      </c>
      <c r="J131" s="75"/>
      <c r="K131" s="73">
        <f t="shared" si="22"/>
        <v>36</v>
      </c>
      <c r="L131" s="75"/>
      <c r="M131" s="73">
        <f t="shared" si="17"/>
        <v>30</v>
      </c>
      <c r="N131" s="75"/>
      <c r="O131" s="73">
        <f t="shared" si="18"/>
        <v>24</v>
      </c>
      <c r="P131" s="75"/>
      <c r="Q131" s="73">
        <f t="shared" si="19"/>
        <v>16</v>
      </c>
      <c r="R131" s="75"/>
      <c r="S131" s="73">
        <f t="shared" si="11"/>
        <v>9</v>
      </c>
      <c r="T131" s="75"/>
      <c r="U131" s="73">
        <f t="shared" si="20"/>
        <v>5</v>
      </c>
      <c r="V131" s="75"/>
      <c r="W131" s="73">
        <f t="shared" si="21"/>
        <v>2</v>
      </c>
      <c r="X131" s="75"/>
      <c r="Y131" s="73">
        <f t="shared" si="13"/>
        <v>1</v>
      </c>
      <c r="Z131" s="75"/>
      <c r="AA131" s="71">
        <f t="shared" ref="AA131:AA132" si="23">SUM(AA130,Z131)</f>
        <v>0</v>
      </c>
      <c r="AB131" s="75"/>
      <c r="AC131" s="74"/>
    </row>
    <row r="132" spans="1:29" x14ac:dyDescent="0.2">
      <c r="A132" s="72">
        <v>44094</v>
      </c>
      <c r="B132" s="75"/>
      <c r="C132" s="73">
        <f t="shared" si="14"/>
        <v>596</v>
      </c>
      <c r="D132" s="75"/>
      <c r="E132" s="73">
        <f t="shared" si="15"/>
        <v>280</v>
      </c>
      <c r="F132" s="75"/>
      <c r="G132" s="73">
        <f t="shared" si="12"/>
        <v>179</v>
      </c>
      <c r="H132" s="75"/>
      <c r="I132" s="73">
        <f t="shared" si="16"/>
        <v>67</v>
      </c>
      <c r="J132" s="75"/>
      <c r="K132" s="73">
        <f t="shared" si="22"/>
        <v>36</v>
      </c>
      <c r="L132" s="75"/>
      <c r="M132" s="73">
        <f t="shared" si="17"/>
        <v>30</v>
      </c>
      <c r="N132" s="75"/>
      <c r="O132" s="73">
        <f t="shared" si="18"/>
        <v>24</v>
      </c>
      <c r="P132" s="75"/>
      <c r="Q132" s="73">
        <f t="shared" si="19"/>
        <v>16</v>
      </c>
      <c r="R132" s="75"/>
      <c r="S132" s="73">
        <f t="shared" si="11"/>
        <v>9</v>
      </c>
      <c r="T132" s="75"/>
      <c r="U132" s="73">
        <f t="shared" si="20"/>
        <v>5</v>
      </c>
      <c r="V132" s="75"/>
      <c r="W132" s="73">
        <f t="shared" si="21"/>
        <v>2</v>
      </c>
      <c r="X132" s="75"/>
      <c r="Y132" s="73">
        <f t="shared" si="13"/>
        <v>1</v>
      </c>
      <c r="Z132" s="75"/>
      <c r="AA132" s="71">
        <f t="shared" si="23"/>
        <v>0</v>
      </c>
      <c r="AB132" s="75"/>
      <c r="AC132" s="74"/>
    </row>
    <row r="133" spans="1:29" x14ac:dyDescent="0.2">
      <c r="A133" s="72">
        <v>44095</v>
      </c>
      <c r="B133" s="75">
        <v>35</v>
      </c>
      <c r="C133" s="73">
        <f t="shared" si="14"/>
        <v>631</v>
      </c>
      <c r="D133" s="75">
        <v>12</v>
      </c>
      <c r="E133" s="73">
        <f t="shared" si="15"/>
        <v>292</v>
      </c>
      <c r="F133" s="75">
        <v>0</v>
      </c>
      <c r="G133" s="73">
        <f t="shared" ref="G133:G137" si="24">SUM(G132,F133)</f>
        <v>179</v>
      </c>
      <c r="H133" s="75">
        <v>1</v>
      </c>
      <c r="I133" s="73">
        <f t="shared" si="16"/>
        <v>68</v>
      </c>
      <c r="J133" s="75">
        <v>0</v>
      </c>
      <c r="K133" s="73">
        <f t="shared" si="22"/>
        <v>36</v>
      </c>
      <c r="L133" s="75">
        <v>0</v>
      </c>
      <c r="M133" s="73">
        <f t="shared" si="17"/>
        <v>30</v>
      </c>
      <c r="N133" s="75">
        <v>0</v>
      </c>
      <c r="O133" s="73">
        <f t="shared" si="18"/>
        <v>24</v>
      </c>
      <c r="P133" s="75">
        <v>4</v>
      </c>
      <c r="Q133" s="73">
        <f t="shared" si="19"/>
        <v>20</v>
      </c>
      <c r="R133" s="75">
        <v>2</v>
      </c>
      <c r="S133" s="73">
        <f t="shared" ref="S133:S137" si="25">SUM(S132,R133)</f>
        <v>11</v>
      </c>
      <c r="T133" s="75">
        <v>0</v>
      </c>
      <c r="U133" s="73">
        <f t="shared" si="20"/>
        <v>5</v>
      </c>
      <c r="V133" s="75">
        <v>0</v>
      </c>
      <c r="W133" s="73">
        <f t="shared" si="21"/>
        <v>2</v>
      </c>
      <c r="X133" s="75">
        <v>0</v>
      </c>
      <c r="Y133" s="73">
        <f t="shared" si="13"/>
        <v>1</v>
      </c>
      <c r="Z133" s="75">
        <v>1</v>
      </c>
      <c r="AA133" s="71">
        <f>SUM(AA132+Z133)</f>
        <v>1</v>
      </c>
      <c r="AB133" s="75"/>
      <c r="AC133" s="74"/>
    </row>
    <row r="134" spans="1:29" x14ac:dyDescent="0.2">
      <c r="A134" s="72">
        <v>44096</v>
      </c>
      <c r="B134" s="75">
        <v>26</v>
      </c>
      <c r="C134" s="73">
        <f t="shared" si="14"/>
        <v>657</v>
      </c>
      <c r="D134" s="75">
        <v>10</v>
      </c>
      <c r="E134" s="73">
        <f t="shared" si="15"/>
        <v>302</v>
      </c>
      <c r="F134" s="75">
        <v>0</v>
      </c>
      <c r="G134" s="73">
        <f t="shared" si="24"/>
        <v>179</v>
      </c>
      <c r="H134" s="75">
        <v>1</v>
      </c>
      <c r="I134" s="73">
        <f t="shared" si="16"/>
        <v>69</v>
      </c>
      <c r="J134" s="75">
        <v>0</v>
      </c>
      <c r="K134" s="73">
        <f t="shared" si="22"/>
        <v>36</v>
      </c>
      <c r="L134" s="75">
        <v>0</v>
      </c>
      <c r="M134" s="73">
        <f t="shared" si="17"/>
        <v>30</v>
      </c>
      <c r="N134" s="75">
        <v>0</v>
      </c>
      <c r="O134" s="73">
        <f t="shared" si="18"/>
        <v>24</v>
      </c>
      <c r="P134" s="75">
        <v>0</v>
      </c>
      <c r="Q134" s="73">
        <f t="shared" si="19"/>
        <v>20</v>
      </c>
      <c r="R134" s="75">
        <v>0</v>
      </c>
      <c r="S134" s="73">
        <f t="shared" si="25"/>
        <v>11</v>
      </c>
      <c r="T134" s="75">
        <v>0</v>
      </c>
      <c r="U134" s="73">
        <f t="shared" si="20"/>
        <v>5</v>
      </c>
      <c r="V134" s="75">
        <v>0</v>
      </c>
      <c r="W134" s="73">
        <f t="shared" si="21"/>
        <v>2</v>
      </c>
      <c r="X134" s="75">
        <v>0</v>
      </c>
      <c r="Y134" s="73">
        <f t="shared" si="13"/>
        <v>1</v>
      </c>
      <c r="Z134" s="75">
        <v>0</v>
      </c>
      <c r="AA134" s="71">
        <f t="shared" ref="AA134:AA158" si="26">SUM(AA133+Z134)</f>
        <v>1</v>
      </c>
      <c r="AB134" s="75"/>
      <c r="AC134" s="74"/>
    </row>
    <row r="135" spans="1:29" x14ac:dyDescent="0.2">
      <c r="A135" s="72">
        <v>44097</v>
      </c>
      <c r="B135" s="75">
        <v>15</v>
      </c>
      <c r="C135" s="73">
        <f t="shared" si="14"/>
        <v>672</v>
      </c>
      <c r="D135" s="75">
        <v>4</v>
      </c>
      <c r="E135" s="73">
        <f t="shared" si="15"/>
        <v>306</v>
      </c>
      <c r="F135" s="75">
        <v>0</v>
      </c>
      <c r="G135" s="73">
        <f t="shared" si="24"/>
        <v>179</v>
      </c>
      <c r="H135" s="75">
        <v>1</v>
      </c>
      <c r="I135" s="73">
        <f t="shared" si="16"/>
        <v>70</v>
      </c>
      <c r="J135" s="75">
        <v>0</v>
      </c>
      <c r="K135" s="73">
        <f t="shared" si="22"/>
        <v>36</v>
      </c>
      <c r="L135" s="75">
        <v>0</v>
      </c>
      <c r="M135" s="73">
        <f t="shared" si="17"/>
        <v>30</v>
      </c>
      <c r="N135" s="75">
        <v>0</v>
      </c>
      <c r="O135" s="73">
        <f t="shared" si="18"/>
        <v>24</v>
      </c>
      <c r="P135" s="75">
        <v>0</v>
      </c>
      <c r="Q135" s="73">
        <f t="shared" si="19"/>
        <v>20</v>
      </c>
      <c r="R135" s="75">
        <v>0</v>
      </c>
      <c r="S135" s="73">
        <f t="shared" si="25"/>
        <v>11</v>
      </c>
      <c r="T135" s="75">
        <v>0</v>
      </c>
      <c r="U135" s="73">
        <f t="shared" si="20"/>
        <v>5</v>
      </c>
      <c r="V135" s="75">
        <v>0</v>
      </c>
      <c r="W135" s="73">
        <f t="shared" si="21"/>
        <v>2</v>
      </c>
      <c r="X135" s="75">
        <v>0</v>
      </c>
      <c r="Y135" s="73">
        <f t="shared" si="13"/>
        <v>1</v>
      </c>
      <c r="Z135" s="75">
        <v>0</v>
      </c>
      <c r="AA135" s="71">
        <f t="shared" si="26"/>
        <v>1</v>
      </c>
      <c r="AB135" s="75"/>
      <c r="AC135" s="74"/>
    </row>
    <row r="136" spans="1:29" x14ac:dyDescent="0.2">
      <c r="A136" s="72">
        <v>44098</v>
      </c>
      <c r="B136" s="71">
        <v>8</v>
      </c>
      <c r="C136" s="73">
        <f t="shared" si="14"/>
        <v>680</v>
      </c>
      <c r="D136" s="71">
        <v>4</v>
      </c>
      <c r="E136" s="73">
        <f t="shared" si="15"/>
        <v>310</v>
      </c>
      <c r="F136" s="71">
        <v>0</v>
      </c>
      <c r="G136" s="73">
        <f t="shared" si="24"/>
        <v>179</v>
      </c>
      <c r="H136" s="71">
        <v>0</v>
      </c>
      <c r="I136" s="73">
        <f t="shared" si="16"/>
        <v>70</v>
      </c>
      <c r="J136" s="71">
        <v>0</v>
      </c>
      <c r="K136" s="73">
        <f t="shared" si="22"/>
        <v>36</v>
      </c>
      <c r="L136" s="71">
        <v>0</v>
      </c>
      <c r="M136" s="73">
        <f t="shared" si="17"/>
        <v>30</v>
      </c>
      <c r="N136" s="71">
        <v>0</v>
      </c>
      <c r="O136" s="73">
        <f t="shared" si="18"/>
        <v>24</v>
      </c>
      <c r="P136" s="71">
        <v>0</v>
      </c>
      <c r="Q136" s="73">
        <f t="shared" si="19"/>
        <v>20</v>
      </c>
      <c r="R136" s="71">
        <v>0</v>
      </c>
      <c r="S136" s="73">
        <f t="shared" si="25"/>
        <v>11</v>
      </c>
      <c r="T136" s="71">
        <v>0</v>
      </c>
      <c r="U136" s="73">
        <f t="shared" si="20"/>
        <v>5</v>
      </c>
      <c r="V136" s="71">
        <v>0</v>
      </c>
      <c r="W136" s="73">
        <f t="shared" si="21"/>
        <v>2</v>
      </c>
      <c r="X136" s="71">
        <v>0</v>
      </c>
      <c r="Y136" s="73">
        <f t="shared" si="13"/>
        <v>1</v>
      </c>
      <c r="Z136" s="71">
        <v>0</v>
      </c>
      <c r="AA136" s="71">
        <f t="shared" si="26"/>
        <v>1</v>
      </c>
      <c r="AB136" s="71"/>
      <c r="AC136" s="74"/>
    </row>
    <row r="137" spans="1:29" x14ac:dyDescent="0.2">
      <c r="A137" s="72">
        <v>44099</v>
      </c>
      <c r="B137" s="71">
        <v>9</v>
      </c>
      <c r="C137" s="73">
        <f t="shared" si="14"/>
        <v>689</v>
      </c>
      <c r="D137" s="71">
        <v>1</v>
      </c>
      <c r="E137" s="73">
        <f t="shared" si="15"/>
        <v>311</v>
      </c>
      <c r="F137" s="71">
        <v>0</v>
      </c>
      <c r="G137" s="73">
        <f t="shared" si="24"/>
        <v>179</v>
      </c>
      <c r="H137" s="71">
        <v>0</v>
      </c>
      <c r="I137" s="73">
        <f t="shared" si="16"/>
        <v>70</v>
      </c>
      <c r="J137" s="71">
        <v>0</v>
      </c>
      <c r="K137" s="73">
        <f t="shared" si="22"/>
        <v>36</v>
      </c>
      <c r="L137" s="71">
        <v>0</v>
      </c>
      <c r="M137" s="73">
        <f t="shared" si="17"/>
        <v>30</v>
      </c>
      <c r="N137" s="71">
        <v>0</v>
      </c>
      <c r="O137" s="73">
        <f t="shared" si="18"/>
        <v>24</v>
      </c>
      <c r="P137" s="71">
        <v>0</v>
      </c>
      <c r="Q137" s="73">
        <f t="shared" si="19"/>
        <v>20</v>
      </c>
      <c r="R137" s="71">
        <v>0</v>
      </c>
      <c r="S137" s="73">
        <f t="shared" si="25"/>
        <v>11</v>
      </c>
      <c r="T137" s="71">
        <v>0</v>
      </c>
      <c r="U137" s="73">
        <f t="shared" si="20"/>
        <v>5</v>
      </c>
      <c r="V137" s="71">
        <v>0</v>
      </c>
      <c r="W137" s="73">
        <f t="shared" si="21"/>
        <v>2</v>
      </c>
      <c r="X137" s="71">
        <v>0</v>
      </c>
      <c r="Y137" s="73">
        <f t="shared" si="13"/>
        <v>1</v>
      </c>
      <c r="Z137" s="71">
        <v>0</v>
      </c>
      <c r="AA137" s="71">
        <f t="shared" si="26"/>
        <v>1</v>
      </c>
      <c r="AB137" s="71"/>
      <c r="AC137" s="74"/>
    </row>
    <row r="138" spans="1:29" x14ac:dyDescent="0.2">
      <c r="A138" s="72">
        <v>44100</v>
      </c>
      <c r="B138" s="71"/>
      <c r="C138" s="71"/>
      <c r="D138" s="71"/>
      <c r="E138" s="71"/>
      <c r="F138" s="71"/>
      <c r="G138" s="71"/>
      <c r="H138" s="71"/>
      <c r="I138" s="71"/>
      <c r="J138" s="71"/>
      <c r="K138" s="71"/>
      <c r="L138" s="71"/>
      <c r="M138" s="71"/>
      <c r="N138" s="71"/>
      <c r="O138" s="71"/>
      <c r="P138" s="71"/>
      <c r="Q138" s="71"/>
      <c r="R138" s="71"/>
      <c r="S138" s="71"/>
      <c r="T138" s="71"/>
      <c r="U138" s="71"/>
      <c r="V138" s="71"/>
      <c r="W138" s="71"/>
      <c r="X138" s="71"/>
      <c r="Y138" s="71"/>
      <c r="Z138" s="71"/>
      <c r="AA138" s="71">
        <f t="shared" si="26"/>
        <v>1</v>
      </c>
      <c r="AB138" s="71"/>
      <c r="AC138" s="74"/>
    </row>
    <row r="139" spans="1:29" x14ac:dyDescent="0.2">
      <c r="A139" s="72">
        <v>44101</v>
      </c>
      <c r="B139" s="71"/>
      <c r="C139" s="71"/>
      <c r="D139" s="71"/>
      <c r="E139" s="71"/>
      <c r="F139" s="71"/>
      <c r="G139" s="71"/>
      <c r="H139" s="71"/>
      <c r="I139" s="71"/>
      <c r="J139" s="71"/>
      <c r="K139" s="71"/>
      <c r="L139" s="71"/>
      <c r="M139" s="71"/>
      <c r="N139" s="71"/>
      <c r="O139" s="71"/>
      <c r="P139" s="71"/>
      <c r="Q139" s="71"/>
      <c r="R139" s="71"/>
      <c r="S139" s="71"/>
      <c r="T139" s="71"/>
      <c r="U139" s="71"/>
      <c r="V139" s="71"/>
      <c r="W139" s="71"/>
      <c r="X139" s="71"/>
      <c r="Y139" s="71"/>
      <c r="Z139" s="71"/>
      <c r="AA139" s="71">
        <f t="shared" si="26"/>
        <v>1</v>
      </c>
      <c r="AB139" s="71"/>
      <c r="AC139" s="74"/>
    </row>
    <row r="140" spans="1:29" x14ac:dyDescent="0.2">
      <c r="A140" s="72">
        <v>44102</v>
      </c>
      <c r="B140" s="71">
        <v>12</v>
      </c>
      <c r="C140" s="73">
        <f>SUM(C137,B140)</f>
        <v>701</v>
      </c>
      <c r="D140" s="71">
        <v>5</v>
      </c>
      <c r="E140" s="73">
        <f>SUM(E137,D140)</f>
        <v>316</v>
      </c>
      <c r="F140" s="71">
        <v>0</v>
      </c>
      <c r="G140" s="73">
        <f>SUM(G137,F140)</f>
        <v>179</v>
      </c>
      <c r="H140" s="71">
        <v>2</v>
      </c>
      <c r="I140" s="73">
        <f>SUM(I137,H140)</f>
        <v>72</v>
      </c>
      <c r="J140" s="71">
        <v>0</v>
      </c>
      <c r="K140" s="73">
        <f>K137+J140</f>
        <v>36</v>
      </c>
      <c r="L140" s="71">
        <v>0</v>
      </c>
      <c r="M140" s="73">
        <f>SUM(M137,L140)</f>
        <v>30</v>
      </c>
      <c r="N140" s="71">
        <v>0</v>
      </c>
      <c r="O140" s="73">
        <f>SUM(O137,N140)</f>
        <v>24</v>
      </c>
      <c r="P140" s="71">
        <v>1</v>
      </c>
      <c r="Q140" s="73">
        <f>SUM(Q137,P140)</f>
        <v>21</v>
      </c>
      <c r="R140" s="71">
        <v>0</v>
      </c>
      <c r="S140" s="73">
        <f>SUM(S137,R140)</f>
        <v>11</v>
      </c>
      <c r="T140" s="71">
        <v>0</v>
      </c>
      <c r="U140" s="73">
        <f>SUM(U137,T140)</f>
        <v>5</v>
      </c>
      <c r="V140" s="71">
        <v>0</v>
      </c>
      <c r="W140" s="73">
        <f>SUM(W137,V140)</f>
        <v>2</v>
      </c>
      <c r="X140" s="71">
        <v>0</v>
      </c>
      <c r="Y140" s="73">
        <f>SUM(Y137,X140)</f>
        <v>1</v>
      </c>
      <c r="Z140" s="71">
        <v>0</v>
      </c>
      <c r="AA140" s="71">
        <f t="shared" si="26"/>
        <v>1</v>
      </c>
      <c r="AB140" s="71"/>
      <c r="AC140" s="74"/>
    </row>
    <row r="141" spans="1:29" x14ac:dyDescent="0.2">
      <c r="A141" s="72">
        <v>44103</v>
      </c>
      <c r="B141" s="71">
        <v>7</v>
      </c>
      <c r="C141" s="73">
        <f>SUM(C140,B141)</f>
        <v>708</v>
      </c>
      <c r="D141" s="71">
        <v>0</v>
      </c>
      <c r="E141" s="73">
        <f>SUM(E140,D141)</f>
        <v>316</v>
      </c>
      <c r="F141" s="71">
        <v>0</v>
      </c>
      <c r="G141" s="73">
        <f>SUM(G140,F141)</f>
        <v>179</v>
      </c>
      <c r="H141" s="71">
        <v>0</v>
      </c>
      <c r="I141" s="73">
        <f>SUM(I140,H141)</f>
        <v>72</v>
      </c>
      <c r="J141" s="71">
        <v>0</v>
      </c>
      <c r="K141" s="73">
        <f>K140+J141</f>
        <v>36</v>
      </c>
      <c r="L141" s="71">
        <v>0</v>
      </c>
      <c r="M141" s="73">
        <f>SUM(M140,L141)</f>
        <v>30</v>
      </c>
      <c r="N141" s="71">
        <v>0</v>
      </c>
      <c r="O141" s="73">
        <f>SUM(O140,N141)</f>
        <v>24</v>
      </c>
      <c r="P141" s="71">
        <v>0</v>
      </c>
      <c r="Q141" s="73">
        <f>SUM(Q140,P141)</f>
        <v>21</v>
      </c>
      <c r="R141" s="71">
        <v>0</v>
      </c>
      <c r="S141" s="73">
        <f>SUM(S140,R141)</f>
        <v>11</v>
      </c>
      <c r="T141" s="71">
        <v>0</v>
      </c>
      <c r="U141" s="73">
        <f>SUM(U140,T141)</f>
        <v>5</v>
      </c>
      <c r="V141" s="71">
        <v>0</v>
      </c>
      <c r="W141" s="73">
        <f>SUM(W140,V141)</f>
        <v>2</v>
      </c>
      <c r="X141" s="71">
        <v>0</v>
      </c>
      <c r="Y141" s="73">
        <f>SUM(Y140,X141)</f>
        <v>1</v>
      </c>
      <c r="Z141" s="71">
        <v>0</v>
      </c>
      <c r="AA141" s="71">
        <f t="shared" si="26"/>
        <v>1</v>
      </c>
      <c r="AB141" s="71"/>
      <c r="AC141" s="74"/>
    </row>
    <row r="142" spans="1:29" x14ac:dyDescent="0.2">
      <c r="A142" s="72">
        <v>44104</v>
      </c>
      <c r="B142" s="71">
        <v>17</v>
      </c>
      <c r="C142" s="73">
        <f>SUM(C141,B142)</f>
        <v>725</v>
      </c>
      <c r="D142" s="71">
        <v>0</v>
      </c>
      <c r="E142" s="73">
        <f>SUM(E141,D142)</f>
        <v>316</v>
      </c>
      <c r="F142" s="71">
        <v>0</v>
      </c>
      <c r="G142" s="73">
        <f>SUM(G141,F142)</f>
        <v>179</v>
      </c>
      <c r="H142" s="71">
        <v>1</v>
      </c>
      <c r="I142" s="73">
        <f>SUM(I141,H142)</f>
        <v>73</v>
      </c>
      <c r="J142" s="71">
        <v>0</v>
      </c>
      <c r="K142" s="73">
        <f>K141+J142</f>
        <v>36</v>
      </c>
      <c r="L142" s="71">
        <v>0</v>
      </c>
      <c r="M142" s="73">
        <f>SUM(M141,L142)</f>
        <v>30</v>
      </c>
      <c r="N142" s="71">
        <v>0</v>
      </c>
      <c r="O142" s="73">
        <f>SUM(O141,N142)</f>
        <v>24</v>
      </c>
      <c r="P142" s="71">
        <v>0</v>
      </c>
      <c r="Q142" s="73">
        <f>SUM(Q141,P142)</f>
        <v>21</v>
      </c>
      <c r="R142" s="71">
        <v>0</v>
      </c>
      <c r="S142" s="73">
        <f>SUM(S141,R142)</f>
        <v>11</v>
      </c>
      <c r="T142" s="71">
        <v>0</v>
      </c>
      <c r="U142" s="73">
        <f>SUM(U141,T142)</f>
        <v>5</v>
      </c>
      <c r="V142" s="71">
        <v>0</v>
      </c>
      <c r="W142" s="73">
        <f>SUM(W141,V142)</f>
        <v>2</v>
      </c>
      <c r="X142" s="71">
        <v>0</v>
      </c>
      <c r="Y142" s="73">
        <f>SUM(Y141,X142)</f>
        <v>1</v>
      </c>
      <c r="Z142" s="71">
        <v>0</v>
      </c>
      <c r="AA142" s="71">
        <f t="shared" si="26"/>
        <v>1</v>
      </c>
      <c r="AB142" s="71"/>
      <c r="AC142" s="74"/>
    </row>
    <row r="143" spans="1:29" x14ac:dyDescent="0.2">
      <c r="A143" s="72">
        <v>44105</v>
      </c>
      <c r="B143" s="71">
        <v>8</v>
      </c>
      <c r="C143" s="73">
        <f>SUM(C142,B143)</f>
        <v>733</v>
      </c>
      <c r="D143" s="71">
        <v>0</v>
      </c>
      <c r="E143" s="73">
        <f>SUM(E142,D143)</f>
        <v>316</v>
      </c>
      <c r="F143" s="71">
        <v>0</v>
      </c>
      <c r="G143" s="73">
        <f>SUM(G142,F143)</f>
        <v>179</v>
      </c>
      <c r="H143" s="71">
        <v>1</v>
      </c>
      <c r="I143" s="73">
        <f>SUM(I142,H143)</f>
        <v>74</v>
      </c>
      <c r="J143" s="71">
        <v>0</v>
      </c>
      <c r="K143" s="73">
        <f>K142+J143</f>
        <v>36</v>
      </c>
      <c r="L143" s="71">
        <v>2</v>
      </c>
      <c r="M143" s="73">
        <f t="shared" ref="M143:M158" si="27">SUM(M142,L143)</f>
        <v>32</v>
      </c>
      <c r="N143" s="71">
        <v>0</v>
      </c>
      <c r="O143" s="73">
        <f>SUM(O142,N143)</f>
        <v>24</v>
      </c>
      <c r="P143" s="71">
        <v>0</v>
      </c>
      <c r="Q143" s="73">
        <f>SUM(Q142,P143)</f>
        <v>21</v>
      </c>
      <c r="R143" s="71">
        <v>1</v>
      </c>
      <c r="S143" s="73">
        <f>SUM(S142,R143)</f>
        <v>12</v>
      </c>
      <c r="T143" s="71">
        <v>0</v>
      </c>
      <c r="U143" s="73">
        <f>SUM(U142,T143)</f>
        <v>5</v>
      </c>
      <c r="V143" s="71">
        <v>0</v>
      </c>
      <c r="W143" s="73">
        <f>SUM(W142,V143)</f>
        <v>2</v>
      </c>
      <c r="X143" s="71">
        <v>0</v>
      </c>
      <c r="Y143" s="73">
        <f>SUM(Y142,X143)</f>
        <v>1</v>
      </c>
      <c r="Z143" s="71">
        <v>0</v>
      </c>
      <c r="AA143" s="71">
        <f t="shared" si="26"/>
        <v>1</v>
      </c>
      <c r="AB143" s="71"/>
      <c r="AC143" s="74"/>
    </row>
    <row r="144" spans="1:29" x14ac:dyDescent="0.2">
      <c r="A144" s="72">
        <v>44106</v>
      </c>
      <c r="B144" s="71">
        <v>10</v>
      </c>
      <c r="C144" s="73">
        <f>SUM(C143,B144)</f>
        <v>743</v>
      </c>
      <c r="D144" s="71">
        <v>4</v>
      </c>
      <c r="E144" s="73">
        <f>SUM(E143,D144)</f>
        <v>320</v>
      </c>
      <c r="F144" s="71">
        <v>1</v>
      </c>
      <c r="G144" s="73">
        <f>SUM(G143,F144)</f>
        <v>180</v>
      </c>
      <c r="H144" s="71">
        <v>1</v>
      </c>
      <c r="I144" s="73">
        <f>SUM(I143,H144)</f>
        <v>75</v>
      </c>
      <c r="J144" s="71">
        <v>0</v>
      </c>
      <c r="K144" s="73">
        <f>K143+J144</f>
        <v>36</v>
      </c>
      <c r="L144" s="71">
        <v>0</v>
      </c>
      <c r="M144" s="73">
        <f t="shared" si="27"/>
        <v>32</v>
      </c>
      <c r="N144" s="71">
        <v>0</v>
      </c>
      <c r="O144" s="73">
        <f>SUM(O143,N144)</f>
        <v>24</v>
      </c>
      <c r="P144" s="71">
        <v>1</v>
      </c>
      <c r="Q144" s="73">
        <f>SUM(Q143,P144)</f>
        <v>22</v>
      </c>
      <c r="R144" s="71">
        <v>1</v>
      </c>
      <c r="S144" s="73">
        <f>SUM(S143,R144)</f>
        <v>13</v>
      </c>
      <c r="T144" s="71">
        <v>0</v>
      </c>
      <c r="U144" s="73">
        <f>SUM(U143,T144)</f>
        <v>5</v>
      </c>
      <c r="V144" s="71">
        <v>0</v>
      </c>
      <c r="W144" s="73">
        <f>SUM(W143,V144)</f>
        <v>2</v>
      </c>
      <c r="X144" s="71">
        <v>0</v>
      </c>
      <c r="Y144" s="73">
        <f>SUM(Y143,X144)</f>
        <v>1</v>
      </c>
      <c r="Z144" s="71">
        <v>0</v>
      </c>
      <c r="AA144" s="71">
        <f t="shared" si="26"/>
        <v>1</v>
      </c>
      <c r="AB144" s="71"/>
      <c r="AC144" s="74"/>
    </row>
    <row r="145" spans="1:29" x14ac:dyDescent="0.2">
      <c r="A145" s="72">
        <v>44107</v>
      </c>
      <c r="B145" s="71"/>
      <c r="C145" s="73">
        <f t="shared" ref="C145:C158" si="28">SUM(C144,B145)</f>
        <v>743</v>
      </c>
      <c r="D145" s="71"/>
      <c r="E145" s="73">
        <f t="shared" ref="E145:E158" si="29">SUM(E144,D145)</f>
        <v>320</v>
      </c>
      <c r="F145" s="71"/>
      <c r="G145" s="73">
        <f t="shared" ref="G145:G158" si="30">SUM(G144,F145)</f>
        <v>180</v>
      </c>
      <c r="H145" s="71"/>
      <c r="I145" s="73">
        <f t="shared" ref="I145:I158" si="31">SUM(I144,H145)</f>
        <v>75</v>
      </c>
      <c r="J145" s="71"/>
      <c r="K145" s="73">
        <f t="shared" ref="K145:K158" si="32">K144+J145</f>
        <v>36</v>
      </c>
      <c r="L145" s="71"/>
      <c r="M145" s="73">
        <f t="shared" si="27"/>
        <v>32</v>
      </c>
      <c r="N145" s="71"/>
      <c r="O145" s="73">
        <f t="shared" ref="O145:O158" si="33">SUM(O144,N145)</f>
        <v>24</v>
      </c>
      <c r="P145" s="71"/>
      <c r="Q145" s="73">
        <f t="shared" ref="Q145:Q158" si="34">SUM(Q144,P145)</f>
        <v>22</v>
      </c>
      <c r="R145" s="71"/>
      <c r="S145" s="73">
        <f t="shared" ref="S145:S158" si="35">SUM(S144,R145)</f>
        <v>13</v>
      </c>
      <c r="T145" s="71"/>
      <c r="U145" s="73">
        <f t="shared" ref="U145:U158" si="36">SUM(U144,T145)</f>
        <v>5</v>
      </c>
      <c r="V145" s="71"/>
      <c r="W145" s="73">
        <f t="shared" ref="W145:W158" si="37">SUM(W144,V145)</f>
        <v>2</v>
      </c>
      <c r="X145" s="71"/>
      <c r="Y145" s="73">
        <f t="shared" ref="Y145:Y158" si="38">SUM(Y144,X145)</f>
        <v>1</v>
      </c>
      <c r="Z145" s="71"/>
      <c r="AA145" s="71">
        <f t="shared" si="26"/>
        <v>1</v>
      </c>
      <c r="AB145" s="71"/>
      <c r="AC145" s="74"/>
    </row>
    <row r="146" spans="1:29" x14ac:dyDescent="0.2">
      <c r="A146" s="72">
        <v>44108</v>
      </c>
      <c r="B146" s="71"/>
      <c r="C146" s="73">
        <f t="shared" si="28"/>
        <v>743</v>
      </c>
      <c r="D146" s="71"/>
      <c r="E146" s="73">
        <f t="shared" si="29"/>
        <v>320</v>
      </c>
      <c r="F146" s="71"/>
      <c r="G146" s="73">
        <f t="shared" si="30"/>
        <v>180</v>
      </c>
      <c r="H146" s="71"/>
      <c r="I146" s="73">
        <f t="shared" si="31"/>
        <v>75</v>
      </c>
      <c r="J146" s="71"/>
      <c r="K146" s="73">
        <f t="shared" si="32"/>
        <v>36</v>
      </c>
      <c r="L146" s="71"/>
      <c r="M146" s="73">
        <f t="shared" si="27"/>
        <v>32</v>
      </c>
      <c r="N146" s="71"/>
      <c r="O146" s="73">
        <f t="shared" si="33"/>
        <v>24</v>
      </c>
      <c r="P146" s="71"/>
      <c r="Q146" s="73">
        <f t="shared" si="34"/>
        <v>22</v>
      </c>
      <c r="R146" s="71"/>
      <c r="S146" s="73">
        <f t="shared" si="35"/>
        <v>13</v>
      </c>
      <c r="T146" s="71"/>
      <c r="U146" s="73">
        <f t="shared" si="36"/>
        <v>5</v>
      </c>
      <c r="V146" s="71"/>
      <c r="W146" s="73">
        <f t="shared" si="37"/>
        <v>2</v>
      </c>
      <c r="X146" s="71"/>
      <c r="Y146" s="73">
        <f t="shared" si="38"/>
        <v>1</v>
      </c>
      <c r="Z146" s="71"/>
      <c r="AA146" s="71">
        <f t="shared" si="26"/>
        <v>1</v>
      </c>
      <c r="AB146" s="71"/>
      <c r="AC146" s="74"/>
    </row>
    <row r="147" spans="1:29" x14ac:dyDescent="0.2">
      <c r="A147" s="72">
        <v>44109</v>
      </c>
      <c r="B147" s="71">
        <v>21</v>
      </c>
      <c r="C147" s="73">
        <f t="shared" si="28"/>
        <v>764</v>
      </c>
      <c r="D147" s="71">
        <v>5</v>
      </c>
      <c r="E147" s="73">
        <f t="shared" si="29"/>
        <v>325</v>
      </c>
      <c r="F147" s="71">
        <v>0</v>
      </c>
      <c r="G147" s="73">
        <f t="shared" si="30"/>
        <v>180</v>
      </c>
      <c r="H147" s="71">
        <v>5</v>
      </c>
      <c r="I147" s="73">
        <f t="shared" si="31"/>
        <v>80</v>
      </c>
      <c r="J147" s="71">
        <v>0</v>
      </c>
      <c r="K147" s="73">
        <f t="shared" si="32"/>
        <v>36</v>
      </c>
      <c r="L147" s="71">
        <v>2</v>
      </c>
      <c r="M147" s="73">
        <f t="shared" si="27"/>
        <v>34</v>
      </c>
      <c r="N147" s="71">
        <v>0</v>
      </c>
      <c r="O147" s="73">
        <f t="shared" si="33"/>
        <v>24</v>
      </c>
      <c r="P147" s="71">
        <v>3</v>
      </c>
      <c r="Q147" s="73">
        <f t="shared" si="34"/>
        <v>25</v>
      </c>
      <c r="R147" s="71">
        <v>1</v>
      </c>
      <c r="S147" s="73">
        <f t="shared" si="35"/>
        <v>14</v>
      </c>
      <c r="T147" s="71">
        <v>0</v>
      </c>
      <c r="U147" s="73">
        <f t="shared" si="36"/>
        <v>5</v>
      </c>
      <c r="V147" s="71">
        <v>0</v>
      </c>
      <c r="W147" s="73">
        <f t="shared" si="37"/>
        <v>2</v>
      </c>
      <c r="X147" s="71">
        <v>0</v>
      </c>
      <c r="Y147" s="73">
        <f t="shared" si="38"/>
        <v>1</v>
      </c>
      <c r="Z147" s="71">
        <v>0</v>
      </c>
      <c r="AA147" s="71">
        <f t="shared" si="26"/>
        <v>1</v>
      </c>
      <c r="AB147" s="71"/>
      <c r="AC147" s="74"/>
    </row>
    <row r="148" spans="1:29" x14ac:dyDescent="0.2">
      <c r="A148" s="72">
        <v>44110</v>
      </c>
      <c r="B148" s="71">
        <v>17</v>
      </c>
      <c r="C148" s="73">
        <f t="shared" si="28"/>
        <v>781</v>
      </c>
      <c r="D148" s="71">
        <v>6</v>
      </c>
      <c r="E148" s="73">
        <f t="shared" si="29"/>
        <v>331</v>
      </c>
      <c r="F148" s="71">
        <v>0</v>
      </c>
      <c r="G148" s="73">
        <f t="shared" si="30"/>
        <v>180</v>
      </c>
      <c r="H148" s="71">
        <v>3</v>
      </c>
      <c r="I148" s="73">
        <f t="shared" si="31"/>
        <v>83</v>
      </c>
      <c r="J148" s="71">
        <v>0</v>
      </c>
      <c r="K148" s="73">
        <f t="shared" si="32"/>
        <v>36</v>
      </c>
      <c r="L148" s="71">
        <v>1</v>
      </c>
      <c r="M148" s="73">
        <f t="shared" si="27"/>
        <v>35</v>
      </c>
      <c r="N148" s="71">
        <v>0</v>
      </c>
      <c r="O148" s="73">
        <f t="shared" si="33"/>
        <v>24</v>
      </c>
      <c r="P148" s="71">
        <v>1</v>
      </c>
      <c r="Q148" s="73">
        <f t="shared" si="34"/>
        <v>26</v>
      </c>
      <c r="R148" s="71">
        <v>0</v>
      </c>
      <c r="S148" s="73">
        <f t="shared" si="35"/>
        <v>14</v>
      </c>
      <c r="T148" s="71">
        <v>0</v>
      </c>
      <c r="U148" s="73">
        <f t="shared" si="36"/>
        <v>5</v>
      </c>
      <c r="V148" s="71">
        <v>0</v>
      </c>
      <c r="W148" s="73">
        <f t="shared" si="37"/>
        <v>2</v>
      </c>
      <c r="X148" s="71">
        <v>0</v>
      </c>
      <c r="Y148" s="73">
        <f t="shared" si="38"/>
        <v>1</v>
      </c>
      <c r="Z148" s="71">
        <v>0</v>
      </c>
      <c r="AA148" s="71">
        <f t="shared" si="26"/>
        <v>1</v>
      </c>
      <c r="AB148" s="71"/>
      <c r="AC148" s="74"/>
    </row>
    <row r="149" spans="1:29" x14ac:dyDescent="0.2">
      <c r="A149" s="72">
        <v>44111</v>
      </c>
      <c r="B149" s="71">
        <v>15</v>
      </c>
      <c r="C149" s="73">
        <f t="shared" si="28"/>
        <v>796</v>
      </c>
      <c r="D149" s="71">
        <v>5</v>
      </c>
      <c r="E149" s="73">
        <f t="shared" si="29"/>
        <v>336</v>
      </c>
      <c r="F149" s="71">
        <v>7</v>
      </c>
      <c r="G149" s="73">
        <f t="shared" si="30"/>
        <v>187</v>
      </c>
      <c r="H149" s="71">
        <v>2</v>
      </c>
      <c r="I149" s="73">
        <f t="shared" si="31"/>
        <v>85</v>
      </c>
      <c r="J149" s="71">
        <v>0</v>
      </c>
      <c r="K149" s="73">
        <f t="shared" si="32"/>
        <v>36</v>
      </c>
      <c r="L149" s="71">
        <v>0</v>
      </c>
      <c r="M149" s="73">
        <f t="shared" si="27"/>
        <v>35</v>
      </c>
      <c r="N149" s="71">
        <v>0</v>
      </c>
      <c r="O149" s="73">
        <f t="shared" si="33"/>
        <v>24</v>
      </c>
      <c r="P149" s="71">
        <v>3</v>
      </c>
      <c r="Q149" s="73">
        <f t="shared" si="34"/>
        <v>29</v>
      </c>
      <c r="R149" s="71">
        <v>0</v>
      </c>
      <c r="S149" s="73">
        <f t="shared" si="35"/>
        <v>14</v>
      </c>
      <c r="T149" s="71">
        <v>0</v>
      </c>
      <c r="U149" s="73">
        <f t="shared" si="36"/>
        <v>5</v>
      </c>
      <c r="V149" s="71">
        <v>0</v>
      </c>
      <c r="W149" s="73">
        <f t="shared" si="37"/>
        <v>2</v>
      </c>
      <c r="X149" s="71">
        <v>0</v>
      </c>
      <c r="Y149" s="73">
        <f t="shared" si="38"/>
        <v>1</v>
      </c>
      <c r="Z149" s="71">
        <v>0</v>
      </c>
      <c r="AA149" s="71">
        <f t="shared" si="26"/>
        <v>1</v>
      </c>
      <c r="AB149" s="71"/>
      <c r="AC149" s="74"/>
    </row>
    <row r="150" spans="1:29" x14ac:dyDescent="0.2">
      <c r="A150" s="72">
        <v>44112</v>
      </c>
      <c r="B150" s="71">
        <v>14</v>
      </c>
      <c r="C150" s="73">
        <f t="shared" si="28"/>
        <v>810</v>
      </c>
      <c r="D150" s="71">
        <v>13</v>
      </c>
      <c r="E150" s="73">
        <f t="shared" si="29"/>
        <v>349</v>
      </c>
      <c r="F150" s="71">
        <v>0</v>
      </c>
      <c r="G150" s="73">
        <f t="shared" si="30"/>
        <v>187</v>
      </c>
      <c r="H150" s="71">
        <v>3</v>
      </c>
      <c r="I150" s="73">
        <f t="shared" si="31"/>
        <v>88</v>
      </c>
      <c r="J150" s="71">
        <v>0</v>
      </c>
      <c r="K150" s="73">
        <f t="shared" si="32"/>
        <v>36</v>
      </c>
      <c r="L150" s="71">
        <v>4</v>
      </c>
      <c r="M150" s="73">
        <f t="shared" si="27"/>
        <v>39</v>
      </c>
      <c r="N150" s="71">
        <v>1</v>
      </c>
      <c r="O150" s="73">
        <f t="shared" si="33"/>
        <v>25</v>
      </c>
      <c r="P150" s="71">
        <v>0</v>
      </c>
      <c r="Q150" s="73">
        <f t="shared" si="34"/>
        <v>29</v>
      </c>
      <c r="R150" s="71">
        <v>0</v>
      </c>
      <c r="S150" s="73">
        <f t="shared" si="35"/>
        <v>14</v>
      </c>
      <c r="T150" s="71">
        <v>2</v>
      </c>
      <c r="U150" s="73">
        <f t="shared" si="36"/>
        <v>7</v>
      </c>
      <c r="V150" s="71">
        <v>0</v>
      </c>
      <c r="W150" s="73">
        <f t="shared" si="37"/>
        <v>2</v>
      </c>
      <c r="X150" s="71">
        <v>0</v>
      </c>
      <c r="Y150" s="73">
        <f t="shared" si="38"/>
        <v>1</v>
      </c>
      <c r="Z150" s="71">
        <v>0</v>
      </c>
      <c r="AA150" s="71">
        <f t="shared" si="26"/>
        <v>1</v>
      </c>
      <c r="AB150" s="71"/>
      <c r="AC150" s="74"/>
    </row>
    <row r="151" spans="1:29" x14ac:dyDescent="0.2">
      <c r="A151" s="72">
        <v>44113</v>
      </c>
      <c r="B151" s="71">
        <v>21</v>
      </c>
      <c r="C151" s="73">
        <f t="shared" si="28"/>
        <v>831</v>
      </c>
      <c r="D151" s="71">
        <v>6</v>
      </c>
      <c r="E151" s="73">
        <f t="shared" si="29"/>
        <v>355</v>
      </c>
      <c r="F151" s="71">
        <v>4</v>
      </c>
      <c r="G151" s="73">
        <f t="shared" si="30"/>
        <v>191</v>
      </c>
      <c r="H151" s="71">
        <v>0</v>
      </c>
      <c r="I151" s="73">
        <f t="shared" si="31"/>
        <v>88</v>
      </c>
      <c r="J151" s="71">
        <v>0</v>
      </c>
      <c r="K151" s="73">
        <f t="shared" si="32"/>
        <v>36</v>
      </c>
      <c r="L151" s="71">
        <v>2</v>
      </c>
      <c r="M151" s="73">
        <f t="shared" si="27"/>
        <v>41</v>
      </c>
      <c r="N151" s="71">
        <v>0</v>
      </c>
      <c r="O151" s="73">
        <f t="shared" si="33"/>
        <v>25</v>
      </c>
      <c r="P151" s="71">
        <v>2</v>
      </c>
      <c r="Q151" s="73">
        <f t="shared" si="34"/>
        <v>31</v>
      </c>
      <c r="R151" s="71">
        <v>0</v>
      </c>
      <c r="S151" s="73">
        <f t="shared" si="35"/>
        <v>14</v>
      </c>
      <c r="T151" s="71">
        <v>0</v>
      </c>
      <c r="U151" s="73">
        <f t="shared" si="36"/>
        <v>7</v>
      </c>
      <c r="V151" s="71">
        <v>0</v>
      </c>
      <c r="W151" s="73">
        <f t="shared" si="37"/>
        <v>2</v>
      </c>
      <c r="X151" s="71">
        <v>0</v>
      </c>
      <c r="Y151" s="73">
        <f t="shared" si="38"/>
        <v>1</v>
      </c>
      <c r="Z151" s="71">
        <v>0</v>
      </c>
      <c r="AA151" s="71">
        <f t="shared" si="26"/>
        <v>1</v>
      </c>
      <c r="AB151" s="71"/>
      <c r="AC151" s="74"/>
    </row>
    <row r="152" spans="1:29" x14ac:dyDescent="0.2">
      <c r="A152" s="72">
        <v>44114</v>
      </c>
      <c r="B152" s="71"/>
      <c r="C152" s="73">
        <f t="shared" si="28"/>
        <v>831</v>
      </c>
      <c r="D152" s="71"/>
      <c r="E152" s="73">
        <f t="shared" si="29"/>
        <v>355</v>
      </c>
      <c r="F152" s="71"/>
      <c r="G152" s="73">
        <f t="shared" si="30"/>
        <v>191</v>
      </c>
      <c r="H152" s="71"/>
      <c r="I152" s="73">
        <f t="shared" si="31"/>
        <v>88</v>
      </c>
      <c r="J152" s="71"/>
      <c r="K152" s="73">
        <f t="shared" si="32"/>
        <v>36</v>
      </c>
      <c r="L152" s="71"/>
      <c r="M152" s="73">
        <f t="shared" si="27"/>
        <v>41</v>
      </c>
      <c r="N152" s="71"/>
      <c r="O152" s="73">
        <f t="shared" si="33"/>
        <v>25</v>
      </c>
      <c r="P152" s="71"/>
      <c r="Q152" s="73">
        <f t="shared" si="34"/>
        <v>31</v>
      </c>
      <c r="R152" s="71"/>
      <c r="S152" s="73">
        <f t="shared" si="35"/>
        <v>14</v>
      </c>
      <c r="T152" s="71"/>
      <c r="U152" s="73">
        <f t="shared" si="36"/>
        <v>7</v>
      </c>
      <c r="V152" s="71"/>
      <c r="W152" s="73">
        <f t="shared" si="37"/>
        <v>2</v>
      </c>
      <c r="X152" s="71"/>
      <c r="Y152" s="73">
        <f t="shared" si="38"/>
        <v>1</v>
      </c>
      <c r="Z152" s="71"/>
      <c r="AA152" s="71">
        <f t="shared" si="26"/>
        <v>1</v>
      </c>
      <c r="AB152" s="71"/>
      <c r="AC152" s="74"/>
    </row>
    <row r="153" spans="1:29" x14ac:dyDescent="0.2">
      <c r="A153" s="72">
        <v>44115</v>
      </c>
      <c r="B153" s="71"/>
      <c r="C153" s="73">
        <f t="shared" si="28"/>
        <v>831</v>
      </c>
      <c r="D153" s="71"/>
      <c r="E153" s="73">
        <f t="shared" si="29"/>
        <v>355</v>
      </c>
      <c r="F153" s="71"/>
      <c r="G153" s="73">
        <f t="shared" si="30"/>
        <v>191</v>
      </c>
      <c r="H153" s="71"/>
      <c r="I153" s="73">
        <f t="shared" si="31"/>
        <v>88</v>
      </c>
      <c r="J153" s="71"/>
      <c r="K153" s="73">
        <f t="shared" si="32"/>
        <v>36</v>
      </c>
      <c r="L153" s="71"/>
      <c r="M153" s="73">
        <f t="shared" si="27"/>
        <v>41</v>
      </c>
      <c r="N153" s="71"/>
      <c r="O153" s="73">
        <f t="shared" si="33"/>
        <v>25</v>
      </c>
      <c r="P153" s="71"/>
      <c r="Q153" s="73">
        <f t="shared" si="34"/>
        <v>31</v>
      </c>
      <c r="R153" s="71"/>
      <c r="S153" s="73">
        <f t="shared" si="35"/>
        <v>14</v>
      </c>
      <c r="T153" s="71"/>
      <c r="U153" s="73">
        <f t="shared" si="36"/>
        <v>7</v>
      </c>
      <c r="V153" s="71"/>
      <c r="W153" s="73">
        <f t="shared" si="37"/>
        <v>2</v>
      </c>
      <c r="X153" s="71"/>
      <c r="Y153" s="73">
        <f t="shared" si="38"/>
        <v>1</v>
      </c>
      <c r="Z153" s="71"/>
      <c r="AA153" s="71">
        <f t="shared" si="26"/>
        <v>1</v>
      </c>
      <c r="AB153" s="71"/>
      <c r="AC153" s="74"/>
    </row>
    <row r="154" spans="1:29" x14ac:dyDescent="0.2">
      <c r="A154" s="72">
        <v>44116</v>
      </c>
      <c r="B154" s="71">
        <v>65</v>
      </c>
      <c r="C154" s="73">
        <f t="shared" si="28"/>
        <v>896</v>
      </c>
      <c r="D154" s="71">
        <v>23</v>
      </c>
      <c r="E154" s="73">
        <f t="shared" si="29"/>
        <v>378</v>
      </c>
      <c r="F154" s="71">
        <v>14</v>
      </c>
      <c r="G154" s="73">
        <f t="shared" si="30"/>
        <v>205</v>
      </c>
      <c r="H154" s="71">
        <v>12</v>
      </c>
      <c r="I154" s="73">
        <f t="shared" si="31"/>
        <v>100</v>
      </c>
      <c r="J154" s="71">
        <v>0</v>
      </c>
      <c r="K154" s="73">
        <f t="shared" si="32"/>
        <v>36</v>
      </c>
      <c r="L154" s="71">
        <v>9</v>
      </c>
      <c r="M154" s="73">
        <f t="shared" si="27"/>
        <v>50</v>
      </c>
      <c r="N154" s="71">
        <v>2</v>
      </c>
      <c r="O154" s="73">
        <f t="shared" si="33"/>
        <v>27</v>
      </c>
      <c r="P154" s="71">
        <v>6</v>
      </c>
      <c r="Q154" s="73">
        <f t="shared" si="34"/>
        <v>37</v>
      </c>
      <c r="R154" s="71">
        <v>1</v>
      </c>
      <c r="S154" s="73">
        <f t="shared" si="35"/>
        <v>15</v>
      </c>
      <c r="T154" s="71">
        <v>0</v>
      </c>
      <c r="U154" s="73">
        <f t="shared" si="36"/>
        <v>7</v>
      </c>
      <c r="V154" s="71">
        <v>0</v>
      </c>
      <c r="W154" s="73">
        <f t="shared" si="37"/>
        <v>2</v>
      </c>
      <c r="X154" s="71">
        <v>1</v>
      </c>
      <c r="Y154" s="73">
        <f t="shared" si="38"/>
        <v>2</v>
      </c>
      <c r="Z154" s="71">
        <v>0</v>
      </c>
      <c r="AA154" s="71">
        <f t="shared" si="26"/>
        <v>1</v>
      </c>
      <c r="AB154" s="71"/>
      <c r="AC154" s="74"/>
    </row>
    <row r="155" spans="1:29" x14ac:dyDescent="0.2">
      <c r="A155" s="72">
        <v>44117</v>
      </c>
      <c r="B155" s="71">
        <v>13</v>
      </c>
      <c r="C155" s="73">
        <f t="shared" si="28"/>
        <v>909</v>
      </c>
      <c r="D155" s="71">
        <v>3</v>
      </c>
      <c r="E155" s="73">
        <f t="shared" si="29"/>
        <v>381</v>
      </c>
      <c r="F155" s="71">
        <v>3</v>
      </c>
      <c r="G155" s="73">
        <f t="shared" si="30"/>
        <v>208</v>
      </c>
      <c r="H155" s="71">
        <v>4</v>
      </c>
      <c r="I155" s="73">
        <f t="shared" si="31"/>
        <v>104</v>
      </c>
      <c r="J155" s="71">
        <v>0</v>
      </c>
      <c r="K155" s="73">
        <f t="shared" si="32"/>
        <v>36</v>
      </c>
      <c r="L155" s="71">
        <v>3</v>
      </c>
      <c r="M155" s="73">
        <f t="shared" si="27"/>
        <v>53</v>
      </c>
      <c r="N155" s="71">
        <v>0</v>
      </c>
      <c r="O155" s="73">
        <f t="shared" si="33"/>
        <v>27</v>
      </c>
      <c r="P155" s="71">
        <v>3</v>
      </c>
      <c r="Q155" s="73">
        <f t="shared" si="34"/>
        <v>40</v>
      </c>
      <c r="R155" s="71">
        <v>0</v>
      </c>
      <c r="S155" s="73">
        <f t="shared" si="35"/>
        <v>15</v>
      </c>
      <c r="T155" s="71">
        <v>2</v>
      </c>
      <c r="U155" s="73">
        <f t="shared" si="36"/>
        <v>9</v>
      </c>
      <c r="V155" s="71">
        <v>0</v>
      </c>
      <c r="W155" s="73">
        <f t="shared" si="37"/>
        <v>2</v>
      </c>
      <c r="X155" s="71">
        <v>0</v>
      </c>
      <c r="Y155" s="73">
        <f t="shared" si="38"/>
        <v>2</v>
      </c>
      <c r="Z155" s="71">
        <v>0</v>
      </c>
      <c r="AA155" s="71">
        <f t="shared" si="26"/>
        <v>1</v>
      </c>
      <c r="AB155" s="71">
        <v>1</v>
      </c>
      <c r="AC155" s="74">
        <f>SUM(AC154,AB155)</f>
        <v>1</v>
      </c>
    </row>
    <row r="156" spans="1:29" x14ac:dyDescent="0.2">
      <c r="A156" s="72">
        <v>44118</v>
      </c>
      <c r="B156" s="71">
        <v>17</v>
      </c>
      <c r="C156" s="73">
        <f t="shared" si="28"/>
        <v>926</v>
      </c>
      <c r="D156" s="71">
        <v>9</v>
      </c>
      <c r="E156" s="73">
        <f t="shared" si="29"/>
        <v>390</v>
      </c>
      <c r="F156" s="71">
        <v>6</v>
      </c>
      <c r="G156" s="73">
        <f t="shared" si="30"/>
        <v>214</v>
      </c>
      <c r="H156" s="71">
        <v>8</v>
      </c>
      <c r="I156" s="73">
        <f t="shared" si="31"/>
        <v>112</v>
      </c>
      <c r="J156" s="71">
        <v>2</v>
      </c>
      <c r="K156" s="73">
        <f t="shared" si="32"/>
        <v>38</v>
      </c>
      <c r="L156" s="71">
        <v>7</v>
      </c>
      <c r="M156" s="73">
        <f t="shared" si="27"/>
        <v>60</v>
      </c>
      <c r="N156" s="71">
        <v>0</v>
      </c>
      <c r="O156" s="73">
        <f t="shared" si="33"/>
        <v>27</v>
      </c>
      <c r="P156" s="71">
        <v>3</v>
      </c>
      <c r="Q156" s="73">
        <f t="shared" si="34"/>
        <v>43</v>
      </c>
      <c r="R156" s="71">
        <v>0</v>
      </c>
      <c r="S156" s="73">
        <f t="shared" si="35"/>
        <v>15</v>
      </c>
      <c r="T156" s="71">
        <v>0</v>
      </c>
      <c r="U156" s="73">
        <f t="shared" si="36"/>
        <v>9</v>
      </c>
      <c r="V156" s="71">
        <v>0</v>
      </c>
      <c r="W156" s="73">
        <f t="shared" si="37"/>
        <v>2</v>
      </c>
      <c r="X156" s="71">
        <v>0</v>
      </c>
      <c r="Y156" s="73">
        <f t="shared" si="38"/>
        <v>2</v>
      </c>
      <c r="Z156" s="71">
        <v>1</v>
      </c>
      <c r="AA156" s="71">
        <f t="shared" si="26"/>
        <v>2</v>
      </c>
      <c r="AB156" s="71">
        <v>0</v>
      </c>
      <c r="AC156" s="74">
        <f t="shared" ref="AC156:AC185" si="39">SUM(AC155,AB156)</f>
        <v>1</v>
      </c>
    </row>
    <row r="157" spans="1:29" x14ac:dyDescent="0.2">
      <c r="A157" s="72">
        <v>44119</v>
      </c>
      <c r="B157" s="71">
        <v>22</v>
      </c>
      <c r="C157" s="73">
        <f t="shared" si="28"/>
        <v>948</v>
      </c>
      <c r="D157" s="71">
        <v>10</v>
      </c>
      <c r="E157" s="73">
        <f t="shared" si="29"/>
        <v>400</v>
      </c>
      <c r="F157" s="71">
        <v>6</v>
      </c>
      <c r="G157" s="73">
        <f t="shared" si="30"/>
        <v>220</v>
      </c>
      <c r="H157" s="71">
        <v>8</v>
      </c>
      <c r="I157" s="73">
        <f t="shared" si="31"/>
        <v>120</v>
      </c>
      <c r="J157" s="71">
        <v>0</v>
      </c>
      <c r="K157" s="73">
        <f t="shared" si="32"/>
        <v>38</v>
      </c>
      <c r="L157" s="71">
        <v>1</v>
      </c>
      <c r="M157" s="73">
        <f t="shared" si="27"/>
        <v>61</v>
      </c>
      <c r="N157" s="71">
        <v>0</v>
      </c>
      <c r="O157" s="73">
        <f t="shared" si="33"/>
        <v>27</v>
      </c>
      <c r="P157" s="71">
        <v>4</v>
      </c>
      <c r="Q157" s="73">
        <f t="shared" si="34"/>
        <v>47</v>
      </c>
      <c r="R157" s="71">
        <v>0</v>
      </c>
      <c r="S157" s="73">
        <f t="shared" si="35"/>
        <v>15</v>
      </c>
      <c r="T157" s="71">
        <v>0</v>
      </c>
      <c r="U157" s="73">
        <f t="shared" si="36"/>
        <v>9</v>
      </c>
      <c r="V157" s="71">
        <v>0</v>
      </c>
      <c r="W157" s="73">
        <f t="shared" si="37"/>
        <v>2</v>
      </c>
      <c r="X157" s="71">
        <v>0</v>
      </c>
      <c r="Y157" s="73">
        <f t="shared" si="38"/>
        <v>2</v>
      </c>
      <c r="Z157" s="71">
        <v>0</v>
      </c>
      <c r="AA157" s="71">
        <f t="shared" si="26"/>
        <v>2</v>
      </c>
      <c r="AB157" s="71">
        <v>0</v>
      </c>
      <c r="AC157" s="74">
        <f t="shared" si="39"/>
        <v>1</v>
      </c>
    </row>
    <row r="158" spans="1:29" x14ac:dyDescent="0.2">
      <c r="A158" s="72">
        <v>44120</v>
      </c>
      <c r="B158" s="71">
        <v>14</v>
      </c>
      <c r="C158" s="73">
        <f t="shared" si="28"/>
        <v>962</v>
      </c>
      <c r="D158" s="71">
        <v>5</v>
      </c>
      <c r="E158" s="73">
        <f t="shared" si="29"/>
        <v>405</v>
      </c>
      <c r="F158" s="71">
        <v>0</v>
      </c>
      <c r="G158" s="73">
        <f t="shared" si="30"/>
        <v>220</v>
      </c>
      <c r="H158" s="71">
        <v>3</v>
      </c>
      <c r="I158" s="73">
        <f t="shared" si="31"/>
        <v>123</v>
      </c>
      <c r="J158" s="71">
        <v>0</v>
      </c>
      <c r="K158" s="73">
        <f t="shared" si="32"/>
        <v>38</v>
      </c>
      <c r="L158" s="71">
        <v>0</v>
      </c>
      <c r="M158" s="73">
        <f t="shared" si="27"/>
        <v>61</v>
      </c>
      <c r="N158" s="71">
        <v>0</v>
      </c>
      <c r="O158" s="73">
        <f t="shared" si="33"/>
        <v>27</v>
      </c>
      <c r="P158" s="71">
        <v>2</v>
      </c>
      <c r="Q158" s="73">
        <f t="shared" si="34"/>
        <v>49</v>
      </c>
      <c r="R158" s="71">
        <v>0</v>
      </c>
      <c r="S158" s="73">
        <f t="shared" si="35"/>
        <v>15</v>
      </c>
      <c r="T158" s="71">
        <v>0</v>
      </c>
      <c r="U158" s="73">
        <f t="shared" si="36"/>
        <v>9</v>
      </c>
      <c r="V158" s="71">
        <v>0</v>
      </c>
      <c r="W158" s="73">
        <f t="shared" si="37"/>
        <v>2</v>
      </c>
      <c r="X158" s="71">
        <v>0</v>
      </c>
      <c r="Y158" s="73">
        <f t="shared" si="38"/>
        <v>2</v>
      </c>
      <c r="Z158" s="71">
        <v>0</v>
      </c>
      <c r="AA158" s="71">
        <f t="shared" si="26"/>
        <v>2</v>
      </c>
      <c r="AB158" s="71">
        <v>0</v>
      </c>
      <c r="AC158" s="74">
        <f t="shared" si="39"/>
        <v>1</v>
      </c>
    </row>
    <row r="159" spans="1:29" x14ac:dyDescent="0.2">
      <c r="A159" s="72">
        <v>44121</v>
      </c>
      <c r="B159" s="71"/>
      <c r="C159" s="73">
        <f t="shared" ref="C159:C160" si="40">SUM(C158,B159)</f>
        <v>962</v>
      </c>
      <c r="D159" s="71"/>
      <c r="E159" s="73">
        <f t="shared" ref="E159:E160" si="41">SUM(E158,D159)</f>
        <v>405</v>
      </c>
      <c r="F159" s="71"/>
      <c r="G159" s="73">
        <f t="shared" ref="G159:G160" si="42">SUM(G158,F159)</f>
        <v>220</v>
      </c>
      <c r="H159" s="71"/>
      <c r="I159" s="73">
        <f t="shared" ref="I159:I160" si="43">SUM(I158,H159)</f>
        <v>123</v>
      </c>
      <c r="J159" s="71"/>
      <c r="K159" s="73">
        <f t="shared" ref="K159:K160" si="44">K158+J159</f>
        <v>38</v>
      </c>
      <c r="L159" s="71"/>
      <c r="M159" s="73">
        <f t="shared" ref="M159:M160" si="45">SUM(M158,L159)</f>
        <v>61</v>
      </c>
      <c r="N159" s="71"/>
      <c r="O159" s="73">
        <f t="shared" ref="O159:O160" si="46">SUM(O158,N159)</f>
        <v>27</v>
      </c>
      <c r="P159" s="71"/>
      <c r="Q159" s="73">
        <f t="shared" ref="Q159:Q160" si="47">SUM(Q158,P159)</f>
        <v>49</v>
      </c>
      <c r="R159" s="71"/>
      <c r="S159" s="73">
        <f t="shared" ref="S159:S160" si="48">SUM(S158,R159)</f>
        <v>15</v>
      </c>
      <c r="T159" s="71"/>
      <c r="U159" s="73">
        <f t="shared" ref="U159:U160" si="49">SUM(U158,T159)</f>
        <v>9</v>
      </c>
      <c r="V159" s="71"/>
      <c r="W159" s="73">
        <f t="shared" ref="W159:W160" si="50">SUM(W158,V159)</f>
        <v>2</v>
      </c>
      <c r="X159" s="71"/>
      <c r="Y159" s="73">
        <f t="shared" ref="Y159:Y160" si="51">SUM(Y158,X159)</f>
        <v>2</v>
      </c>
      <c r="Z159" s="71"/>
      <c r="AA159" s="71">
        <f t="shared" ref="AA159:AA160" si="52">SUM(AA158+Z159)</f>
        <v>2</v>
      </c>
      <c r="AB159" s="71"/>
      <c r="AC159" s="74">
        <f t="shared" si="39"/>
        <v>1</v>
      </c>
    </row>
    <row r="160" spans="1:29" x14ac:dyDescent="0.2">
      <c r="A160" s="72">
        <v>44122</v>
      </c>
      <c r="B160" s="71"/>
      <c r="C160" s="73">
        <f t="shared" si="40"/>
        <v>962</v>
      </c>
      <c r="D160" s="71"/>
      <c r="E160" s="73">
        <f t="shared" si="41"/>
        <v>405</v>
      </c>
      <c r="F160" s="71"/>
      <c r="G160" s="73">
        <f t="shared" si="42"/>
        <v>220</v>
      </c>
      <c r="H160" s="71"/>
      <c r="I160" s="73">
        <f t="shared" si="43"/>
        <v>123</v>
      </c>
      <c r="J160" s="71"/>
      <c r="K160" s="73">
        <f t="shared" si="44"/>
        <v>38</v>
      </c>
      <c r="L160" s="71"/>
      <c r="M160" s="73">
        <f t="shared" si="45"/>
        <v>61</v>
      </c>
      <c r="N160" s="71"/>
      <c r="O160" s="73">
        <f t="shared" si="46"/>
        <v>27</v>
      </c>
      <c r="P160" s="71"/>
      <c r="Q160" s="73">
        <f t="shared" si="47"/>
        <v>49</v>
      </c>
      <c r="R160" s="71"/>
      <c r="S160" s="73">
        <f t="shared" si="48"/>
        <v>15</v>
      </c>
      <c r="T160" s="71"/>
      <c r="U160" s="73">
        <f t="shared" si="49"/>
        <v>9</v>
      </c>
      <c r="V160" s="71"/>
      <c r="W160" s="73">
        <f t="shared" si="50"/>
        <v>2</v>
      </c>
      <c r="X160" s="71"/>
      <c r="Y160" s="73">
        <f t="shared" si="51"/>
        <v>2</v>
      </c>
      <c r="Z160" s="71"/>
      <c r="AA160" s="71">
        <f t="shared" si="52"/>
        <v>2</v>
      </c>
      <c r="AB160" s="71"/>
      <c r="AC160" s="74">
        <f t="shared" si="39"/>
        <v>1</v>
      </c>
    </row>
    <row r="161" spans="1:29" x14ac:dyDescent="0.2">
      <c r="A161" s="72">
        <v>44123</v>
      </c>
      <c r="B161" s="71">
        <v>61</v>
      </c>
      <c r="C161" s="73">
        <f t="shared" ref="C161:C183" si="53">SUM(C160,B161)</f>
        <v>1023</v>
      </c>
      <c r="D161" s="71">
        <v>30</v>
      </c>
      <c r="E161" s="73">
        <f t="shared" ref="E161:E181" si="54">SUM(E160,D161)</f>
        <v>435</v>
      </c>
      <c r="F161" s="71">
        <v>6</v>
      </c>
      <c r="G161" s="73">
        <f t="shared" ref="G161:G185" si="55">SUM(G160,F161)</f>
        <v>226</v>
      </c>
      <c r="H161" s="71">
        <v>16</v>
      </c>
      <c r="I161" s="73">
        <f t="shared" ref="I161:I185" si="56">SUM(I160,H161)</f>
        <v>139</v>
      </c>
      <c r="J161" s="71">
        <v>0</v>
      </c>
      <c r="K161" s="73">
        <f t="shared" ref="K161:K185" si="57">K160+J161</f>
        <v>38</v>
      </c>
      <c r="L161" s="71">
        <v>1</v>
      </c>
      <c r="M161" s="73">
        <f t="shared" ref="M161:M185" si="58">SUM(M160,L161)</f>
        <v>62</v>
      </c>
      <c r="N161" s="71">
        <v>1</v>
      </c>
      <c r="O161" s="73">
        <f t="shared" ref="O161:O185" si="59">SUM(O160,N161)</f>
        <v>28</v>
      </c>
      <c r="P161" s="71">
        <v>1</v>
      </c>
      <c r="Q161" s="73">
        <f t="shared" ref="Q161:Q185" si="60">SUM(Q160,P161)</f>
        <v>50</v>
      </c>
      <c r="R161" s="71">
        <v>3</v>
      </c>
      <c r="S161" s="73">
        <f t="shared" ref="S161:S185" si="61">SUM(S160,R161)</f>
        <v>18</v>
      </c>
      <c r="T161" s="71">
        <v>1</v>
      </c>
      <c r="U161" s="73">
        <f t="shared" ref="U161:U185" si="62">SUM(U160,T161)</f>
        <v>10</v>
      </c>
      <c r="V161" s="71">
        <v>0</v>
      </c>
      <c r="W161" s="73">
        <f t="shared" ref="W161:W185" si="63">SUM(W160,V161)</f>
        <v>2</v>
      </c>
      <c r="X161" s="71">
        <v>0</v>
      </c>
      <c r="Y161" s="73">
        <f t="shared" ref="Y161:Y185" si="64">SUM(Y160,X161)</f>
        <v>2</v>
      </c>
      <c r="Z161" s="71">
        <v>0</v>
      </c>
      <c r="AA161" s="71">
        <f t="shared" ref="AA161:AA185" si="65">SUM(AA160+Z161)</f>
        <v>2</v>
      </c>
      <c r="AB161" s="71">
        <v>0</v>
      </c>
      <c r="AC161" s="74">
        <f t="shared" si="39"/>
        <v>1</v>
      </c>
    </row>
    <row r="162" spans="1:29" x14ac:dyDescent="0.2">
      <c r="A162" s="72">
        <v>44124</v>
      </c>
      <c r="B162" s="71">
        <v>43</v>
      </c>
      <c r="C162" s="73">
        <f t="shared" si="53"/>
        <v>1066</v>
      </c>
      <c r="D162" s="71">
        <v>47</v>
      </c>
      <c r="E162" s="73">
        <f t="shared" si="54"/>
        <v>482</v>
      </c>
      <c r="F162" s="71">
        <v>10</v>
      </c>
      <c r="G162" s="73">
        <f t="shared" si="55"/>
        <v>236</v>
      </c>
      <c r="H162" s="71">
        <v>14</v>
      </c>
      <c r="I162" s="73">
        <f t="shared" si="56"/>
        <v>153</v>
      </c>
      <c r="J162" s="71">
        <v>0</v>
      </c>
      <c r="K162" s="73">
        <f t="shared" si="57"/>
        <v>38</v>
      </c>
      <c r="L162" s="71">
        <v>0</v>
      </c>
      <c r="M162" s="73">
        <f t="shared" si="58"/>
        <v>62</v>
      </c>
      <c r="N162" s="71">
        <v>0</v>
      </c>
      <c r="O162" s="73">
        <f t="shared" si="59"/>
        <v>28</v>
      </c>
      <c r="P162" s="71">
        <v>4</v>
      </c>
      <c r="Q162" s="73">
        <f t="shared" si="60"/>
        <v>54</v>
      </c>
      <c r="R162" s="71">
        <v>1</v>
      </c>
      <c r="S162" s="73">
        <f t="shared" si="61"/>
        <v>19</v>
      </c>
      <c r="T162" s="71">
        <v>0</v>
      </c>
      <c r="U162" s="73">
        <f t="shared" si="62"/>
        <v>10</v>
      </c>
      <c r="V162" s="71">
        <v>0</v>
      </c>
      <c r="W162" s="73">
        <f t="shared" si="63"/>
        <v>2</v>
      </c>
      <c r="X162" s="71">
        <v>0</v>
      </c>
      <c r="Y162" s="73">
        <f t="shared" si="64"/>
        <v>2</v>
      </c>
      <c r="Z162" s="71">
        <v>0</v>
      </c>
      <c r="AA162" s="71">
        <f t="shared" si="65"/>
        <v>2</v>
      </c>
      <c r="AB162" s="71">
        <v>0</v>
      </c>
      <c r="AC162" s="74">
        <f t="shared" si="39"/>
        <v>1</v>
      </c>
    </row>
    <row r="163" spans="1:29" x14ac:dyDescent="0.2">
      <c r="A163" s="72">
        <v>44125</v>
      </c>
      <c r="B163" s="71">
        <v>74</v>
      </c>
      <c r="C163" s="73">
        <f t="shared" si="53"/>
        <v>1140</v>
      </c>
      <c r="D163" s="71">
        <v>38</v>
      </c>
      <c r="E163" s="73">
        <f t="shared" si="54"/>
        <v>520</v>
      </c>
      <c r="F163" s="71">
        <v>0</v>
      </c>
      <c r="G163" s="73">
        <f t="shared" si="55"/>
        <v>236</v>
      </c>
      <c r="H163" s="71">
        <v>11</v>
      </c>
      <c r="I163" s="73">
        <f t="shared" si="56"/>
        <v>164</v>
      </c>
      <c r="J163" s="71">
        <v>0</v>
      </c>
      <c r="K163" s="73">
        <f t="shared" si="57"/>
        <v>38</v>
      </c>
      <c r="L163" s="71">
        <v>0</v>
      </c>
      <c r="M163" s="73">
        <f t="shared" si="58"/>
        <v>62</v>
      </c>
      <c r="N163" s="71">
        <v>2</v>
      </c>
      <c r="O163" s="73">
        <f t="shared" si="59"/>
        <v>30</v>
      </c>
      <c r="P163" s="71">
        <v>5</v>
      </c>
      <c r="Q163" s="73">
        <f t="shared" si="60"/>
        <v>59</v>
      </c>
      <c r="R163" s="71">
        <v>2</v>
      </c>
      <c r="S163" s="73">
        <f t="shared" si="61"/>
        <v>21</v>
      </c>
      <c r="T163" s="71">
        <v>0</v>
      </c>
      <c r="U163" s="73">
        <f t="shared" si="62"/>
        <v>10</v>
      </c>
      <c r="V163" s="71">
        <v>0</v>
      </c>
      <c r="W163" s="73">
        <f t="shared" si="63"/>
        <v>2</v>
      </c>
      <c r="X163" s="71">
        <v>0</v>
      </c>
      <c r="Y163" s="73">
        <f t="shared" si="64"/>
        <v>2</v>
      </c>
      <c r="Z163" s="71">
        <v>0</v>
      </c>
      <c r="AA163" s="71">
        <f t="shared" si="65"/>
        <v>2</v>
      </c>
      <c r="AB163" s="71">
        <v>0</v>
      </c>
      <c r="AC163" s="74">
        <f t="shared" si="39"/>
        <v>1</v>
      </c>
    </row>
    <row r="164" spans="1:29" x14ac:dyDescent="0.2">
      <c r="A164" s="72">
        <v>44126</v>
      </c>
      <c r="B164" s="71">
        <v>41</v>
      </c>
      <c r="C164" s="73">
        <f t="shared" si="53"/>
        <v>1181</v>
      </c>
      <c r="D164" s="71">
        <v>34</v>
      </c>
      <c r="E164" s="73">
        <f t="shared" si="54"/>
        <v>554</v>
      </c>
      <c r="F164" s="71">
        <v>1</v>
      </c>
      <c r="G164" s="73">
        <f t="shared" si="55"/>
        <v>237</v>
      </c>
      <c r="H164" s="71">
        <v>8</v>
      </c>
      <c r="I164" s="73">
        <f t="shared" si="56"/>
        <v>172</v>
      </c>
      <c r="J164" s="71">
        <v>6</v>
      </c>
      <c r="K164" s="73">
        <f t="shared" si="57"/>
        <v>44</v>
      </c>
      <c r="L164" s="71">
        <v>1</v>
      </c>
      <c r="M164" s="73">
        <f t="shared" si="58"/>
        <v>63</v>
      </c>
      <c r="N164" s="71">
        <v>0</v>
      </c>
      <c r="O164" s="73">
        <f t="shared" si="59"/>
        <v>30</v>
      </c>
      <c r="P164" s="71">
        <v>3</v>
      </c>
      <c r="Q164" s="73">
        <f t="shared" si="60"/>
        <v>62</v>
      </c>
      <c r="R164" s="71">
        <v>1</v>
      </c>
      <c r="S164" s="73">
        <f t="shared" si="61"/>
        <v>22</v>
      </c>
      <c r="T164" s="71">
        <v>0</v>
      </c>
      <c r="U164" s="73">
        <f t="shared" si="62"/>
        <v>10</v>
      </c>
      <c r="V164" s="71">
        <v>1</v>
      </c>
      <c r="W164" s="73">
        <f t="shared" si="63"/>
        <v>3</v>
      </c>
      <c r="X164" s="71">
        <v>0</v>
      </c>
      <c r="Y164" s="73">
        <f t="shared" si="64"/>
        <v>2</v>
      </c>
      <c r="Z164" s="71">
        <v>0</v>
      </c>
      <c r="AA164" s="71">
        <f t="shared" si="65"/>
        <v>2</v>
      </c>
      <c r="AB164" s="71">
        <v>0</v>
      </c>
      <c r="AC164" s="74">
        <f t="shared" si="39"/>
        <v>1</v>
      </c>
    </row>
    <row r="165" spans="1:29" x14ac:dyDescent="0.2">
      <c r="A165" s="72">
        <v>44127</v>
      </c>
      <c r="B165" s="71">
        <v>40</v>
      </c>
      <c r="C165" s="73">
        <f t="shared" si="53"/>
        <v>1221</v>
      </c>
      <c r="D165" s="71">
        <v>20</v>
      </c>
      <c r="E165" s="73">
        <f t="shared" si="54"/>
        <v>574</v>
      </c>
      <c r="F165" s="71">
        <v>0</v>
      </c>
      <c r="G165" s="73">
        <f t="shared" si="55"/>
        <v>237</v>
      </c>
      <c r="H165" s="71">
        <v>15</v>
      </c>
      <c r="I165" s="73">
        <f t="shared" si="56"/>
        <v>187</v>
      </c>
      <c r="J165" s="71">
        <v>0</v>
      </c>
      <c r="K165" s="73">
        <f t="shared" si="57"/>
        <v>44</v>
      </c>
      <c r="L165" s="71">
        <v>0</v>
      </c>
      <c r="M165" s="73">
        <f t="shared" si="58"/>
        <v>63</v>
      </c>
      <c r="N165" s="71">
        <v>0</v>
      </c>
      <c r="O165" s="73">
        <f t="shared" si="59"/>
        <v>30</v>
      </c>
      <c r="P165" s="71">
        <v>2</v>
      </c>
      <c r="Q165" s="73">
        <f t="shared" si="60"/>
        <v>64</v>
      </c>
      <c r="R165" s="71">
        <v>0</v>
      </c>
      <c r="S165" s="73">
        <f t="shared" si="61"/>
        <v>22</v>
      </c>
      <c r="T165" s="71">
        <v>0</v>
      </c>
      <c r="U165" s="73">
        <f t="shared" si="62"/>
        <v>10</v>
      </c>
      <c r="V165" s="71">
        <v>0</v>
      </c>
      <c r="W165" s="73">
        <f t="shared" si="63"/>
        <v>3</v>
      </c>
      <c r="X165" s="71">
        <v>0</v>
      </c>
      <c r="Y165" s="73">
        <f t="shared" si="64"/>
        <v>2</v>
      </c>
      <c r="Z165" s="71">
        <v>0</v>
      </c>
      <c r="AA165" s="71">
        <f t="shared" si="65"/>
        <v>2</v>
      </c>
      <c r="AB165" s="71">
        <v>0</v>
      </c>
      <c r="AC165" s="74">
        <f t="shared" si="39"/>
        <v>1</v>
      </c>
    </row>
    <row r="166" spans="1:29" x14ac:dyDescent="0.2">
      <c r="A166" s="72">
        <v>44128</v>
      </c>
      <c r="B166" s="71"/>
      <c r="C166" s="73">
        <f t="shared" si="53"/>
        <v>1221</v>
      </c>
      <c r="D166" s="71"/>
      <c r="E166" s="73">
        <f t="shared" si="54"/>
        <v>574</v>
      </c>
      <c r="F166" s="71"/>
      <c r="G166" s="73">
        <f t="shared" si="55"/>
        <v>237</v>
      </c>
      <c r="H166" s="71"/>
      <c r="I166" s="73">
        <f t="shared" si="56"/>
        <v>187</v>
      </c>
      <c r="J166" s="71"/>
      <c r="K166" s="73">
        <f t="shared" si="57"/>
        <v>44</v>
      </c>
      <c r="L166" s="71"/>
      <c r="M166" s="73">
        <f t="shared" si="58"/>
        <v>63</v>
      </c>
      <c r="N166" s="71"/>
      <c r="O166" s="73">
        <f t="shared" si="59"/>
        <v>30</v>
      </c>
      <c r="P166" s="71"/>
      <c r="Q166" s="73">
        <f t="shared" si="60"/>
        <v>64</v>
      </c>
      <c r="R166" s="71"/>
      <c r="S166" s="73">
        <f t="shared" si="61"/>
        <v>22</v>
      </c>
      <c r="T166" s="71"/>
      <c r="U166" s="73">
        <f t="shared" si="62"/>
        <v>10</v>
      </c>
      <c r="V166" s="71"/>
      <c r="W166" s="73">
        <f t="shared" si="63"/>
        <v>3</v>
      </c>
      <c r="X166" s="71"/>
      <c r="Y166" s="73">
        <f t="shared" si="64"/>
        <v>2</v>
      </c>
      <c r="Z166" s="71"/>
      <c r="AA166" s="71">
        <f t="shared" si="65"/>
        <v>2</v>
      </c>
      <c r="AB166" s="71"/>
      <c r="AC166" s="74">
        <f t="shared" si="39"/>
        <v>1</v>
      </c>
    </row>
    <row r="167" spans="1:29" x14ac:dyDescent="0.2">
      <c r="A167" s="72">
        <v>44129</v>
      </c>
      <c r="B167" s="71"/>
      <c r="C167" s="73">
        <f t="shared" si="53"/>
        <v>1221</v>
      </c>
      <c r="D167" s="71"/>
      <c r="E167" s="73">
        <f t="shared" si="54"/>
        <v>574</v>
      </c>
      <c r="F167" s="71"/>
      <c r="G167" s="73">
        <f t="shared" si="55"/>
        <v>237</v>
      </c>
      <c r="H167" s="71"/>
      <c r="I167" s="73">
        <f t="shared" si="56"/>
        <v>187</v>
      </c>
      <c r="J167" s="71"/>
      <c r="K167" s="73">
        <f t="shared" si="57"/>
        <v>44</v>
      </c>
      <c r="L167" s="71"/>
      <c r="M167" s="73">
        <f t="shared" si="58"/>
        <v>63</v>
      </c>
      <c r="N167" s="71"/>
      <c r="O167" s="73">
        <f t="shared" si="59"/>
        <v>30</v>
      </c>
      <c r="P167" s="71"/>
      <c r="Q167" s="73">
        <f t="shared" si="60"/>
        <v>64</v>
      </c>
      <c r="R167" s="71"/>
      <c r="S167" s="73">
        <f t="shared" si="61"/>
        <v>22</v>
      </c>
      <c r="T167" s="71"/>
      <c r="U167" s="73">
        <f t="shared" si="62"/>
        <v>10</v>
      </c>
      <c r="V167" s="71"/>
      <c r="W167" s="73">
        <f t="shared" si="63"/>
        <v>3</v>
      </c>
      <c r="X167" s="71"/>
      <c r="Y167" s="73">
        <f t="shared" si="64"/>
        <v>2</v>
      </c>
      <c r="Z167" s="71"/>
      <c r="AA167" s="71">
        <f t="shared" si="65"/>
        <v>2</v>
      </c>
      <c r="AB167" s="71"/>
      <c r="AC167" s="74">
        <f t="shared" si="39"/>
        <v>1</v>
      </c>
    </row>
    <row r="168" spans="1:29" x14ac:dyDescent="0.2">
      <c r="A168" s="72">
        <v>44130</v>
      </c>
      <c r="B168" s="71">
        <v>196</v>
      </c>
      <c r="C168" s="73">
        <f t="shared" si="53"/>
        <v>1417</v>
      </c>
      <c r="D168" s="71">
        <v>76</v>
      </c>
      <c r="E168" s="73">
        <f t="shared" si="54"/>
        <v>650</v>
      </c>
      <c r="F168" s="71">
        <v>16</v>
      </c>
      <c r="G168" s="73">
        <f t="shared" si="55"/>
        <v>253</v>
      </c>
      <c r="H168" s="71">
        <v>18</v>
      </c>
      <c r="I168" s="73">
        <f t="shared" si="56"/>
        <v>205</v>
      </c>
      <c r="J168" s="71">
        <v>1</v>
      </c>
      <c r="K168" s="73">
        <f t="shared" si="57"/>
        <v>45</v>
      </c>
      <c r="L168" s="71">
        <v>14</v>
      </c>
      <c r="M168" s="73">
        <f t="shared" si="58"/>
        <v>77</v>
      </c>
      <c r="N168" s="71">
        <v>0</v>
      </c>
      <c r="O168" s="73">
        <f t="shared" si="59"/>
        <v>30</v>
      </c>
      <c r="P168" s="71">
        <v>11</v>
      </c>
      <c r="Q168" s="73">
        <f t="shared" si="60"/>
        <v>75</v>
      </c>
      <c r="R168" s="71">
        <v>3</v>
      </c>
      <c r="S168" s="73">
        <f t="shared" si="61"/>
        <v>25</v>
      </c>
      <c r="T168" s="71">
        <v>1</v>
      </c>
      <c r="U168" s="73">
        <f t="shared" si="62"/>
        <v>11</v>
      </c>
      <c r="V168" s="71">
        <v>2</v>
      </c>
      <c r="W168" s="73">
        <f t="shared" si="63"/>
        <v>5</v>
      </c>
      <c r="X168" s="71">
        <v>0</v>
      </c>
      <c r="Y168" s="73">
        <f t="shared" si="64"/>
        <v>2</v>
      </c>
      <c r="Z168" s="71">
        <v>0</v>
      </c>
      <c r="AA168" s="71">
        <f t="shared" si="65"/>
        <v>2</v>
      </c>
      <c r="AB168" s="71">
        <v>0</v>
      </c>
      <c r="AC168" s="74">
        <f t="shared" si="39"/>
        <v>1</v>
      </c>
    </row>
    <row r="169" spans="1:29" x14ac:dyDescent="0.2">
      <c r="A169" s="72">
        <v>44131</v>
      </c>
      <c r="B169" s="71">
        <f>1987-1417</f>
        <v>570</v>
      </c>
      <c r="C169" s="73">
        <f t="shared" si="53"/>
        <v>1987</v>
      </c>
      <c r="D169" s="71">
        <v>0</v>
      </c>
      <c r="E169" s="73">
        <f t="shared" si="54"/>
        <v>650</v>
      </c>
      <c r="F169" s="71">
        <v>0</v>
      </c>
      <c r="G169" s="73">
        <f t="shared" si="55"/>
        <v>253</v>
      </c>
      <c r="H169" s="71">
        <v>10</v>
      </c>
      <c r="I169" s="73">
        <f t="shared" si="56"/>
        <v>215</v>
      </c>
      <c r="J169" s="71">
        <v>3</v>
      </c>
      <c r="K169" s="73">
        <f t="shared" si="57"/>
        <v>48</v>
      </c>
      <c r="L169" s="71">
        <v>0</v>
      </c>
      <c r="M169" s="73">
        <f t="shared" si="58"/>
        <v>77</v>
      </c>
      <c r="N169" s="71">
        <v>0</v>
      </c>
      <c r="O169" s="73">
        <f t="shared" si="59"/>
        <v>30</v>
      </c>
      <c r="P169" s="71">
        <v>0</v>
      </c>
      <c r="Q169" s="73">
        <f t="shared" si="60"/>
        <v>75</v>
      </c>
      <c r="R169" s="71">
        <v>0</v>
      </c>
      <c r="S169" s="73">
        <f t="shared" si="61"/>
        <v>25</v>
      </c>
      <c r="T169" s="71">
        <v>0</v>
      </c>
      <c r="U169" s="73">
        <f t="shared" si="62"/>
        <v>11</v>
      </c>
      <c r="V169" s="71">
        <v>0</v>
      </c>
      <c r="W169" s="73">
        <f t="shared" si="63"/>
        <v>5</v>
      </c>
      <c r="X169" s="71">
        <v>0</v>
      </c>
      <c r="Y169" s="73">
        <f t="shared" si="64"/>
        <v>2</v>
      </c>
      <c r="Z169" s="71">
        <v>0</v>
      </c>
      <c r="AA169" s="71">
        <f t="shared" si="65"/>
        <v>2</v>
      </c>
      <c r="AB169" s="71">
        <v>0</v>
      </c>
      <c r="AC169" s="74">
        <f t="shared" si="39"/>
        <v>1</v>
      </c>
    </row>
    <row r="170" spans="1:29" x14ac:dyDescent="0.2">
      <c r="A170" s="72">
        <v>44132</v>
      </c>
      <c r="B170" s="71">
        <f>2190-1987</f>
        <v>203</v>
      </c>
      <c r="C170" s="73">
        <f t="shared" si="53"/>
        <v>2190</v>
      </c>
      <c r="D170" s="71">
        <v>149</v>
      </c>
      <c r="E170" s="73">
        <f t="shared" si="54"/>
        <v>799</v>
      </c>
      <c r="F170" s="71">
        <v>1</v>
      </c>
      <c r="G170" s="73">
        <f t="shared" si="55"/>
        <v>254</v>
      </c>
      <c r="H170" s="71">
        <v>5</v>
      </c>
      <c r="I170" s="73">
        <f t="shared" si="56"/>
        <v>220</v>
      </c>
      <c r="J170" s="71">
        <v>0</v>
      </c>
      <c r="K170" s="73">
        <f t="shared" si="57"/>
        <v>48</v>
      </c>
      <c r="L170" s="71">
        <v>1</v>
      </c>
      <c r="M170" s="73">
        <f t="shared" si="58"/>
        <v>78</v>
      </c>
      <c r="N170" s="71">
        <v>0</v>
      </c>
      <c r="O170" s="73">
        <f t="shared" si="59"/>
        <v>30</v>
      </c>
      <c r="P170" s="71">
        <v>0</v>
      </c>
      <c r="Q170" s="73">
        <f t="shared" si="60"/>
        <v>75</v>
      </c>
      <c r="R170" s="71">
        <v>0</v>
      </c>
      <c r="S170" s="73">
        <f t="shared" si="61"/>
        <v>25</v>
      </c>
      <c r="T170" s="71">
        <v>0</v>
      </c>
      <c r="U170" s="73">
        <f t="shared" si="62"/>
        <v>11</v>
      </c>
      <c r="V170" s="71">
        <v>0</v>
      </c>
      <c r="W170" s="73">
        <f t="shared" si="63"/>
        <v>5</v>
      </c>
      <c r="X170" s="71">
        <v>0</v>
      </c>
      <c r="Y170" s="73">
        <f t="shared" si="64"/>
        <v>2</v>
      </c>
      <c r="Z170" s="71">
        <v>0</v>
      </c>
      <c r="AA170" s="71">
        <f t="shared" si="65"/>
        <v>2</v>
      </c>
      <c r="AB170" s="71">
        <v>0</v>
      </c>
      <c r="AC170" s="74">
        <f t="shared" si="39"/>
        <v>1</v>
      </c>
    </row>
    <row r="171" spans="1:29" x14ac:dyDescent="0.2">
      <c r="A171" s="72">
        <v>44133</v>
      </c>
      <c r="B171" s="71">
        <v>150</v>
      </c>
      <c r="C171" s="73">
        <f t="shared" si="53"/>
        <v>2340</v>
      </c>
      <c r="D171" s="71">
        <v>107</v>
      </c>
      <c r="E171" s="73">
        <f t="shared" si="54"/>
        <v>906</v>
      </c>
      <c r="F171" s="71">
        <v>3</v>
      </c>
      <c r="G171" s="73">
        <f t="shared" si="55"/>
        <v>257</v>
      </c>
      <c r="H171" s="71">
        <v>23</v>
      </c>
      <c r="I171" s="73">
        <f t="shared" si="56"/>
        <v>243</v>
      </c>
      <c r="J171" s="71">
        <v>0</v>
      </c>
      <c r="K171" s="73">
        <f t="shared" si="57"/>
        <v>48</v>
      </c>
      <c r="L171" s="71">
        <v>3</v>
      </c>
      <c r="M171" s="73">
        <f t="shared" si="58"/>
        <v>81</v>
      </c>
      <c r="N171" s="71">
        <v>0</v>
      </c>
      <c r="O171" s="73">
        <f t="shared" si="59"/>
        <v>30</v>
      </c>
      <c r="P171" s="71">
        <v>0</v>
      </c>
      <c r="Q171" s="73">
        <f t="shared" si="60"/>
        <v>75</v>
      </c>
      <c r="R171" s="71">
        <v>8</v>
      </c>
      <c r="S171" s="73">
        <f t="shared" si="61"/>
        <v>33</v>
      </c>
      <c r="T171" s="71">
        <v>0</v>
      </c>
      <c r="U171" s="73">
        <f t="shared" si="62"/>
        <v>11</v>
      </c>
      <c r="V171" s="71">
        <v>2</v>
      </c>
      <c r="W171" s="73">
        <f t="shared" si="63"/>
        <v>7</v>
      </c>
      <c r="X171" s="71">
        <v>0</v>
      </c>
      <c r="Y171" s="73">
        <f t="shared" si="64"/>
        <v>2</v>
      </c>
      <c r="Z171" s="71">
        <v>0</v>
      </c>
      <c r="AA171" s="71">
        <f t="shared" si="65"/>
        <v>2</v>
      </c>
      <c r="AB171" s="71">
        <v>0</v>
      </c>
      <c r="AC171" s="74">
        <f t="shared" si="39"/>
        <v>1</v>
      </c>
    </row>
    <row r="172" spans="1:29" x14ac:dyDescent="0.2">
      <c r="A172" s="72">
        <v>44134</v>
      </c>
      <c r="B172" s="71">
        <v>233</v>
      </c>
      <c r="C172" s="73">
        <f t="shared" si="53"/>
        <v>2573</v>
      </c>
      <c r="D172" s="71">
        <v>0</v>
      </c>
      <c r="E172" s="73">
        <f t="shared" si="54"/>
        <v>906</v>
      </c>
      <c r="F172" s="71">
        <v>0</v>
      </c>
      <c r="G172" s="73">
        <f t="shared" si="55"/>
        <v>257</v>
      </c>
      <c r="H172" s="71">
        <v>0</v>
      </c>
      <c r="I172" s="73">
        <f t="shared" si="56"/>
        <v>243</v>
      </c>
      <c r="J172" s="71">
        <v>0</v>
      </c>
      <c r="K172" s="73">
        <f t="shared" si="57"/>
        <v>48</v>
      </c>
      <c r="L172" s="71">
        <v>0</v>
      </c>
      <c r="M172" s="73">
        <f t="shared" si="58"/>
        <v>81</v>
      </c>
      <c r="N172" s="71">
        <v>0</v>
      </c>
      <c r="O172" s="73">
        <f t="shared" si="59"/>
        <v>30</v>
      </c>
      <c r="P172" s="71">
        <v>0</v>
      </c>
      <c r="Q172" s="73">
        <f t="shared" si="60"/>
        <v>75</v>
      </c>
      <c r="R172" s="71">
        <v>0</v>
      </c>
      <c r="S172" s="73">
        <f t="shared" si="61"/>
        <v>33</v>
      </c>
      <c r="T172" s="71">
        <v>0</v>
      </c>
      <c r="U172" s="73">
        <f t="shared" si="62"/>
        <v>11</v>
      </c>
      <c r="V172" s="71">
        <v>0</v>
      </c>
      <c r="W172" s="73">
        <f t="shared" si="63"/>
        <v>7</v>
      </c>
      <c r="X172" s="71">
        <v>0</v>
      </c>
      <c r="Y172" s="73">
        <f t="shared" si="64"/>
        <v>2</v>
      </c>
      <c r="Z172" s="71">
        <v>0</v>
      </c>
      <c r="AA172" s="71">
        <f t="shared" si="65"/>
        <v>2</v>
      </c>
      <c r="AB172" s="71">
        <v>0</v>
      </c>
      <c r="AC172" s="74">
        <f t="shared" si="39"/>
        <v>1</v>
      </c>
    </row>
    <row r="173" spans="1:29" x14ac:dyDescent="0.2">
      <c r="A173" s="72">
        <v>44135</v>
      </c>
      <c r="B173" s="71"/>
      <c r="C173" s="73">
        <f t="shared" si="53"/>
        <v>2573</v>
      </c>
      <c r="D173" s="71"/>
      <c r="E173" s="73">
        <f t="shared" si="54"/>
        <v>906</v>
      </c>
      <c r="F173" s="71"/>
      <c r="G173" s="73">
        <f t="shared" si="55"/>
        <v>257</v>
      </c>
      <c r="H173" s="71"/>
      <c r="I173" s="73">
        <f t="shared" si="56"/>
        <v>243</v>
      </c>
      <c r="J173" s="71"/>
      <c r="K173" s="73">
        <f t="shared" si="57"/>
        <v>48</v>
      </c>
      <c r="L173" s="71"/>
      <c r="M173" s="73">
        <f t="shared" si="58"/>
        <v>81</v>
      </c>
      <c r="N173" s="71"/>
      <c r="O173" s="73">
        <f t="shared" si="59"/>
        <v>30</v>
      </c>
      <c r="P173" s="71"/>
      <c r="Q173" s="73">
        <f t="shared" si="60"/>
        <v>75</v>
      </c>
      <c r="R173" s="71"/>
      <c r="S173" s="73">
        <f t="shared" si="61"/>
        <v>33</v>
      </c>
      <c r="T173" s="71"/>
      <c r="U173" s="73">
        <f t="shared" si="62"/>
        <v>11</v>
      </c>
      <c r="V173" s="71"/>
      <c r="W173" s="73">
        <f t="shared" si="63"/>
        <v>7</v>
      </c>
      <c r="X173" s="71"/>
      <c r="Y173" s="73">
        <f t="shared" si="64"/>
        <v>2</v>
      </c>
      <c r="Z173" s="71"/>
      <c r="AA173" s="71">
        <f t="shared" si="65"/>
        <v>2</v>
      </c>
      <c r="AB173" s="71"/>
      <c r="AC173" s="74">
        <f t="shared" si="39"/>
        <v>1</v>
      </c>
    </row>
    <row r="174" spans="1:29" x14ac:dyDescent="0.2">
      <c r="A174" s="72">
        <v>44136</v>
      </c>
      <c r="B174" s="71"/>
      <c r="C174" s="73">
        <f t="shared" si="53"/>
        <v>2573</v>
      </c>
      <c r="D174" s="71"/>
      <c r="E174" s="73">
        <f t="shared" si="54"/>
        <v>906</v>
      </c>
      <c r="F174" s="71"/>
      <c r="G174" s="73">
        <f t="shared" si="55"/>
        <v>257</v>
      </c>
      <c r="H174" s="71"/>
      <c r="I174" s="73">
        <f t="shared" si="56"/>
        <v>243</v>
      </c>
      <c r="J174" s="71"/>
      <c r="K174" s="73">
        <f t="shared" si="57"/>
        <v>48</v>
      </c>
      <c r="L174" s="71"/>
      <c r="M174" s="73">
        <f t="shared" si="58"/>
        <v>81</v>
      </c>
      <c r="N174" s="71"/>
      <c r="O174" s="73">
        <f t="shared" si="59"/>
        <v>30</v>
      </c>
      <c r="P174" s="71"/>
      <c r="Q174" s="73">
        <f t="shared" si="60"/>
        <v>75</v>
      </c>
      <c r="R174" s="71"/>
      <c r="S174" s="73">
        <f t="shared" si="61"/>
        <v>33</v>
      </c>
      <c r="T174" s="71"/>
      <c r="U174" s="73">
        <f t="shared" si="62"/>
        <v>11</v>
      </c>
      <c r="V174" s="71"/>
      <c r="W174" s="73">
        <f t="shared" si="63"/>
        <v>7</v>
      </c>
      <c r="X174" s="71"/>
      <c r="Y174" s="73">
        <f t="shared" si="64"/>
        <v>2</v>
      </c>
      <c r="Z174" s="71"/>
      <c r="AA174" s="71">
        <f t="shared" si="65"/>
        <v>2</v>
      </c>
      <c r="AB174" s="71"/>
      <c r="AC174" s="74">
        <f t="shared" si="39"/>
        <v>1</v>
      </c>
    </row>
    <row r="175" spans="1:29" x14ac:dyDescent="0.2">
      <c r="A175" s="72">
        <v>44137</v>
      </c>
      <c r="B175" s="71">
        <f>3163-C172</f>
        <v>590</v>
      </c>
      <c r="C175" s="73">
        <f t="shared" si="53"/>
        <v>3163</v>
      </c>
      <c r="D175" s="71">
        <v>88</v>
      </c>
      <c r="E175" s="73">
        <f t="shared" si="54"/>
        <v>994</v>
      </c>
      <c r="F175" s="71">
        <v>9</v>
      </c>
      <c r="G175" s="73">
        <f t="shared" si="55"/>
        <v>266</v>
      </c>
      <c r="H175" s="71">
        <v>37</v>
      </c>
      <c r="I175" s="73">
        <f t="shared" si="56"/>
        <v>280</v>
      </c>
      <c r="J175" s="71">
        <v>7</v>
      </c>
      <c r="K175" s="73">
        <f t="shared" si="57"/>
        <v>55</v>
      </c>
      <c r="L175" s="71">
        <v>12</v>
      </c>
      <c r="M175" s="73">
        <f t="shared" si="58"/>
        <v>93</v>
      </c>
      <c r="N175" s="71">
        <v>0</v>
      </c>
      <c r="O175" s="73">
        <f t="shared" si="59"/>
        <v>30</v>
      </c>
      <c r="P175" s="71">
        <v>3</v>
      </c>
      <c r="Q175" s="73">
        <f t="shared" si="60"/>
        <v>78</v>
      </c>
      <c r="R175" s="71">
        <v>7</v>
      </c>
      <c r="S175" s="73">
        <f t="shared" si="61"/>
        <v>40</v>
      </c>
      <c r="T175" s="71">
        <v>2</v>
      </c>
      <c r="U175" s="73">
        <f t="shared" si="62"/>
        <v>13</v>
      </c>
      <c r="V175" s="71">
        <v>0</v>
      </c>
      <c r="W175" s="73">
        <f t="shared" si="63"/>
        <v>7</v>
      </c>
      <c r="X175" s="71">
        <v>2</v>
      </c>
      <c r="Y175" s="73">
        <f t="shared" si="64"/>
        <v>4</v>
      </c>
      <c r="Z175" s="71">
        <v>1</v>
      </c>
      <c r="AA175" s="71">
        <f t="shared" si="65"/>
        <v>3</v>
      </c>
      <c r="AB175" s="71">
        <v>1</v>
      </c>
      <c r="AC175" s="74">
        <f t="shared" si="39"/>
        <v>2</v>
      </c>
    </row>
    <row r="176" spans="1:29" x14ac:dyDescent="0.2">
      <c r="A176" s="72">
        <v>44138</v>
      </c>
      <c r="B176" s="71">
        <f>3290-C175</f>
        <v>127</v>
      </c>
      <c r="C176" s="73">
        <f t="shared" si="53"/>
        <v>3290</v>
      </c>
      <c r="D176" s="71">
        <v>38</v>
      </c>
      <c r="E176" s="73">
        <f t="shared" si="54"/>
        <v>1032</v>
      </c>
      <c r="F176" s="71">
        <v>0</v>
      </c>
      <c r="G176" s="73">
        <f t="shared" si="55"/>
        <v>266</v>
      </c>
      <c r="H176" s="71">
        <v>0</v>
      </c>
      <c r="I176" s="73">
        <f t="shared" si="56"/>
        <v>280</v>
      </c>
      <c r="J176" s="71">
        <v>13</v>
      </c>
      <c r="K176" s="73">
        <f t="shared" si="57"/>
        <v>68</v>
      </c>
      <c r="L176" s="71">
        <v>9</v>
      </c>
      <c r="M176" s="73">
        <f t="shared" si="58"/>
        <v>102</v>
      </c>
      <c r="N176" s="71">
        <v>0</v>
      </c>
      <c r="O176" s="73">
        <f t="shared" si="59"/>
        <v>30</v>
      </c>
      <c r="P176" s="71">
        <v>21</v>
      </c>
      <c r="Q176" s="73">
        <f t="shared" si="60"/>
        <v>99</v>
      </c>
      <c r="R176" s="71">
        <v>8</v>
      </c>
      <c r="S176" s="73">
        <f t="shared" si="61"/>
        <v>48</v>
      </c>
      <c r="T176" s="71">
        <v>0</v>
      </c>
      <c r="U176" s="73">
        <f t="shared" si="62"/>
        <v>13</v>
      </c>
      <c r="V176" s="71">
        <v>0</v>
      </c>
      <c r="W176" s="73">
        <f t="shared" si="63"/>
        <v>7</v>
      </c>
      <c r="X176" s="71">
        <v>0</v>
      </c>
      <c r="Y176" s="73">
        <f t="shared" si="64"/>
        <v>4</v>
      </c>
      <c r="Z176" s="71">
        <v>0</v>
      </c>
      <c r="AA176" s="71">
        <f t="shared" si="65"/>
        <v>3</v>
      </c>
      <c r="AB176" s="71">
        <v>0</v>
      </c>
      <c r="AC176" s="74">
        <f t="shared" si="39"/>
        <v>2</v>
      </c>
    </row>
    <row r="177" spans="1:29" x14ac:dyDescent="0.2">
      <c r="A177" s="72">
        <v>44139</v>
      </c>
      <c r="B177" s="71">
        <f>3497-C176</f>
        <v>207</v>
      </c>
      <c r="C177" s="73">
        <f t="shared" si="53"/>
        <v>3497</v>
      </c>
      <c r="D177" s="71">
        <v>222</v>
      </c>
      <c r="E177" s="73">
        <f t="shared" si="54"/>
        <v>1254</v>
      </c>
      <c r="F177" s="71">
        <v>8</v>
      </c>
      <c r="G177" s="73">
        <f t="shared" si="55"/>
        <v>274</v>
      </c>
      <c r="H177" s="71">
        <v>25</v>
      </c>
      <c r="I177" s="73">
        <f t="shared" si="56"/>
        <v>305</v>
      </c>
      <c r="J177" s="71">
        <v>12</v>
      </c>
      <c r="K177" s="73">
        <f t="shared" si="57"/>
        <v>80</v>
      </c>
      <c r="L177" s="71">
        <v>35</v>
      </c>
      <c r="M177" s="73">
        <f t="shared" si="58"/>
        <v>137</v>
      </c>
      <c r="N177" s="71">
        <v>0</v>
      </c>
      <c r="O177" s="73">
        <f t="shared" si="59"/>
        <v>30</v>
      </c>
      <c r="P177" s="71">
        <v>48</v>
      </c>
      <c r="Q177" s="73">
        <f t="shared" si="60"/>
        <v>147</v>
      </c>
      <c r="R177" s="71">
        <v>32</v>
      </c>
      <c r="S177" s="73">
        <f t="shared" si="61"/>
        <v>80</v>
      </c>
      <c r="T177" s="71">
        <v>0</v>
      </c>
      <c r="U177" s="73">
        <f t="shared" si="62"/>
        <v>13</v>
      </c>
      <c r="V177" s="71">
        <v>0</v>
      </c>
      <c r="W177" s="73">
        <f t="shared" si="63"/>
        <v>7</v>
      </c>
      <c r="X177" s="71">
        <v>0</v>
      </c>
      <c r="Y177" s="73">
        <f t="shared" si="64"/>
        <v>4</v>
      </c>
      <c r="Z177" s="71">
        <v>0</v>
      </c>
      <c r="AA177" s="71">
        <f t="shared" si="65"/>
        <v>3</v>
      </c>
      <c r="AB177" s="71">
        <v>0</v>
      </c>
      <c r="AC177" s="74">
        <f t="shared" si="39"/>
        <v>2</v>
      </c>
    </row>
    <row r="178" spans="1:29" x14ac:dyDescent="0.2">
      <c r="A178" s="72">
        <v>44140</v>
      </c>
      <c r="B178" s="71">
        <f>3630-C177</f>
        <v>133</v>
      </c>
      <c r="C178" s="73">
        <f t="shared" si="53"/>
        <v>3630</v>
      </c>
      <c r="D178" s="71">
        <v>122</v>
      </c>
      <c r="E178" s="73">
        <f t="shared" si="54"/>
        <v>1376</v>
      </c>
      <c r="F178" s="71">
        <v>1</v>
      </c>
      <c r="G178" s="73">
        <f t="shared" si="55"/>
        <v>275</v>
      </c>
      <c r="H178" s="71">
        <v>41</v>
      </c>
      <c r="I178" s="73">
        <f t="shared" si="56"/>
        <v>346</v>
      </c>
      <c r="J178" s="71">
        <v>7</v>
      </c>
      <c r="K178" s="73">
        <f t="shared" si="57"/>
        <v>87</v>
      </c>
      <c r="L178" s="71">
        <v>18</v>
      </c>
      <c r="M178" s="73">
        <f t="shared" si="58"/>
        <v>155</v>
      </c>
      <c r="N178" s="71">
        <v>0</v>
      </c>
      <c r="O178" s="73">
        <f t="shared" si="59"/>
        <v>30</v>
      </c>
      <c r="P178" s="71">
        <v>18</v>
      </c>
      <c r="Q178" s="73">
        <f t="shared" si="60"/>
        <v>165</v>
      </c>
      <c r="R178" s="71">
        <v>15</v>
      </c>
      <c r="S178" s="73">
        <f t="shared" si="61"/>
        <v>95</v>
      </c>
      <c r="T178" s="71">
        <v>0</v>
      </c>
      <c r="U178" s="73">
        <f t="shared" si="62"/>
        <v>13</v>
      </c>
      <c r="V178" s="71">
        <v>2</v>
      </c>
      <c r="W178" s="73">
        <f t="shared" si="63"/>
        <v>9</v>
      </c>
      <c r="X178" s="71">
        <v>0</v>
      </c>
      <c r="Y178" s="73">
        <f t="shared" si="64"/>
        <v>4</v>
      </c>
      <c r="Z178" s="71">
        <v>0</v>
      </c>
      <c r="AA178" s="71">
        <f t="shared" si="65"/>
        <v>3</v>
      </c>
      <c r="AB178" s="71">
        <v>0</v>
      </c>
      <c r="AC178" s="74">
        <f t="shared" si="39"/>
        <v>2</v>
      </c>
    </row>
    <row r="179" spans="1:29" x14ac:dyDescent="0.2">
      <c r="A179" s="72">
        <v>44141</v>
      </c>
      <c r="B179" s="44">
        <v>263</v>
      </c>
      <c r="C179" s="73">
        <f t="shared" si="53"/>
        <v>3893</v>
      </c>
      <c r="D179" s="71">
        <v>77</v>
      </c>
      <c r="E179" s="73">
        <f t="shared" si="54"/>
        <v>1453</v>
      </c>
      <c r="F179" s="71">
        <v>0</v>
      </c>
      <c r="G179" s="73">
        <f t="shared" si="55"/>
        <v>275</v>
      </c>
      <c r="H179" s="71">
        <v>9</v>
      </c>
      <c r="I179" s="73">
        <f t="shared" si="56"/>
        <v>355</v>
      </c>
      <c r="J179" s="71">
        <v>0</v>
      </c>
      <c r="K179" s="73">
        <f t="shared" si="57"/>
        <v>87</v>
      </c>
      <c r="L179" s="71">
        <v>34</v>
      </c>
      <c r="M179" s="73">
        <f t="shared" si="58"/>
        <v>189</v>
      </c>
      <c r="N179" s="71">
        <v>0</v>
      </c>
      <c r="O179" s="73">
        <f t="shared" si="59"/>
        <v>30</v>
      </c>
      <c r="P179" s="71">
        <v>13</v>
      </c>
      <c r="Q179" s="73">
        <f t="shared" si="60"/>
        <v>178</v>
      </c>
      <c r="R179" s="71">
        <v>10</v>
      </c>
      <c r="S179" s="73">
        <f t="shared" si="61"/>
        <v>105</v>
      </c>
      <c r="T179" s="71">
        <v>0</v>
      </c>
      <c r="U179" s="73">
        <f t="shared" si="62"/>
        <v>13</v>
      </c>
      <c r="V179" s="71">
        <v>0</v>
      </c>
      <c r="W179" s="73">
        <f t="shared" si="63"/>
        <v>9</v>
      </c>
      <c r="X179" s="71">
        <v>0</v>
      </c>
      <c r="Y179" s="73">
        <f t="shared" si="64"/>
        <v>4</v>
      </c>
      <c r="Z179" s="71">
        <v>0</v>
      </c>
      <c r="AA179" s="71">
        <f t="shared" si="65"/>
        <v>3</v>
      </c>
      <c r="AB179" s="71">
        <v>0</v>
      </c>
      <c r="AC179" s="74">
        <f t="shared" si="39"/>
        <v>2</v>
      </c>
    </row>
    <row r="180" spans="1:29" x14ac:dyDescent="0.2">
      <c r="A180" s="72">
        <v>44142</v>
      </c>
      <c r="B180" s="71"/>
      <c r="C180" s="73">
        <f t="shared" si="53"/>
        <v>3893</v>
      </c>
      <c r="D180" s="71"/>
      <c r="E180" s="73">
        <f t="shared" si="54"/>
        <v>1453</v>
      </c>
      <c r="F180" s="71"/>
      <c r="G180" s="73">
        <f t="shared" si="55"/>
        <v>275</v>
      </c>
      <c r="H180" s="71"/>
      <c r="I180" s="73">
        <f t="shared" si="56"/>
        <v>355</v>
      </c>
      <c r="J180" s="71"/>
      <c r="K180" s="73">
        <f t="shared" si="57"/>
        <v>87</v>
      </c>
      <c r="L180" s="71"/>
      <c r="M180" s="73">
        <f t="shared" si="58"/>
        <v>189</v>
      </c>
      <c r="N180" s="71"/>
      <c r="O180" s="73">
        <f t="shared" si="59"/>
        <v>30</v>
      </c>
      <c r="P180" s="71"/>
      <c r="Q180" s="73">
        <f t="shared" si="60"/>
        <v>178</v>
      </c>
      <c r="R180" s="71"/>
      <c r="S180" s="73">
        <f t="shared" si="61"/>
        <v>105</v>
      </c>
      <c r="T180" s="71"/>
      <c r="U180" s="73">
        <f t="shared" si="62"/>
        <v>13</v>
      </c>
      <c r="V180" s="71"/>
      <c r="W180" s="73">
        <f t="shared" si="63"/>
        <v>9</v>
      </c>
      <c r="X180" s="71"/>
      <c r="Y180" s="73">
        <f t="shared" si="64"/>
        <v>4</v>
      </c>
      <c r="Z180" s="71"/>
      <c r="AA180" s="71">
        <f t="shared" si="65"/>
        <v>3</v>
      </c>
      <c r="AB180" s="71"/>
      <c r="AC180" s="74">
        <f t="shared" si="39"/>
        <v>2</v>
      </c>
    </row>
    <row r="181" spans="1:29" x14ac:dyDescent="0.2">
      <c r="A181" s="72">
        <v>44143</v>
      </c>
      <c r="B181" s="71"/>
      <c r="C181" s="73">
        <f t="shared" si="53"/>
        <v>3893</v>
      </c>
      <c r="D181" s="71"/>
      <c r="E181" s="73">
        <f t="shared" si="54"/>
        <v>1453</v>
      </c>
      <c r="F181" s="71"/>
      <c r="G181" s="73">
        <f t="shared" si="55"/>
        <v>275</v>
      </c>
      <c r="H181" s="71"/>
      <c r="I181" s="73">
        <f t="shared" si="56"/>
        <v>355</v>
      </c>
      <c r="J181" s="71"/>
      <c r="K181" s="73">
        <f t="shared" si="57"/>
        <v>87</v>
      </c>
      <c r="L181" s="71"/>
      <c r="M181" s="73">
        <f t="shared" si="58"/>
        <v>189</v>
      </c>
      <c r="N181" s="71"/>
      <c r="O181" s="73">
        <f t="shared" si="59"/>
        <v>30</v>
      </c>
      <c r="P181" s="71"/>
      <c r="Q181" s="73">
        <f t="shared" si="60"/>
        <v>178</v>
      </c>
      <c r="R181" s="71"/>
      <c r="S181" s="73">
        <f t="shared" si="61"/>
        <v>105</v>
      </c>
      <c r="T181" s="71"/>
      <c r="U181" s="73">
        <f t="shared" si="62"/>
        <v>13</v>
      </c>
      <c r="V181" s="71"/>
      <c r="W181" s="73">
        <f t="shared" si="63"/>
        <v>9</v>
      </c>
      <c r="X181" s="71"/>
      <c r="Y181" s="73">
        <f t="shared" si="64"/>
        <v>4</v>
      </c>
      <c r="Z181" s="71"/>
      <c r="AA181" s="71">
        <f t="shared" si="65"/>
        <v>3</v>
      </c>
      <c r="AB181" s="71"/>
      <c r="AC181" s="74">
        <f t="shared" si="39"/>
        <v>2</v>
      </c>
    </row>
    <row r="182" spans="1:29" x14ac:dyDescent="0.2">
      <c r="A182" s="72">
        <v>44144</v>
      </c>
      <c r="B182" s="71">
        <f>4106-C179</f>
        <v>213</v>
      </c>
      <c r="C182" s="73">
        <f t="shared" si="53"/>
        <v>4106</v>
      </c>
      <c r="D182" s="71">
        <f>E182-E181</f>
        <v>150</v>
      </c>
      <c r="E182" s="73">
        <v>1603</v>
      </c>
      <c r="F182" s="71">
        <v>0</v>
      </c>
      <c r="G182" s="73">
        <f t="shared" si="55"/>
        <v>275</v>
      </c>
      <c r="H182" s="71">
        <v>15</v>
      </c>
      <c r="I182" s="73">
        <f t="shared" si="56"/>
        <v>370</v>
      </c>
      <c r="J182" s="71">
        <v>4</v>
      </c>
      <c r="K182" s="73">
        <f t="shared" si="57"/>
        <v>91</v>
      </c>
      <c r="L182" s="71">
        <v>6</v>
      </c>
      <c r="M182" s="73">
        <f t="shared" si="58"/>
        <v>195</v>
      </c>
      <c r="N182" s="71">
        <v>0</v>
      </c>
      <c r="O182" s="73">
        <f t="shared" si="59"/>
        <v>30</v>
      </c>
      <c r="P182" s="71">
        <v>12</v>
      </c>
      <c r="Q182" s="73">
        <f t="shared" si="60"/>
        <v>190</v>
      </c>
      <c r="R182" s="71">
        <v>5</v>
      </c>
      <c r="S182" s="73">
        <f t="shared" si="61"/>
        <v>110</v>
      </c>
      <c r="T182" s="71">
        <v>0</v>
      </c>
      <c r="U182" s="73">
        <f t="shared" si="62"/>
        <v>13</v>
      </c>
      <c r="V182" s="71">
        <v>0</v>
      </c>
      <c r="W182" s="73">
        <f t="shared" si="63"/>
        <v>9</v>
      </c>
      <c r="X182" s="71">
        <v>0</v>
      </c>
      <c r="Y182" s="73">
        <f t="shared" si="64"/>
        <v>4</v>
      </c>
      <c r="Z182" s="71">
        <v>0</v>
      </c>
      <c r="AA182" s="71">
        <f t="shared" si="65"/>
        <v>3</v>
      </c>
      <c r="AB182" s="71">
        <v>1</v>
      </c>
      <c r="AC182" s="74">
        <f t="shared" si="39"/>
        <v>3</v>
      </c>
    </row>
    <row r="183" spans="1:29" x14ac:dyDescent="0.2">
      <c r="A183" s="72">
        <v>44145</v>
      </c>
      <c r="B183" s="71">
        <f>4688-4106</f>
        <v>582</v>
      </c>
      <c r="C183" s="73">
        <f t="shared" si="53"/>
        <v>4688</v>
      </c>
      <c r="D183" s="71">
        <f>E183-E182</f>
        <v>142</v>
      </c>
      <c r="E183" s="73">
        <v>1745</v>
      </c>
      <c r="F183" s="71">
        <v>6</v>
      </c>
      <c r="G183" s="73">
        <f t="shared" si="55"/>
        <v>281</v>
      </c>
      <c r="H183" s="71">
        <v>0</v>
      </c>
      <c r="I183" s="73">
        <f t="shared" si="56"/>
        <v>370</v>
      </c>
      <c r="J183" s="71">
        <v>4</v>
      </c>
      <c r="K183" s="73">
        <f t="shared" si="57"/>
        <v>95</v>
      </c>
      <c r="L183" s="71">
        <v>19</v>
      </c>
      <c r="M183" s="73">
        <f t="shared" si="58"/>
        <v>214</v>
      </c>
      <c r="N183" s="71">
        <v>0</v>
      </c>
      <c r="O183" s="73">
        <f t="shared" si="59"/>
        <v>30</v>
      </c>
      <c r="P183" s="71">
        <f>213-Q182</f>
        <v>23</v>
      </c>
      <c r="Q183" s="73">
        <f t="shared" si="60"/>
        <v>213</v>
      </c>
      <c r="R183" s="71">
        <v>13</v>
      </c>
      <c r="S183" s="73">
        <f t="shared" si="61"/>
        <v>123</v>
      </c>
      <c r="T183" s="71">
        <v>0</v>
      </c>
      <c r="U183" s="73">
        <f t="shared" si="62"/>
        <v>13</v>
      </c>
      <c r="V183" s="71">
        <v>0</v>
      </c>
      <c r="W183" s="73">
        <f t="shared" si="63"/>
        <v>9</v>
      </c>
      <c r="X183" s="71">
        <v>0</v>
      </c>
      <c r="Y183" s="73">
        <f t="shared" si="64"/>
        <v>4</v>
      </c>
      <c r="Z183" s="71">
        <v>0</v>
      </c>
      <c r="AA183" s="71">
        <f t="shared" si="65"/>
        <v>3</v>
      </c>
      <c r="AB183" s="71">
        <v>0</v>
      </c>
      <c r="AC183" s="74">
        <f t="shared" si="39"/>
        <v>3</v>
      </c>
    </row>
    <row r="184" spans="1:29" x14ac:dyDescent="0.2">
      <c r="A184" s="72">
        <v>44146</v>
      </c>
      <c r="B184" s="71">
        <f>C184-C183</f>
        <v>337</v>
      </c>
      <c r="C184" s="73">
        <v>5025</v>
      </c>
      <c r="D184" s="71">
        <f>E184-E183</f>
        <v>200</v>
      </c>
      <c r="E184" s="73">
        <v>1945</v>
      </c>
      <c r="F184" s="71">
        <f>G184-G183</f>
        <v>0</v>
      </c>
      <c r="G184" s="73">
        <v>281</v>
      </c>
      <c r="H184" s="71">
        <f>I184-I183</f>
        <v>10</v>
      </c>
      <c r="I184" s="73">
        <v>380</v>
      </c>
      <c r="J184" s="71">
        <f>K184-K183</f>
        <v>3</v>
      </c>
      <c r="K184" s="73">
        <v>98</v>
      </c>
      <c r="L184" s="71">
        <f>M184-M183</f>
        <v>75</v>
      </c>
      <c r="M184" s="73">
        <v>289</v>
      </c>
      <c r="N184" s="71">
        <f>O184-O183</f>
        <v>0</v>
      </c>
      <c r="O184" s="73">
        <v>30</v>
      </c>
      <c r="P184" s="71">
        <f>Q184-Q183</f>
        <v>14</v>
      </c>
      <c r="Q184" s="73">
        <v>227</v>
      </c>
      <c r="R184" s="71">
        <f>S184-S183</f>
        <v>13</v>
      </c>
      <c r="S184" s="73">
        <v>136</v>
      </c>
      <c r="T184" s="71">
        <f>U184-U183</f>
        <v>0</v>
      </c>
      <c r="U184" s="73">
        <v>13</v>
      </c>
      <c r="V184" s="71">
        <f>W184-W183</f>
        <v>1</v>
      </c>
      <c r="W184" s="73">
        <v>10</v>
      </c>
      <c r="X184" s="71">
        <f>Y184-Y183</f>
        <v>0</v>
      </c>
      <c r="Y184" s="73">
        <v>4</v>
      </c>
      <c r="Z184" s="71">
        <f>AA184-AA183</f>
        <v>0</v>
      </c>
      <c r="AA184" s="71">
        <v>3</v>
      </c>
      <c r="AB184" s="71">
        <f>AC184-AC183</f>
        <v>0</v>
      </c>
      <c r="AC184" s="74">
        <v>3</v>
      </c>
    </row>
    <row r="185" spans="1:29" x14ac:dyDescent="0.2">
      <c r="A185" s="72">
        <v>44147</v>
      </c>
      <c r="B185" s="71">
        <f>5423-C184</f>
        <v>398</v>
      </c>
      <c r="C185" s="73">
        <f>SUM(C184,B185)</f>
        <v>5423</v>
      </c>
      <c r="D185" s="71">
        <f>2163-E184</f>
        <v>218</v>
      </c>
      <c r="E185" s="73">
        <v>2163</v>
      </c>
      <c r="F185" s="71">
        <v>0</v>
      </c>
      <c r="G185" s="73">
        <f t="shared" si="55"/>
        <v>281</v>
      </c>
      <c r="H185" s="71">
        <v>17</v>
      </c>
      <c r="I185" s="73">
        <f t="shared" si="56"/>
        <v>397</v>
      </c>
      <c r="J185" s="71">
        <v>1</v>
      </c>
      <c r="K185" s="73">
        <f t="shared" si="57"/>
        <v>99</v>
      </c>
      <c r="L185" s="71">
        <f>325-M184</f>
        <v>36</v>
      </c>
      <c r="M185" s="73">
        <f t="shared" si="58"/>
        <v>325</v>
      </c>
      <c r="N185" s="71">
        <v>0</v>
      </c>
      <c r="O185" s="73">
        <f t="shared" si="59"/>
        <v>30</v>
      </c>
      <c r="P185" s="71">
        <v>9</v>
      </c>
      <c r="Q185" s="73">
        <f t="shared" si="60"/>
        <v>236</v>
      </c>
      <c r="R185" s="71">
        <v>11</v>
      </c>
      <c r="S185" s="73">
        <f t="shared" si="61"/>
        <v>147</v>
      </c>
      <c r="T185" s="71">
        <v>0</v>
      </c>
      <c r="U185" s="73">
        <f t="shared" si="62"/>
        <v>13</v>
      </c>
      <c r="V185" s="71">
        <v>0</v>
      </c>
      <c r="W185" s="73">
        <f t="shared" si="63"/>
        <v>10</v>
      </c>
      <c r="X185" s="71">
        <v>0</v>
      </c>
      <c r="Y185" s="73">
        <f t="shared" si="64"/>
        <v>4</v>
      </c>
      <c r="Z185" s="71">
        <v>0</v>
      </c>
      <c r="AA185" s="71">
        <f t="shared" si="65"/>
        <v>3</v>
      </c>
      <c r="AB185" s="71">
        <v>0</v>
      </c>
      <c r="AC185" s="74">
        <f t="shared" si="39"/>
        <v>3</v>
      </c>
    </row>
    <row r="186" spans="1:29" x14ac:dyDescent="0.2">
      <c r="A186" s="72">
        <v>44148</v>
      </c>
      <c r="B186" s="71">
        <f>C186-C185</f>
        <v>181</v>
      </c>
      <c r="C186" s="73">
        <v>5604</v>
      </c>
      <c r="D186" s="71">
        <f>E186-E185</f>
        <v>100</v>
      </c>
      <c r="E186" s="73">
        <v>2263</v>
      </c>
      <c r="F186" s="71">
        <f>G186-G185</f>
        <v>1</v>
      </c>
      <c r="G186" s="73">
        <v>282</v>
      </c>
      <c r="H186" s="71">
        <f>I186-I185</f>
        <v>5</v>
      </c>
      <c r="I186" s="73">
        <v>402</v>
      </c>
      <c r="J186" s="71">
        <f>K186-K185</f>
        <v>0</v>
      </c>
      <c r="K186" s="73">
        <v>99</v>
      </c>
      <c r="L186" s="71">
        <f>M186-M185</f>
        <v>11</v>
      </c>
      <c r="M186" s="73">
        <v>336</v>
      </c>
      <c r="N186" s="71">
        <f>O186-O185</f>
        <v>0</v>
      </c>
      <c r="O186" s="73">
        <v>30</v>
      </c>
      <c r="P186" s="71">
        <f>Q186-Q185</f>
        <v>2</v>
      </c>
      <c r="Q186" s="73">
        <v>238</v>
      </c>
      <c r="R186" s="71">
        <f>S186-S185</f>
        <v>1</v>
      </c>
      <c r="S186" s="73">
        <v>148</v>
      </c>
      <c r="T186" s="71">
        <f>U186-U185</f>
        <v>0</v>
      </c>
      <c r="U186" s="73">
        <v>13</v>
      </c>
      <c r="V186" s="71">
        <f>W186-W185</f>
        <v>0</v>
      </c>
      <c r="W186" s="73">
        <v>10</v>
      </c>
      <c r="X186" s="71">
        <f>Y186-Y185</f>
        <v>0</v>
      </c>
      <c r="Y186" s="73">
        <v>4</v>
      </c>
      <c r="Z186" s="71">
        <f>AA186-AA185</f>
        <v>0</v>
      </c>
      <c r="AA186" s="71">
        <v>3</v>
      </c>
      <c r="AB186" s="71">
        <f>AC186-AC185</f>
        <v>0</v>
      </c>
      <c r="AC186" s="74">
        <v>3</v>
      </c>
    </row>
    <row r="187" spans="1:29" x14ac:dyDescent="0.2">
      <c r="A187" s="72">
        <v>44149</v>
      </c>
      <c r="B187" s="71"/>
      <c r="C187" s="73">
        <v>5604</v>
      </c>
      <c r="D187" s="71"/>
      <c r="E187" s="73">
        <v>2263</v>
      </c>
      <c r="F187" s="71"/>
      <c r="G187" s="73">
        <v>282</v>
      </c>
      <c r="H187" s="71"/>
      <c r="I187" s="73">
        <v>402</v>
      </c>
      <c r="J187" s="71"/>
      <c r="K187" s="73">
        <v>99</v>
      </c>
      <c r="L187" s="71"/>
      <c r="M187" s="73">
        <v>336</v>
      </c>
      <c r="N187" s="71"/>
      <c r="O187" s="73">
        <v>30</v>
      </c>
      <c r="P187" s="71"/>
      <c r="Q187" s="73">
        <v>238</v>
      </c>
      <c r="R187" s="71"/>
      <c r="S187" s="73">
        <v>148</v>
      </c>
      <c r="T187" s="71"/>
      <c r="U187" s="73">
        <v>13</v>
      </c>
      <c r="V187" s="71"/>
      <c r="W187" s="73">
        <v>10</v>
      </c>
      <c r="X187" s="71"/>
      <c r="Y187" s="73">
        <v>4</v>
      </c>
      <c r="Z187" s="71"/>
      <c r="AA187" s="71">
        <v>3</v>
      </c>
      <c r="AB187" s="71"/>
      <c r="AC187" s="74"/>
    </row>
    <row r="188" spans="1:29" x14ac:dyDescent="0.2">
      <c r="A188" s="72">
        <v>44150</v>
      </c>
      <c r="B188" s="71"/>
      <c r="C188" s="73">
        <v>5604</v>
      </c>
      <c r="D188" s="71"/>
      <c r="E188" s="73">
        <v>2263</v>
      </c>
      <c r="F188" s="71"/>
      <c r="G188" s="73">
        <v>282</v>
      </c>
      <c r="H188" s="71"/>
      <c r="I188" s="73">
        <v>402</v>
      </c>
      <c r="J188" s="71"/>
      <c r="K188" s="73">
        <v>99</v>
      </c>
      <c r="L188" s="71"/>
      <c r="M188" s="73">
        <v>336</v>
      </c>
      <c r="N188" s="71"/>
      <c r="O188" s="73">
        <v>30</v>
      </c>
      <c r="P188" s="71"/>
      <c r="Q188" s="73">
        <v>238</v>
      </c>
      <c r="R188" s="71"/>
      <c r="S188" s="73">
        <v>148</v>
      </c>
      <c r="T188" s="71"/>
      <c r="U188" s="73">
        <v>13</v>
      </c>
      <c r="V188" s="71"/>
      <c r="W188" s="73">
        <v>10</v>
      </c>
      <c r="X188" s="71"/>
      <c r="Y188" s="73">
        <v>4</v>
      </c>
      <c r="Z188" s="71"/>
      <c r="AA188" s="71">
        <v>3</v>
      </c>
      <c r="AB188" s="71"/>
      <c r="AC188" s="74"/>
    </row>
    <row r="189" spans="1:29" ht="15" customHeight="1" x14ac:dyDescent="0.2">
      <c r="A189" s="72">
        <v>44151</v>
      </c>
      <c r="B189" s="71">
        <f>C189-C186</f>
        <v>227</v>
      </c>
      <c r="C189" s="73">
        <v>5831</v>
      </c>
      <c r="D189" s="71">
        <f>E189-E186</f>
        <v>186</v>
      </c>
      <c r="E189" s="73">
        <v>2449</v>
      </c>
      <c r="F189" s="71">
        <f>G189-G186</f>
        <v>3</v>
      </c>
      <c r="G189" s="73">
        <v>285</v>
      </c>
      <c r="H189" s="71">
        <f>I189-I186</f>
        <v>52</v>
      </c>
      <c r="I189" s="73">
        <v>454</v>
      </c>
      <c r="J189" s="71">
        <f>K189-K186</f>
        <v>9</v>
      </c>
      <c r="K189" s="73">
        <v>108</v>
      </c>
      <c r="L189" s="71">
        <f>M189-M186</f>
        <v>18</v>
      </c>
      <c r="M189" s="73">
        <v>354</v>
      </c>
      <c r="N189" s="71">
        <f>O189-O186</f>
        <v>0</v>
      </c>
      <c r="O189" s="73">
        <v>30</v>
      </c>
      <c r="P189" s="71">
        <f>Q189-Q186</f>
        <v>2</v>
      </c>
      <c r="Q189" s="73">
        <v>240</v>
      </c>
      <c r="R189" s="71">
        <f>S189-S186</f>
        <v>4</v>
      </c>
      <c r="S189" s="73">
        <v>152</v>
      </c>
      <c r="T189" s="71">
        <f>U189-U186</f>
        <v>0</v>
      </c>
      <c r="U189" s="73">
        <v>13</v>
      </c>
      <c r="V189" s="71">
        <f>W190-W189</f>
        <v>0</v>
      </c>
      <c r="W189" s="73">
        <v>10</v>
      </c>
      <c r="X189" s="71">
        <f>Y189-Y186</f>
        <v>0</v>
      </c>
      <c r="Y189" s="73">
        <v>4</v>
      </c>
      <c r="Z189" s="71">
        <f>AA189-AA186</f>
        <v>0</v>
      </c>
      <c r="AA189" s="71">
        <v>3</v>
      </c>
      <c r="AB189" s="71">
        <f>AC189-AC186</f>
        <v>1</v>
      </c>
      <c r="AC189" s="74">
        <v>4</v>
      </c>
    </row>
    <row r="190" spans="1:29" x14ac:dyDescent="0.2">
      <c r="A190" s="72">
        <v>44152</v>
      </c>
      <c r="B190" s="71">
        <f>C190-C189</f>
        <v>145</v>
      </c>
      <c r="C190" s="73">
        <v>5976</v>
      </c>
      <c r="D190" s="71">
        <f>E190-E189</f>
        <v>114</v>
      </c>
      <c r="E190" s="73">
        <v>2563</v>
      </c>
      <c r="F190" s="71">
        <f>G190-G189</f>
        <v>2</v>
      </c>
      <c r="G190" s="73">
        <v>287</v>
      </c>
      <c r="H190" s="71">
        <f>I190-I189</f>
        <v>44</v>
      </c>
      <c r="I190" s="73">
        <v>498</v>
      </c>
      <c r="J190" s="71">
        <f>K190-K189</f>
        <v>2</v>
      </c>
      <c r="K190" s="73">
        <v>110</v>
      </c>
      <c r="L190" s="71">
        <f>M190-M189</f>
        <v>6</v>
      </c>
      <c r="M190" s="73">
        <v>360</v>
      </c>
      <c r="N190" s="71">
        <f>O190-O189</f>
        <v>0</v>
      </c>
      <c r="O190" s="73">
        <v>30</v>
      </c>
      <c r="P190" s="71">
        <f>Q190-Q189</f>
        <v>3</v>
      </c>
      <c r="Q190" s="73">
        <v>243</v>
      </c>
      <c r="R190" s="71">
        <f>S190-S189</f>
        <v>6</v>
      </c>
      <c r="S190" s="73">
        <v>158</v>
      </c>
      <c r="T190" s="71">
        <f>U190-U189</f>
        <v>0</v>
      </c>
      <c r="U190" s="73">
        <v>13</v>
      </c>
      <c r="V190" s="71">
        <f>W190-W189</f>
        <v>0</v>
      </c>
      <c r="W190" s="73">
        <v>10</v>
      </c>
      <c r="X190" s="71">
        <f>Y190-Y189</f>
        <v>0</v>
      </c>
      <c r="Y190" s="73">
        <v>4</v>
      </c>
      <c r="Z190" s="71">
        <f>AA190-AA189</f>
        <v>0</v>
      </c>
      <c r="AA190" s="73">
        <v>3</v>
      </c>
      <c r="AB190" s="71">
        <f>AC190-AC189</f>
        <v>0</v>
      </c>
      <c r="AC190" s="74">
        <v>4</v>
      </c>
    </row>
    <row r="191" spans="1:29" x14ac:dyDescent="0.2">
      <c r="A191" s="72">
        <v>44153</v>
      </c>
      <c r="B191" s="71">
        <f>C191-C190</f>
        <v>47</v>
      </c>
      <c r="C191" s="73">
        <v>6023</v>
      </c>
      <c r="D191" s="71">
        <f>E191-E190</f>
        <v>149</v>
      </c>
      <c r="E191" s="73">
        <v>2712</v>
      </c>
      <c r="F191" s="71">
        <f>G191-G190</f>
        <v>4</v>
      </c>
      <c r="G191" s="73">
        <v>291</v>
      </c>
      <c r="H191" s="71">
        <f>I191-I190</f>
        <v>31</v>
      </c>
      <c r="I191" s="73">
        <v>529</v>
      </c>
      <c r="J191" s="71">
        <f>K191-K190</f>
        <v>4</v>
      </c>
      <c r="K191" s="73">
        <v>114</v>
      </c>
      <c r="L191" s="71">
        <f>M191-M190</f>
        <v>29</v>
      </c>
      <c r="M191" s="73">
        <v>389</v>
      </c>
      <c r="N191" s="71">
        <f>O191-O190</f>
        <v>0</v>
      </c>
      <c r="O191" s="73">
        <v>30</v>
      </c>
      <c r="P191" s="71">
        <f>Q191-Q190</f>
        <v>12</v>
      </c>
      <c r="Q191" s="73">
        <v>255</v>
      </c>
      <c r="R191" s="71">
        <f>S191-S190</f>
        <v>4</v>
      </c>
      <c r="S191" s="73">
        <v>162</v>
      </c>
      <c r="T191" s="71">
        <f>U191-U190</f>
        <v>0</v>
      </c>
      <c r="U191" s="73">
        <v>13</v>
      </c>
      <c r="V191" s="71">
        <f>W191-W190</f>
        <v>0</v>
      </c>
      <c r="W191" s="73">
        <v>10</v>
      </c>
      <c r="X191" s="71">
        <f>Y191-Y190</f>
        <v>0</v>
      </c>
      <c r="Y191" s="73">
        <v>4</v>
      </c>
      <c r="Z191" s="71">
        <f>AA191-AA190</f>
        <v>0</v>
      </c>
      <c r="AA191" s="73">
        <v>3</v>
      </c>
      <c r="AB191" s="71">
        <f>AC191-AC190</f>
        <v>0</v>
      </c>
      <c r="AC191" s="74">
        <v>4</v>
      </c>
    </row>
    <row r="192" spans="1:29" x14ac:dyDescent="0.2">
      <c r="A192" s="72">
        <v>44154</v>
      </c>
      <c r="B192" s="71">
        <f>C192-C191</f>
        <v>173</v>
      </c>
      <c r="C192" s="73">
        <v>6196</v>
      </c>
      <c r="D192" s="71">
        <f>E192-E191</f>
        <v>111</v>
      </c>
      <c r="E192" s="73">
        <v>2823</v>
      </c>
      <c r="F192" s="71">
        <f>G192-G191</f>
        <v>0</v>
      </c>
      <c r="G192" s="73">
        <v>291</v>
      </c>
      <c r="H192" s="71">
        <f>I192-I191</f>
        <v>15</v>
      </c>
      <c r="I192" s="73">
        <v>544</v>
      </c>
      <c r="J192" s="71">
        <f>K192-K191</f>
        <v>0</v>
      </c>
      <c r="K192" s="73">
        <v>114</v>
      </c>
      <c r="L192" s="71">
        <f>M192-M191</f>
        <v>12</v>
      </c>
      <c r="M192" s="73">
        <v>401</v>
      </c>
      <c r="N192" s="71">
        <f>O192-O191</f>
        <v>0</v>
      </c>
      <c r="O192" s="73">
        <v>30</v>
      </c>
      <c r="P192" s="71">
        <f>Q192-Q191</f>
        <v>4</v>
      </c>
      <c r="Q192" s="73">
        <v>259</v>
      </c>
      <c r="R192" s="71">
        <f>S192-S191</f>
        <v>0</v>
      </c>
      <c r="S192" s="73">
        <v>162</v>
      </c>
      <c r="T192" s="71">
        <f>U192-U191</f>
        <v>0</v>
      </c>
      <c r="U192" s="73">
        <v>13</v>
      </c>
      <c r="V192" s="71">
        <f>W192-W191</f>
        <v>0</v>
      </c>
      <c r="W192" s="73">
        <v>10</v>
      </c>
      <c r="X192" s="71">
        <f>Y192-Y191</f>
        <v>0</v>
      </c>
      <c r="Y192" s="73">
        <v>4</v>
      </c>
      <c r="Z192" s="71">
        <f>AA192-AA191</f>
        <v>0</v>
      </c>
      <c r="AA192" s="73">
        <v>3</v>
      </c>
      <c r="AB192" s="71">
        <f>AC192-AC191</f>
        <v>0</v>
      </c>
      <c r="AC192" s="74">
        <v>4</v>
      </c>
    </row>
    <row r="193" spans="1:29" x14ac:dyDescent="0.2">
      <c r="A193" s="72">
        <v>44155</v>
      </c>
      <c r="B193" s="71">
        <f>C193-C192</f>
        <v>49</v>
      </c>
      <c r="C193" s="73">
        <v>6245</v>
      </c>
      <c r="D193" s="71">
        <f>E193-E192</f>
        <v>127</v>
      </c>
      <c r="E193" s="73">
        <v>2950</v>
      </c>
      <c r="F193" s="71">
        <f>G193-G192</f>
        <v>5</v>
      </c>
      <c r="G193" s="73">
        <v>296</v>
      </c>
      <c r="H193" s="71">
        <f>I193-I192</f>
        <v>58</v>
      </c>
      <c r="I193" s="73">
        <v>602</v>
      </c>
      <c r="J193" s="71">
        <f>K193-K192</f>
        <v>3</v>
      </c>
      <c r="K193" s="73">
        <v>117</v>
      </c>
      <c r="L193" s="71">
        <f>M193-M192</f>
        <v>13</v>
      </c>
      <c r="M193" s="73">
        <v>414</v>
      </c>
      <c r="N193" s="71">
        <f>O193-O192</f>
        <v>0</v>
      </c>
      <c r="O193" s="73">
        <v>30</v>
      </c>
      <c r="P193" s="71">
        <f>Q193-Q192</f>
        <v>15</v>
      </c>
      <c r="Q193" s="73">
        <v>274</v>
      </c>
      <c r="R193" s="71">
        <f>S193-S192</f>
        <v>7</v>
      </c>
      <c r="S193" s="73">
        <v>169</v>
      </c>
      <c r="T193" s="71">
        <f>U193-U192</f>
        <v>0</v>
      </c>
      <c r="U193" s="73">
        <v>13</v>
      </c>
      <c r="V193" s="71">
        <f>W193-W192</f>
        <v>0</v>
      </c>
      <c r="W193" s="73">
        <v>10</v>
      </c>
      <c r="X193" s="71">
        <f>Y193-Y192</f>
        <v>0</v>
      </c>
      <c r="Y193" s="73">
        <v>4</v>
      </c>
      <c r="Z193" s="71">
        <f>AA193-AA192</f>
        <v>0</v>
      </c>
      <c r="AA193" s="73">
        <v>3</v>
      </c>
      <c r="AB193" s="71">
        <f>AC193-AC192</f>
        <v>0</v>
      </c>
      <c r="AC193" s="74">
        <v>4</v>
      </c>
    </row>
    <row r="194" spans="1:29" x14ac:dyDescent="0.2">
      <c r="A194" s="72">
        <v>44156</v>
      </c>
      <c r="B194" s="71"/>
      <c r="C194" s="73">
        <v>6245</v>
      </c>
      <c r="D194" s="71"/>
      <c r="E194" s="73">
        <v>2950</v>
      </c>
      <c r="F194" s="71"/>
      <c r="G194" s="73">
        <v>296</v>
      </c>
      <c r="H194" s="71"/>
      <c r="I194" s="73">
        <v>602</v>
      </c>
      <c r="J194" s="71"/>
      <c r="K194" s="73">
        <v>117</v>
      </c>
      <c r="L194" s="71"/>
      <c r="M194" s="73">
        <v>414</v>
      </c>
      <c r="N194" s="71"/>
      <c r="O194" s="73">
        <v>30</v>
      </c>
      <c r="P194" s="71"/>
      <c r="Q194" s="73">
        <v>274</v>
      </c>
      <c r="R194" s="71"/>
      <c r="S194" s="73">
        <v>169</v>
      </c>
      <c r="T194" s="71"/>
      <c r="U194" s="73">
        <v>13</v>
      </c>
      <c r="V194" s="71"/>
      <c r="W194" s="73">
        <v>10</v>
      </c>
      <c r="X194" s="71"/>
      <c r="Y194" s="73">
        <v>4</v>
      </c>
      <c r="Z194" s="71"/>
      <c r="AA194" s="73">
        <v>3</v>
      </c>
      <c r="AB194" s="71"/>
      <c r="AC194" s="74">
        <v>4</v>
      </c>
    </row>
    <row r="195" spans="1:29" x14ac:dyDescent="0.2">
      <c r="A195" s="72">
        <v>44157</v>
      </c>
      <c r="B195" s="71"/>
      <c r="C195" s="73">
        <v>6245</v>
      </c>
      <c r="D195" s="71"/>
      <c r="E195" s="73">
        <v>2950</v>
      </c>
      <c r="F195" s="71"/>
      <c r="G195" s="73">
        <v>296</v>
      </c>
      <c r="H195" s="71"/>
      <c r="I195" s="73">
        <v>602</v>
      </c>
      <c r="J195" s="71"/>
      <c r="K195" s="73">
        <v>117</v>
      </c>
      <c r="L195" s="71"/>
      <c r="M195" s="73">
        <v>414</v>
      </c>
      <c r="N195" s="71"/>
      <c r="O195" s="73">
        <v>30</v>
      </c>
      <c r="P195" s="71"/>
      <c r="Q195" s="73">
        <v>274</v>
      </c>
      <c r="R195" s="71"/>
      <c r="S195" s="73">
        <v>169</v>
      </c>
      <c r="T195" s="71"/>
      <c r="U195" s="73">
        <v>13</v>
      </c>
      <c r="V195" s="71"/>
      <c r="W195" s="73">
        <v>10</v>
      </c>
      <c r="X195" s="71"/>
      <c r="Y195" s="73">
        <v>4</v>
      </c>
      <c r="Z195" s="71"/>
      <c r="AA195" s="73">
        <v>3</v>
      </c>
      <c r="AB195" s="71"/>
      <c r="AC195" s="74">
        <v>4</v>
      </c>
    </row>
    <row r="196" spans="1:29" x14ac:dyDescent="0.2">
      <c r="A196" s="72">
        <v>44158</v>
      </c>
      <c r="B196" s="71">
        <f t="shared" ref="B196:B200" si="66">C196-C195</f>
        <v>291</v>
      </c>
      <c r="C196" s="73">
        <v>6536</v>
      </c>
      <c r="D196" s="71">
        <f t="shared" ref="D196:D200" si="67">E196-E195</f>
        <v>315</v>
      </c>
      <c r="E196" s="73">
        <v>3265</v>
      </c>
      <c r="F196" s="71">
        <f t="shared" ref="F196:F200" si="68">G196-G195</f>
        <v>0</v>
      </c>
      <c r="G196" s="73">
        <v>296</v>
      </c>
      <c r="H196" s="71">
        <f t="shared" ref="H196:H200" si="69">I196-I195</f>
        <v>96</v>
      </c>
      <c r="I196" s="73">
        <v>698</v>
      </c>
      <c r="J196" s="71">
        <f t="shared" ref="J196:J200" si="70">K196-K195</f>
        <v>5</v>
      </c>
      <c r="K196" s="73">
        <v>122</v>
      </c>
      <c r="L196" s="71">
        <f t="shared" ref="L196:L200" si="71">M196-M195</f>
        <v>83</v>
      </c>
      <c r="M196" s="73">
        <v>497</v>
      </c>
      <c r="N196" s="71">
        <f t="shared" ref="N196:N200" si="72">O196-O195</f>
        <v>0</v>
      </c>
      <c r="O196" s="73">
        <v>30</v>
      </c>
      <c r="P196" s="71">
        <f t="shared" ref="P196:P200" si="73">Q196-Q195</f>
        <v>0</v>
      </c>
      <c r="Q196" s="73">
        <v>274</v>
      </c>
      <c r="R196" s="71">
        <f t="shared" ref="R196:R200" si="74">S196-S195</f>
        <v>17</v>
      </c>
      <c r="S196" s="73">
        <v>186</v>
      </c>
      <c r="T196" s="71">
        <f t="shared" ref="T196:T200" si="75">U196-U195</f>
        <v>0</v>
      </c>
      <c r="U196" s="73">
        <v>13</v>
      </c>
      <c r="V196" s="71">
        <f t="shared" ref="V196:V200" si="76">W196-W195</f>
        <v>0</v>
      </c>
      <c r="W196" s="73">
        <v>10</v>
      </c>
      <c r="X196" s="71">
        <f>Y196-Y195</f>
        <v>0</v>
      </c>
      <c r="Y196" s="73">
        <v>4</v>
      </c>
      <c r="Z196" s="71">
        <f>AA196-AA195</f>
        <v>0</v>
      </c>
      <c r="AA196" s="73">
        <v>3</v>
      </c>
      <c r="AB196" s="71">
        <f t="shared" ref="AB196:AB200" si="77">AC196-AC195</f>
        <v>0</v>
      </c>
      <c r="AC196" s="74">
        <v>4</v>
      </c>
    </row>
    <row r="197" spans="1:29" x14ac:dyDescent="0.2">
      <c r="A197" s="72">
        <v>44159</v>
      </c>
      <c r="B197" s="71">
        <f t="shared" si="66"/>
        <v>118</v>
      </c>
      <c r="C197" s="73">
        <v>6654</v>
      </c>
      <c r="D197" s="71">
        <f t="shared" si="67"/>
        <v>100</v>
      </c>
      <c r="E197" s="73">
        <v>3365</v>
      </c>
      <c r="F197" s="71">
        <f t="shared" si="68"/>
        <v>2</v>
      </c>
      <c r="G197" s="73">
        <v>298</v>
      </c>
      <c r="H197" s="71">
        <f t="shared" si="69"/>
        <v>44</v>
      </c>
      <c r="I197" s="73">
        <v>742</v>
      </c>
      <c r="J197" s="71">
        <f t="shared" si="70"/>
        <v>0</v>
      </c>
      <c r="K197" s="73">
        <v>122</v>
      </c>
      <c r="L197" s="71">
        <f t="shared" si="71"/>
        <v>17</v>
      </c>
      <c r="M197" s="73">
        <v>514</v>
      </c>
      <c r="N197" s="71">
        <f t="shared" si="72"/>
        <v>0</v>
      </c>
      <c r="O197" s="73">
        <v>30</v>
      </c>
      <c r="P197" s="71">
        <f t="shared" si="73"/>
        <v>27</v>
      </c>
      <c r="Q197" s="73">
        <v>301</v>
      </c>
      <c r="R197" s="71">
        <f t="shared" si="74"/>
        <v>0</v>
      </c>
      <c r="S197" s="73">
        <v>186</v>
      </c>
      <c r="T197" s="71">
        <f t="shared" si="75"/>
        <v>0</v>
      </c>
      <c r="U197" s="73">
        <v>13</v>
      </c>
      <c r="V197" s="71">
        <f t="shared" si="76"/>
        <v>0</v>
      </c>
      <c r="W197" s="73">
        <v>10</v>
      </c>
      <c r="X197" s="71">
        <f>Y197-Y196</f>
        <v>0</v>
      </c>
      <c r="Y197" s="73">
        <v>4</v>
      </c>
      <c r="Z197" s="71">
        <f>AA197-AA196</f>
        <v>0</v>
      </c>
      <c r="AA197" s="73">
        <v>3</v>
      </c>
      <c r="AB197" s="71">
        <f t="shared" si="77"/>
        <v>0</v>
      </c>
      <c r="AC197" s="74">
        <v>4</v>
      </c>
    </row>
    <row r="198" spans="1:29" x14ac:dyDescent="0.2">
      <c r="A198" s="72">
        <v>44160</v>
      </c>
      <c r="B198" s="71">
        <f t="shared" si="66"/>
        <v>128</v>
      </c>
      <c r="C198" s="73">
        <v>6782</v>
      </c>
      <c r="D198" s="71">
        <f t="shared" si="67"/>
        <v>86</v>
      </c>
      <c r="E198" s="73">
        <v>3451</v>
      </c>
      <c r="F198" s="71">
        <f t="shared" si="68"/>
        <v>0</v>
      </c>
      <c r="G198" s="73">
        <v>298</v>
      </c>
      <c r="H198" s="71">
        <f t="shared" si="69"/>
        <v>103</v>
      </c>
      <c r="I198" s="73">
        <v>845</v>
      </c>
      <c r="J198" s="71">
        <f t="shared" si="70"/>
        <v>0</v>
      </c>
      <c r="K198" s="73">
        <v>122</v>
      </c>
      <c r="L198" s="71">
        <f t="shared" si="71"/>
        <v>73</v>
      </c>
      <c r="M198" s="73">
        <v>587</v>
      </c>
      <c r="N198" s="71">
        <f t="shared" si="72"/>
        <v>0</v>
      </c>
      <c r="O198" s="73">
        <v>30</v>
      </c>
      <c r="P198" s="71">
        <f t="shared" si="73"/>
        <v>10</v>
      </c>
      <c r="Q198" s="73">
        <v>311</v>
      </c>
      <c r="R198" s="71">
        <f t="shared" si="74"/>
        <v>3</v>
      </c>
      <c r="S198" s="73">
        <v>189</v>
      </c>
      <c r="T198" s="71">
        <f t="shared" si="75"/>
        <v>0</v>
      </c>
      <c r="U198" s="73">
        <v>13</v>
      </c>
      <c r="V198" s="71">
        <f t="shared" si="76"/>
        <v>0</v>
      </c>
      <c r="W198" s="73">
        <v>10</v>
      </c>
      <c r="X198" s="71">
        <f>Y198-Y197</f>
        <v>0</v>
      </c>
      <c r="Y198" s="73">
        <v>4</v>
      </c>
      <c r="Z198" s="71">
        <f>AA198-AA197</f>
        <v>0</v>
      </c>
      <c r="AA198" s="73">
        <v>3</v>
      </c>
      <c r="AB198" s="71">
        <f t="shared" si="77"/>
        <v>0</v>
      </c>
      <c r="AC198" s="74">
        <v>4</v>
      </c>
    </row>
    <row r="199" spans="1:29" x14ac:dyDescent="0.2">
      <c r="A199" s="72">
        <v>44161</v>
      </c>
      <c r="B199" s="71">
        <f t="shared" si="66"/>
        <v>236</v>
      </c>
      <c r="C199" s="73">
        <v>7018</v>
      </c>
      <c r="D199" s="71">
        <f t="shared" si="67"/>
        <v>129</v>
      </c>
      <c r="E199" s="73">
        <v>3580</v>
      </c>
      <c r="F199" s="71">
        <f t="shared" si="68"/>
        <v>1</v>
      </c>
      <c r="G199" s="73">
        <v>299</v>
      </c>
      <c r="H199" s="71">
        <f t="shared" si="69"/>
        <v>25</v>
      </c>
      <c r="I199" s="73">
        <v>870</v>
      </c>
      <c r="J199" s="71">
        <f t="shared" si="70"/>
        <v>7</v>
      </c>
      <c r="K199" s="73">
        <v>129</v>
      </c>
      <c r="L199" s="71">
        <f t="shared" si="71"/>
        <v>8</v>
      </c>
      <c r="M199" s="73">
        <v>595</v>
      </c>
      <c r="N199" s="71">
        <f t="shared" si="72"/>
        <v>0</v>
      </c>
      <c r="O199" s="73">
        <v>30</v>
      </c>
      <c r="P199" s="71">
        <f t="shared" si="73"/>
        <v>0</v>
      </c>
      <c r="Q199" s="73">
        <v>311</v>
      </c>
      <c r="R199" s="71">
        <f t="shared" si="74"/>
        <v>3</v>
      </c>
      <c r="S199" s="73">
        <v>192</v>
      </c>
      <c r="T199" s="71">
        <f t="shared" si="75"/>
        <v>2</v>
      </c>
      <c r="U199" s="73">
        <v>15</v>
      </c>
      <c r="V199" s="71">
        <f t="shared" si="76"/>
        <v>0</v>
      </c>
      <c r="W199" s="73">
        <v>10</v>
      </c>
      <c r="X199" s="71">
        <f>Y199-Y198</f>
        <v>2</v>
      </c>
      <c r="Y199" s="73">
        <v>6</v>
      </c>
      <c r="Z199" s="71">
        <f>AA199-AA198</f>
        <v>1</v>
      </c>
      <c r="AA199" s="73">
        <v>4</v>
      </c>
      <c r="AB199" s="71">
        <f t="shared" si="77"/>
        <v>0</v>
      </c>
      <c r="AC199" s="74">
        <v>4</v>
      </c>
    </row>
    <row r="200" spans="1:29" x14ac:dyDescent="0.2">
      <c r="A200" s="72">
        <v>44162</v>
      </c>
      <c r="B200" s="170">
        <f t="shared" si="66"/>
        <v>196</v>
      </c>
      <c r="C200" s="73">
        <v>7214</v>
      </c>
      <c r="D200" s="71">
        <f t="shared" si="67"/>
        <v>129</v>
      </c>
      <c r="E200" s="73">
        <v>3709</v>
      </c>
      <c r="F200" s="71">
        <f t="shared" si="68"/>
        <v>3</v>
      </c>
      <c r="G200" s="73">
        <v>302</v>
      </c>
      <c r="H200" s="71">
        <f t="shared" si="69"/>
        <v>38</v>
      </c>
      <c r="I200" s="73">
        <v>908</v>
      </c>
      <c r="J200" s="71">
        <f t="shared" si="70"/>
        <v>7</v>
      </c>
      <c r="K200" s="73">
        <v>136</v>
      </c>
      <c r="L200" s="71">
        <f t="shared" si="71"/>
        <v>9</v>
      </c>
      <c r="M200" s="73">
        <v>604</v>
      </c>
      <c r="N200" s="71">
        <f t="shared" si="72"/>
        <v>0</v>
      </c>
      <c r="O200" s="73">
        <v>30</v>
      </c>
      <c r="P200" s="71">
        <f t="shared" si="73"/>
        <v>1</v>
      </c>
      <c r="Q200" s="73">
        <v>312</v>
      </c>
      <c r="R200" s="71">
        <f t="shared" si="74"/>
        <v>4</v>
      </c>
      <c r="S200" s="73">
        <v>196</v>
      </c>
      <c r="T200" s="71">
        <f t="shared" si="75"/>
        <v>0</v>
      </c>
      <c r="U200" s="73">
        <v>15</v>
      </c>
      <c r="V200" s="71">
        <f t="shared" si="76"/>
        <v>0</v>
      </c>
      <c r="W200" s="73">
        <v>10</v>
      </c>
      <c r="X200" s="170">
        <f>Y200-Y199</f>
        <v>5</v>
      </c>
      <c r="Y200" s="73">
        <v>11</v>
      </c>
      <c r="Z200" s="71">
        <f>AA200-AA199</f>
        <v>2</v>
      </c>
      <c r="AA200" s="73">
        <v>6</v>
      </c>
      <c r="AB200" s="71">
        <f t="shared" si="77"/>
        <v>0</v>
      </c>
      <c r="AC200" s="74">
        <v>4</v>
      </c>
    </row>
    <row r="201" spans="1:29" x14ac:dyDescent="0.2">
      <c r="A201" s="72">
        <v>44163</v>
      </c>
      <c r="B201" s="170"/>
      <c r="C201" s="73">
        <v>7214</v>
      </c>
      <c r="D201" s="71"/>
      <c r="E201" s="73">
        <v>3709</v>
      </c>
      <c r="F201" s="71"/>
      <c r="G201" s="73">
        <v>302</v>
      </c>
      <c r="H201" s="71"/>
      <c r="I201" s="73">
        <v>908</v>
      </c>
      <c r="J201" s="71"/>
      <c r="K201" s="73">
        <v>136</v>
      </c>
      <c r="L201" s="71"/>
      <c r="M201" s="73">
        <v>604</v>
      </c>
      <c r="N201" s="71"/>
      <c r="O201" s="73">
        <v>30</v>
      </c>
      <c r="P201" s="71"/>
      <c r="Q201" s="73">
        <v>312</v>
      </c>
      <c r="R201" s="71"/>
      <c r="S201" s="73">
        <v>196</v>
      </c>
      <c r="T201" s="71"/>
      <c r="U201" s="73">
        <v>15</v>
      </c>
      <c r="V201" s="71"/>
      <c r="W201" s="73">
        <v>10</v>
      </c>
      <c r="X201" s="71"/>
      <c r="Y201" s="73">
        <v>11</v>
      </c>
      <c r="Z201" s="71"/>
      <c r="AA201" s="73">
        <v>6</v>
      </c>
      <c r="AB201" s="71"/>
      <c r="AC201" s="74">
        <v>4</v>
      </c>
    </row>
    <row r="202" spans="1:29" x14ac:dyDescent="0.2">
      <c r="A202" s="72">
        <v>44164</v>
      </c>
      <c r="B202" s="170"/>
      <c r="C202" s="73">
        <v>7214</v>
      </c>
      <c r="D202" s="71"/>
      <c r="E202" s="73">
        <v>3709</v>
      </c>
      <c r="F202" s="71"/>
      <c r="G202" s="73">
        <v>302</v>
      </c>
      <c r="H202" s="71"/>
      <c r="I202" s="73">
        <v>908</v>
      </c>
      <c r="J202" s="71"/>
      <c r="K202" s="73">
        <v>136</v>
      </c>
      <c r="L202" s="71"/>
      <c r="M202" s="73">
        <v>604</v>
      </c>
      <c r="N202" s="71"/>
      <c r="O202" s="73">
        <v>30</v>
      </c>
      <c r="P202" s="71"/>
      <c r="Q202" s="73">
        <v>312</v>
      </c>
      <c r="R202" s="71"/>
      <c r="S202" s="73">
        <v>196</v>
      </c>
      <c r="T202" s="71"/>
      <c r="U202" s="73">
        <v>15</v>
      </c>
      <c r="V202" s="71"/>
      <c r="W202" s="73">
        <v>10</v>
      </c>
      <c r="X202" s="71"/>
      <c r="Y202" s="73">
        <v>11</v>
      </c>
      <c r="Z202" s="71"/>
      <c r="AA202" s="73">
        <v>6</v>
      </c>
      <c r="AB202" s="71"/>
      <c r="AC202" s="74">
        <v>4</v>
      </c>
    </row>
    <row r="203" spans="1:29" x14ac:dyDescent="0.2">
      <c r="A203" s="72">
        <v>44165</v>
      </c>
      <c r="B203" s="171">
        <f>C203-C200</f>
        <v>382</v>
      </c>
      <c r="C203" s="73">
        <v>7596</v>
      </c>
      <c r="D203" s="171">
        <f>E203-E200</f>
        <v>275</v>
      </c>
      <c r="E203" s="73">
        <v>3984</v>
      </c>
      <c r="F203" s="171">
        <f>G203-G200</f>
        <v>0</v>
      </c>
      <c r="G203" s="73">
        <v>302</v>
      </c>
      <c r="H203" s="171">
        <f>I203-I200</f>
        <v>48</v>
      </c>
      <c r="I203" s="73">
        <v>956</v>
      </c>
      <c r="J203" s="171">
        <f>K203-K200</f>
        <v>0</v>
      </c>
      <c r="K203" s="73">
        <v>136</v>
      </c>
      <c r="L203" s="171">
        <f>M203-M200</f>
        <v>0</v>
      </c>
      <c r="M203" s="73">
        <v>604</v>
      </c>
      <c r="N203" s="171">
        <f>O203-O200</f>
        <v>0</v>
      </c>
      <c r="O203" s="73">
        <v>30</v>
      </c>
      <c r="P203" s="171">
        <f>Q203-Q200</f>
        <v>44</v>
      </c>
      <c r="Q203" s="73">
        <v>356</v>
      </c>
      <c r="R203" s="171">
        <f>S203-S200</f>
        <v>5</v>
      </c>
      <c r="S203" s="73">
        <v>201</v>
      </c>
      <c r="T203" s="171">
        <f>U203-U200</f>
        <v>0</v>
      </c>
      <c r="U203" s="73">
        <v>15</v>
      </c>
      <c r="V203" s="171">
        <f>W203-W200</f>
        <v>0</v>
      </c>
      <c r="W203" s="73">
        <v>10</v>
      </c>
      <c r="X203" s="171">
        <f>Y203-Y200</f>
        <v>0</v>
      </c>
      <c r="Y203" s="73">
        <v>11</v>
      </c>
      <c r="Z203" s="171">
        <f>AA203-AA200</f>
        <v>0</v>
      </c>
      <c r="AA203" s="73">
        <v>6</v>
      </c>
      <c r="AB203" s="171">
        <f>AC203-AC200</f>
        <v>0</v>
      </c>
      <c r="AC203" s="74">
        <v>4</v>
      </c>
    </row>
    <row r="204" spans="1:29" x14ac:dyDescent="0.2">
      <c r="A204" s="72">
        <v>44166</v>
      </c>
      <c r="B204" s="171">
        <f>C204-C203</f>
        <v>14</v>
      </c>
      <c r="C204" s="73">
        <v>7610</v>
      </c>
      <c r="D204" s="171">
        <f>E204-E203</f>
        <v>168</v>
      </c>
      <c r="E204" s="73">
        <v>4152</v>
      </c>
      <c r="F204" s="171">
        <f>G204-G201</f>
        <v>0</v>
      </c>
      <c r="G204" s="73">
        <v>302</v>
      </c>
      <c r="H204" s="171">
        <f>I204-I203</f>
        <v>22</v>
      </c>
      <c r="I204" s="73">
        <v>978</v>
      </c>
      <c r="J204" s="171">
        <f>K204-K203</f>
        <v>0</v>
      </c>
      <c r="K204" s="73">
        <v>136</v>
      </c>
      <c r="L204" s="171">
        <f>M204-M203</f>
        <v>50</v>
      </c>
      <c r="M204" s="73">
        <v>654</v>
      </c>
      <c r="N204" s="171">
        <f>O204-O203</f>
        <v>0</v>
      </c>
      <c r="O204" s="73">
        <v>30</v>
      </c>
      <c r="P204" s="171">
        <f>Q204-Q203</f>
        <v>22</v>
      </c>
      <c r="Q204" s="73">
        <v>378</v>
      </c>
      <c r="R204" s="171">
        <f>S204-S203</f>
        <v>4</v>
      </c>
      <c r="S204" s="73">
        <v>205</v>
      </c>
      <c r="T204" s="171">
        <f>U204-U203</f>
        <v>0</v>
      </c>
      <c r="U204" s="73">
        <v>15</v>
      </c>
      <c r="V204" s="171">
        <f>W204-W203</f>
        <v>0</v>
      </c>
      <c r="W204" s="73">
        <v>10</v>
      </c>
      <c r="X204" s="171">
        <f>Y204-Y203</f>
        <v>4</v>
      </c>
      <c r="Y204" s="73">
        <v>15</v>
      </c>
      <c r="Z204" s="171">
        <f>AA204-AA203</f>
        <v>0</v>
      </c>
      <c r="AA204" s="73">
        <v>6</v>
      </c>
      <c r="AB204" s="171">
        <f>AC204-AC203</f>
        <v>0</v>
      </c>
      <c r="AC204" s="74">
        <v>4</v>
      </c>
    </row>
    <row r="205" spans="1:29" x14ac:dyDescent="0.2">
      <c r="A205" s="72">
        <v>44167</v>
      </c>
      <c r="B205" s="171">
        <f>C205-C204</f>
        <v>300</v>
      </c>
      <c r="C205" s="73">
        <v>7910</v>
      </c>
      <c r="D205" s="171">
        <f>E205-E204</f>
        <v>100</v>
      </c>
      <c r="E205" s="73">
        <v>4252</v>
      </c>
      <c r="F205" s="171">
        <f>G205-G202</f>
        <v>0</v>
      </c>
      <c r="G205" s="73">
        <v>302</v>
      </c>
      <c r="H205" s="171">
        <f>I205-I204</f>
        <v>34</v>
      </c>
      <c r="I205" s="73">
        <v>1012</v>
      </c>
      <c r="J205" s="171">
        <f>K205-K204</f>
        <v>0</v>
      </c>
      <c r="K205" s="73">
        <v>136</v>
      </c>
      <c r="L205" s="171">
        <f>M205-M204</f>
        <v>2</v>
      </c>
      <c r="M205" s="73">
        <v>656</v>
      </c>
      <c r="N205" s="171">
        <f>O205-O204</f>
        <v>0</v>
      </c>
      <c r="O205" s="73">
        <v>30</v>
      </c>
      <c r="P205" s="171">
        <f>Q205-Q204</f>
        <v>0</v>
      </c>
      <c r="Q205" s="73">
        <v>378</v>
      </c>
      <c r="R205" s="171">
        <f>S205-S204</f>
        <v>0</v>
      </c>
      <c r="S205" s="73">
        <v>205</v>
      </c>
      <c r="T205" s="171">
        <f>U205-U204</f>
        <v>0</v>
      </c>
      <c r="U205" s="73">
        <v>15</v>
      </c>
      <c r="V205" s="171">
        <f>W205-W204</f>
        <v>0</v>
      </c>
      <c r="W205" s="73">
        <v>10</v>
      </c>
      <c r="X205" s="171">
        <f>Y205-Y204</f>
        <v>0</v>
      </c>
      <c r="Y205" s="73">
        <v>15</v>
      </c>
      <c r="Z205" s="171">
        <f>AA205-AA204</f>
        <v>0</v>
      </c>
      <c r="AA205" s="73">
        <v>6</v>
      </c>
      <c r="AB205" s="171">
        <f>AC205-AC204</f>
        <v>0</v>
      </c>
      <c r="AC205" s="74">
        <v>4</v>
      </c>
    </row>
    <row r="206" spans="1:29" x14ac:dyDescent="0.2">
      <c r="A206" s="72">
        <v>44168</v>
      </c>
      <c r="B206" s="171">
        <f>C206-C205</f>
        <v>115</v>
      </c>
      <c r="C206" s="73">
        <v>8025</v>
      </c>
      <c r="D206" s="171">
        <f>E206-E205</f>
        <v>74</v>
      </c>
      <c r="E206" s="73">
        <v>4326</v>
      </c>
      <c r="F206" s="171">
        <f>G206-G203</f>
        <v>0</v>
      </c>
      <c r="G206" s="73">
        <v>302</v>
      </c>
      <c r="H206" s="171">
        <f>I206-I205</f>
        <v>66</v>
      </c>
      <c r="I206" s="73">
        <v>1078</v>
      </c>
      <c r="J206" s="171">
        <f>K206-K205</f>
        <v>0</v>
      </c>
      <c r="K206" s="73">
        <v>136</v>
      </c>
      <c r="L206" s="171">
        <f>M206-M205</f>
        <v>27</v>
      </c>
      <c r="M206" s="73">
        <v>683</v>
      </c>
      <c r="N206" s="171">
        <f>O206-O205</f>
        <v>0</v>
      </c>
      <c r="O206" s="73">
        <v>30</v>
      </c>
      <c r="P206" s="171">
        <f>Q206-Q205</f>
        <v>3</v>
      </c>
      <c r="Q206" s="73">
        <v>381</v>
      </c>
      <c r="R206" s="171">
        <f>S206-S205</f>
        <v>0</v>
      </c>
      <c r="S206" s="73">
        <v>205</v>
      </c>
      <c r="T206" s="171">
        <f>U206-U205</f>
        <v>0</v>
      </c>
      <c r="U206" s="73">
        <v>15</v>
      </c>
      <c r="V206" s="171">
        <f>W206-W205</f>
        <v>0</v>
      </c>
      <c r="W206" s="73">
        <v>10</v>
      </c>
      <c r="X206" s="171">
        <f>Y206-Y205</f>
        <v>0</v>
      </c>
      <c r="Y206" s="73">
        <v>15</v>
      </c>
      <c r="Z206" s="171">
        <f>AA206-AA205</f>
        <v>0</v>
      </c>
      <c r="AA206" s="73">
        <v>6</v>
      </c>
      <c r="AB206" s="171">
        <f>AC206-AC205</f>
        <v>0</v>
      </c>
      <c r="AC206" s="74">
        <v>4</v>
      </c>
    </row>
    <row r="207" spans="1:29" x14ac:dyDescent="0.2">
      <c r="A207" s="72">
        <v>44169</v>
      </c>
      <c r="B207" s="170">
        <f>C207-C206</f>
        <v>138</v>
      </c>
      <c r="C207" s="176">
        <v>8163</v>
      </c>
      <c r="D207" s="170">
        <f>E207-E206</f>
        <v>161</v>
      </c>
      <c r="E207" s="176">
        <v>4487</v>
      </c>
      <c r="F207" s="171">
        <f>G207-G204</f>
        <v>0</v>
      </c>
      <c r="G207" s="73">
        <v>302</v>
      </c>
      <c r="H207" s="171">
        <f>I207-I206</f>
        <v>78</v>
      </c>
      <c r="I207" s="73">
        <v>1156</v>
      </c>
      <c r="J207" s="171">
        <f>K207-K206</f>
        <v>0</v>
      </c>
      <c r="K207" s="73">
        <v>136</v>
      </c>
      <c r="L207" s="170">
        <f>M207-M206</f>
        <v>18</v>
      </c>
      <c r="M207" s="176">
        <v>701</v>
      </c>
      <c r="N207" s="171">
        <f>O207-O206</f>
        <v>0</v>
      </c>
      <c r="O207" s="73">
        <v>30</v>
      </c>
      <c r="P207" s="171">
        <f>Q207-Q206</f>
        <v>8</v>
      </c>
      <c r="Q207" s="73">
        <v>389</v>
      </c>
      <c r="R207" s="170">
        <f>S207-S206</f>
        <v>4</v>
      </c>
      <c r="S207" s="176">
        <v>209</v>
      </c>
      <c r="T207" s="171">
        <f>U207-U206</f>
        <v>0</v>
      </c>
      <c r="U207" s="73">
        <v>15</v>
      </c>
      <c r="V207" s="171">
        <f>W207-W206</f>
        <v>0</v>
      </c>
      <c r="W207" s="73">
        <v>10</v>
      </c>
      <c r="X207" s="170">
        <f>Y207-Y206</f>
        <v>1</v>
      </c>
      <c r="Y207" s="176">
        <v>16</v>
      </c>
      <c r="Z207" s="171">
        <f>AA207-AA206</f>
        <v>0</v>
      </c>
      <c r="AA207" s="73">
        <v>6</v>
      </c>
      <c r="AB207" s="171">
        <f>AC207-AC206</f>
        <v>0</v>
      </c>
      <c r="AC207" s="74">
        <v>4</v>
      </c>
    </row>
    <row r="208" spans="1:29" s="177" customFormat="1" x14ac:dyDescent="0.2">
      <c r="A208" s="72">
        <v>44170</v>
      </c>
      <c r="B208" s="170"/>
      <c r="C208" s="73">
        <v>8163</v>
      </c>
      <c r="D208" s="71"/>
      <c r="E208" s="73">
        <v>4487</v>
      </c>
      <c r="F208" s="71"/>
      <c r="G208" s="73">
        <v>302</v>
      </c>
      <c r="H208" s="71"/>
      <c r="I208" s="73">
        <v>1156</v>
      </c>
      <c r="J208" s="71"/>
      <c r="K208" s="73">
        <v>136</v>
      </c>
      <c r="L208" s="71"/>
      <c r="M208" s="73">
        <v>701</v>
      </c>
      <c r="N208" s="71"/>
      <c r="O208" s="73">
        <v>30</v>
      </c>
      <c r="P208" s="71"/>
      <c r="Q208" s="73">
        <v>389</v>
      </c>
      <c r="R208" s="71"/>
      <c r="S208" s="73">
        <v>209</v>
      </c>
      <c r="T208" s="71"/>
      <c r="U208" s="73">
        <v>15</v>
      </c>
      <c r="V208" s="71"/>
      <c r="W208" s="73">
        <v>10</v>
      </c>
      <c r="X208" s="71"/>
      <c r="Y208" s="73">
        <v>16</v>
      </c>
      <c r="Z208" s="71"/>
      <c r="AA208" s="73">
        <v>6</v>
      </c>
      <c r="AB208" s="71"/>
      <c r="AC208" s="74">
        <v>4</v>
      </c>
    </row>
    <row r="209" spans="1:29" s="177" customFormat="1" x14ac:dyDescent="0.2">
      <c r="A209" s="72">
        <v>44171</v>
      </c>
      <c r="B209" s="170"/>
      <c r="C209" s="73">
        <v>8163</v>
      </c>
      <c r="D209" s="71"/>
      <c r="E209" s="73">
        <v>4487</v>
      </c>
      <c r="F209" s="71"/>
      <c r="G209" s="73">
        <v>302</v>
      </c>
      <c r="H209" s="71"/>
      <c r="I209" s="73">
        <v>1156</v>
      </c>
      <c r="J209" s="71"/>
      <c r="K209" s="73">
        <v>136</v>
      </c>
      <c r="L209" s="71"/>
      <c r="M209" s="73">
        <v>701</v>
      </c>
      <c r="N209" s="71"/>
      <c r="O209" s="73">
        <v>30</v>
      </c>
      <c r="P209" s="71"/>
      <c r="Q209" s="73">
        <v>389</v>
      </c>
      <c r="R209" s="71"/>
      <c r="S209" s="73">
        <v>209</v>
      </c>
      <c r="T209" s="71"/>
      <c r="U209" s="73">
        <v>15</v>
      </c>
      <c r="V209" s="71"/>
      <c r="W209" s="73">
        <v>10</v>
      </c>
      <c r="X209" s="71"/>
      <c r="Y209" s="73">
        <v>16</v>
      </c>
      <c r="Z209" s="71"/>
      <c r="AA209" s="73">
        <v>6</v>
      </c>
      <c r="AB209" s="71"/>
      <c r="AC209" s="74">
        <v>4</v>
      </c>
    </row>
    <row r="210" spans="1:29" x14ac:dyDescent="0.2">
      <c r="A210" s="72">
        <v>44172</v>
      </c>
      <c r="B210" s="71">
        <f>C210-C209</f>
        <v>378</v>
      </c>
      <c r="C210" s="73">
        <v>8541</v>
      </c>
      <c r="D210" s="71">
        <f>E210-E209</f>
        <v>127</v>
      </c>
      <c r="E210" s="73">
        <v>4614</v>
      </c>
      <c r="F210" s="71">
        <f>G210-G209</f>
        <v>0</v>
      </c>
      <c r="G210" s="73">
        <v>302</v>
      </c>
      <c r="H210" s="71">
        <f>I210-I209</f>
        <v>150</v>
      </c>
      <c r="I210" s="73">
        <v>1306</v>
      </c>
      <c r="J210" s="71">
        <f>K210-K209</f>
        <v>3</v>
      </c>
      <c r="K210" s="73">
        <v>139</v>
      </c>
      <c r="L210" s="71">
        <f>M210-M209</f>
        <v>12</v>
      </c>
      <c r="M210" s="73">
        <v>713</v>
      </c>
      <c r="N210" s="71">
        <f>O210-O209</f>
        <v>0</v>
      </c>
      <c r="O210" s="73">
        <v>30</v>
      </c>
      <c r="P210" s="71">
        <f>Q210-Q209</f>
        <v>13</v>
      </c>
      <c r="Q210" s="73">
        <v>402</v>
      </c>
      <c r="R210" s="71">
        <f>S210-S209</f>
        <v>3</v>
      </c>
      <c r="S210" s="73">
        <v>212</v>
      </c>
      <c r="T210" s="71">
        <f>U210-U209</f>
        <v>0</v>
      </c>
      <c r="U210" s="73">
        <v>15</v>
      </c>
      <c r="V210" s="71">
        <f>W210-W209</f>
        <v>0</v>
      </c>
      <c r="W210" s="73">
        <v>10</v>
      </c>
      <c r="X210" s="71">
        <f>Y210-Y209</f>
        <v>0</v>
      </c>
      <c r="Y210" s="73">
        <v>16</v>
      </c>
      <c r="Z210" s="71">
        <f>AA210-AA209</f>
        <v>0</v>
      </c>
      <c r="AA210" s="73">
        <v>6</v>
      </c>
      <c r="AB210" s="71">
        <f>AC210-AC209</f>
        <v>0</v>
      </c>
      <c r="AC210" s="74">
        <v>4</v>
      </c>
    </row>
    <row r="211" spans="1:29" x14ac:dyDescent="0.2">
      <c r="A211" s="72">
        <v>44173</v>
      </c>
      <c r="B211" s="71">
        <f>C211-C210</f>
        <v>104</v>
      </c>
      <c r="C211" s="73">
        <v>8645</v>
      </c>
      <c r="D211" s="71">
        <f>E211-E210</f>
        <v>87</v>
      </c>
      <c r="E211" s="73">
        <v>4701</v>
      </c>
      <c r="F211" s="71">
        <f>G211-G210</f>
        <v>0</v>
      </c>
      <c r="G211" s="73">
        <v>302</v>
      </c>
      <c r="H211" s="71">
        <f>I211-I210</f>
        <v>83</v>
      </c>
      <c r="I211" s="73">
        <v>1389</v>
      </c>
      <c r="J211" s="71">
        <f>K211-K210</f>
        <v>0</v>
      </c>
      <c r="K211" s="73">
        <v>139</v>
      </c>
      <c r="L211" s="71">
        <f>M211-M210</f>
        <v>13</v>
      </c>
      <c r="M211" s="73">
        <v>726</v>
      </c>
      <c r="N211" s="71">
        <f>O211-O210</f>
        <v>0</v>
      </c>
      <c r="O211" s="73">
        <v>30</v>
      </c>
      <c r="P211" s="71">
        <f>Q211-Q210</f>
        <v>7</v>
      </c>
      <c r="Q211" s="73">
        <v>409</v>
      </c>
      <c r="R211" s="71">
        <f>S211-S210</f>
        <v>1</v>
      </c>
      <c r="S211" s="73">
        <v>213</v>
      </c>
      <c r="T211" s="71">
        <f>U211-U210</f>
        <v>0</v>
      </c>
      <c r="U211" s="73">
        <v>15</v>
      </c>
      <c r="V211" s="71">
        <f>W211-W210</f>
        <v>0</v>
      </c>
      <c r="W211" s="73">
        <v>10</v>
      </c>
      <c r="X211" s="71">
        <f>Y211-Y210</f>
        <v>0</v>
      </c>
      <c r="Y211" s="73">
        <v>16</v>
      </c>
      <c r="Z211" s="71">
        <f>AA211-AA210</f>
        <v>0</v>
      </c>
      <c r="AA211" s="73">
        <v>6</v>
      </c>
      <c r="AB211" s="71">
        <f>AC211-AC210</f>
        <v>0</v>
      </c>
      <c r="AC211" s="74">
        <v>4</v>
      </c>
    </row>
    <row r="212" spans="1:29" x14ac:dyDescent="0.2">
      <c r="A212" s="72">
        <v>44174</v>
      </c>
      <c r="B212" s="71"/>
      <c r="C212" s="73"/>
      <c r="D212" s="71"/>
      <c r="E212" s="73"/>
      <c r="F212" s="71"/>
      <c r="G212" s="73"/>
      <c r="H212" s="71"/>
      <c r="I212" s="73"/>
      <c r="J212" s="71"/>
      <c r="K212" s="73"/>
      <c r="L212" s="71"/>
      <c r="M212" s="73"/>
      <c r="N212" s="71"/>
      <c r="O212" s="73"/>
      <c r="P212" s="71"/>
      <c r="Q212" s="73"/>
      <c r="R212" s="71"/>
      <c r="S212" s="73"/>
      <c r="T212" s="71"/>
      <c r="U212" s="73"/>
      <c r="V212" s="71"/>
      <c r="W212" s="73"/>
      <c r="X212" s="71"/>
      <c r="Y212" s="73"/>
      <c r="Z212" s="71"/>
      <c r="AA212" s="73"/>
      <c r="AB212" s="71"/>
      <c r="AC212" s="74"/>
    </row>
    <row r="213" spans="1:29" x14ac:dyDescent="0.2">
      <c r="A213" s="72">
        <v>44175</v>
      </c>
      <c r="B213" s="71"/>
      <c r="C213" s="73"/>
      <c r="D213" s="71"/>
      <c r="E213" s="73"/>
      <c r="F213" s="71"/>
      <c r="G213" s="73"/>
      <c r="H213" s="71"/>
      <c r="I213" s="73"/>
      <c r="J213" s="71"/>
      <c r="K213" s="73"/>
      <c r="L213" s="71"/>
      <c r="M213" s="73"/>
      <c r="N213" s="71"/>
      <c r="O213" s="73"/>
      <c r="P213" s="71"/>
      <c r="Q213" s="73"/>
      <c r="R213" s="71"/>
      <c r="S213" s="73"/>
      <c r="T213" s="71"/>
      <c r="U213" s="73"/>
      <c r="V213" s="71"/>
      <c r="W213" s="73"/>
      <c r="X213" s="71"/>
      <c r="Y213" s="73"/>
      <c r="Z213" s="71"/>
      <c r="AA213" s="73"/>
      <c r="AB213" s="71"/>
      <c r="AC213" s="74"/>
    </row>
    <row r="214" spans="1:29" x14ac:dyDescent="0.2">
      <c r="A214" s="72">
        <v>44176</v>
      </c>
      <c r="B214" s="71"/>
      <c r="C214" s="73"/>
      <c r="D214" s="71"/>
      <c r="E214" s="73"/>
      <c r="F214" s="71"/>
      <c r="G214" s="73"/>
      <c r="H214" s="71"/>
      <c r="I214" s="73"/>
      <c r="J214" s="71"/>
      <c r="K214" s="73"/>
      <c r="L214" s="71"/>
      <c r="M214" s="73"/>
      <c r="N214" s="71"/>
      <c r="O214" s="73"/>
      <c r="P214" s="71"/>
      <c r="Q214" s="73"/>
      <c r="R214" s="71"/>
      <c r="S214" s="73"/>
      <c r="T214" s="71"/>
      <c r="U214" s="73"/>
      <c r="V214" s="71"/>
      <c r="W214" s="73"/>
      <c r="X214" s="71"/>
      <c r="Y214" s="73"/>
      <c r="Z214" s="71"/>
      <c r="AA214" s="73"/>
      <c r="AB214" s="71"/>
      <c r="AC214" s="74"/>
    </row>
    <row r="215" spans="1:29" x14ac:dyDescent="0.2">
      <c r="A215" s="72">
        <v>44177</v>
      </c>
      <c r="B215" s="71"/>
      <c r="C215" s="73"/>
      <c r="D215" s="71"/>
      <c r="E215" s="73"/>
      <c r="F215" s="71"/>
      <c r="G215" s="73"/>
      <c r="H215" s="71"/>
      <c r="I215" s="73"/>
      <c r="J215" s="71"/>
      <c r="K215" s="73"/>
      <c r="L215" s="71"/>
      <c r="M215" s="73"/>
      <c r="N215" s="71"/>
      <c r="O215" s="73"/>
      <c r="P215" s="71"/>
      <c r="Q215" s="73"/>
      <c r="R215" s="71"/>
      <c r="S215" s="73"/>
      <c r="T215" s="71"/>
      <c r="U215" s="73"/>
      <c r="V215" s="71"/>
      <c r="W215" s="73"/>
      <c r="X215" s="71"/>
      <c r="Y215" s="73"/>
      <c r="Z215" s="71"/>
      <c r="AA215" s="73"/>
      <c r="AB215" s="71"/>
      <c r="AC215" s="74"/>
    </row>
    <row r="216" spans="1:29" x14ac:dyDescent="0.2">
      <c r="A216" s="72">
        <v>44178</v>
      </c>
      <c r="B216" s="71"/>
      <c r="C216" s="73"/>
      <c r="D216" s="71"/>
      <c r="E216" s="73"/>
      <c r="F216" s="71"/>
      <c r="G216" s="73"/>
      <c r="H216" s="71"/>
      <c r="I216" s="73"/>
      <c r="J216" s="71"/>
      <c r="K216" s="73"/>
      <c r="L216" s="71"/>
      <c r="M216" s="73"/>
      <c r="N216" s="71"/>
      <c r="O216" s="73"/>
      <c r="P216" s="71"/>
      <c r="Q216" s="73"/>
      <c r="R216" s="71"/>
      <c r="S216" s="73"/>
      <c r="T216" s="71"/>
      <c r="U216" s="73"/>
      <c r="V216" s="71"/>
      <c r="W216" s="73"/>
      <c r="X216" s="71"/>
      <c r="Y216" s="73"/>
      <c r="Z216" s="71"/>
      <c r="AA216" s="73"/>
      <c r="AB216" s="71"/>
      <c r="AC216" s="74"/>
    </row>
    <row r="217" spans="1:29" x14ac:dyDescent="0.2">
      <c r="A217" s="72"/>
      <c r="B217" s="71"/>
      <c r="C217" s="73"/>
      <c r="D217" s="71"/>
      <c r="E217" s="73"/>
      <c r="F217" s="71"/>
      <c r="G217" s="73"/>
      <c r="H217" s="71"/>
      <c r="I217" s="73"/>
      <c r="J217" s="71"/>
      <c r="K217" s="73"/>
      <c r="L217" s="71"/>
      <c r="M217" s="73"/>
      <c r="N217" s="71"/>
      <c r="O217" s="73"/>
      <c r="P217" s="71"/>
      <c r="Q217" s="73"/>
      <c r="R217" s="71"/>
      <c r="S217" s="73"/>
      <c r="T217" s="71"/>
      <c r="U217" s="73"/>
      <c r="V217" s="71"/>
      <c r="W217" s="73"/>
      <c r="X217" s="71"/>
      <c r="Y217" s="73"/>
      <c r="Z217" s="71"/>
      <c r="AA217" s="73"/>
      <c r="AB217" s="71"/>
      <c r="AC217" s="74"/>
    </row>
    <row r="218" spans="1:29" x14ac:dyDescent="0.2">
      <c r="A218" s="67"/>
      <c r="B218" s="234" t="s">
        <v>11</v>
      </c>
      <c r="C218" s="241"/>
      <c r="D218" s="234" t="s">
        <v>12</v>
      </c>
      <c r="E218" s="241"/>
      <c r="F218" s="234" t="s">
        <v>16</v>
      </c>
      <c r="G218" s="241"/>
      <c r="H218" s="234" t="s">
        <v>52</v>
      </c>
      <c r="I218" s="241"/>
      <c r="J218" s="234" t="s">
        <v>53</v>
      </c>
      <c r="K218" s="241"/>
      <c r="L218" s="234" t="s">
        <v>13</v>
      </c>
      <c r="M218" s="241"/>
      <c r="N218" s="234" t="s">
        <v>15</v>
      </c>
      <c r="O218" s="241"/>
      <c r="P218" s="234" t="s">
        <v>17</v>
      </c>
      <c r="Q218" s="241"/>
      <c r="R218" s="234" t="s">
        <v>20</v>
      </c>
      <c r="S218" s="241"/>
      <c r="T218" s="234" t="s">
        <v>14</v>
      </c>
      <c r="U218" s="241"/>
      <c r="V218" s="234" t="s">
        <v>18</v>
      </c>
      <c r="W218" s="241"/>
      <c r="X218" s="234" t="s">
        <v>19</v>
      </c>
      <c r="Y218" s="241"/>
      <c r="Z218" s="234" t="s">
        <v>74</v>
      </c>
      <c r="AA218" s="241"/>
      <c r="AB218" s="234" t="s">
        <v>132</v>
      </c>
      <c r="AC218" s="235"/>
    </row>
    <row r="219" spans="1:29" ht="15" thickBot="1" x14ac:dyDescent="0.25">
      <c r="A219" s="76" t="s">
        <v>87</v>
      </c>
      <c r="B219" s="240">
        <f>SUM(B4:B217)</f>
        <v>8645</v>
      </c>
      <c r="C219" s="240"/>
      <c r="D219" s="240">
        <f t="shared" ref="D219" si="78">SUM(D4:D218)</f>
        <v>4701</v>
      </c>
      <c r="E219" s="240"/>
      <c r="F219" s="240">
        <f t="shared" ref="F219" si="79">SUM(F4:F218)</f>
        <v>302</v>
      </c>
      <c r="G219" s="240"/>
      <c r="H219" s="240">
        <f t="shared" ref="H219" si="80">SUM(H4:H218)</f>
        <v>1389</v>
      </c>
      <c r="I219" s="240"/>
      <c r="J219" s="240">
        <f t="shared" ref="J219" si="81">SUM(J4:J218)</f>
        <v>139</v>
      </c>
      <c r="K219" s="240"/>
      <c r="L219" s="240">
        <f t="shared" ref="L219" si="82">SUM(L4:L218)</f>
        <v>726</v>
      </c>
      <c r="M219" s="240"/>
      <c r="N219" s="240">
        <f t="shared" ref="N219" si="83">SUM(N4:N218)</f>
        <v>30</v>
      </c>
      <c r="O219" s="240"/>
      <c r="P219" s="240">
        <f t="shared" ref="P219" si="84">SUM(P4:P218)</f>
        <v>409</v>
      </c>
      <c r="Q219" s="240"/>
      <c r="R219" s="240">
        <f t="shared" ref="R219" si="85">SUM(R4:R218)</f>
        <v>213</v>
      </c>
      <c r="S219" s="240"/>
      <c r="T219" s="240">
        <f t="shared" ref="T219" si="86">SUM(T4:T218)</f>
        <v>15</v>
      </c>
      <c r="U219" s="240"/>
      <c r="V219" s="240">
        <f t="shared" ref="V219" si="87">SUM(V4:V218)</f>
        <v>10</v>
      </c>
      <c r="W219" s="240"/>
      <c r="X219" s="240">
        <f t="shared" ref="X219" si="88">SUM(X4:X218)</f>
        <v>16</v>
      </c>
      <c r="Y219" s="240"/>
      <c r="Z219" s="240">
        <f t="shared" ref="Z219" si="89">SUM(Z4:Z218)</f>
        <v>6</v>
      </c>
      <c r="AA219" s="240"/>
      <c r="AB219" s="236">
        <f t="shared" ref="AB219" si="90">SUM(AB4:AB218)</f>
        <v>4</v>
      </c>
      <c r="AC219" s="237"/>
    </row>
    <row r="220" spans="1:29" ht="15" thickTop="1" x14ac:dyDescent="0.2">
      <c r="B220" s="44"/>
      <c r="C220" s="44"/>
      <c r="D220" s="44"/>
      <c r="E220" s="44"/>
      <c r="F220" s="44"/>
      <c r="G220" s="44"/>
      <c r="H220" s="44"/>
      <c r="I220" s="44"/>
      <c r="J220" s="44"/>
      <c r="K220" s="44"/>
      <c r="L220" s="44"/>
      <c r="M220" s="44"/>
      <c r="N220" s="44"/>
      <c r="O220" s="44"/>
      <c r="P220" s="44"/>
      <c r="Q220" s="44"/>
      <c r="R220" s="44"/>
      <c r="S220" s="44"/>
      <c r="T220" s="44"/>
      <c r="U220" s="44"/>
      <c r="V220" s="44"/>
      <c r="W220" s="44"/>
      <c r="X220" s="44"/>
      <c r="Y220" s="44"/>
      <c r="Z220" s="44"/>
      <c r="AA220" s="44"/>
      <c r="AB220" s="44" t="s">
        <v>91</v>
      </c>
      <c r="AC220" s="44">
        <f>SUM(B219:AC219)</f>
        <v>16605</v>
      </c>
    </row>
    <row r="221" spans="1:29" x14ac:dyDescent="0.2">
      <c r="B221" s="44"/>
      <c r="C221" s="44"/>
      <c r="D221" s="44"/>
      <c r="E221" s="44"/>
      <c r="F221" s="44"/>
      <c r="G221" s="44"/>
      <c r="H221" s="44"/>
      <c r="I221" s="44"/>
      <c r="J221" s="44"/>
      <c r="K221" s="44"/>
      <c r="L221" s="44"/>
      <c r="M221" s="44"/>
      <c r="N221" s="44"/>
      <c r="O221" s="44"/>
      <c r="P221" s="44"/>
      <c r="Q221" s="44"/>
      <c r="R221" s="44"/>
      <c r="S221" s="44"/>
      <c r="T221" s="44"/>
      <c r="U221" s="44"/>
      <c r="V221" s="44"/>
      <c r="W221" s="44"/>
      <c r="X221" s="44"/>
      <c r="Y221" s="44"/>
      <c r="Z221" s="44"/>
      <c r="AA221" s="44"/>
      <c r="AB221" s="44"/>
      <c r="AC221" s="44"/>
    </row>
    <row r="222" spans="1:29" x14ac:dyDescent="0.2">
      <c r="B222" s="44"/>
      <c r="C222" s="44"/>
      <c r="D222" s="44"/>
      <c r="E222" s="44"/>
      <c r="F222" s="44"/>
      <c r="G222" s="44"/>
      <c r="H222" s="44"/>
      <c r="I222" s="44"/>
      <c r="J222" s="44"/>
      <c r="K222" s="44"/>
      <c r="L222" s="44"/>
      <c r="M222" s="44"/>
      <c r="N222" s="44"/>
      <c r="O222" s="44"/>
      <c r="P222" s="44"/>
      <c r="Q222" s="44"/>
      <c r="R222" s="44"/>
      <c r="S222" s="44"/>
      <c r="T222" s="44"/>
      <c r="U222" s="44"/>
      <c r="V222" s="44"/>
      <c r="W222" s="44"/>
      <c r="X222" s="44"/>
      <c r="Y222" s="44"/>
      <c r="Z222" s="44"/>
      <c r="AA222" s="44"/>
      <c r="AB222" s="44"/>
      <c r="AC222" s="44"/>
    </row>
    <row r="223" spans="1:29" x14ac:dyDescent="0.2">
      <c r="B223" s="44"/>
      <c r="C223" s="44"/>
      <c r="D223" s="44"/>
      <c r="E223" s="44"/>
      <c r="F223" s="44"/>
      <c r="G223" s="44"/>
      <c r="H223" s="44"/>
      <c r="I223" s="44"/>
      <c r="J223" s="44"/>
      <c r="K223" s="44"/>
      <c r="L223" s="44"/>
      <c r="M223" s="44"/>
      <c r="N223" s="44"/>
      <c r="O223" s="44"/>
      <c r="P223" s="44"/>
      <c r="Q223" s="44"/>
      <c r="R223" s="44"/>
      <c r="S223" s="44"/>
      <c r="T223" s="44"/>
      <c r="U223" s="44"/>
      <c r="V223" s="44"/>
      <c r="W223" s="44"/>
      <c r="X223" s="44"/>
      <c r="Y223" s="44"/>
      <c r="Z223" s="44"/>
      <c r="AA223" s="44"/>
      <c r="AB223" s="44"/>
      <c r="AC223" s="44"/>
    </row>
    <row r="224" spans="1:29" x14ac:dyDescent="0.2">
      <c r="B224" s="44"/>
      <c r="C224" s="44"/>
      <c r="D224" s="44"/>
      <c r="E224" s="44"/>
      <c r="F224" s="44"/>
      <c r="G224" s="44"/>
      <c r="H224" s="44"/>
      <c r="I224" s="44"/>
      <c r="J224" s="44"/>
      <c r="K224" s="44"/>
      <c r="L224" s="44"/>
      <c r="M224" s="44"/>
      <c r="N224" s="44"/>
      <c r="O224" s="44"/>
      <c r="P224" s="44"/>
      <c r="Q224" s="44"/>
      <c r="R224" s="44"/>
      <c r="S224" s="44"/>
      <c r="T224" s="44"/>
      <c r="U224" s="44"/>
      <c r="V224" s="44"/>
      <c r="W224" s="44"/>
      <c r="X224" s="44"/>
      <c r="Y224" s="44"/>
      <c r="Z224" s="44"/>
      <c r="AA224" s="44"/>
      <c r="AB224" s="44"/>
      <c r="AC224" s="44"/>
    </row>
    <row r="225" spans="2:29" x14ac:dyDescent="0.2">
      <c r="B225" s="44"/>
      <c r="C225" s="44"/>
      <c r="D225" s="44"/>
      <c r="E225" s="44"/>
      <c r="F225" s="44"/>
      <c r="G225" s="44"/>
      <c r="H225" s="44"/>
      <c r="I225" s="44"/>
      <c r="J225" s="44"/>
      <c r="K225" s="44"/>
      <c r="L225" s="44"/>
      <c r="M225" s="44"/>
      <c r="N225" s="44"/>
      <c r="O225" s="44"/>
      <c r="P225" s="44"/>
      <c r="Q225" s="44"/>
      <c r="R225" s="44"/>
      <c r="S225" s="44"/>
      <c r="T225" s="44"/>
      <c r="U225" s="44"/>
      <c r="V225" s="44"/>
      <c r="W225" s="44"/>
      <c r="X225" s="44"/>
      <c r="Y225" s="44"/>
      <c r="Z225" s="44"/>
      <c r="AA225" s="44"/>
      <c r="AB225" s="44"/>
      <c r="AC225" s="44"/>
    </row>
    <row r="226" spans="2:29" x14ac:dyDescent="0.2">
      <c r="B226" s="44"/>
      <c r="C226" s="44"/>
      <c r="D226" s="44"/>
      <c r="E226" s="44"/>
      <c r="F226" s="44"/>
      <c r="G226" s="44"/>
      <c r="H226" s="44"/>
      <c r="I226" s="44"/>
      <c r="J226" s="44"/>
      <c r="K226" s="44"/>
      <c r="L226" s="44"/>
      <c r="M226" s="44"/>
      <c r="N226" s="44"/>
      <c r="O226" s="44"/>
      <c r="P226" s="44"/>
      <c r="Q226" s="44"/>
      <c r="R226" s="44"/>
      <c r="S226" s="44"/>
      <c r="T226" s="44"/>
      <c r="U226" s="44"/>
      <c r="V226" s="44"/>
      <c r="W226" s="44"/>
      <c r="X226" s="44"/>
      <c r="Y226" s="44"/>
      <c r="Z226" s="44"/>
      <c r="AA226" s="44"/>
      <c r="AB226" s="44"/>
      <c r="AC226" s="44"/>
    </row>
    <row r="227" spans="2:29" x14ac:dyDescent="0.2">
      <c r="B227" s="44"/>
      <c r="C227" s="44"/>
      <c r="D227" s="44"/>
      <c r="E227" s="44"/>
      <c r="F227" s="44"/>
      <c r="G227" s="44"/>
      <c r="H227" s="44"/>
      <c r="I227" s="44"/>
      <c r="J227" s="44"/>
      <c r="K227" s="44"/>
      <c r="L227" s="44"/>
      <c r="M227" s="44"/>
      <c r="N227" s="44"/>
      <c r="O227" s="44"/>
      <c r="P227" s="44"/>
      <c r="Q227" s="44"/>
      <c r="R227" s="44"/>
      <c r="S227" s="44"/>
      <c r="T227" s="44"/>
      <c r="U227" s="44"/>
      <c r="V227" s="44"/>
      <c r="W227" s="44"/>
      <c r="X227" s="44"/>
      <c r="Y227" s="44"/>
      <c r="Z227" s="44"/>
      <c r="AA227" s="44"/>
      <c r="AB227" s="44"/>
      <c r="AC227" s="44"/>
    </row>
    <row r="228" spans="2:29" x14ac:dyDescent="0.2">
      <c r="B228" s="44"/>
      <c r="C228" s="44"/>
      <c r="D228" s="44"/>
      <c r="E228" s="44"/>
      <c r="F228" s="44"/>
      <c r="G228" s="44"/>
      <c r="H228" s="44"/>
      <c r="I228" s="44"/>
      <c r="J228" s="44"/>
      <c r="K228" s="44"/>
      <c r="L228" s="44"/>
      <c r="M228" s="44"/>
      <c r="N228" s="44"/>
      <c r="O228" s="44"/>
      <c r="P228" s="44"/>
      <c r="Q228" s="44"/>
      <c r="R228" s="44"/>
      <c r="S228" s="44"/>
      <c r="T228" s="44"/>
      <c r="U228" s="44"/>
      <c r="V228" s="44"/>
      <c r="W228" s="44"/>
      <c r="X228" s="44"/>
      <c r="Y228" s="44"/>
      <c r="Z228" s="44"/>
      <c r="AA228" s="44"/>
      <c r="AB228" s="44"/>
      <c r="AC228" s="44"/>
    </row>
    <row r="229" spans="2:29" x14ac:dyDescent="0.2">
      <c r="B229" s="44"/>
      <c r="C229" s="44"/>
      <c r="D229" s="44"/>
      <c r="E229" s="44"/>
      <c r="F229" s="44"/>
      <c r="G229" s="44"/>
      <c r="H229" s="44"/>
      <c r="I229" s="44"/>
      <c r="J229" s="44"/>
      <c r="K229" s="44"/>
      <c r="L229" s="44"/>
      <c r="M229" s="44"/>
      <c r="N229" s="44"/>
      <c r="O229" s="44"/>
      <c r="P229" s="44"/>
      <c r="Q229" s="44"/>
      <c r="R229" s="44"/>
      <c r="S229" s="44"/>
      <c r="T229" s="44"/>
      <c r="U229" s="44"/>
      <c r="V229" s="44"/>
      <c r="W229" s="44"/>
      <c r="X229" s="44"/>
      <c r="Y229" s="44"/>
      <c r="Z229" s="44"/>
      <c r="AA229" s="44"/>
      <c r="AB229" s="44"/>
      <c r="AC229" s="44"/>
    </row>
    <row r="230" spans="2:29" x14ac:dyDescent="0.2">
      <c r="B230" s="44"/>
      <c r="C230" s="44"/>
      <c r="D230" s="44"/>
      <c r="E230" s="44"/>
      <c r="F230" s="44"/>
      <c r="G230" s="44"/>
      <c r="H230" s="44"/>
      <c r="I230" s="44"/>
      <c r="J230" s="44"/>
      <c r="K230" s="44"/>
      <c r="L230" s="44"/>
      <c r="M230" s="44"/>
      <c r="N230" s="44"/>
      <c r="O230" s="44"/>
      <c r="P230" s="44"/>
      <c r="Q230" s="44"/>
      <c r="R230" s="44"/>
      <c r="S230" s="44"/>
      <c r="T230" s="44"/>
      <c r="U230" s="44"/>
      <c r="V230" s="44"/>
      <c r="W230" s="44"/>
      <c r="X230" s="44"/>
      <c r="Y230" s="44"/>
      <c r="Z230" s="44"/>
      <c r="AA230" s="44"/>
      <c r="AB230" s="44"/>
      <c r="AC230" s="44"/>
    </row>
    <row r="231" spans="2:29" x14ac:dyDescent="0.2">
      <c r="B231" s="44"/>
      <c r="C231" s="44"/>
      <c r="D231" s="44"/>
      <c r="E231" s="44"/>
      <c r="F231" s="44"/>
      <c r="G231" s="44"/>
      <c r="H231" s="44"/>
      <c r="I231" s="44"/>
      <c r="J231" s="44"/>
      <c r="K231" s="44"/>
      <c r="L231" s="44"/>
      <c r="M231" s="44"/>
      <c r="N231" s="44"/>
      <c r="O231" s="44"/>
      <c r="P231" s="44"/>
      <c r="Q231" s="44"/>
      <c r="R231" s="44"/>
      <c r="S231" s="44"/>
      <c r="T231" s="44"/>
      <c r="U231" s="44"/>
      <c r="V231" s="44"/>
      <c r="W231" s="44"/>
      <c r="X231" s="44"/>
      <c r="Y231" s="44"/>
      <c r="Z231" s="44"/>
      <c r="AA231" s="44"/>
      <c r="AB231" s="44"/>
      <c r="AC231" s="44"/>
    </row>
    <row r="232" spans="2:29" x14ac:dyDescent="0.2">
      <c r="B232" s="44"/>
      <c r="C232" s="44"/>
      <c r="D232" s="44"/>
      <c r="E232" s="44"/>
      <c r="F232" s="44"/>
      <c r="G232" s="44"/>
      <c r="H232" s="44"/>
      <c r="I232" s="44"/>
      <c r="J232" s="44"/>
      <c r="K232" s="44"/>
      <c r="L232" s="44"/>
      <c r="M232" s="44"/>
      <c r="N232" s="44"/>
      <c r="O232" s="44"/>
      <c r="P232" s="44"/>
      <c r="Q232" s="44"/>
      <c r="R232" s="44"/>
      <c r="S232" s="44"/>
      <c r="T232" s="44"/>
      <c r="U232" s="44"/>
      <c r="V232" s="44"/>
      <c r="W232" s="44"/>
      <c r="X232" s="44"/>
      <c r="Y232" s="44"/>
      <c r="Z232" s="44"/>
      <c r="AA232" s="44"/>
      <c r="AB232" s="44"/>
      <c r="AC232" s="44"/>
    </row>
    <row r="233" spans="2:29" x14ac:dyDescent="0.2">
      <c r="B233" s="44"/>
      <c r="C233" s="44"/>
      <c r="D233" s="44"/>
      <c r="E233" s="44"/>
      <c r="F233" s="44"/>
      <c r="G233" s="44"/>
      <c r="H233" s="44"/>
      <c r="I233" s="44"/>
      <c r="J233" s="44"/>
      <c r="K233" s="44"/>
      <c r="L233" s="44"/>
      <c r="M233" s="44"/>
      <c r="N233" s="44"/>
      <c r="O233" s="44"/>
      <c r="P233" s="44"/>
      <c r="Q233" s="44"/>
      <c r="R233" s="44"/>
      <c r="S233" s="44"/>
      <c r="T233" s="44"/>
      <c r="U233" s="44"/>
      <c r="V233" s="44"/>
      <c r="W233" s="44"/>
      <c r="X233" s="44"/>
      <c r="Y233" s="44"/>
      <c r="Z233" s="44"/>
      <c r="AA233" s="44"/>
      <c r="AB233" s="44"/>
      <c r="AC233" s="44"/>
    </row>
    <row r="234" spans="2:29" x14ac:dyDescent="0.2">
      <c r="B234" s="44"/>
      <c r="C234" s="44"/>
      <c r="D234" s="44"/>
      <c r="E234" s="44"/>
      <c r="F234" s="44"/>
      <c r="G234" s="44"/>
      <c r="H234" s="44"/>
      <c r="I234" s="44"/>
      <c r="J234" s="44"/>
      <c r="K234" s="44"/>
      <c r="L234" s="44"/>
      <c r="M234" s="44"/>
      <c r="N234" s="44"/>
      <c r="O234" s="44"/>
      <c r="P234" s="44"/>
      <c r="Q234" s="44"/>
      <c r="R234" s="44"/>
      <c r="S234" s="44"/>
      <c r="T234" s="44"/>
      <c r="U234" s="44"/>
      <c r="V234" s="44"/>
      <c r="W234" s="44"/>
      <c r="X234" s="44"/>
      <c r="Y234" s="44"/>
      <c r="Z234" s="44"/>
      <c r="AA234" s="44"/>
      <c r="AB234" s="44"/>
      <c r="AC234" s="44"/>
    </row>
    <row r="235" spans="2:29" x14ac:dyDescent="0.2">
      <c r="B235" s="44"/>
      <c r="C235" s="44"/>
      <c r="D235" s="44"/>
      <c r="E235" s="44"/>
      <c r="F235" s="44"/>
      <c r="G235" s="44"/>
      <c r="H235" s="44"/>
      <c r="I235" s="44"/>
      <c r="J235" s="44"/>
      <c r="K235" s="44"/>
      <c r="L235" s="44"/>
      <c r="M235" s="44"/>
      <c r="N235" s="44"/>
      <c r="O235" s="44"/>
      <c r="P235" s="44"/>
      <c r="Q235" s="44"/>
      <c r="R235" s="44"/>
      <c r="S235" s="44"/>
      <c r="T235" s="44"/>
      <c r="U235" s="44"/>
      <c r="V235" s="44"/>
      <c r="W235" s="44"/>
      <c r="X235" s="44"/>
      <c r="Y235" s="44"/>
      <c r="Z235" s="44"/>
      <c r="AA235" s="44"/>
      <c r="AB235" s="44"/>
      <c r="AC235" s="44"/>
    </row>
    <row r="236" spans="2:29" x14ac:dyDescent="0.2">
      <c r="B236" s="44"/>
      <c r="C236" s="44"/>
      <c r="D236" s="44"/>
      <c r="E236" s="44"/>
      <c r="F236" s="44"/>
      <c r="G236" s="44"/>
      <c r="H236" s="44"/>
      <c r="I236" s="44"/>
      <c r="J236" s="44"/>
      <c r="K236" s="44"/>
      <c r="L236" s="44"/>
      <c r="M236" s="44"/>
      <c r="N236" s="44"/>
      <c r="O236" s="44"/>
      <c r="P236" s="44"/>
      <c r="Q236" s="44"/>
      <c r="R236" s="44"/>
      <c r="S236" s="44"/>
      <c r="T236" s="44"/>
      <c r="U236" s="44"/>
      <c r="V236" s="44"/>
      <c r="W236" s="44"/>
      <c r="X236" s="44"/>
      <c r="Y236" s="44"/>
      <c r="Z236" s="44"/>
      <c r="AA236" s="44"/>
      <c r="AB236" s="44"/>
      <c r="AC236" s="44"/>
    </row>
    <row r="237" spans="2:29" x14ac:dyDescent="0.2">
      <c r="B237" s="44"/>
      <c r="C237" s="44"/>
      <c r="D237" s="44"/>
      <c r="E237" s="44"/>
      <c r="F237" s="44"/>
      <c r="G237" s="44"/>
      <c r="H237" s="44"/>
      <c r="I237" s="44"/>
      <c r="J237" s="44"/>
      <c r="K237" s="44"/>
      <c r="L237" s="44"/>
      <c r="M237" s="44"/>
      <c r="N237" s="44"/>
      <c r="O237" s="44"/>
      <c r="P237" s="44"/>
      <c r="Q237" s="44"/>
      <c r="R237" s="44"/>
      <c r="S237" s="44"/>
      <c r="T237" s="44"/>
      <c r="U237" s="44"/>
      <c r="V237" s="44"/>
      <c r="W237" s="44"/>
      <c r="X237" s="44"/>
      <c r="Y237" s="44"/>
      <c r="Z237" s="44"/>
      <c r="AA237" s="44"/>
      <c r="AB237" s="44"/>
      <c r="AC237" s="44"/>
    </row>
    <row r="238" spans="2:29" x14ac:dyDescent="0.2">
      <c r="B238" s="44"/>
      <c r="C238" s="44"/>
      <c r="D238" s="44"/>
      <c r="E238" s="44"/>
      <c r="F238" s="44"/>
      <c r="G238" s="44"/>
      <c r="H238" s="44"/>
      <c r="I238" s="44"/>
      <c r="J238" s="44"/>
      <c r="K238" s="44"/>
      <c r="L238" s="44"/>
      <c r="M238" s="44"/>
      <c r="N238" s="44"/>
      <c r="O238" s="44"/>
      <c r="P238" s="44"/>
      <c r="Q238" s="44"/>
      <c r="R238" s="44"/>
      <c r="S238" s="44"/>
      <c r="T238" s="44"/>
      <c r="U238" s="44"/>
      <c r="V238" s="44"/>
      <c r="W238" s="44"/>
      <c r="X238" s="44"/>
      <c r="Y238" s="44"/>
      <c r="Z238" s="44"/>
      <c r="AA238" s="44"/>
      <c r="AB238" s="44"/>
      <c r="AC238" s="44"/>
    </row>
    <row r="239" spans="2:29" x14ac:dyDescent="0.2">
      <c r="B239" s="44"/>
      <c r="C239" s="44"/>
      <c r="D239" s="44"/>
      <c r="E239" s="44"/>
      <c r="F239" s="44"/>
      <c r="G239" s="44"/>
      <c r="H239" s="44"/>
      <c r="I239" s="44"/>
      <c r="J239" s="44"/>
      <c r="K239" s="44"/>
      <c r="L239" s="44"/>
      <c r="M239" s="44"/>
      <c r="N239" s="44"/>
      <c r="O239" s="44"/>
      <c r="P239" s="44"/>
      <c r="Q239" s="44"/>
      <c r="R239" s="44"/>
      <c r="S239" s="44"/>
      <c r="T239" s="44"/>
      <c r="U239" s="44"/>
      <c r="V239" s="44"/>
      <c r="W239" s="44"/>
      <c r="X239" s="44"/>
      <c r="Y239" s="44"/>
      <c r="Z239" s="44"/>
      <c r="AA239" s="44"/>
      <c r="AB239" s="44"/>
      <c r="AC239" s="44"/>
    </row>
    <row r="240" spans="2:29" x14ac:dyDescent="0.2">
      <c r="B240" s="44"/>
      <c r="C240" s="44"/>
      <c r="D240" s="44"/>
      <c r="E240" s="44"/>
      <c r="F240" s="44"/>
      <c r="G240" s="44"/>
      <c r="H240" s="44"/>
      <c r="I240" s="44"/>
      <c r="J240" s="44"/>
      <c r="K240" s="44"/>
      <c r="L240" s="44"/>
      <c r="M240" s="44"/>
      <c r="N240" s="44"/>
      <c r="O240" s="44"/>
      <c r="P240" s="44"/>
      <c r="Q240" s="44"/>
      <c r="R240" s="44"/>
      <c r="S240" s="44"/>
      <c r="T240" s="44"/>
      <c r="U240" s="44"/>
      <c r="V240" s="44"/>
      <c r="W240" s="44"/>
      <c r="X240" s="44"/>
      <c r="Y240" s="44"/>
      <c r="Z240" s="44"/>
      <c r="AA240" s="44"/>
      <c r="AB240" s="44"/>
      <c r="AC240" s="44"/>
    </row>
    <row r="241" spans="2:29" x14ac:dyDescent="0.2">
      <c r="B241" s="44"/>
      <c r="C241" s="44"/>
      <c r="D241" s="44"/>
      <c r="E241" s="44"/>
      <c r="F241" s="44"/>
      <c r="G241" s="44"/>
      <c r="H241" s="44"/>
      <c r="I241" s="44"/>
      <c r="J241" s="44"/>
      <c r="K241" s="44"/>
      <c r="L241" s="44"/>
      <c r="M241" s="44"/>
      <c r="N241" s="44"/>
      <c r="O241" s="44"/>
      <c r="P241" s="44"/>
      <c r="Q241" s="44"/>
      <c r="R241" s="44"/>
      <c r="S241" s="44"/>
      <c r="T241" s="44"/>
      <c r="U241" s="44"/>
      <c r="V241" s="44"/>
      <c r="W241" s="44"/>
      <c r="X241" s="44"/>
      <c r="Y241" s="44"/>
      <c r="Z241" s="44"/>
      <c r="AA241" s="44"/>
      <c r="AB241" s="44"/>
      <c r="AC241" s="44"/>
    </row>
    <row r="242" spans="2:29" x14ac:dyDescent="0.2">
      <c r="B242" s="44"/>
      <c r="C242" s="44"/>
      <c r="D242" s="44"/>
      <c r="E242" s="44"/>
      <c r="F242" s="44"/>
      <c r="G242" s="44"/>
      <c r="H242" s="44"/>
      <c r="I242" s="44"/>
      <c r="J242" s="44"/>
      <c r="K242" s="44"/>
      <c r="L242" s="44"/>
      <c r="M242" s="44"/>
      <c r="N242" s="44"/>
      <c r="O242" s="44"/>
      <c r="P242" s="44"/>
      <c r="Q242" s="44"/>
      <c r="R242" s="44"/>
      <c r="S242" s="44"/>
      <c r="T242" s="44"/>
      <c r="U242" s="44"/>
      <c r="V242" s="44"/>
      <c r="W242" s="44"/>
      <c r="X242" s="44"/>
      <c r="Y242" s="44"/>
      <c r="Z242" s="44"/>
      <c r="AA242" s="44"/>
      <c r="AB242" s="44"/>
      <c r="AC242" s="44"/>
    </row>
    <row r="243" spans="2:29" x14ac:dyDescent="0.2">
      <c r="B243" s="44"/>
      <c r="C243" s="44"/>
      <c r="D243" s="44"/>
      <c r="E243" s="44"/>
      <c r="F243" s="44"/>
      <c r="G243" s="44"/>
      <c r="H243" s="44"/>
      <c r="I243" s="44"/>
      <c r="J243" s="44"/>
      <c r="K243" s="44"/>
      <c r="L243" s="44"/>
      <c r="M243" s="44"/>
      <c r="N243" s="44"/>
      <c r="O243" s="44"/>
      <c r="P243" s="44"/>
      <c r="Q243" s="44"/>
      <c r="R243" s="44"/>
      <c r="S243" s="44"/>
      <c r="T243" s="44"/>
      <c r="U243" s="44"/>
      <c r="V243" s="44"/>
      <c r="W243" s="44"/>
      <c r="X243" s="44"/>
      <c r="Y243" s="44"/>
      <c r="Z243" s="44"/>
      <c r="AA243" s="44"/>
      <c r="AB243" s="44"/>
      <c r="AC243" s="44"/>
    </row>
    <row r="244" spans="2:29" x14ac:dyDescent="0.2">
      <c r="B244" s="44"/>
      <c r="C244" s="44"/>
      <c r="D244" s="44"/>
      <c r="E244" s="44"/>
      <c r="F244" s="44"/>
      <c r="G244" s="44"/>
      <c r="H244" s="44"/>
      <c r="I244" s="44"/>
      <c r="J244" s="44"/>
      <c r="K244" s="44"/>
      <c r="L244" s="44"/>
      <c r="M244" s="44"/>
      <c r="N244" s="44"/>
      <c r="O244" s="44"/>
      <c r="P244" s="44"/>
      <c r="Q244" s="44"/>
      <c r="R244" s="44"/>
      <c r="S244" s="44"/>
      <c r="T244" s="44"/>
      <c r="U244" s="44"/>
      <c r="V244" s="44"/>
      <c r="W244" s="44"/>
      <c r="X244" s="44"/>
      <c r="Y244" s="44"/>
      <c r="Z244" s="44"/>
      <c r="AA244" s="44"/>
      <c r="AB244" s="44"/>
      <c r="AC244" s="44"/>
    </row>
    <row r="245" spans="2:29" x14ac:dyDescent="0.2">
      <c r="B245" s="44"/>
      <c r="C245" s="44"/>
      <c r="D245" s="44"/>
      <c r="E245" s="44"/>
      <c r="F245" s="44"/>
      <c r="G245" s="44"/>
      <c r="H245" s="44"/>
      <c r="I245" s="44"/>
      <c r="J245" s="44"/>
      <c r="K245" s="44"/>
      <c r="L245" s="44"/>
      <c r="M245" s="44"/>
      <c r="N245" s="44"/>
      <c r="O245" s="44"/>
      <c r="P245" s="44"/>
      <c r="Q245" s="44"/>
      <c r="R245" s="44"/>
      <c r="S245" s="44"/>
      <c r="T245" s="44"/>
      <c r="U245" s="44"/>
      <c r="V245" s="44"/>
      <c r="W245" s="44"/>
      <c r="X245" s="44"/>
      <c r="Y245" s="44"/>
      <c r="Z245" s="44"/>
      <c r="AA245" s="44"/>
      <c r="AB245" s="44"/>
      <c r="AC245" s="44"/>
    </row>
    <row r="246" spans="2:29" x14ac:dyDescent="0.2">
      <c r="B246" s="44"/>
      <c r="C246" s="44"/>
      <c r="D246" s="44"/>
      <c r="E246" s="44"/>
      <c r="F246" s="44"/>
      <c r="G246" s="44"/>
      <c r="H246" s="44"/>
      <c r="I246" s="44"/>
      <c r="J246" s="44"/>
      <c r="K246" s="44"/>
      <c r="L246" s="44"/>
      <c r="M246" s="44"/>
      <c r="N246" s="44"/>
      <c r="O246" s="44"/>
      <c r="P246" s="44"/>
      <c r="Q246" s="44"/>
      <c r="R246" s="44"/>
      <c r="S246" s="44"/>
      <c r="T246" s="44"/>
      <c r="U246" s="44"/>
      <c r="V246" s="44"/>
      <c r="W246" s="44"/>
      <c r="X246" s="44"/>
      <c r="Y246" s="44"/>
      <c r="Z246" s="44"/>
      <c r="AA246" s="44"/>
      <c r="AB246" s="44"/>
      <c r="AC246" s="44"/>
    </row>
    <row r="247" spans="2:29" x14ac:dyDescent="0.2">
      <c r="B247" s="44"/>
      <c r="C247" s="44"/>
      <c r="D247" s="44"/>
      <c r="E247" s="44"/>
      <c r="F247" s="44"/>
      <c r="G247" s="44"/>
      <c r="H247" s="44"/>
      <c r="I247" s="44"/>
      <c r="J247" s="44"/>
      <c r="K247" s="44"/>
      <c r="L247" s="44"/>
      <c r="M247" s="44"/>
      <c r="N247" s="44"/>
      <c r="O247" s="44"/>
      <c r="P247" s="44"/>
      <c r="Q247" s="44"/>
      <c r="R247" s="44"/>
      <c r="S247" s="44"/>
      <c r="T247" s="44"/>
      <c r="U247" s="44"/>
      <c r="V247" s="44"/>
      <c r="W247" s="44"/>
      <c r="X247" s="44"/>
      <c r="Y247" s="44"/>
      <c r="Z247" s="44"/>
      <c r="AA247" s="44"/>
      <c r="AB247" s="44"/>
      <c r="AC247" s="44"/>
    </row>
    <row r="248" spans="2:29" x14ac:dyDescent="0.2">
      <c r="B248" s="44"/>
      <c r="C248" s="44"/>
      <c r="D248" s="44"/>
      <c r="E248" s="44"/>
      <c r="F248" s="44"/>
      <c r="G248" s="44"/>
      <c r="H248" s="44"/>
      <c r="I248" s="44"/>
      <c r="J248" s="44"/>
      <c r="K248" s="44"/>
      <c r="L248" s="44"/>
      <c r="M248" s="44"/>
      <c r="N248" s="44"/>
      <c r="O248" s="44"/>
      <c r="P248" s="44"/>
      <c r="Q248" s="44"/>
      <c r="R248" s="44"/>
      <c r="S248" s="44"/>
      <c r="T248" s="44"/>
      <c r="U248" s="44"/>
      <c r="V248" s="44"/>
      <c r="W248" s="44"/>
      <c r="X248" s="44"/>
      <c r="Y248" s="44"/>
      <c r="Z248" s="44"/>
      <c r="AA248" s="44"/>
      <c r="AB248" s="44"/>
      <c r="AC248" s="44"/>
    </row>
    <row r="249" spans="2:29" x14ac:dyDescent="0.2">
      <c r="B249" s="44"/>
      <c r="C249" s="44"/>
      <c r="D249" s="44"/>
      <c r="E249" s="44"/>
      <c r="F249" s="44"/>
      <c r="G249" s="44"/>
      <c r="H249" s="44"/>
      <c r="I249" s="44"/>
      <c r="J249" s="44"/>
      <c r="K249" s="44"/>
      <c r="L249" s="44"/>
      <c r="M249" s="44"/>
      <c r="N249" s="44"/>
      <c r="O249" s="44"/>
      <c r="P249" s="44"/>
      <c r="Q249" s="44"/>
      <c r="R249" s="44"/>
      <c r="S249" s="44"/>
      <c r="T249" s="44"/>
      <c r="U249" s="44"/>
      <c r="V249" s="44"/>
      <c r="W249" s="44"/>
      <c r="X249" s="44"/>
      <c r="Y249" s="44"/>
      <c r="Z249" s="44"/>
      <c r="AA249" s="44"/>
      <c r="AB249" s="44"/>
      <c r="AC249" s="44"/>
    </row>
    <row r="250" spans="2:29" x14ac:dyDescent="0.2">
      <c r="B250" s="44"/>
      <c r="C250" s="44"/>
      <c r="D250" s="44"/>
      <c r="E250" s="44"/>
      <c r="F250" s="44"/>
      <c r="G250" s="44"/>
      <c r="H250" s="44"/>
      <c r="I250" s="44"/>
      <c r="J250" s="44"/>
      <c r="K250" s="44"/>
      <c r="L250" s="44"/>
      <c r="M250" s="44"/>
      <c r="N250" s="44"/>
      <c r="O250" s="44"/>
      <c r="P250" s="44"/>
      <c r="Q250" s="44"/>
      <c r="R250" s="44"/>
      <c r="S250" s="44"/>
      <c r="T250" s="44"/>
      <c r="U250" s="44"/>
      <c r="V250" s="44"/>
      <c r="W250" s="44"/>
      <c r="X250" s="44"/>
      <c r="Y250" s="44"/>
      <c r="Z250" s="44"/>
      <c r="AA250" s="44"/>
      <c r="AB250" s="44"/>
      <c r="AC250" s="44"/>
    </row>
    <row r="251" spans="2:29" x14ac:dyDescent="0.2">
      <c r="B251" s="44"/>
      <c r="C251" s="44"/>
      <c r="D251" s="44"/>
      <c r="E251" s="44"/>
      <c r="F251" s="44"/>
      <c r="G251" s="44"/>
      <c r="H251" s="44"/>
      <c r="I251" s="44"/>
      <c r="J251" s="44"/>
      <c r="K251" s="44"/>
      <c r="L251" s="44"/>
      <c r="M251" s="44"/>
      <c r="N251" s="44"/>
      <c r="O251" s="44"/>
      <c r="P251" s="44"/>
      <c r="Q251" s="44"/>
      <c r="R251" s="44"/>
      <c r="S251" s="44"/>
      <c r="T251" s="44"/>
      <c r="U251" s="44"/>
      <c r="V251" s="44"/>
      <c r="W251" s="44"/>
      <c r="X251" s="44"/>
      <c r="Y251" s="44"/>
      <c r="Z251" s="44"/>
      <c r="AA251" s="44"/>
      <c r="AB251" s="44"/>
      <c r="AC251" s="44"/>
    </row>
    <row r="252" spans="2:29" x14ac:dyDescent="0.2">
      <c r="B252" s="44"/>
      <c r="C252" s="44"/>
      <c r="D252" s="44"/>
      <c r="E252" s="44"/>
      <c r="F252" s="44"/>
      <c r="G252" s="44"/>
      <c r="H252" s="44"/>
      <c r="I252" s="44"/>
      <c r="J252" s="44"/>
      <c r="K252" s="44"/>
      <c r="L252" s="44"/>
      <c r="M252" s="44"/>
      <c r="N252" s="44"/>
      <c r="O252" s="44"/>
      <c r="P252" s="44"/>
      <c r="Q252" s="44"/>
      <c r="R252" s="44"/>
      <c r="S252" s="44"/>
      <c r="T252" s="44"/>
      <c r="U252" s="44"/>
      <c r="V252" s="44"/>
      <c r="W252" s="44"/>
      <c r="X252" s="44"/>
      <c r="Y252" s="44"/>
      <c r="Z252" s="44"/>
      <c r="AA252" s="44"/>
      <c r="AB252" s="44"/>
      <c r="AC252" s="44"/>
    </row>
    <row r="253" spans="2:29" x14ac:dyDescent="0.2">
      <c r="B253" s="44"/>
      <c r="C253" s="44"/>
      <c r="D253" s="44"/>
      <c r="E253" s="44"/>
      <c r="F253" s="44"/>
      <c r="G253" s="44"/>
      <c r="H253" s="44"/>
      <c r="I253" s="44"/>
      <c r="J253" s="44"/>
      <c r="K253" s="44"/>
      <c r="L253" s="44"/>
      <c r="M253" s="44"/>
      <c r="N253" s="44"/>
      <c r="O253" s="44"/>
      <c r="P253" s="44"/>
      <c r="Q253" s="44"/>
      <c r="R253" s="44"/>
      <c r="S253" s="44"/>
      <c r="T253" s="44"/>
      <c r="U253" s="44"/>
      <c r="V253" s="44"/>
      <c r="W253" s="44"/>
      <c r="X253" s="44"/>
      <c r="Y253" s="44"/>
      <c r="Z253" s="44"/>
      <c r="AA253" s="44"/>
      <c r="AB253" s="44"/>
      <c r="AC253" s="44"/>
    </row>
    <row r="254" spans="2:29" x14ac:dyDescent="0.2">
      <c r="B254" s="44"/>
      <c r="C254" s="44"/>
      <c r="D254" s="44"/>
      <c r="E254" s="44"/>
      <c r="F254" s="44"/>
      <c r="G254" s="44"/>
      <c r="H254" s="44"/>
      <c r="I254" s="44"/>
      <c r="J254" s="44"/>
      <c r="K254" s="44"/>
      <c r="L254" s="44"/>
      <c r="M254" s="44"/>
      <c r="N254" s="44"/>
      <c r="O254" s="44"/>
      <c r="P254" s="44"/>
      <c r="Q254" s="44"/>
      <c r="R254" s="44"/>
      <c r="S254" s="44"/>
      <c r="T254" s="44"/>
      <c r="U254" s="44"/>
      <c r="V254" s="44"/>
      <c r="W254" s="44"/>
      <c r="X254" s="44"/>
      <c r="Y254" s="44"/>
      <c r="Z254" s="44"/>
      <c r="AA254" s="44"/>
      <c r="AB254" s="44"/>
      <c r="AC254" s="44"/>
    </row>
    <row r="255" spans="2:29" x14ac:dyDescent="0.2">
      <c r="B255" s="44"/>
      <c r="C255" s="44"/>
      <c r="D255" s="44"/>
      <c r="E255" s="44"/>
      <c r="F255" s="44"/>
      <c r="G255" s="44"/>
      <c r="H255" s="44"/>
      <c r="I255" s="44"/>
      <c r="J255" s="44"/>
      <c r="K255" s="44"/>
      <c r="L255" s="44"/>
      <c r="M255" s="44"/>
      <c r="N255" s="44"/>
      <c r="O255" s="44"/>
      <c r="P255" s="44"/>
      <c r="Q255" s="44"/>
      <c r="R255" s="44"/>
      <c r="S255" s="44"/>
      <c r="T255" s="44"/>
      <c r="U255" s="44"/>
      <c r="V255" s="44"/>
      <c r="W255" s="44"/>
      <c r="X255" s="44"/>
      <c r="Y255" s="44"/>
      <c r="Z255" s="44"/>
      <c r="AA255" s="44"/>
      <c r="AB255" s="44"/>
      <c r="AC255" s="44"/>
    </row>
    <row r="256" spans="2:29" x14ac:dyDescent="0.2">
      <c r="B256" s="44"/>
      <c r="C256" s="44"/>
      <c r="D256" s="44"/>
      <c r="E256" s="44"/>
      <c r="F256" s="44"/>
      <c r="G256" s="44"/>
      <c r="H256" s="44"/>
      <c r="I256" s="44"/>
      <c r="J256" s="44"/>
      <c r="K256" s="44"/>
      <c r="L256" s="44"/>
      <c r="M256" s="44"/>
      <c r="N256" s="44"/>
      <c r="O256" s="44"/>
      <c r="P256" s="44"/>
      <c r="Q256" s="44"/>
      <c r="R256" s="44"/>
      <c r="S256" s="44"/>
      <c r="T256" s="44"/>
      <c r="U256" s="44"/>
      <c r="V256" s="44"/>
      <c r="W256" s="44"/>
      <c r="X256" s="44"/>
      <c r="Y256" s="44"/>
      <c r="Z256" s="44"/>
      <c r="AA256" s="44"/>
      <c r="AB256" s="44"/>
      <c r="AC256" s="44"/>
    </row>
    <row r="257" spans="2:29" x14ac:dyDescent="0.2">
      <c r="B257" s="44"/>
      <c r="C257" s="44"/>
      <c r="D257" s="44"/>
      <c r="E257" s="44"/>
      <c r="F257" s="44"/>
      <c r="G257" s="44"/>
      <c r="H257" s="44"/>
      <c r="I257" s="44"/>
      <c r="J257" s="44"/>
      <c r="K257" s="44"/>
      <c r="L257" s="44"/>
      <c r="M257" s="44"/>
      <c r="N257" s="44"/>
      <c r="O257" s="44"/>
      <c r="P257" s="44"/>
      <c r="Q257" s="44"/>
      <c r="R257" s="44"/>
      <c r="S257" s="44"/>
      <c r="T257" s="44"/>
      <c r="U257" s="44"/>
      <c r="V257" s="44"/>
      <c r="W257" s="44"/>
      <c r="X257" s="44"/>
      <c r="Y257" s="44"/>
      <c r="Z257" s="44"/>
      <c r="AA257" s="44"/>
      <c r="AB257" s="44"/>
      <c r="AC257" s="44"/>
    </row>
    <row r="258" spans="2:29" x14ac:dyDescent="0.2">
      <c r="B258" s="44"/>
      <c r="C258" s="44"/>
      <c r="D258" s="44"/>
      <c r="E258" s="44"/>
      <c r="F258" s="44"/>
      <c r="G258" s="44"/>
      <c r="H258" s="44"/>
      <c r="I258" s="44"/>
      <c r="J258" s="44"/>
      <c r="K258" s="44"/>
      <c r="L258" s="44"/>
      <c r="M258" s="44"/>
      <c r="N258" s="44"/>
      <c r="O258" s="44"/>
      <c r="P258" s="44"/>
      <c r="Q258" s="44"/>
      <c r="R258" s="44"/>
      <c r="S258" s="44"/>
      <c r="T258" s="44"/>
      <c r="U258" s="44"/>
      <c r="V258" s="44"/>
      <c r="W258" s="44"/>
      <c r="X258" s="44"/>
      <c r="Y258" s="44"/>
      <c r="Z258" s="44"/>
      <c r="AA258" s="44"/>
      <c r="AB258" s="44"/>
      <c r="AC258" s="44"/>
    </row>
    <row r="259" spans="2:29" x14ac:dyDescent="0.2">
      <c r="B259" s="44"/>
      <c r="C259" s="44"/>
      <c r="D259" s="44"/>
      <c r="E259" s="44"/>
      <c r="F259" s="44"/>
      <c r="G259" s="44"/>
      <c r="H259" s="44"/>
      <c r="I259" s="44"/>
      <c r="J259" s="44"/>
      <c r="K259" s="44"/>
      <c r="L259" s="44"/>
      <c r="M259" s="44"/>
      <c r="N259" s="44"/>
      <c r="O259" s="44"/>
      <c r="P259" s="44"/>
      <c r="Q259" s="44"/>
      <c r="R259" s="44"/>
      <c r="S259" s="44"/>
      <c r="T259" s="44"/>
      <c r="U259" s="44"/>
      <c r="V259" s="44"/>
      <c r="W259" s="44"/>
      <c r="X259" s="44"/>
      <c r="Y259" s="44"/>
      <c r="Z259" s="44"/>
      <c r="AA259" s="44"/>
      <c r="AB259" s="44"/>
      <c r="AC259" s="44"/>
    </row>
    <row r="260" spans="2:29" x14ac:dyDescent="0.2">
      <c r="B260" s="44"/>
      <c r="C260" s="44"/>
      <c r="D260" s="44"/>
      <c r="E260" s="44"/>
      <c r="F260" s="44"/>
      <c r="G260" s="44"/>
      <c r="H260" s="44"/>
      <c r="I260" s="44"/>
      <c r="J260" s="44"/>
      <c r="K260" s="44"/>
      <c r="L260" s="44"/>
      <c r="M260" s="44"/>
      <c r="N260" s="44"/>
      <c r="O260" s="44"/>
      <c r="P260" s="44"/>
      <c r="Q260" s="44"/>
      <c r="R260" s="44"/>
      <c r="S260" s="44"/>
      <c r="T260" s="44"/>
      <c r="U260" s="44"/>
      <c r="V260" s="44"/>
      <c r="W260" s="44"/>
      <c r="X260" s="44"/>
      <c r="Y260" s="44"/>
      <c r="Z260" s="44"/>
      <c r="AA260" s="44"/>
      <c r="AB260" s="44"/>
      <c r="AC260" s="44"/>
    </row>
    <row r="261" spans="2:29" x14ac:dyDescent="0.2">
      <c r="B261" s="44"/>
      <c r="C261" s="44"/>
      <c r="D261" s="44"/>
      <c r="E261" s="44"/>
      <c r="F261" s="44"/>
      <c r="G261" s="44"/>
      <c r="H261" s="44"/>
      <c r="I261" s="44"/>
      <c r="J261" s="44"/>
      <c r="K261" s="44"/>
      <c r="L261" s="44"/>
      <c r="M261" s="44"/>
      <c r="N261" s="44"/>
      <c r="O261" s="44"/>
      <c r="P261" s="44"/>
      <c r="Q261" s="44"/>
      <c r="R261" s="44"/>
      <c r="S261" s="44"/>
      <c r="T261" s="44"/>
      <c r="U261" s="44"/>
      <c r="V261" s="44"/>
      <c r="W261" s="44"/>
      <c r="X261" s="44"/>
      <c r="Y261" s="44"/>
      <c r="Z261" s="44"/>
      <c r="AA261" s="44"/>
      <c r="AB261" s="44"/>
      <c r="AC261" s="44"/>
    </row>
    <row r="262" spans="2:29" x14ac:dyDescent="0.2">
      <c r="B262" s="44"/>
      <c r="C262" s="44"/>
      <c r="D262" s="44"/>
      <c r="E262" s="44"/>
      <c r="F262" s="44"/>
      <c r="G262" s="44"/>
      <c r="H262" s="44"/>
      <c r="I262" s="44"/>
      <c r="J262" s="44"/>
      <c r="K262" s="44"/>
      <c r="L262" s="44"/>
      <c r="M262" s="44"/>
      <c r="N262" s="44"/>
      <c r="O262" s="44"/>
      <c r="P262" s="44"/>
      <c r="Q262" s="44"/>
      <c r="R262" s="44"/>
      <c r="S262" s="44"/>
      <c r="T262" s="44"/>
      <c r="U262" s="44"/>
      <c r="V262" s="44"/>
      <c r="W262" s="44"/>
      <c r="X262" s="44"/>
      <c r="Y262" s="44"/>
      <c r="Z262" s="44"/>
      <c r="AA262" s="44"/>
      <c r="AB262" s="44"/>
      <c r="AC262" s="44"/>
    </row>
    <row r="263" spans="2:29" x14ac:dyDescent="0.2">
      <c r="B263" s="44"/>
      <c r="C263" s="44"/>
      <c r="D263" s="44"/>
      <c r="E263" s="44"/>
      <c r="F263" s="44"/>
      <c r="G263" s="44"/>
      <c r="H263" s="44"/>
      <c r="I263" s="44"/>
      <c r="J263" s="44"/>
      <c r="K263" s="44"/>
      <c r="L263" s="44"/>
      <c r="M263" s="44"/>
      <c r="N263" s="44"/>
      <c r="O263" s="44"/>
      <c r="P263" s="44"/>
      <c r="Q263" s="44"/>
      <c r="R263" s="44"/>
      <c r="S263" s="44"/>
      <c r="T263" s="44"/>
      <c r="U263" s="44"/>
      <c r="V263" s="44"/>
      <c r="W263" s="44"/>
      <c r="X263" s="44"/>
      <c r="Y263" s="44"/>
      <c r="Z263" s="44"/>
      <c r="AA263" s="44"/>
      <c r="AB263" s="44"/>
      <c r="AC263" s="44"/>
    </row>
    <row r="264" spans="2:29" x14ac:dyDescent="0.2">
      <c r="B264" s="44"/>
      <c r="C264" s="44"/>
      <c r="D264" s="44"/>
      <c r="E264" s="44"/>
      <c r="F264" s="44"/>
      <c r="G264" s="44"/>
      <c r="H264" s="44"/>
      <c r="I264" s="44"/>
      <c r="J264" s="44"/>
      <c r="K264" s="44"/>
      <c r="L264" s="44"/>
      <c r="M264" s="44"/>
      <c r="N264" s="44"/>
      <c r="O264" s="44"/>
      <c r="P264" s="44"/>
      <c r="Q264" s="44"/>
      <c r="R264" s="44"/>
      <c r="S264" s="44"/>
      <c r="T264" s="44"/>
      <c r="U264" s="44"/>
      <c r="V264" s="44"/>
      <c r="W264" s="44"/>
      <c r="X264" s="44"/>
      <c r="Y264" s="44"/>
      <c r="Z264" s="44"/>
      <c r="AA264" s="44"/>
      <c r="AB264" s="44"/>
      <c r="AC264" s="44"/>
    </row>
    <row r="265" spans="2:29" x14ac:dyDescent="0.2">
      <c r="B265" s="44"/>
      <c r="C265" s="44"/>
      <c r="D265" s="44"/>
      <c r="E265" s="44"/>
      <c r="F265" s="44"/>
      <c r="G265" s="44"/>
      <c r="H265" s="44"/>
      <c r="I265" s="44"/>
      <c r="J265" s="44"/>
      <c r="K265" s="44"/>
      <c r="L265" s="44"/>
      <c r="M265" s="44"/>
      <c r="N265" s="44"/>
      <c r="O265" s="44"/>
      <c r="P265" s="44"/>
      <c r="Q265" s="44"/>
      <c r="R265" s="44"/>
      <c r="S265" s="44"/>
      <c r="T265" s="44"/>
      <c r="U265" s="44"/>
      <c r="V265" s="44"/>
      <c r="W265" s="44"/>
      <c r="X265" s="44"/>
      <c r="Y265" s="44"/>
      <c r="Z265" s="44"/>
      <c r="AA265" s="44"/>
      <c r="AB265" s="44"/>
      <c r="AC265" s="44"/>
    </row>
    <row r="266" spans="2:29" x14ac:dyDescent="0.2">
      <c r="B266" s="44"/>
      <c r="C266" s="44"/>
      <c r="D266" s="44"/>
      <c r="E266" s="44"/>
      <c r="F266" s="44"/>
      <c r="G266" s="44"/>
      <c r="H266" s="44"/>
      <c r="I266" s="44"/>
      <c r="J266" s="44"/>
      <c r="K266" s="44"/>
      <c r="L266" s="44"/>
      <c r="M266" s="44"/>
      <c r="N266" s="44"/>
      <c r="O266" s="44"/>
      <c r="P266" s="44"/>
      <c r="Q266" s="44"/>
      <c r="R266" s="44"/>
      <c r="S266" s="44"/>
      <c r="T266" s="44"/>
      <c r="U266" s="44"/>
      <c r="V266" s="44"/>
      <c r="W266" s="44"/>
      <c r="X266" s="44"/>
      <c r="Y266" s="44"/>
      <c r="Z266" s="44"/>
      <c r="AA266" s="44"/>
      <c r="AB266" s="44"/>
      <c r="AC266" s="44"/>
    </row>
    <row r="267" spans="2:29" x14ac:dyDescent="0.2">
      <c r="B267" s="44"/>
      <c r="C267" s="44"/>
      <c r="D267" s="44"/>
      <c r="E267" s="44"/>
      <c r="F267" s="44"/>
      <c r="G267" s="44"/>
      <c r="H267" s="44"/>
      <c r="I267" s="44"/>
      <c r="J267" s="44"/>
      <c r="K267" s="44"/>
      <c r="L267" s="44"/>
      <c r="M267" s="44"/>
      <c r="N267" s="44"/>
      <c r="O267" s="44"/>
      <c r="P267" s="44"/>
      <c r="Q267" s="44"/>
      <c r="R267" s="44"/>
      <c r="S267" s="44"/>
      <c r="T267" s="44"/>
      <c r="U267" s="44"/>
      <c r="V267" s="44"/>
      <c r="W267" s="44"/>
      <c r="X267" s="44"/>
      <c r="Y267" s="44"/>
      <c r="Z267" s="44"/>
      <c r="AA267" s="44"/>
      <c r="AB267" s="44"/>
      <c r="AC267" s="44"/>
    </row>
    <row r="268" spans="2:29" x14ac:dyDescent="0.2">
      <c r="B268" s="44"/>
      <c r="C268" s="44"/>
      <c r="D268" s="44"/>
      <c r="E268" s="44"/>
      <c r="F268" s="44"/>
      <c r="G268" s="44"/>
      <c r="H268" s="44"/>
      <c r="I268" s="44"/>
      <c r="J268" s="44"/>
      <c r="K268" s="44"/>
      <c r="L268" s="44"/>
      <c r="M268" s="44"/>
      <c r="N268" s="44"/>
      <c r="O268" s="44"/>
      <c r="P268" s="44"/>
      <c r="Q268" s="44"/>
      <c r="R268" s="44"/>
      <c r="S268" s="44"/>
      <c r="T268" s="44"/>
      <c r="U268" s="44"/>
      <c r="V268" s="44"/>
      <c r="W268" s="44"/>
      <c r="X268" s="44"/>
      <c r="Y268" s="44"/>
      <c r="Z268" s="44"/>
      <c r="AA268" s="44"/>
      <c r="AB268" s="44"/>
      <c r="AC268" s="44"/>
    </row>
    <row r="269" spans="2:29" x14ac:dyDescent="0.2">
      <c r="B269" s="44"/>
      <c r="C269" s="44"/>
      <c r="D269" s="44"/>
      <c r="E269" s="44"/>
      <c r="F269" s="44"/>
      <c r="G269" s="44"/>
      <c r="H269" s="44"/>
      <c r="I269" s="44"/>
      <c r="J269" s="44"/>
      <c r="K269" s="44"/>
      <c r="L269" s="44"/>
      <c r="M269" s="44"/>
      <c r="N269" s="44"/>
      <c r="O269" s="44"/>
      <c r="P269" s="44"/>
      <c r="Q269" s="44"/>
      <c r="R269" s="44"/>
      <c r="S269" s="44"/>
      <c r="T269" s="44"/>
      <c r="U269" s="44"/>
      <c r="V269" s="44"/>
      <c r="W269" s="44"/>
      <c r="X269" s="44"/>
      <c r="Y269" s="44"/>
      <c r="Z269" s="44"/>
      <c r="AA269" s="44"/>
      <c r="AB269" s="44"/>
      <c r="AC269" s="44"/>
    </row>
    <row r="270" spans="2:29" x14ac:dyDescent="0.2">
      <c r="B270" s="44"/>
      <c r="C270" s="44"/>
      <c r="D270" s="44"/>
      <c r="E270" s="44"/>
      <c r="F270" s="44"/>
      <c r="G270" s="44"/>
      <c r="H270" s="44"/>
      <c r="I270" s="44"/>
      <c r="J270" s="44"/>
      <c r="K270" s="44"/>
      <c r="L270" s="44"/>
      <c r="M270" s="44"/>
      <c r="N270" s="44"/>
      <c r="O270" s="44"/>
      <c r="P270" s="44"/>
      <c r="Q270" s="44"/>
      <c r="R270" s="44"/>
      <c r="S270" s="44"/>
      <c r="T270" s="44"/>
      <c r="U270" s="44"/>
      <c r="V270" s="44"/>
      <c r="W270" s="44"/>
      <c r="X270" s="44"/>
      <c r="Y270" s="44"/>
      <c r="Z270" s="44"/>
      <c r="AA270" s="44"/>
      <c r="AB270" s="44"/>
      <c r="AC270" s="44"/>
    </row>
    <row r="271" spans="2:29" x14ac:dyDescent="0.2">
      <c r="B271" s="44"/>
      <c r="C271" s="44"/>
      <c r="D271" s="44"/>
      <c r="E271" s="44"/>
      <c r="F271" s="44"/>
      <c r="G271" s="44"/>
      <c r="H271" s="44"/>
      <c r="I271" s="44"/>
      <c r="J271" s="44"/>
      <c r="K271" s="44"/>
      <c r="L271" s="44"/>
      <c r="M271" s="44"/>
      <c r="N271" s="44"/>
      <c r="O271" s="44"/>
      <c r="P271" s="44"/>
      <c r="Q271" s="44"/>
      <c r="R271" s="44"/>
      <c r="S271" s="44"/>
      <c r="T271" s="44"/>
      <c r="U271" s="44"/>
      <c r="V271" s="44"/>
      <c r="W271" s="44"/>
      <c r="X271" s="44"/>
      <c r="Y271" s="44"/>
      <c r="Z271" s="44"/>
      <c r="AA271" s="44"/>
      <c r="AB271" s="44"/>
      <c r="AC271" s="44"/>
    </row>
    <row r="272" spans="2:29" x14ac:dyDescent="0.2">
      <c r="B272" s="44"/>
      <c r="C272" s="44"/>
      <c r="D272" s="44"/>
      <c r="E272" s="44"/>
      <c r="F272" s="44"/>
      <c r="G272" s="44"/>
      <c r="H272" s="44"/>
      <c r="I272" s="44"/>
      <c r="J272" s="44"/>
      <c r="K272" s="44"/>
      <c r="L272" s="44"/>
      <c r="M272" s="44"/>
      <c r="N272" s="44"/>
      <c r="O272" s="44"/>
      <c r="P272" s="44"/>
      <c r="Q272" s="44"/>
      <c r="R272" s="44"/>
      <c r="S272" s="44"/>
      <c r="T272" s="44"/>
      <c r="U272" s="44"/>
      <c r="V272" s="44"/>
      <c r="W272" s="44"/>
      <c r="X272" s="44"/>
      <c r="Y272" s="44"/>
      <c r="Z272" s="44"/>
      <c r="AA272" s="44"/>
      <c r="AB272" s="44"/>
      <c r="AC272" s="44"/>
    </row>
    <row r="273" spans="2:29" x14ac:dyDescent="0.2">
      <c r="B273" s="44"/>
      <c r="C273" s="44"/>
      <c r="D273" s="44"/>
      <c r="E273" s="44"/>
      <c r="F273" s="44"/>
      <c r="G273" s="44"/>
      <c r="H273" s="44"/>
      <c r="I273" s="44"/>
      <c r="J273" s="44"/>
      <c r="K273" s="44"/>
      <c r="L273" s="44"/>
      <c r="M273" s="44"/>
      <c r="N273" s="44"/>
      <c r="O273" s="44"/>
      <c r="P273" s="44"/>
      <c r="Q273" s="44"/>
      <c r="R273" s="44"/>
      <c r="S273" s="44"/>
      <c r="T273" s="44"/>
      <c r="U273" s="44"/>
      <c r="V273" s="44"/>
      <c r="W273" s="44"/>
      <c r="X273" s="44"/>
      <c r="Y273" s="44"/>
      <c r="Z273" s="44"/>
      <c r="AA273" s="44"/>
      <c r="AB273" s="44"/>
      <c r="AC273" s="44"/>
    </row>
    <row r="274" spans="2:29" x14ac:dyDescent="0.2">
      <c r="B274" s="44"/>
      <c r="C274" s="44"/>
      <c r="D274" s="44"/>
      <c r="E274" s="44"/>
      <c r="F274" s="44"/>
      <c r="G274" s="44"/>
      <c r="H274" s="44"/>
      <c r="I274" s="44"/>
      <c r="J274" s="44"/>
      <c r="K274" s="44"/>
      <c r="L274" s="44"/>
      <c r="M274" s="44"/>
      <c r="N274" s="44"/>
      <c r="O274" s="44"/>
      <c r="P274" s="44"/>
      <c r="Q274" s="44"/>
      <c r="R274" s="44"/>
      <c r="S274" s="44"/>
      <c r="T274" s="44"/>
      <c r="U274" s="44"/>
      <c r="V274" s="44"/>
      <c r="W274" s="44"/>
      <c r="X274" s="44"/>
      <c r="Y274" s="44"/>
      <c r="Z274" s="44"/>
      <c r="AA274" s="44"/>
      <c r="AB274" s="44"/>
      <c r="AC274" s="44"/>
    </row>
    <row r="275" spans="2:29" x14ac:dyDescent="0.2">
      <c r="B275" s="44"/>
      <c r="C275" s="44"/>
      <c r="D275" s="44"/>
      <c r="E275" s="44"/>
      <c r="F275" s="44"/>
      <c r="G275" s="44"/>
      <c r="H275" s="44"/>
      <c r="I275" s="44"/>
      <c r="J275" s="44"/>
      <c r="K275" s="44"/>
      <c r="L275" s="44"/>
      <c r="M275" s="44"/>
      <c r="N275" s="44"/>
      <c r="O275" s="44"/>
      <c r="P275" s="44"/>
      <c r="Q275" s="44"/>
      <c r="R275" s="44"/>
      <c r="S275" s="44"/>
      <c r="T275" s="44"/>
      <c r="U275" s="44"/>
      <c r="V275" s="44"/>
      <c r="W275" s="44"/>
      <c r="X275" s="44"/>
      <c r="Y275" s="44"/>
      <c r="Z275" s="44"/>
      <c r="AA275" s="44"/>
      <c r="AB275" s="44"/>
      <c r="AC275" s="44"/>
    </row>
    <row r="276" spans="2:29" x14ac:dyDescent="0.2">
      <c r="B276" s="44"/>
      <c r="C276" s="44"/>
      <c r="D276" s="44"/>
      <c r="E276" s="44"/>
      <c r="F276" s="44"/>
      <c r="G276" s="44"/>
      <c r="H276" s="44"/>
      <c r="I276" s="44"/>
      <c r="J276" s="44"/>
      <c r="K276" s="44"/>
      <c r="L276" s="44"/>
      <c r="M276" s="44"/>
      <c r="N276" s="44"/>
      <c r="O276" s="44"/>
      <c r="P276" s="44"/>
      <c r="Q276" s="44"/>
      <c r="R276" s="44"/>
      <c r="S276" s="44"/>
      <c r="T276" s="44"/>
      <c r="U276" s="44"/>
      <c r="V276" s="44"/>
      <c r="W276" s="44"/>
      <c r="X276" s="44"/>
      <c r="Y276" s="44"/>
      <c r="Z276" s="44"/>
      <c r="AA276" s="44"/>
      <c r="AB276" s="44"/>
      <c r="AC276" s="44"/>
    </row>
    <row r="277" spans="2:29" x14ac:dyDescent="0.2">
      <c r="B277" s="44"/>
      <c r="C277" s="44"/>
      <c r="D277" s="44"/>
      <c r="E277" s="44"/>
      <c r="F277" s="44"/>
      <c r="G277" s="44"/>
      <c r="H277" s="44"/>
      <c r="I277" s="44"/>
      <c r="J277" s="44"/>
      <c r="K277" s="44"/>
      <c r="L277" s="44"/>
      <c r="M277" s="44"/>
      <c r="N277" s="44"/>
      <c r="O277" s="44"/>
      <c r="P277" s="44"/>
      <c r="Q277" s="44"/>
      <c r="R277" s="44"/>
      <c r="S277" s="44"/>
      <c r="T277" s="44"/>
      <c r="U277" s="44"/>
      <c r="V277" s="44"/>
      <c r="W277" s="44"/>
      <c r="X277" s="44"/>
      <c r="Y277" s="44"/>
      <c r="Z277" s="44"/>
      <c r="AA277" s="44"/>
      <c r="AB277" s="44"/>
      <c r="AC277" s="44"/>
    </row>
    <row r="278" spans="2:29" x14ac:dyDescent="0.2">
      <c r="B278" s="44"/>
      <c r="C278" s="44"/>
      <c r="D278" s="44"/>
      <c r="E278" s="44"/>
      <c r="F278" s="44"/>
      <c r="G278" s="44"/>
      <c r="H278" s="44"/>
      <c r="I278" s="44"/>
      <c r="J278" s="44"/>
      <c r="K278" s="44"/>
      <c r="L278" s="44"/>
      <c r="M278" s="44"/>
      <c r="N278" s="44"/>
      <c r="O278" s="44"/>
      <c r="P278" s="44"/>
      <c r="Q278" s="44"/>
      <c r="R278" s="44"/>
      <c r="S278" s="44"/>
      <c r="T278" s="44"/>
      <c r="U278" s="44"/>
      <c r="V278" s="44"/>
      <c r="W278" s="44"/>
      <c r="X278" s="44"/>
      <c r="Y278" s="44"/>
      <c r="Z278" s="44"/>
      <c r="AA278" s="44"/>
      <c r="AB278" s="44"/>
      <c r="AC278" s="44"/>
    </row>
    <row r="279" spans="2:29" x14ac:dyDescent="0.2">
      <c r="B279" s="44"/>
      <c r="C279" s="44"/>
      <c r="D279" s="44"/>
      <c r="E279" s="44"/>
      <c r="F279" s="44"/>
      <c r="G279" s="44"/>
      <c r="H279" s="44"/>
      <c r="I279" s="44"/>
      <c r="J279" s="44"/>
      <c r="K279" s="44"/>
      <c r="L279" s="44"/>
      <c r="M279" s="44"/>
      <c r="N279" s="44"/>
      <c r="O279" s="44"/>
      <c r="P279" s="44"/>
      <c r="Q279" s="44"/>
      <c r="R279" s="44"/>
      <c r="S279" s="44"/>
      <c r="T279" s="44"/>
      <c r="U279" s="44"/>
      <c r="V279" s="44"/>
      <c r="W279" s="44"/>
      <c r="X279" s="44"/>
      <c r="Y279" s="44"/>
      <c r="Z279" s="44"/>
      <c r="AA279" s="44"/>
      <c r="AB279" s="44"/>
      <c r="AC279" s="44"/>
    </row>
    <row r="280" spans="2:29" x14ac:dyDescent="0.2">
      <c r="B280" s="44"/>
      <c r="C280" s="44"/>
      <c r="D280" s="44"/>
      <c r="E280" s="44"/>
      <c r="F280" s="44"/>
      <c r="G280" s="44"/>
      <c r="H280" s="44"/>
      <c r="I280" s="44"/>
      <c r="J280" s="44"/>
      <c r="K280" s="44"/>
      <c r="L280" s="44"/>
      <c r="M280" s="44"/>
      <c r="N280" s="44"/>
      <c r="O280" s="44"/>
      <c r="P280" s="44"/>
      <c r="Q280" s="44"/>
      <c r="R280" s="44"/>
      <c r="S280" s="44"/>
      <c r="T280" s="44"/>
      <c r="U280" s="44"/>
      <c r="V280" s="44"/>
      <c r="W280" s="44"/>
      <c r="X280" s="44"/>
      <c r="Y280" s="44"/>
      <c r="Z280" s="44"/>
      <c r="AA280" s="44"/>
      <c r="AB280" s="44"/>
      <c r="AC280" s="44"/>
    </row>
    <row r="281" spans="2:29" x14ac:dyDescent="0.2">
      <c r="B281" s="44"/>
      <c r="C281" s="44"/>
      <c r="D281" s="44"/>
      <c r="E281" s="44"/>
      <c r="F281" s="44"/>
      <c r="G281" s="44"/>
      <c r="H281" s="44"/>
      <c r="I281" s="44"/>
      <c r="J281" s="44"/>
      <c r="K281" s="44"/>
      <c r="L281" s="44"/>
      <c r="M281" s="44"/>
      <c r="N281" s="44"/>
      <c r="O281" s="44"/>
      <c r="P281" s="44"/>
      <c r="Q281" s="44"/>
      <c r="R281" s="44"/>
      <c r="S281" s="44"/>
      <c r="T281" s="44"/>
      <c r="U281" s="44"/>
      <c r="V281" s="44"/>
      <c r="W281" s="44"/>
      <c r="X281" s="44"/>
      <c r="Y281" s="44"/>
      <c r="Z281" s="44"/>
      <c r="AA281" s="44"/>
      <c r="AB281" s="44"/>
      <c r="AC281" s="44"/>
    </row>
    <row r="282" spans="2:29" x14ac:dyDescent="0.2">
      <c r="B282" s="44"/>
      <c r="C282" s="44"/>
      <c r="D282" s="44"/>
      <c r="E282" s="44"/>
      <c r="F282" s="44"/>
      <c r="G282" s="44"/>
      <c r="H282" s="44"/>
      <c r="I282" s="44"/>
      <c r="J282" s="44"/>
      <c r="K282" s="44"/>
      <c r="L282" s="44"/>
      <c r="M282" s="44"/>
      <c r="N282" s="44"/>
      <c r="O282" s="44"/>
      <c r="P282" s="44"/>
      <c r="Q282" s="44"/>
      <c r="R282" s="44"/>
      <c r="S282" s="44"/>
      <c r="T282" s="44"/>
      <c r="U282" s="44"/>
      <c r="V282" s="44"/>
      <c r="W282" s="44"/>
      <c r="X282" s="44"/>
      <c r="Y282" s="44"/>
      <c r="Z282" s="44"/>
      <c r="AA282" s="44"/>
      <c r="AB282" s="44"/>
      <c r="AC282" s="44"/>
    </row>
    <row r="283" spans="2:29" x14ac:dyDescent="0.2">
      <c r="B283" s="44"/>
      <c r="C283" s="44"/>
      <c r="D283" s="44"/>
      <c r="E283" s="44"/>
      <c r="F283" s="44"/>
      <c r="G283" s="44"/>
      <c r="H283" s="44"/>
      <c r="I283" s="44"/>
      <c r="J283" s="44"/>
      <c r="K283" s="44"/>
      <c r="L283" s="44"/>
      <c r="M283" s="44"/>
      <c r="N283" s="44"/>
      <c r="O283" s="44"/>
      <c r="P283" s="44"/>
      <c r="Q283" s="44"/>
      <c r="R283" s="44"/>
      <c r="S283" s="44"/>
      <c r="T283" s="44"/>
      <c r="U283" s="44"/>
      <c r="V283" s="44"/>
      <c r="W283" s="44"/>
      <c r="X283" s="44"/>
      <c r="Y283" s="44"/>
      <c r="Z283" s="44"/>
      <c r="AA283" s="44"/>
      <c r="AB283" s="44"/>
      <c r="AC283" s="44"/>
    </row>
    <row r="284" spans="2:29" x14ac:dyDescent="0.2">
      <c r="B284" s="44"/>
      <c r="C284" s="44"/>
      <c r="D284" s="44"/>
      <c r="E284" s="44"/>
      <c r="F284" s="44"/>
      <c r="G284" s="44"/>
      <c r="H284" s="44"/>
      <c r="I284" s="44"/>
      <c r="J284" s="44"/>
      <c r="K284" s="44"/>
      <c r="L284" s="44"/>
      <c r="M284" s="44"/>
      <c r="N284" s="44"/>
      <c r="O284" s="44"/>
      <c r="P284" s="44"/>
      <c r="Q284" s="44"/>
      <c r="R284" s="44"/>
      <c r="S284" s="44"/>
      <c r="T284" s="44"/>
      <c r="U284" s="44"/>
      <c r="V284" s="44"/>
      <c r="W284" s="44"/>
      <c r="X284" s="44"/>
      <c r="Y284" s="44"/>
      <c r="Z284" s="44"/>
      <c r="AA284" s="44"/>
      <c r="AB284" s="44"/>
      <c r="AC284" s="44"/>
    </row>
    <row r="285" spans="2:29" x14ac:dyDescent="0.2">
      <c r="B285" s="44"/>
      <c r="C285" s="44"/>
      <c r="D285" s="44"/>
      <c r="E285" s="44"/>
      <c r="F285" s="44"/>
      <c r="G285" s="44"/>
      <c r="H285" s="44"/>
      <c r="I285" s="44"/>
      <c r="J285" s="44"/>
      <c r="K285" s="44"/>
      <c r="L285" s="44"/>
      <c r="M285" s="44"/>
      <c r="N285" s="44"/>
      <c r="O285" s="44"/>
      <c r="P285" s="44"/>
      <c r="Q285" s="44"/>
      <c r="R285" s="44"/>
      <c r="S285" s="44"/>
      <c r="T285" s="44"/>
      <c r="U285" s="44"/>
      <c r="V285" s="44"/>
      <c r="W285" s="44"/>
      <c r="X285" s="44"/>
      <c r="Y285" s="44"/>
      <c r="Z285" s="44"/>
      <c r="AA285" s="44"/>
      <c r="AB285" s="44"/>
      <c r="AC285" s="44"/>
    </row>
    <row r="286" spans="2:29" x14ac:dyDescent="0.2">
      <c r="B286" s="44"/>
      <c r="C286" s="44"/>
      <c r="D286" s="44"/>
      <c r="E286" s="44"/>
      <c r="F286" s="44"/>
      <c r="G286" s="44"/>
      <c r="H286" s="44"/>
      <c r="I286" s="44"/>
      <c r="J286" s="44"/>
      <c r="K286" s="44"/>
      <c r="L286" s="44"/>
      <c r="M286" s="44"/>
      <c r="N286" s="44"/>
      <c r="O286" s="44"/>
      <c r="P286" s="44"/>
      <c r="Q286" s="44"/>
      <c r="R286" s="44"/>
      <c r="S286" s="44"/>
      <c r="T286" s="44"/>
      <c r="U286" s="44"/>
      <c r="V286" s="44"/>
      <c r="W286" s="44"/>
      <c r="X286" s="44"/>
      <c r="Y286" s="44"/>
      <c r="Z286" s="44"/>
      <c r="AA286" s="44"/>
      <c r="AB286" s="44"/>
      <c r="AC286" s="44"/>
    </row>
    <row r="287" spans="2:29" x14ac:dyDescent="0.2">
      <c r="B287" s="44"/>
      <c r="C287" s="44"/>
      <c r="D287" s="44"/>
      <c r="E287" s="44"/>
      <c r="F287" s="44"/>
      <c r="G287" s="44"/>
      <c r="H287" s="44"/>
      <c r="I287" s="44"/>
      <c r="J287" s="44"/>
      <c r="K287" s="44"/>
      <c r="L287" s="44"/>
      <c r="M287" s="44"/>
      <c r="N287" s="44"/>
      <c r="O287" s="44"/>
      <c r="P287" s="44"/>
      <c r="Q287" s="44"/>
      <c r="R287" s="44"/>
      <c r="S287" s="44"/>
      <c r="T287" s="44"/>
      <c r="U287" s="44"/>
      <c r="V287" s="44"/>
      <c r="W287" s="44"/>
      <c r="X287" s="44"/>
      <c r="Y287" s="44"/>
      <c r="Z287" s="44"/>
      <c r="AA287" s="44"/>
      <c r="AB287" s="44"/>
      <c r="AC287" s="44"/>
    </row>
    <row r="288" spans="2:29" x14ac:dyDescent="0.2">
      <c r="B288" s="44"/>
      <c r="C288" s="44"/>
      <c r="D288" s="44"/>
      <c r="E288" s="44"/>
      <c r="F288" s="44"/>
      <c r="G288" s="44"/>
      <c r="H288" s="44"/>
      <c r="I288" s="44"/>
      <c r="J288" s="44"/>
      <c r="K288" s="44"/>
      <c r="L288" s="44"/>
      <c r="M288" s="44"/>
      <c r="N288" s="44"/>
      <c r="O288" s="44"/>
      <c r="P288" s="44"/>
      <c r="Q288" s="44"/>
      <c r="R288" s="44"/>
      <c r="S288" s="44"/>
      <c r="T288" s="44"/>
      <c r="U288" s="44"/>
      <c r="V288" s="44"/>
      <c r="W288" s="44"/>
      <c r="X288" s="44"/>
      <c r="Y288" s="44"/>
      <c r="Z288" s="44"/>
      <c r="AA288" s="44"/>
      <c r="AB288" s="44"/>
      <c r="AC288" s="44"/>
    </row>
    <row r="289" spans="2:29" x14ac:dyDescent="0.2">
      <c r="B289" s="44"/>
      <c r="C289" s="44"/>
      <c r="D289" s="44"/>
      <c r="E289" s="44"/>
      <c r="F289" s="44"/>
      <c r="G289" s="44"/>
      <c r="H289" s="44"/>
      <c r="I289" s="44"/>
      <c r="J289" s="44"/>
      <c r="K289" s="44"/>
      <c r="L289" s="44"/>
      <c r="M289" s="44"/>
      <c r="N289" s="44"/>
      <c r="O289" s="44"/>
      <c r="P289" s="44"/>
      <c r="Q289" s="44"/>
      <c r="R289" s="44"/>
      <c r="S289" s="44"/>
      <c r="T289" s="44"/>
      <c r="U289" s="44"/>
      <c r="V289" s="44"/>
      <c r="W289" s="44"/>
      <c r="X289" s="44"/>
      <c r="Y289" s="44"/>
      <c r="Z289" s="44"/>
      <c r="AA289" s="44"/>
      <c r="AB289" s="44"/>
      <c r="AC289" s="44"/>
    </row>
    <row r="290" spans="2:29" x14ac:dyDescent="0.2">
      <c r="B290" s="44"/>
      <c r="C290" s="44"/>
      <c r="D290" s="44"/>
      <c r="E290" s="44"/>
      <c r="F290" s="44"/>
      <c r="G290" s="44"/>
      <c r="H290" s="44"/>
      <c r="I290" s="44"/>
      <c r="J290" s="44"/>
      <c r="K290" s="44"/>
      <c r="L290" s="44"/>
      <c r="M290" s="44"/>
      <c r="N290" s="44"/>
      <c r="O290" s="44"/>
      <c r="P290" s="44"/>
      <c r="Q290" s="44"/>
      <c r="R290" s="44"/>
      <c r="S290" s="44"/>
      <c r="T290" s="44"/>
      <c r="U290" s="44"/>
      <c r="V290" s="44"/>
      <c r="W290" s="44"/>
      <c r="X290" s="44"/>
      <c r="Y290" s="44"/>
      <c r="Z290" s="44"/>
      <c r="AA290" s="44"/>
      <c r="AB290" s="44"/>
      <c r="AC290" s="44"/>
    </row>
    <row r="291" spans="2:29" x14ac:dyDescent="0.2">
      <c r="B291" s="44"/>
      <c r="C291" s="44"/>
      <c r="D291" s="44"/>
      <c r="E291" s="44"/>
      <c r="F291" s="44"/>
      <c r="G291" s="44"/>
      <c r="H291" s="44"/>
      <c r="I291" s="44"/>
      <c r="J291" s="44"/>
      <c r="K291" s="44"/>
      <c r="L291" s="44"/>
      <c r="M291" s="44"/>
      <c r="N291" s="44"/>
      <c r="O291" s="44"/>
      <c r="P291" s="44"/>
      <c r="Q291" s="44"/>
      <c r="R291" s="44"/>
      <c r="S291" s="44"/>
      <c r="T291" s="44"/>
      <c r="U291" s="44"/>
      <c r="V291" s="44"/>
      <c r="W291" s="44"/>
      <c r="X291" s="44"/>
      <c r="Y291" s="44"/>
      <c r="Z291" s="44"/>
      <c r="AA291" s="44"/>
      <c r="AB291" s="44"/>
      <c r="AC291" s="44"/>
    </row>
    <row r="292" spans="2:29" x14ac:dyDescent="0.2">
      <c r="B292" s="44"/>
      <c r="C292" s="44"/>
      <c r="D292" s="44"/>
      <c r="E292" s="44"/>
      <c r="F292" s="44"/>
      <c r="G292" s="44"/>
      <c r="H292" s="44"/>
      <c r="I292" s="44"/>
      <c r="J292" s="44"/>
      <c r="K292" s="44"/>
      <c r="L292" s="44"/>
      <c r="M292" s="44"/>
      <c r="N292" s="44"/>
      <c r="O292" s="44"/>
      <c r="P292" s="44"/>
      <c r="Q292" s="44"/>
      <c r="R292" s="44"/>
      <c r="S292" s="44"/>
      <c r="T292" s="44"/>
      <c r="U292" s="44"/>
      <c r="V292" s="44"/>
      <c r="W292" s="44"/>
      <c r="X292" s="44"/>
      <c r="Y292" s="44"/>
      <c r="Z292" s="44"/>
      <c r="AA292" s="44"/>
      <c r="AB292" s="44"/>
      <c r="AC292" s="44"/>
    </row>
    <row r="293" spans="2:29" x14ac:dyDescent="0.2">
      <c r="B293" s="44"/>
      <c r="C293" s="44"/>
      <c r="D293" s="44"/>
      <c r="E293" s="44"/>
      <c r="F293" s="44"/>
      <c r="G293" s="44"/>
      <c r="H293" s="44"/>
      <c r="I293" s="44"/>
      <c r="J293" s="44"/>
      <c r="K293" s="44"/>
      <c r="L293" s="44"/>
      <c r="M293" s="44"/>
      <c r="N293" s="44"/>
      <c r="O293" s="44"/>
      <c r="P293" s="44"/>
      <c r="Q293" s="44"/>
      <c r="R293" s="44"/>
      <c r="S293" s="44"/>
      <c r="T293" s="44"/>
      <c r="U293" s="44"/>
      <c r="V293" s="44"/>
      <c r="W293" s="44"/>
      <c r="X293" s="44"/>
      <c r="Y293" s="44"/>
      <c r="Z293" s="44"/>
      <c r="AA293" s="44"/>
      <c r="AB293" s="44"/>
      <c r="AC293" s="44"/>
    </row>
    <row r="294" spans="2:29" x14ac:dyDescent="0.2">
      <c r="B294" s="44"/>
      <c r="C294" s="44"/>
      <c r="D294" s="44"/>
      <c r="E294" s="44"/>
      <c r="F294" s="44"/>
      <c r="G294" s="44"/>
      <c r="H294" s="44"/>
      <c r="I294" s="44"/>
      <c r="J294" s="44"/>
      <c r="K294" s="44"/>
      <c r="L294" s="44"/>
      <c r="M294" s="44"/>
      <c r="N294" s="44"/>
      <c r="O294" s="44"/>
      <c r="P294" s="44"/>
      <c r="Q294" s="44"/>
      <c r="R294" s="44"/>
      <c r="S294" s="44"/>
      <c r="T294" s="44"/>
      <c r="U294" s="44"/>
      <c r="V294" s="44"/>
      <c r="W294" s="44"/>
      <c r="X294" s="44"/>
      <c r="Y294" s="44"/>
      <c r="Z294" s="44"/>
      <c r="AA294" s="44"/>
      <c r="AB294" s="44"/>
      <c r="AC294" s="44"/>
    </row>
    <row r="295" spans="2:29" x14ac:dyDescent="0.2">
      <c r="B295" s="44"/>
      <c r="C295" s="44"/>
      <c r="D295" s="44"/>
      <c r="E295" s="44"/>
      <c r="F295" s="44"/>
      <c r="G295" s="44"/>
      <c r="H295" s="44"/>
      <c r="I295" s="44"/>
      <c r="J295" s="44"/>
      <c r="K295" s="44"/>
      <c r="L295" s="44"/>
      <c r="M295" s="44"/>
      <c r="N295" s="44"/>
      <c r="O295" s="44"/>
      <c r="P295" s="44"/>
      <c r="Q295" s="44"/>
      <c r="R295" s="44"/>
      <c r="S295" s="44"/>
      <c r="T295" s="44"/>
      <c r="U295" s="44"/>
      <c r="V295" s="44"/>
      <c r="W295" s="44"/>
      <c r="X295" s="44"/>
      <c r="Y295" s="44"/>
      <c r="Z295" s="44"/>
      <c r="AA295" s="44"/>
      <c r="AB295" s="44"/>
      <c r="AC295" s="44"/>
    </row>
    <row r="296" spans="2:29" x14ac:dyDescent="0.2">
      <c r="B296" s="44"/>
      <c r="C296" s="44"/>
      <c r="D296" s="44"/>
      <c r="E296" s="44"/>
      <c r="F296" s="44"/>
      <c r="G296" s="44"/>
      <c r="H296" s="44"/>
      <c r="I296" s="44"/>
      <c r="J296" s="44"/>
      <c r="K296" s="44"/>
      <c r="L296" s="44"/>
      <c r="M296" s="44"/>
      <c r="N296" s="44"/>
      <c r="O296" s="44"/>
      <c r="P296" s="44"/>
      <c r="Q296" s="44"/>
      <c r="R296" s="44"/>
      <c r="S296" s="44"/>
      <c r="T296" s="44"/>
      <c r="U296" s="44"/>
      <c r="V296" s="44"/>
      <c r="W296" s="44"/>
      <c r="X296" s="44"/>
      <c r="Y296" s="44"/>
      <c r="Z296" s="44"/>
      <c r="AA296" s="44"/>
      <c r="AB296" s="44"/>
      <c r="AC296" s="44"/>
    </row>
    <row r="297" spans="2:29" x14ac:dyDescent="0.2">
      <c r="B297" s="44"/>
      <c r="C297" s="44"/>
      <c r="D297" s="44"/>
      <c r="E297" s="44"/>
      <c r="F297" s="44"/>
      <c r="G297" s="44"/>
      <c r="H297" s="44"/>
      <c r="I297" s="44"/>
      <c r="J297" s="44"/>
      <c r="K297" s="44"/>
      <c r="L297" s="44"/>
      <c r="M297" s="44"/>
      <c r="N297" s="44"/>
      <c r="O297" s="44"/>
      <c r="P297" s="44"/>
      <c r="Q297" s="44"/>
      <c r="R297" s="44"/>
      <c r="S297" s="44"/>
      <c r="T297" s="44"/>
      <c r="U297" s="44"/>
      <c r="V297" s="44"/>
      <c r="W297" s="44"/>
      <c r="X297" s="44"/>
      <c r="Y297" s="44"/>
      <c r="Z297" s="44"/>
      <c r="AA297" s="44"/>
      <c r="AB297" s="44"/>
      <c r="AC297" s="44"/>
    </row>
    <row r="298" spans="2:29" x14ac:dyDescent="0.2">
      <c r="B298" s="44"/>
      <c r="C298" s="44"/>
      <c r="D298" s="44"/>
      <c r="E298" s="44"/>
      <c r="F298" s="44"/>
      <c r="G298" s="44"/>
      <c r="H298" s="44"/>
      <c r="I298" s="44"/>
      <c r="J298" s="44"/>
      <c r="K298" s="44"/>
      <c r="L298" s="44"/>
      <c r="M298" s="44"/>
      <c r="N298" s="44"/>
      <c r="O298" s="44"/>
      <c r="P298" s="44"/>
      <c r="Q298" s="44"/>
      <c r="R298" s="44"/>
      <c r="S298" s="44"/>
      <c r="T298" s="44"/>
      <c r="U298" s="44"/>
      <c r="V298" s="44"/>
      <c r="W298" s="44"/>
      <c r="X298" s="44"/>
      <c r="Y298" s="44"/>
      <c r="Z298" s="44"/>
      <c r="AA298" s="44"/>
      <c r="AB298" s="44"/>
      <c r="AC298" s="44"/>
    </row>
    <row r="299" spans="2:29" x14ac:dyDescent="0.2">
      <c r="B299" s="44"/>
      <c r="C299" s="44"/>
      <c r="D299" s="44"/>
      <c r="E299" s="44"/>
      <c r="F299" s="44"/>
      <c r="G299" s="44"/>
      <c r="H299" s="44"/>
      <c r="I299" s="44"/>
      <c r="J299" s="44"/>
      <c r="K299" s="44"/>
      <c r="L299" s="44"/>
      <c r="M299" s="44"/>
      <c r="N299" s="44"/>
      <c r="O299" s="44"/>
      <c r="P299" s="44"/>
      <c r="Q299" s="44"/>
      <c r="R299" s="44"/>
      <c r="S299" s="44"/>
      <c r="T299" s="44"/>
      <c r="U299" s="44"/>
      <c r="V299" s="44"/>
      <c r="W299" s="44"/>
      <c r="X299" s="44"/>
      <c r="Y299" s="44"/>
      <c r="Z299" s="44"/>
      <c r="AA299" s="44"/>
      <c r="AB299" s="44"/>
      <c r="AC299" s="44"/>
    </row>
    <row r="300" spans="2:29" x14ac:dyDescent="0.2">
      <c r="B300" s="44"/>
      <c r="C300" s="44"/>
      <c r="D300" s="44"/>
      <c r="E300" s="44"/>
      <c r="F300" s="44"/>
      <c r="G300" s="44"/>
      <c r="H300" s="44"/>
      <c r="I300" s="44"/>
      <c r="J300" s="44"/>
      <c r="K300" s="44"/>
      <c r="L300" s="44"/>
      <c r="M300" s="44"/>
      <c r="N300" s="44"/>
      <c r="O300" s="44"/>
      <c r="P300" s="44"/>
      <c r="Q300" s="44"/>
      <c r="R300" s="44"/>
      <c r="S300" s="44"/>
      <c r="T300" s="44"/>
      <c r="U300" s="44"/>
      <c r="V300" s="44"/>
      <c r="W300" s="44"/>
      <c r="X300" s="44"/>
      <c r="Y300" s="44"/>
      <c r="Z300" s="44"/>
      <c r="AA300" s="44"/>
      <c r="AB300" s="44"/>
      <c r="AC300" s="44"/>
    </row>
    <row r="301" spans="2:29" x14ac:dyDescent="0.2">
      <c r="B301" s="44"/>
      <c r="C301" s="44"/>
      <c r="D301" s="44"/>
      <c r="E301" s="44"/>
      <c r="F301" s="44"/>
      <c r="G301" s="44"/>
      <c r="H301" s="44"/>
      <c r="I301" s="44"/>
      <c r="J301" s="44"/>
      <c r="K301" s="44"/>
      <c r="L301" s="44"/>
      <c r="M301" s="44"/>
      <c r="N301" s="44"/>
      <c r="O301" s="44"/>
      <c r="P301" s="44"/>
      <c r="Q301" s="44"/>
      <c r="R301" s="44"/>
      <c r="S301" s="44"/>
      <c r="T301" s="44"/>
      <c r="U301" s="44"/>
      <c r="V301" s="44"/>
      <c r="W301" s="44"/>
      <c r="X301" s="44"/>
      <c r="Y301" s="44"/>
      <c r="Z301" s="44"/>
      <c r="AA301" s="44"/>
      <c r="AB301" s="44"/>
      <c r="AC301" s="44"/>
    </row>
    <row r="302" spans="2:29" x14ac:dyDescent="0.2">
      <c r="B302" s="44"/>
      <c r="C302" s="44"/>
      <c r="D302" s="44"/>
      <c r="E302" s="44"/>
      <c r="F302" s="44"/>
      <c r="G302" s="44"/>
      <c r="H302" s="44"/>
      <c r="I302" s="44"/>
      <c r="J302" s="44"/>
      <c r="K302" s="44"/>
      <c r="L302" s="44"/>
      <c r="M302" s="44"/>
      <c r="N302" s="44"/>
      <c r="O302" s="44"/>
      <c r="P302" s="44"/>
      <c r="Q302" s="44"/>
      <c r="R302" s="44"/>
      <c r="S302" s="44"/>
      <c r="T302" s="44"/>
      <c r="U302" s="44"/>
      <c r="V302" s="44"/>
      <c r="W302" s="44"/>
      <c r="X302" s="44"/>
      <c r="Y302" s="44"/>
      <c r="Z302" s="44"/>
      <c r="AA302" s="44"/>
      <c r="AB302" s="44"/>
      <c r="AC302" s="44"/>
    </row>
    <row r="303" spans="2:29" x14ac:dyDescent="0.2">
      <c r="B303" s="44"/>
      <c r="C303" s="44"/>
      <c r="D303" s="44"/>
      <c r="E303" s="44"/>
      <c r="F303" s="44"/>
      <c r="G303" s="44"/>
      <c r="H303" s="44"/>
      <c r="I303" s="44"/>
      <c r="J303" s="44"/>
      <c r="K303" s="44"/>
      <c r="L303" s="44"/>
      <c r="M303" s="44"/>
      <c r="N303" s="44"/>
      <c r="O303" s="44"/>
      <c r="P303" s="44"/>
      <c r="Q303" s="44"/>
      <c r="R303" s="44"/>
      <c r="S303" s="44"/>
      <c r="T303" s="44"/>
      <c r="U303" s="44"/>
      <c r="V303" s="44"/>
      <c r="W303" s="44"/>
      <c r="X303" s="44"/>
      <c r="Y303" s="44"/>
      <c r="Z303" s="44"/>
      <c r="AA303" s="44"/>
      <c r="AB303" s="44"/>
      <c r="AC303" s="44"/>
    </row>
    <row r="304" spans="2:29" x14ac:dyDescent="0.2">
      <c r="B304" s="44"/>
      <c r="C304" s="44"/>
      <c r="D304" s="44"/>
      <c r="E304" s="44"/>
      <c r="F304" s="44"/>
      <c r="G304" s="44"/>
      <c r="H304" s="44"/>
      <c r="I304" s="44"/>
      <c r="J304" s="44"/>
      <c r="K304" s="44"/>
      <c r="L304" s="44"/>
      <c r="M304" s="44"/>
      <c r="N304" s="44"/>
      <c r="O304" s="44"/>
      <c r="P304" s="44"/>
      <c r="Q304" s="44"/>
      <c r="R304" s="44"/>
      <c r="S304" s="44"/>
      <c r="T304" s="44"/>
      <c r="U304" s="44"/>
      <c r="V304" s="44"/>
      <c r="W304" s="44"/>
      <c r="X304" s="44"/>
      <c r="Y304" s="44"/>
      <c r="Z304" s="44"/>
      <c r="AA304" s="44"/>
      <c r="AB304" s="44"/>
      <c r="AC304" s="44"/>
    </row>
    <row r="305" spans="2:29" x14ac:dyDescent="0.2">
      <c r="B305" s="44"/>
      <c r="C305" s="44"/>
      <c r="D305" s="44"/>
      <c r="E305" s="44"/>
      <c r="F305" s="44"/>
      <c r="G305" s="44"/>
      <c r="H305" s="44"/>
      <c r="I305" s="44"/>
      <c r="J305" s="44"/>
      <c r="K305" s="44"/>
      <c r="L305" s="44"/>
      <c r="M305" s="44"/>
      <c r="N305" s="44"/>
      <c r="O305" s="44"/>
      <c r="P305" s="44"/>
      <c r="Q305" s="44"/>
      <c r="R305" s="44"/>
      <c r="S305" s="44"/>
      <c r="T305" s="44"/>
      <c r="U305" s="44"/>
      <c r="V305" s="44"/>
      <c r="W305" s="44"/>
      <c r="X305" s="44"/>
      <c r="Y305" s="44"/>
      <c r="Z305" s="44"/>
      <c r="AA305" s="44"/>
      <c r="AB305" s="44"/>
      <c r="AC305" s="44"/>
    </row>
    <row r="306" spans="2:29" x14ac:dyDescent="0.2">
      <c r="B306" s="44"/>
      <c r="C306" s="44"/>
      <c r="D306" s="44"/>
      <c r="E306" s="44"/>
      <c r="F306" s="44"/>
      <c r="G306" s="44"/>
      <c r="H306" s="44"/>
      <c r="I306" s="44"/>
      <c r="J306" s="44"/>
      <c r="K306" s="44"/>
      <c r="L306" s="44"/>
      <c r="M306" s="44"/>
      <c r="N306" s="44"/>
      <c r="O306" s="44"/>
      <c r="P306" s="44"/>
      <c r="Q306" s="44"/>
      <c r="R306" s="44"/>
      <c r="S306" s="44"/>
      <c r="T306" s="44"/>
      <c r="U306" s="44"/>
      <c r="V306" s="44"/>
      <c r="W306" s="44"/>
      <c r="X306" s="44"/>
      <c r="Y306" s="44"/>
      <c r="Z306" s="44"/>
      <c r="AA306" s="44"/>
      <c r="AB306" s="44"/>
      <c r="AC306" s="44"/>
    </row>
    <row r="307" spans="2:29" x14ac:dyDescent="0.2">
      <c r="B307" s="44"/>
      <c r="C307" s="44"/>
      <c r="D307" s="44"/>
      <c r="E307" s="44"/>
      <c r="F307" s="44"/>
      <c r="G307" s="44"/>
      <c r="H307" s="44"/>
      <c r="I307" s="44"/>
      <c r="J307" s="44"/>
      <c r="K307" s="44"/>
      <c r="L307" s="44"/>
      <c r="M307" s="44"/>
      <c r="N307" s="44"/>
      <c r="O307" s="44"/>
      <c r="P307" s="44"/>
      <c r="Q307" s="44"/>
      <c r="R307" s="44"/>
      <c r="S307" s="44"/>
      <c r="T307" s="44"/>
      <c r="U307" s="44"/>
      <c r="V307" s="44"/>
      <c r="W307" s="44"/>
      <c r="X307" s="44"/>
      <c r="Y307" s="44"/>
      <c r="Z307" s="44"/>
      <c r="AA307" s="44"/>
      <c r="AB307" s="44"/>
      <c r="AC307" s="44"/>
    </row>
    <row r="308" spans="2:29" x14ac:dyDescent="0.2">
      <c r="B308" s="44"/>
      <c r="C308" s="44"/>
      <c r="D308" s="44"/>
      <c r="E308" s="44"/>
      <c r="F308" s="44"/>
      <c r="G308" s="44"/>
      <c r="H308" s="44"/>
      <c r="I308" s="44"/>
      <c r="J308" s="44"/>
      <c r="K308" s="44"/>
      <c r="L308" s="44"/>
      <c r="M308" s="44"/>
      <c r="N308" s="44"/>
      <c r="O308" s="44"/>
      <c r="P308" s="44"/>
      <c r="Q308" s="44"/>
      <c r="R308" s="44"/>
      <c r="S308" s="44"/>
      <c r="T308" s="44"/>
      <c r="U308" s="44"/>
      <c r="V308" s="44"/>
      <c r="W308" s="44"/>
      <c r="X308" s="44"/>
      <c r="Y308" s="44"/>
      <c r="Z308" s="44"/>
      <c r="AA308" s="44"/>
      <c r="AB308" s="44"/>
      <c r="AC308" s="44"/>
    </row>
    <row r="309" spans="2:29" x14ac:dyDescent="0.2">
      <c r="B309" s="44"/>
      <c r="C309" s="44"/>
      <c r="D309" s="44"/>
      <c r="E309" s="44"/>
      <c r="F309" s="44"/>
      <c r="G309" s="44"/>
      <c r="H309" s="44"/>
      <c r="I309" s="44"/>
      <c r="J309" s="44"/>
      <c r="K309" s="44"/>
      <c r="L309" s="44"/>
      <c r="M309" s="44"/>
      <c r="N309" s="44"/>
      <c r="O309" s="44"/>
      <c r="P309" s="44"/>
      <c r="Q309" s="44"/>
      <c r="R309" s="44"/>
      <c r="S309" s="44"/>
      <c r="T309" s="44"/>
      <c r="U309" s="44"/>
      <c r="V309" s="44"/>
      <c r="W309" s="44"/>
      <c r="X309" s="44"/>
      <c r="Y309" s="44"/>
      <c r="Z309" s="44"/>
      <c r="AA309" s="44"/>
      <c r="AB309" s="44"/>
      <c r="AC309" s="44"/>
    </row>
    <row r="310" spans="2:29" x14ac:dyDescent="0.2">
      <c r="B310" s="44"/>
      <c r="C310" s="44"/>
      <c r="D310" s="44"/>
      <c r="E310" s="44"/>
      <c r="F310" s="44"/>
      <c r="G310" s="44"/>
      <c r="H310" s="44"/>
      <c r="I310" s="44"/>
      <c r="J310" s="44"/>
      <c r="K310" s="44"/>
      <c r="L310" s="44"/>
      <c r="M310" s="44"/>
      <c r="N310" s="44"/>
      <c r="O310" s="44"/>
      <c r="P310" s="44"/>
      <c r="Q310" s="44"/>
      <c r="R310" s="44"/>
      <c r="S310" s="44"/>
      <c r="T310" s="44"/>
      <c r="U310" s="44"/>
      <c r="V310" s="44"/>
      <c r="W310" s="44"/>
      <c r="X310" s="44"/>
      <c r="Y310" s="44"/>
      <c r="Z310" s="44"/>
      <c r="AA310" s="44"/>
      <c r="AB310" s="44"/>
      <c r="AC310" s="44"/>
    </row>
    <row r="311" spans="2:29" x14ac:dyDescent="0.2">
      <c r="B311" s="44"/>
      <c r="C311" s="44"/>
      <c r="D311" s="44"/>
      <c r="E311" s="44"/>
      <c r="F311" s="44"/>
      <c r="G311" s="44"/>
      <c r="H311" s="44"/>
      <c r="I311" s="44"/>
      <c r="J311" s="44"/>
      <c r="K311" s="44"/>
      <c r="L311" s="44"/>
      <c r="M311" s="44"/>
      <c r="N311" s="44"/>
      <c r="O311" s="44"/>
      <c r="P311" s="44"/>
      <c r="Q311" s="44"/>
      <c r="R311" s="44"/>
      <c r="S311" s="44"/>
      <c r="T311" s="44"/>
      <c r="U311" s="44"/>
      <c r="V311" s="44"/>
      <c r="W311" s="44"/>
      <c r="X311" s="44"/>
      <c r="Y311" s="44"/>
      <c r="Z311" s="44"/>
      <c r="AA311" s="44"/>
      <c r="AB311" s="44"/>
      <c r="AC311" s="44"/>
    </row>
    <row r="312" spans="2:29" x14ac:dyDescent="0.2">
      <c r="B312" s="44"/>
      <c r="C312" s="44"/>
      <c r="D312" s="44"/>
      <c r="E312" s="44"/>
      <c r="F312" s="44"/>
      <c r="G312" s="44"/>
      <c r="H312" s="44"/>
      <c r="I312" s="44"/>
      <c r="J312" s="44"/>
      <c r="K312" s="44"/>
      <c r="L312" s="44"/>
      <c r="M312" s="44"/>
      <c r="N312" s="44"/>
      <c r="O312" s="44"/>
      <c r="P312" s="44"/>
      <c r="Q312" s="44"/>
      <c r="R312" s="44"/>
      <c r="S312" s="44"/>
      <c r="T312" s="44"/>
      <c r="U312" s="44"/>
      <c r="V312" s="44"/>
      <c r="W312" s="44"/>
      <c r="X312" s="44"/>
      <c r="Y312" s="44"/>
      <c r="Z312" s="44"/>
      <c r="AA312" s="44"/>
      <c r="AB312" s="44"/>
      <c r="AC312" s="44"/>
    </row>
    <row r="313" spans="2:29" x14ac:dyDescent="0.2">
      <c r="B313" s="44"/>
      <c r="C313" s="44"/>
      <c r="D313" s="44"/>
      <c r="E313" s="44"/>
      <c r="F313" s="44"/>
      <c r="G313" s="44"/>
      <c r="H313" s="44"/>
      <c r="I313" s="44"/>
      <c r="J313" s="44"/>
      <c r="K313" s="44"/>
      <c r="L313" s="44"/>
      <c r="M313" s="44"/>
      <c r="N313" s="44"/>
      <c r="O313" s="44"/>
      <c r="P313" s="44"/>
      <c r="Q313" s="44"/>
      <c r="R313" s="44"/>
      <c r="S313" s="44"/>
      <c r="T313" s="44"/>
      <c r="U313" s="44"/>
      <c r="V313" s="44"/>
      <c r="W313" s="44"/>
      <c r="X313" s="44"/>
      <c r="Y313" s="44"/>
      <c r="Z313" s="44"/>
      <c r="AA313" s="44"/>
      <c r="AB313" s="44"/>
      <c r="AC313" s="44"/>
    </row>
    <row r="314" spans="2:29" x14ac:dyDescent="0.2">
      <c r="B314" s="44"/>
      <c r="C314" s="44"/>
      <c r="D314" s="44"/>
      <c r="E314" s="44"/>
      <c r="F314" s="44"/>
      <c r="G314" s="44"/>
      <c r="H314" s="44"/>
      <c r="I314" s="44"/>
      <c r="J314" s="44"/>
      <c r="K314" s="44"/>
      <c r="L314" s="44"/>
      <c r="M314" s="44"/>
      <c r="N314" s="44"/>
      <c r="O314" s="44"/>
      <c r="P314" s="44"/>
      <c r="Q314" s="44"/>
      <c r="R314" s="44"/>
      <c r="S314" s="44"/>
      <c r="T314" s="44"/>
      <c r="U314" s="44"/>
      <c r="V314" s="44"/>
      <c r="W314" s="44"/>
      <c r="X314" s="44"/>
      <c r="Y314" s="44"/>
      <c r="Z314" s="44"/>
      <c r="AA314" s="44"/>
      <c r="AB314" s="44"/>
      <c r="AC314" s="44"/>
    </row>
    <row r="315" spans="2:29" x14ac:dyDescent="0.2">
      <c r="B315" s="44"/>
      <c r="C315" s="44"/>
      <c r="D315" s="44"/>
      <c r="E315" s="44"/>
      <c r="F315" s="44"/>
      <c r="G315" s="44"/>
      <c r="H315" s="44"/>
      <c r="I315" s="44"/>
      <c r="J315" s="44"/>
      <c r="K315" s="44"/>
      <c r="L315" s="44"/>
      <c r="M315" s="44"/>
      <c r="N315" s="44"/>
      <c r="O315" s="44"/>
      <c r="P315" s="44"/>
      <c r="Q315" s="44"/>
      <c r="R315" s="44"/>
      <c r="S315" s="44"/>
      <c r="T315" s="44"/>
      <c r="U315" s="44"/>
      <c r="V315" s="44"/>
      <c r="W315" s="44"/>
      <c r="X315" s="44"/>
      <c r="Y315" s="44"/>
      <c r="Z315" s="44"/>
      <c r="AA315" s="44"/>
      <c r="AB315" s="44"/>
      <c r="AC315" s="44"/>
    </row>
    <row r="316" spans="2:29" x14ac:dyDescent="0.2">
      <c r="B316" s="44"/>
      <c r="C316" s="44"/>
      <c r="D316" s="44"/>
      <c r="E316" s="44"/>
      <c r="F316" s="44"/>
      <c r="G316" s="44"/>
      <c r="H316" s="44"/>
      <c r="I316" s="44"/>
      <c r="J316" s="44"/>
      <c r="K316" s="44"/>
      <c r="L316" s="44"/>
      <c r="M316" s="44"/>
      <c r="N316" s="44"/>
      <c r="O316" s="44"/>
      <c r="P316" s="44"/>
      <c r="Q316" s="44"/>
      <c r="R316" s="44"/>
      <c r="S316" s="44"/>
      <c r="T316" s="44"/>
      <c r="U316" s="44"/>
      <c r="V316" s="44"/>
      <c r="W316" s="44"/>
      <c r="X316" s="44"/>
      <c r="Y316" s="44"/>
      <c r="Z316" s="44"/>
      <c r="AA316" s="44"/>
      <c r="AB316" s="44"/>
      <c r="AC316" s="44"/>
    </row>
    <row r="317" spans="2:29" x14ac:dyDescent="0.2">
      <c r="B317" s="44"/>
      <c r="C317" s="44"/>
      <c r="D317" s="44"/>
      <c r="E317" s="44"/>
      <c r="F317" s="44"/>
      <c r="G317" s="44"/>
      <c r="H317" s="44"/>
      <c r="I317" s="44"/>
      <c r="J317" s="44"/>
      <c r="K317" s="44"/>
      <c r="L317" s="44"/>
      <c r="M317" s="44"/>
      <c r="N317" s="44"/>
      <c r="O317" s="44"/>
      <c r="P317" s="44"/>
      <c r="Q317" s="44"/>
      <c r="R317" s="44"/>
      <c r="S317" s="44"/>
      <c r="T317" s="44"/>
      <c r="U317" s="44"/>
      <c r="V317" s="44"/>
      <c r="W317" s="44"/>
      <c r="X317" s="44"/>
      <c r="Y317" s="44"/>
      <c r="Z317" s="44"/>
      <c r="AA317" s="44"/>
      <c r="AB317" s="44"/>
      <c r="AC317" s="44"/>
    </row>
    <row r="318" spans="2:29" x14ac:dyDescent="0.2">
      <c r="B318" s="44"/>
      <c r="C318" s="44"/>
      <c r="D318" s="44"/>
      <c r="E318" s="44"/>
      <c r="F318" s="44"/>
      <c r="G318" s="44"/>
      <c r="H318" s="44"/>
      <c r="I318" s="44"/>
      <c r="J318" s="44"/>
      <c r="K318" s="44"/>
      <c r="L318" s="44"/>
      <c r="M318" s="44"/>
      <c r="N318" s="44"/>
      <c r="O318" s="44"/>
      <c r="P318" s="44"/>
      <c r="Q318" s="44"/>
      <c r="R318" s="44"/>
      <c r="S318" s="44"/>
      <c r="T318" s="44"/>
      <c r="U318" s="44"/>
      <c r="V318" s="44"/>
      <c r="W318" s="44"/>
      <c r="X318" s="44"/>
      <c r="Y318" s="44"/>
      <c r="Z318" s="44"/>
      <c r="AA318" s="44"/>
      <c r="AB318" s="44"/>
      <c r="AC318" s="44"/>
    </row>
    <row r="319" spans="2:29" x14ac:dyDescent="0.2">
      <c r="B319" s="44"/>
      <c r="C319" s="44"/>
      <c r="D319" s="44"/>
      <c r="E319" s="44"/>
      <c r="F319" s="44"/>
      <c r="G319" s="44"/>
      <c r="H319" s="44"/>
      <c r="I319" s="44"/>
      <c r="J319" s="44"/>
      <c r="K319" s="44"/>
      <c r="L319" s="44"/>
      <c r="M319" s="44"/>
      <c r="N319" s="44"/>
      <c r="O319" s="44"/>
      <c r="P319" s="44"/>
      <c r="Q319" s="44"/>
      <c r="R319" s="44"/>
      <c r="S319" s="44"/>
      <c r="T319" s="44"/>
      <c r="U319" s="44"/>
      <c r="V319" s="44"/>
      <c r="W319" s="44"/>
      <c r="X319" s="44"/>
      <c r="Y319" s="44"/>
      <c r="Z319" s="44"/>
      <c r="AA319" s="44"/>
      <c r="AB319" s="44"/>
      <c r="AC319" s="44"/>
    </row>
    <row r="320" spans="2:29" x14ac:dyDescent="0.2">
      <c r="B320" s="44"/>
      <c r="C320" s="44"/>
      <c r="D320" s="44"/>
      <c r="E320" s="44"/>
      <c r="F320" s="44"/>
      <c r="G320" s="44"/>
      <c r="H320" s="44"/>
      <c r="I320" s="44"/>
      <c r="J320" s="44"/>
      <c r="K320" s="44"/>
      <c r="L320" s="44"/>
      <c r="M320" s="44"/>
      <c r="N320" s="44"/>
      <c r="O320" s="44"/>
      <c r="P320" s="44"/>
      <c r="Q320" s="44"/>
      <c r="R320" s="44"/>
      <c r="S320" s="44"/>
      <c r="T320" s="44"/>
      <c r="U320" s="44"/>
      <c r="V320" s="44"/>
      <c r="W320" s="44"/>
      <c r="X320" s="44"/>
      <c r="Y320" s="44"/>
      <c r="Z320" s="44"/>
      <c r="AA320" s="44"/>
      <c r="AB320" s="44"/>
      <c r="AC320" s="44"/>
    </row>
    <row r="321" spans="2:29" x14ac:dyDescent="0.2">
      <c r="B321" s="44"/>
      <c r="C321" s="44"/>
      <c r="D321" s="44"/>
      <c r="E321" s="44"/>
      <c r="F321" s="44"/>
      <c r="G321" s="44"/>
      <c r="H321" s="44"/>
      <c r="I321" s="44"/>
      <c r="J321" s="44"/>
      <c r="K321" s="44"/>
      <c r="L321" s="44"/>
      <c r="M321" s="44"/>
      <c r="N321" s="44"/>
      <c r="O321" s="44"/>
      <c r="P321" s="44"/>
      <c r="Q321" s="44"/>
      <c r="R321" s="44"/>
      <c r="S321" s="44"/>
      <c r="T321" s="44"/>
      <c r="U321" s="44"/>
      <c r="V321" s="44"/>
      <c r="W321" s="44"/>
      <c r="X321" s="44"/>
      <c r="Y321" s="44"/>
      <c r="Z321" s="44"/>
      <c r="AA321" s="44"/>
      <c r="AB321" s="44"/>
      <c r="AC321" s="44"/>
    </row>
    <row r="322" spans="2:29" x14ac:dyDescent="0.2">
      <c r="B322" s="44"/>
      <c r="C322" s="44"/>
      <c r="D322" s="44"/>
      <c r="E322" s="44"/>
      <c r="F322" s="44"/>
      <c r="G322" s="44"/>
      <c r="H322" s="44"/>
      <c r="I322" s="44"/>
      <c r="J322" s="44"/>
      <c r="K322" s="44"/>
      <c r="L322" s="44"/>
      <c r="M322" s="44"/>
      <c r="N322" s="44"/>
      <c r="O322" s="44"/>
      <c r="P322" s="44"/>
      <c r="Q322" s="44"/>
      <c r="R322" s="44"/>
      <c r="S322" s="44"/>
      <c r="T322" s="44"/>
      <c r="U322" s="44"/>
      <c r="V322" s="44"/>
      <c r="W322" s="44"/>
      <c r="X322" s="44"/>
      <c r="Y322" s="44"/>
      <c r="Z322" s="44"/>
      <c r="AA322" s="44"/>
      <c r="AB322" s="44"/>
      <c r="AC322" s="44"/>
    </row>
    <row r="323" spans="2:29" x14ac:dyDescent="0.2">
      <c r="B323" s="44"/>
      <c r="C323" s="44"/>
      <c r="D323" s="44"/>
      <c r="E323" s="44"/>
      <c r="F323" s="44"/>
      <c r="G323" s="44"/>
      <c r="H323" s="44"/>
      <c r="I323" s="44"/>
      <c r="J323" s="44"/>
      <c r="K323" s="44"/>
      <c r="L323" s="44"/>
      <c r="M323" s="44"/>
      <c r="N323" s="44"/>
      <c r="O323" s="44"/>
      <c r="P323" s="44"/>
      <c r="Q323" s="44"/>
      <c r="R323" s="44"/>
      <c r="S323" s="44"/>
      <c r="T323" s="44"/>
      <c r="U323" s="44"/>
      <c r="V323" s="44"/>
      <c r="W323" s="44"/>
      <c r="X323" s="44"/>
      <c r="Y323" s="44"/>
      <c r="Z323" s="44"/>
      <c r="AA323" s="44"/>
      <c r="AB323" s="44"/>
      <c r="AC323" s="44"/>
    </row>
    <row r="324" spans="2:29" x14ac:dyDescent="0.2">
      <c r="B324" s="44"/>
      <c r="C324" s="44"/>
      <c r="D324" s="44"/>
      <c r="E324" s="44"/>
      <c r="F324" s="44"/>
      <c r="G324" s="44"/>
      <c r="H324" s="44"/>
      <c r="I324" s="44"/>
      <c r="J324" s="44"/>
      <c r="K324" s="44"/>
      <c r="L324" s="44"/>
      <c r="M324" s="44"/>
      <c r="N324" s="44"/>
      <c r="O324" s="44"/>
      <c r="P324" s="44"/>
      <c r="Q324" s="44"/>
      <c r="R324" s="44"/>
      <c r="S324" s="44"/>
      <c r="T324" s="44"/>
      <c r="U324" s="44"/>
      <c r="V324" s="44"/>
      <c r="W324" s="44"/>
      <c r="X324" s="44"/>
      <c r="Y324" s="44"/>
      <c r="Z324" s="44"/>
      <c r="AA324" s="44"/>
      <c r="AB324" s="44"/>
      <c r="AC324" s="44"/>
    </row>
    <row r="325" spans="2:29" x14ac:dyDescent="0.2">
      <c r="B325" s="44"/>
      <c r="C325" s="44"/>
      <c r="D325" s="44"/>
      <c r="E325" s="44"/>
      <c r="F325" s="44"/>
      <c r="G325" s="44"/>
      <c r="H325" s="44"/>
      <c r="I325" s="44"/>
      <c r="J325" s="44"/>
      <c r="K325" s="44"/>
      <c r="L325" s="44"/>
      <c r="M325" s="44"/>
      <c r="N325" s="44"/>
      <c r="O325" s="44"/>
      <c r="P325" s="44"/>
      <c r="Q325" s="44"/>
      <c r="R325" s="44"/>
      <c r="S325" s="44"/>
      <c r="T325" s="44"/>
      <c r="U325" s="44"/>
      <c r="V325" s="44"/>
      <c r="W325" s="44"/>
      <c r="X325" s="44"/>
      <c r="Y325" s="44"/>
      <c r="Z325" s="44"/>
      <c r="AA325" s="44"/>
      <c r="AB325" s="44"/>
      <c r="AC325" s="44"/>
    </row>
    <row r="326" spans="2:29" x14ac:dyDescent="0.2">
      <c r="B326" s="44"/>
      <c r="C326" s="44"/>
      <c r="D326" s="44"/>
      <c r="E326" s="44"/>
      <c r="F326" s="44"/>
      <c r="G326" s="44"/>
      <c r="H326" s="44"/>
      <c r="I326" s="44"/>
      <c r="J326" s="44"/>
      <c r="K326" s="44"/>
      <c r="L326" s="44"/>
      <c r="M326" s="44"/>
      <c r="N326" s="44"/>
      <c r="O326" s="44"/>
      <c r="P326" s="44"/>
      <c r="Q326" s="44"/>
      <c r="R326" s="44"/>
      <c r="S326" s="44"/>
      <c r="T326" s="44"/>
      <c r="U326" s="44"/>
      <c r="V326" s="44"/>
      <c r="W326" s="44"/>
      <c r="X326" s="44"/>
      <c r="Y326" s="44"/>
      <c r="Z326" s="44"/>
      <c r="AA326" s="44"/>
      <c r="AB326" s="44"/>
      <c r="AC326" s="44"/>
    </row>
    <row r="327" spans="2:29" x14ac:dyDescent="0.2">
      <c r="B327" s="44"/>
      <c r="C327" s="44"/>
      <c r="D327" s="44"/>
      <c r="E327" s="44"/>
      <c r="F327" s="44"/>
      <c r="G327" s="44"/>
      <c r="H327" s="44"/>
      <c r="I327" s="44"/>
      <c r="J327" s="44"/>
      <c r="K327" s="44"/>
      <c r="L327" s="44"/>
      <c r="M327" s="44"/>
      <c r="N327" s="44"/>
      <c r="O327" s="44"/>
      <c r="P327" s="44"/>
      <c r="Q327" s="44"/>
      <c r="R327" s="44"/>
      <c r="S327" s="44"/>
      <c r="T327" s="44"/>
      <c r="U327" s="44"/>
      <c r="V327" s="44"/>
      <c r="W327" s="44"/>
      <c r="X327" s="44"/>
      <c r="Y327" s="44"/>
      <c r="Z327" s="44"/>
      <c r="AA327" s="44"/>
      <c r="AB327" s="44"/>
      <c r="AC327" s="44"/>
    </row>
    <row r="328" spans="2:29" x14ac:dyDescent="0.2">
      <c r="B328" s="44"/>
      <c r="C328" s="44"/>
      <c r="D328" s="44"/>
      <c r="E328" s="44"/>
      <c r="F328" s="44"/>
      <c r="G328" s="44"/>
      <c r="H328" s="44"/>
      <c r="I328" s="44"/>
      <c r="J328" s="44"/>
      <c r="K328" s="44"/>
      <c r="L328" s="44"/>
      <c r="M328" s="44"/>
      <c r="N328" s="44"/>
      <c r="O328" s="44"/>
      <c r="P328" s="44"/>
      <c r="Q328" s="44"/>
      <c r="R328" s="44"/>
      <c r="S328" s="44"/>
      <c r="T328" s="44"/>
      <c r="U328" s="44"/>
      <c r="V328" s="44"/>
      <c r="W328" s="44"/>
      <c r="X328" s="44"/>
      <c r="Y328" s="44"/>
      <c r="Z328" s="44"/>
      <c r="AA328" s="44"/>
      <c r="AB328" s="44"/>
      <c r="AC328" s="44"/>
    </row>
    <row r="329" spans="2:29" x14ac:dyDescent="0.2">
      <c r="B329" s="44"/>
      <c r="C329" s="44"/>
      <c r="D329" s="44"/>
      <c r="E329" s="44"/>
      <c r="F329" s="44"/>
      <c r="G329" s="44"/>
      <c r="H329" s="44"/>
      <c r="I329" s="44"/>
      <c r="J329" s="44"/>
      <c r="K329" s="44"/>
      <c r="L329" s="44"/>
      <c r="M329" s="44"/>
      <c r="N329" s="44"/>
      <c r="O329" s="44"/>
      <c r="P329" s="44"/>
      <c r="Q329" s="44"/>
      <c r="R329" s="44"/>
      <c r="S329" s="44"/>
      <c r="T329" s="44"/>
      <c r="U329" s="44"/>
      <c r="V329" s="44"/>
      <c r="W329" s="44"/>
      <c r="X329" s="44"/>
      <c r="Y329" s="44"/>
      <c r="Z329" s="44"/>
      <c r="AA329" s="44"/>
      <c r="AB329" s="44"/>
      <c r="AC329" s="44"/>
    </row>
    <row r="330" spans="2:29" x14ac:dyDescent="0.2">
      <c r="B330" s="44"/>
      <c r="C330" s="44"/>
      <c r="D330" s="44"/>
      <c r="E330" s="44"/>
      <c r="F330" s="44"/>
      <c r="G330" s="44"/>
      <c r="H330" s="44"/>
      <c r="I330" s="44"/>
      <c r="J330" s="44"/>
      <c r="K330" s="44"/>
      <c r="L330" s="44"/>
      <c r="M330" s="44"/>
      <c r="N330" s="44"/>
      <c r="O330" s="44"/>
      <c r="P330" s="44"/>
      <c r="Q330" s="44"/>
      <c r="R330" s="44"/>
      <c r="S330" s="44"/>
      <c r="T330" s="44"/>
      <c r="U330" s="44"/>
      <c r="V330" s="44"/>
      <c r="W330" s="44"/>
      <c r="X330" s="44"/>
      <c r="Y330" s="44"/>
      <c r="Z330" s="44"/>
      <c r="AA330" s="44"/>
      <c r="AB330" s="44"/>
      <c r="AC330" s="44"/>
    </row>
    <row r="331" spans="2:29" x14ac:dyDescent="0.2">
      <c r="B331" s="44"/>
      <c r="C331" s="44"/>
      <c r="D331" s="44"/>
      <c r="E331" s="44"/>
      <c r="F331" s="44"/>
      <c r="G331" s="44"/>
      <c r="H331" s="44"/>
      <c r="I331" s="44"/>
      <c r="J331" s="44"/>
      <c r="K331" s="44"/>
      <c r="L331" s="44"/>
      <c r="M331" s="44"/>
      <c r="N331" s="44"/>
      <c r="O331" s="44"/>
      <c r="P331" s="44"/>
      <c r="Q331" s="44"/>
      <c r="R331" s="44"/>
      <c r="S331" s="44"/>
      <c r="T331" s="44"/>
      <c r="U331" s="44"/>
      <c r="V331" s="44"/>
      <c r="W331" s="44"/>
      <c r="X331" s="44"/>
      <c r="Y331" s="44"/>
      <c r="Z331" s="44"/>
      <c r="AA331" s="44"/>
      <c r="AB331" s="44"/>
      <c r="AC331" s="44"/>
    </row>
    <row r="332" spans="2:29" x14ac:dyDescent="0.2">
      <c r="B332" s="44"/>
      <c r="C332" s="44"/>
      <c r="D332" s="44"/>
      <c r="E332" s="44"/>
      <c r="F332" s="44"/>
      <c r="G332" s="44"/>
      <c r="H332" s="44"/>
      <c r="I332" s="44"/>
      <c r="J332" s="44"/>
      <c r="K332" s="44"/>
      <c r="L332" s="44"/>
      <c r="M332" s="44"/>
      <c r="N332" s="44"/>
      <c r="O332" s="44"/>
      <c r="P332" s="44"/>
      <c r="Q332" s="44"/>
      <c r="R332" s="44"/>
      <c r="S332" s="44"/>
      <c r="T332" s="44"/>
      <c r="U332" s="44"/>
      <c r="V332" s="44"/>
      <c r="W332" s="44"/>
      <c r="X332" s="44"/>
      <c r="Y332" s="44"/>
      <c r="Z332" s="44"/>
      <c r="AA332" s="44"/>
      <c r="AB332" s="44"/>
      <c r="AC332" s="44"/>
    </row>
    <row r="333" spans="2:29" x14ac:dyDescent="0.2">
      <c r="B333" s="44"/>
      <c r="C333" s="44"/>
      <c r="D333" s="44"/>
      <c r="E333" s="44"/>
      <c r="F333" s="44"/>
      <c r="G333" s="44"/>
      <c r="H333" s="44"/>
      <c r="I333" s="44"/>
      <c r="J333" s="44"/>
      <c r="K333" s="44"/>
      <c r="L333" s="44"/>
      <c r="M333" s="44"/>
      <c r="N333" s="44"/>
      <c r="O333" s="44"/>
      <c r="P333" s="44"/>
      <c r="Q333" s="44"/>
      <c r="R333" s="44"/>
      <c r="S333" s="44"/>
      <c r="T333" s="44"/>
      <c r="U333" s="44"/>
      <c r="V333" s="44"/>
      <c r="W333" s="44"/>
      <c r="X333" s="44"/>
      <c r="Y333" s="44"/>
      <c r="Z333" s="44"/>
      <c r="AA333" s="44"/>
      <c r="AB333" s="44"/>
      <c r="AC333" s="44"/>
    </row>
    <row r="334" spans="2:29" x14ac:dyDescent="0.2">
      <c r="B334" s="44"/>
      <c r="C334" s="44"/>
      <c r="D334" s="44"/>
      <c r="E334" s="44"/>
      <c r="F334" s="44"/>
      <c r="G334" s="44"/>
      <c r="H334" s="44"/>
      <c r="I334" s="44"/>
      <c r="J334" s="44"/>
      <c r="K334" s="44"/>
      <c r="L334" s="44"/>
      <c r="M334" s="44"/>
      <c r="N334" s="44"/>
      <c r="O334" s="44"/>
      <c r="P334" s="44"/>
      <c r="Q334" s="44"/>
      <c r="R334" s="44"/>
      <c r="S334" s="44"/>
      <c r="T334" s="44"/>
      <c r="U334" s="44"/>
      <c r="V334" s="44"/>
      <c r="W334" s="44"/>
      <c r="X334" s="44"/>
      <c r="Y334" s="44"/>
      <c r="Z334" s="44"/>
      <c r="AA334" s="44"/>
      <c r="AB334" s="44"/>
      <c r="AC334" s="44"/>
    </row>
    <row r="335" spans="2:29" x14ac:dyDescent="0.2">
      <c r="B335" s="44"/>
      <c r="C335" s="44"/>
      <c r="D335" s="44"/>
      <c r="E335" s="44"/>
      <c r="F335" s="44"/>
      <c r="G335" s="44"/>
      <c r="H335" s="44"/>
      <c r="I335" s="44"/>
      <c r="J335" s="44"/>
      <c r="K335" s="44"/>
      <c r="L335" s="44"/>
      <c r="M335" s="44"/>
      <c r="N335" s="44"/>
      <c r="O335" s="44"/>
      <c r="P335" s="44"/>
      <c r="Q335" s="44"/>
      <c r="R335" s="44"/>
      <c r="S335" s="44"/>
      <c r="T335" s="44"/>
      <c r="U335" s="44"/>
      <c r="V335" s="44"/>
      <c r="W335" s="44"/>
      <c r="X335" s="44"/>
      <c r="Y335" s="44"/>
      <c r="Z335" s="44"/>
      <c r="AA335" s="44"/>
      <c r="AB335" s="44"/>
      <c r="AC335" s="44"/>
    </row>
    <row r="336" spans="2:29" x14ac:dyDescent="0.2">
      <c r="B336" s="44"/>
      <c r="C336" s="44"/>
      <c r="D336" s="44"/>
      <c r="E336" s="44"/>
      <c r="F336" s="44"/>
      <c r="G336" s="44"/>
      <c r="H336" s="44"/>
      <c r="I336" s="44"/>
      <c r="J336" s="44"/>
      <c r="K336" s="44"/>
      <c r="L336" s="44"/>
      <c r="M336" s="44"/>
      <c r="N336" s="44"/>
      <c r="O336" s="44"/>
      <c r="P336" s="44"/>
      <c r="Q336" s="44"/>
      <c r="R336" s="44"/>
      <c r="S336" s="44"/>
      <c r="T336" s="44"/>
      <c r="U336" s="44"/>
      <c r="V336" s="44"/>
      <c r="W336" s="44"/>
      <c r="X336" s="44"/>
      <c r="Y336" s="44"/>
      <c r="Z336" s="44"/>
      <c r="AA336" s="44"/>
      <c r="AB336" s="44"/>
      <c r="AC336" s="44"/>
    </row>
    <row r="337" spans="2:29" x14ac:dyDescent="0.2">
      <c r="B337" s="44"/>
      <c r="C337" s="44"/>
      <c r="D337" s="44"/>
      <c r="E337" s="44"/>
      <c r="F337" s="44"/>
      <c r="G337" s="44"/>
      <c r="H337" s="44"/>
      <c r="I337" s="44"/>
      <c r="J337" s="44"/>
      <c r="K337" s="44"/>
      <c r="L337" s="44"/>
      <c r="M337" s="44"/>
      <c r="N337" s="44"/>
      <c r="O337" s="44"/>
      <c r="P337" s="44"/>
      <c r="Q337" s="44"/>
      <c r="R337" s="44"/>
      <c r="S337" s="44"/>
      <c r="T337" s="44"/>
      <c r="U337" s="44"/>
      <c r="V337" s="44"/>
      <c r="W337" s="44"/>
      <c r="X337" s="44"/>
      <c r="Y337" s="44"/>
      <c r="Z337" s="44"/>
      <c r="AA337" s="44"/>
      <c r="AB337" s="44"/>
      <c r="AC337" s="44"/>
    </row>
    <row r="338" spans="2:29" x14ac:dyDescent="0.2">
      <c r="B338" s="44"/>
      <c r="C338" s="44"/>
      <c r="D338" s="44"/>
      <c r="E338" s="44"/>
      <c r="F338" s="44"/>
      <c r="G338" s="44"/>
      <c r="H338" s="44"/>
      <c r="I338" s="44"/>
      <c r="J338" s="44"/>
      <c r="K338" s="44"/>
      <c r="L338" s="44"/>
      <c r="M338" s="44"/>
      <c r="N338" s="44"/>
      <c r="O338" s="44"/>
      <c r="P338" s="44"/>
      <c r="Q338" s="44"/>
      <c r="R338" s="44"/>
      <c r="S338" s="44"/>
      <c r="T338" s="44"/>
      <c r="U338" s="44"/>
      <c r="V338" s="44"/>
      <c r="W338" s="44"/>
      <c r="X338" s="44"/>
      <c r="Y338" s="44"/>
      <c r="Z338" s="44"/>
      <c r="AA338" s="44"/>
      <c r="AB338" s="44"/>
      <c r="AC338" s="44"/>
    </row>
  </sheetData>
  <mergeCells count="43">
    <mergeCell ref="V219:W219"/>
    <mergeCell ref="X219:Y219"/>
    <mergeCell ref="Z219:AA219"/>
    <mergeCell ref="N218:O218"/>
    <mergeCell ref="P218:Q218"/>
    <mergeCell ref="R218:S218"/>
    <mergeCell ref="T218:U218"/>
    <mergeCell ref="V218:W218"/>
    <mergeCell ref="X218:Y218"/>
    <mergeCell ref="Z218:AA218"/>
    <mergeCell ref="N219:O219"/>
    <mergeCell ref="P219:Q219"/>
    <mergeCell ref="R219:S219"/>
    <mergeCell ref="T219:U219"/>
    <mergeCell ref="L219:M219"/>
    <mergeCell ref="J219:K219"/>
    <mergeCell ref="B218:C218"/>
    <mergeCell ref="D218:E218"/>
    <mergeCell ref="F218:G218"/>
    <mergeCell ref="H218:I218"/>
    <mergeCell ref="L218:M218"/>
    <mergeCell ref="J218:K218"/>
    <mergeCell ref="J2:K2"/>
    <mergeCell ref="B219:C219"/>
    <mergeCell ref="D219:E219"/>
    <mergeCell ref="F219:G219"/>
    <mergeCell ref="H219:I219"/>
    <mergeCell ref="AB2:AC2"/>
    <mergeCell ref="AB218:AC218"/>
    <mergeCell ref="AB219:AC219"/>
    <mergeCell ref="B1:AC1"/>
    <mergeCell ref="T2:U2"/>
    <mergeCell ref="V2:W2"/>
    <mergeCell ref="X2:Y2"/>
    <mergeCell ref="Z2:AA2"/>
    <mergeCell ref="B2:C2"/>
    <mergeCell ref="D2:E2"/>
    <mergeCell ref="F2:G2"/>
    <mergeCell ref="H2:I2"/>
    <mergeCell ref="L2:M2"/>
    <mergeCell ref="N2:O2"/>
    <mergeCell ref="P2:Q2"/>
    <mergeCell ref="R2:S2"/>
  </mergeCells>
  <pageMargins left="0.7" right="0.7" top="0.78125" bottom="0.78740157499999996" header="0.3" footer="0.3"/>
  <pageSetup paperSize="9" scale="34" orientation="landscape" r:id="rId1"/>
  <headerFooter>
    <oddHeader>&amp;L&amp;G&amp;R&amp;"-,Fett"&amp;8DEPARTEMENT GESUNDHEIT UND SOZIALES
Generalsekretariat
Kommunikation</oddHeader>
  </headerFooter>
  <rowBreaks count="1" manualBreakCount="1">
    <brk id="97" max="28"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election activeCell="G48" sqref="G48"/>
    </sheetView>
  </sheetViews>
  <sheetFormatPr baseColWidth="10" defaultRowHeight="14.25" x14ac:dyDescent="0.2"/>
  <cols>
    <col min="1" max="1" width="21.75" customWidth="1"/>
    <col min="2" max="2" width="25.875" customWidth="1"/>
  </cols>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6"/>
  <sheetViews>
    <sheetView zoomScale="110" zoomScaleNormal="110" workbookViewId="0">
      <pane xSplit="1" ySplit="1" topLeftCell="B193" activePane="bottomRight" state="frozen"/>
      <selection pane="topRight" activeCell="B1" sqref="B1"/>
      <selection pane="bottomLeft" activeCell="A2" sqref="A2"/>
      <selection pane="bottomRight" activeCell="E215" sqref="E215"/>
    </sheetView>
  </sheetViews>
  <sheetFormatPr baseColWidth="10" defaultColWidth="11" defaultRowHeight="14.25" x14ac:dyDescent="0.2"/>
  <cols>
    <col min="1" max="1" width="26" style="36" customWidth="1"/>
    <col min="2" max="3" width="11" style="36"/>
    <col min="4" max="16384" width="11" style="48"/>
  </cols>
  <sheetData>
    <row r="1" spans="1:3" ht="15" thickTop="1" x14ac:dyDescent="0.2">
      <c r="A1" s="77"/>
      <c r="B1" s="242" t="s">
        <v>101</v>
      </c>
      <c r="C1" s="243"/>
    </row>
    <row r="2" spans="1:3" x14ac:dyDescent="0.2">
      <c r="A2" s="78"/>
      <c r="B2" s="79" t="s">
        <v>3</v>
      </c>
      <c r="C2" s="80" t="s">
        <v>2</v>
      </c>
    </row>
    <row r="3" spans="1:3" x14ac:dyDescent="0.2">
      <c r="A3" s="81">
        <v>43952.333333333336</v>
      </c>
      <c r="B3" s="79"/>
      <c r="C3" s="80"/>
    </row>
    <row r="4" spans="1:3" x14ac:dyDescent="0.2">
      <c r="A4" s="81">
        <v>43953.333333333336</v>
      </c>
      <c r="B4" s="79"/>
      <c r="C4" s="80"/>
    </row>
    <row r="5" spans="1:3" x14ac:dyDescent="0.2">
      <c r="A5" s="81">
        <v>43954.333333333336</v>
      </c>
      <c r="B5" s="79"/>
      <c r="C5" s="80"/>
    </row>
    <row r="6" spans="1:3" x14ac:dyDescent="0.2">
      <c r="A6" s="81">
        <v>43955.333333333336</v>
      </c>
      <c r="B6" s="79"/>
      <c r="C6" s="80"/>
    </row>
    <row r="7" spans="1:3" x14ac:dyDescent="0.2">
      <c r="A7" s="81">
        <v>43956.333333333336</v>
      </c>
      <c r="B7" s="79"/>
      <c r="C7" s="80"/>
    </row>
    <row r="8" spans="1:3" x14ac:dyDescent="0.2">
      <c r="A8" s="81">
        <v>43957.333333333336</v>
      </c>
      <c r="B8" s="79"/>
      <c r="C8" s="80"/>
    </row>
    <row r="9" spans="1:3" x14ac:dyDescent="0.2">
      <c r="A9" s="81">
        <v>43958.333333333336</v>
      </c>
      <c r="B9" s="79"/>
      <c r="C9" s="80"/>
    </row>
    <row r="10" spans="1:3" x14ac:dyDescent="0.2">
      <c r="A10" s="81">
        <v>43959.333333333336</v>
      </c>
      <c r="B10" s="79"/>
      <c r="C10" s="80"/>
    </row>
    <row r="11" spans="1:3" x14ac:dyDescent="0.2">
      <c r="A11" s="81">
        <v>43960.333333333336</v>
      </c>
      <c r="B11" s="79"/>
      <c r="C11" s="80"/>
    </row>
    <row r="12" spans="1:3" x14ac:dyDescent="0.2">
      <c r="A12" s="81">
        <v>43961.333333333336</v>
      </c>
      <c r="B12" s="79"/>
      <c r="C12" s="80"/>
    </row>
    <row r="13" spans="1:3" x14ac:dyDescent="0.2">
      <c r="A13" s="81">
        <v>43962.333333333336</v>
      </c>
      <c r="B13" s="79"/>
      <c r="C13" s="80"/>
    </row>
    <row r="14" spans="1:3" x14ac:dyDescent="0.2">
      <c r="A14" s="81">
        <v>43963.333333333336</v>
      </c>
      <c r="B14" s="79"/>
      <c r="C14" s="80"/>
    </row>
    <row r="15" spans="1:3" x14ac:dyDescent="0.2">
      <c r="A15" s="81">
        <v>43964.333333333336</v>
      </c>
      <c r="B15" s="79"/>
      <c r="C15" s="80"/>
    </row>
    <row r="16" spans="1:3" x14ac:dyDescent="0.2">
      <c r="A16" s="81">
        <v>43965.333333333336</v>
      </c>
      <c r="B16" s="79"/>
      <c r="C16" s="80"/>
    </row>
    <row r="17" spans="1:3" x14ac:dyDescent="0.2">
      <c r="A17" s="81">
        <v>43966.333333333336</v>
      </c>
      <c r="B17" s="79"/>
      <c r="C17" s="80"/>
    </row>
    <row r="18" spans="1:3" x14ac:dyDescent="0.2">
      <c r="A18" s="81">
        <v>43967.333333333336</v>
      </c>
      <c r="B18" s="79"/>
      <c r="C18" s="80"/>
    </row>
    <row r="19" spans="1:3" x14ac:dyDescent="0.2">
      <c r="A19" s="81">
        <v>43968.333333333336</v>
      </c>
      <c r="B19" s="79"/>
      <c r="C19" s="80"/>
    </row>
    <row r="20" spans="1:3" x14ac:dyDescent="0.2">
      <c r="A20" s="81">
        <v>43969.333333333336</v>
      </c>
      <c r="B20" s="79"/>
      <c r="C20" s="80"/>
    </row>
    <row r="21" spans="1:3" x14ac:dyDescent="0.2">
      <c r="A21" s="81">
        <v>43970.333333333336</v>
      </c>
      <c r="B21" s="79"/>
      <c r="C21" s="80"/>
    </row>
    <row r="22" spans="1:3" x14ac:dyDescent="0.2">
      <c r="A22" s="81">
        <v>43971.333333333336</v>
      </c>
      <c r="B22" s="79"/>
      <c r="C22" s="80"/>
    </row>
    <row r="23" spans="1:3" x14ac:dyDescent="0.2">
      <c r="A23" s="81">
        <v>43972.333333333336</v>
      </c>
      <c r="B23" s="79"/>
      <c r="C23" s="80"/>
    </row>
    <row r="24" spans="1:3" x14ac:dyDescent="0.2">
      <c r="A24" s="81">
        <v>43973.333333333336</v>
      </c>
      <c r="B24" s="79"/>
      <c r="C24" s="80"/>
    </row>
    <row r="25" spans="1:3" x14ac:dyDescent="0.2">
      <c r="A25" s="81">
        <v>43974.333333333336</v>
      </c>
      <c r="B25" s="79"/>
      <c r="C25" s="80"/>
    </row>
    <row r="26" spans="1:3" x14ac:dyDescent="0.2">
      <c r="A26" s="81">
        <v>43975.333333333336</v>
      </c>
      <c r="B26" s="79"/>
      <c r="C26" s="80"/>
    </row>
    <row r="27" spans="1:3" x14ac:dyDescent="0.2">
      <c r="A27" s="81">
        <v>43976.333333333336</v>
      </c>
      <c r="B27" s="79"/>
      <c r="C27" s="80"/>
    </row>
    <row r="28" spans="1:3" x14ac:dyDescent="0.2">
      <c r="A28" s="81">
        <v>43977.333333333336</v>
      </c>
      <c r="B28" s="79"/>
      <c r="C28" s="80"/>
    </row>
    <row r="29" spans="1:3" x14ac:dyDescent="0.2">
      <c r="A29" s="81">
        <v>43978.333333333336</v>
      </c>
      <c r="B29" s="79"/>
      <c r="C29" s="80"/>
    </row>
    <row r="30" spans="1:3" x14ac:dyDescent="0.2">
      <c r="A30" s="81">
        <v>43979.333333333336</v>
      </c>
      <c r="B30" s="79"/>
      <c r="C30" s="80"/>
    </row>
    <row r="31" spans="1:3" x14ac:dyDescent="0.2">
      <c r="A31" s="81">
        <v>43980.333333333336</v>
      </c>
      <c r="B31" s="79"/>
      <c r="C31" s="80"/>
    </row>
    <row r="32" spans="1:3" x14ac:dyDescent="0.2">
      <c r="A32" s="81">
        <v>43981.333333333336</v>
      </c>
      <c r="B32" s="79"/>
      <c r="C32" s="80"/>
    </row>
    <row r="33" spans="1:3" x14ac:dyDescent="0.2">
      <c r="A33" s="81">
        <v>43982.333333333336</v>
      </c>
      <c r="B33" s="79"/>
      <c r="C33" s="80"/>
    </row>
    <row r="34" spans="1:3" x14ac:dyDescent="0.2">
      <c r="A34" s="81">
        <v>43983.333333333336</v>
      </c>
      <c r="B34" s="79"/>
      <c r="C34" s="80"/>
    </row>
    <row r="35" spans="1:3" x14ac:dyDescent="0.2">
      <c r="A35" s="81">
        <v>43984.333333333336</v>
      </c>
      <c r="B35" s="79"/>
      <c r="C35" s="80"/>
    </row>
    <row r="36" spans="1:3" x14ac:dyDescent="0.2">
      <c r="A36" s="81">
        <v>43985.333333333336</v>
      </c>
      <c r="B36" s="79"/>
      <c r="C36" s="80"/>
    </row>
    <row r="37" spans="1:3" x14ac:dyDescent="0.2">
      <c r="A37" s="81">
        <v>43986.333333333336</v>
      </c>
      <c r="B37" s="79"/>
      <c r="C37" s="80"/>
    </row>
    <row r="38" spans="1:3" x14ac:dyDescent="0.2">
      <c r="A38" s="81">
        <v>43987.333333333336</v>
      </c>
      <c r="B38" s="79"/>
      <c r="C38" s="80"/>
    </row>
    <row r="39" spans="1:3" x14ac:dyDescent="0.2">
      <c r="A39" s="81">
        <v>43988.333333333336</v>
      </c>
      <c r="B39" s="79"/>
      <c r="C39" s="80"/>
    </row>
    <row r="40" spans="1:3" x14ac:dyDescent="0.2">
      <c r="A40" s="81">
        <v>43989.333333333336</v>
      </c>
      <c r="B40" s="79"/>
      <c r="C40" s="80"/>
    </row>
    <row r="41" spans="1:3" x14ac:dyDescent="0.2">
      <c r="A41" s="81">
        <v>43990.333333333336</v>
      </c>
      <c r="B41" s="79"/>
      <c r="C41" s="80"/>
    </row>
    <row r="42" spans="1:3" x14ac:dyDescent="0.2">
      <c r="A42" s="81">
        <v>43991.333333333336</v>
      </c>
      <c r="B42" s="79"/>
      <c r="C42" s="80"/>
    </row>
    <row r="43" spans="1:3" x14ac:dyDescent="0.2">
      <c r="A43" s="81">
        <v>43992.333333333336</v>
      </c>
      <c r="B43" s="79"/>
      <c r="C43" s="80"/>
    </row>
    <row r="44" spans="1:3" x14ac:dyDescent="0.2">
      <c r="A44" s="81">
        <v>43993.333333333336</v>
      </c>
      <c r="B44" s="79"/>
      <c r="C44" s="80"/>
    </row>
    <row r="45" spans="1:3" x14ac:dyDescent="0.2">
      <c r="A45" s="81">
        <v>43994.333333333336</v>
      </c>
      <c r="B45" s="79"/>
      <c r="C45" s="80"/>
    </row>
    <row r="46" spans="1:3" x14ac:dyDescent="0.2">
      <c r="A46" s="82">
        <v>43997.333333333336</v>
      </c>
      <c r="B46" s="83"/>
      <c r="C46" s="84"/>
    </row>
    <row r="47" spans="1:3" x14ac:dyDescent="0.2">
      <c r="A47" s="82">
        <v>43998.333333333336</v>
      </c>
      <c r="B47" s="83"/>
      <c r="C47" s="84"/>
    </row>
    <row r="48" spans="1:3" x14ac:dyDescent="0.2">
      <c r="A48" s="82">
        <v>43999.333333333336</v>
      </c>
      <c r="B48" s="83"/>
      <c r="C48" s="84"/>
    </row>
    <row r="49" spans="1:3" x14ac:dyDescent="0.2">
      <c r="A49" s="82">
        <v>44000</v>
      </c>
      <c r="B49" s="83"/>
      <c r="C49" s="84"/>
    </row>
    <row r="50" spans="1:3" x14ac:dyDescent="0.2">
      <c r="A50" s="82">
        <v>44001</v>
      </c>
      <c r="B50" s="83"/>
      <c r="C50" s="84"/>
    </row>
    <row r="51" spans="1:3" x14ac:dyDescent="0.2">
      <c r="A51" s="82">
        <v>44004</v>
      </c>
      <c r="B51" s="83"/>
      <c r="C51" s="84"/>
    </row>
    <row r="52" spans="1:3" x14ac:dyDescent="0.2">
      <c r="A52" s="82">
        <v>44005</v>
      </c>
      <c r="B52" s="83"/>
      <c r="C52" s="84"/>
    </row>
    <row r="53" spans="1:3" x14ac:dyDescent="0.2">
      <c r="A53" s="82">
        <v>44006</v>
      </c>
      <c r="B53" s="83"/>
      <c r="C53" s="84"/>
    </row>
    <row r="54" spans="1:3" x14ac:dyDescent="0.2">
      <c r="A54" s="82">
        <v>44007</v>
      </c>
      <c r="B54" s="83"/>
      <c r="C54" s="84"/>
    </row>
    <row r="55" spans="1:3" x14ac:dyDescent="0.2">
      <c r="A55" s="82">
        <v>44008</v>
      </c>
      <c r="B55" s="83"/>
      <c r="C55" s="84"/>
    </row>
    <row r="56" spans="1:3" x14ac:dyDescent="0.2">
      <c r="A56" s="82">
        <v>44011</v>
      </c>
      <c r="B56" s="83"/>
      <c r="C56" s="84"/>
    </row>
    <row r="57" spans="1:3" x14ac:dyDescent="0.2">
      <c r="A57" s="82">
        <v>44012</v>
      </c>
      <c r="B57" s="83"/>
      <c r="C57" s="84"/>
    </row>
    <row r="58" spans="1:3" x14ac:dyDescent="0.2">
      <c r="A58" s="82">
        <v>44013</v>
      </c>
      <c r="B58" s="83"/>
      <c r="C58" s="84"/>
    </row>
    <row r="59" spans="1:3" x14ac:dyDescent="0.2">
      <c r="A59" s="82">
        <v>44014</v>
      </c>
      <c r="B59" s="83"/>
      <c r="C59" s="84"/>
    </row>
    <row r="60" spans="1:3" x14ac:dyDescent="0.2">
      <c r="A60" s="82">
        <v>44015</v>
      </c>
      <c r="B60" s="83"/>
      <c r="C60" s="84"/>
    </row>
    <row r="61" spans="1:3" x14ac:dyDescent="0.2">
      <c r="A61" s="82">
        <v>44018</v>
      </c>
      <c r="B61" s="83"/>
      <c r="C61" s="84"/>
    </row>
    <row r="62" spans="1:3" x14ac:dyDescent="0.2">
      <c r="A62" s="82">
        <v>44019</v>
      </c>
      <c r="B62" s="83"/>
      <c r="C62" s="84"/>
    </row>
    <row r="63" spans="1:3" x14ac:dyDescent="0.2">
      <c r="A63" s="82">
        <v>44020</v>
      </c>
      <c r="B63" s="83">
        <v>0</v>
      </c>
      <c r="C63" s="84">
        <v>3</v>
      </c>
    </row>
    <row r="64" spans="1:3" x14ac:dyDescent="0.2">
      <c r="A64" s="82">
        <v>44021</v>
      </c>
      <c r="B64" s="83">
        <v>0</v>
      </c>
      <c r="C64" s="84">
        <f>SUM(C63,B64)</f>
        <v>3</v>
      </c>
    </row>
    <row r="65" spans="1:3" x14ac:dyDescent="0.2">
      <c r="A65" s="82">
        <v>44022</v>
      </c>
      <c r="B65" s="83">
        <v>0</v>
      </c>
      <c r="C65" s="84">
        <f t="shared" ref="C65:C128" si="0">SUM(C64,B65)</f>
        <v>3</v>
      </c>
    </row>
    <row r="66" spans="1:3" x14ac:dyDescent="0.2">
      <c r="A66" s="82">
        <v>44025</v>
      </c>
      <c r="B66" s="83">
        <v>1</v>
      </c>
      <c r="C66" s="84">
        <f t="shared" si="0"/>
        <v>4</v>
      </c>
    </row>
    <row r="67" spans="1:3" x14ac:dyDescent="0.2">
      <c r="A67" s="82">
        <v>44026</v>
      </c>
      <c r="B67" s="83">
        <v>1</v>
      </c>
      <c r="C67" s="84">
        <f t="shared" si="0"/>
        <v>5</v>
      </c>
    </row>
    <row r="68" spans="1:3" x14ac:dyDescent="0.2">
      <c r="A68" s="82">
        <v>44027</v>
      </c>
      <c r="B68" s="83">
        <v>1</v>
      </c>
      <c r="C68" s="84">
        <f t="shared" si="0"/>
        <v>6</v>
      </c>
    </row>
    <row r="69" spans="1:3" x14ac:dyDescent="0.2">
      <c r="A69" s="82">
        <v>44028</v>
      </c>
      <c r="B69" s="83">
        <v>2</v>
      </c>
      <c r="C69" s="84">
        <f t="shared" si="0"/>
        <v>8</v>
      </c>
    </row>
    <row r="70" spans="1:3" x14ac:dyDescent="0.2">
      <c r="A70" s="82">
        <v>44029</v>
      </c>
      <c r="B70" s="83">
        <v>0</v>
      </c>
      <c r="C70" s="84">
        <f t="shared" si="0"/>
        <v>8</v>
      </c>
    </row>
    <row r="71" spans="1:3" x14ac:dyDescent="0.2">
      <c r="A71" s="82">
        <v>44032</v>
      </c>
      <c r="B71" s="83">
        <v>0</v>
      </c>
      <c r="C71" s="84">
        <f t="shared" si="0"/>
        <v>8</v>
      </c>
    </row>
    <row r="72" spans="1:3" x14ac:dyDescent="0.2">
      <c r="A72" s="82">
        <v>44033</v>
      </c>
      <c r="B72" s="83">
        <v>4</v>
      </c>
      <c r="C72" s="84">
        <f t="shared" si="0"/>
        <v>12</v>
      </c>
    </row>
    <row r="73" spans="1:3" x14ac:dyDescent="0.2">
      <c r="A73" s="82">
        <v>44034</v>
      </c>
      <c r="B73" s="83">
        <v>1</v>
      </c>
      <c r="C73" s="84">
        <f t="shared" si="0"/>
        <v>13</v>
      </c>
    </row>
    <row r="74" spans="1:3" x14ac:dyDescent="0.2">
      <c r="A74" s="82">
        <v>44035</v>
      </c>
      <c r="B74" s="83">
        <v>1</v>
      </c>
      <c r="C74" s="84">
        <f t="shared" si="0"/>
        <v>14</v>
      </c>
    </row>
    <row r="75" spans="1:3" x14ac:dyDescent="0.2">
      <c r="A75" s="82">
        <v>44036</v>
      </c>
      <c r="B75" s="83">
        <v>1</v>
      </c>
      <c r="C75" s="84">
        <f t="shared" si="0"/>
        <v>15</v>
      </c>
    </row>
    <row r="76" spans="1:3" x14ac:dyDescent="0.2">
      <c r="A76" s="82">
        <v>44039</v>
      </c>
      <c r="B76" s="83">
        <v>4</v>
      </c>
      <c r="C76" s="84">
        <f t="shared" si="0"/>
        <v>19</v>
      </c>
    </row>
    <row r="77" spans="1:3" x14ac:dyDescent="0.2">
      <c r="A77" s="82">
        <v>44040</v>
      </c>
      <c r="B77" s="83">
        <v>1</v>
      </c>
      <c r="C77" s="84">
        <f t="shared" si="0"/>
        <v>20</v>
      </c>
    </row>
    <row r="78" spans="1:3" x14ac:dyDescent="0.2">
      <c r="A78" s="82">
        <v>44041</v>
      </c>
      <c r="B78" s="83">
        <v>1</v>
      </c>
      <c r="C78" s="84">
        <f t="shared" si="0"/>
        <v>21</v>
      </c>
    </row>
    <row r="79" spans="1:3" x14ac:dyDescent="0.2">
      <c r="A79" s="82">
        <v>44042</v>
      </c>
      <c r="B79" s="83">
        <v>2</v>
      </c>
      <c r="C79" s="84">
        <f t="shared" si="0"/>
        <v>23</v>
      </c>
    </row>
    <row r="80" spans="1:3" x14ac:dyDescent="0.2">
      <c r="A80" s="82">
        <v>44043</v>
      </c>
      <c r="B80" s="83">
        <v>3</v>
      </c>
      <c r="C80" s="84">
        <f t="shared" si="0"/>
        <v>26</v>
      </c>
    </row>
    <row r="81" spans="1:3" x14ac:dyDescent="0.2">
      <c r="A81" s="82">
        <v>44044</v>
      </c>
      <c r="B81" s="83"/>
      <c r="C81" s="84">
        <f t="shared" si="0"/>
        <v>26</v>
      </c>
    </row>
    <row r="82" spans="1:3" x14ac:dyDescent="0.2">
      <c r="A82" s="82">
        <v>44045</v>
      </c>
      <c r="B82" s="83"/>
      <c r="C82" s="84">
        <f t="shared" si="0"/>
        <v>26</v>
      </c>
    </row>
    <row r="83" spans="1:3" x14ac:dyDescent="0.2">
      <c r="A83" s="82">
        <v>44046</v>
      </c>
      <c r="B83" s="83">
        <v>4</v>
      </c>
      <c r="C83" s="84">
        <f t="shared" si="0"/>
        <v>30</v>
      </c>
    </row>
    <row r="84" spans="1:3" x14ac:dyDescent="0.2">
      <c r="A84" s="82">
        <v>44047</v>
      </c>
      <c r="B84" s="83">
        <v>1</v>
      </c>
      <c r="C84" s="84">
        <f t="shared" si="0"/>
        <v>31</v>
      </c>
    </row>
    <row r="85" spans="1:3" x14ac:dyDescent="0.2">
      <c r="A85" s="82">
        <v>44048</v>
      </c>
      <c r="B85" s="83">
        <v>0</v>
      </c>
      <c r="C85" s="84">
        <f t="shared" si="0"/>
        <v>31</v>
      </c>
    </row>
    <row r="86" spans="1:3" x14ac:dyDescent="0.2">
      <c r="A86" s="82">
        <v>44049</v>
      </c>
      <c r="B86" s="83">
        <v>1</v>
      </c>
      <c r="C86" s="84">
        <f t="shared" si="0"/>
        <v>32</v>
      </c>
    </row>
    <row r="87" spans="1:3" x14ac:dyDescent="0.2">
      <c r="A87" s="82">
        <v>44050</v>
      </c>
      <c r="B87" s="83">
        <v>1</v>
      </c>
      <c r="C87" s="84">
        <f t="shared" si="0"/>
        <v>33</v>
      </c>
    </row>
    <row r="88" spans="1:3" x14ac:dyDescent="0.2">
      <c r="A88" s="82">
        <v>44051</v>
      </c>
      <c r="B88" s="83"/>
      <c r="C88" s="84">
        <f t="shared" si="0"/>
        <v>33</v>
      </c>
    </row>
    <row r="89" spans="1:3" x14ac:dyDescent="0.2">
      <c r="A89" s="82">
        <v>44052</v>
      </c>
      <c r="B89" s="83"/>
      <c r="C89" s="84">
        <f t="shared" si="0"/>
        <v>33</v>
      </c>
    </row>
    <row r="90" spans="1:3" x14ac:dyDescent="0.2">
      <c r="A90" s="82">
        <v>44053</v>
      </c>
      <c r="B90" s="83">
        <v>1</v>
      </c>
      <c r="C90" s="84">
        <f t="shared" si="0"/>
        <v>34</v>
      </c>
    </row>
    <row r="91" spans="1:3" x14ac:dyDescent="0.2">
      <c r="A91" s="82">
        <v>44054</v>
      </c>
      <c r="B91" s="83">
        <v>4</v>
      </c>
      <c r="C91" s="84">
        <f t="shared" si="0"/>
        <v>38</v>
      </c>
    </row>
    <row r="92" spans="1:3" x14ac:dyDescent="0.2">
      <c r="A92" s="82">
        <v>44055</v>
      </c>
      <c r="B92" s="83">
        <v>5</v>
      </c>
      <c r="C92" s="84">
        <f t="shared" si="0"/>
        <v>43</v>
      </c>
    </row>
    <row r="93" spans="1:3" x14ac:dyDescent="0.2">
      <c r="A93" s="82">
        <v>44056</v>
      </c>
      <c r="B93" s="83">
        <v>2</v>
      </c>
      <c r="C93" s="84">
        <f t="shared" si="0"/>
        <v>45</v>
      </c>
    </row>
    <row r="94" spans="1:3" x14ac:dyDescent="0.2">
      <c r="A94" s="82">
        <v>44057</v>
      </c>
      <c r="B94" s="83">
        <v>0</v>
      </c>
      <c r="C94" s="84">
        <f t="shared" si="0"/>
        <v>45</v>
      </c>
    </row>
    <row r="95" spans="1:3" x14ac:dyDescent="0.2">
      <c r="A95" s="82">
        <v>44058</v>
      </c>
      <c r="B95" s="83"/>
      <c r="C95" s="84">
        <f t="shared" si="0"/>
        <v>45</v>
      </c>
    </row>
    <row r="96" spans="1:3" x14ac:dyDescent="0.2">
      <c r="A96" s="82">
        <v>44059</v>
      </c>
      <c r="B96" s="83"/>
      <c r="C96" s="84">
        <f t="shared" si="0"/>
        <v>45</v>
      </c>
    </row>
    <row r="97" spans="1:3" x14ac:dyDescent="0.2">
      <c r="A97" s="82">
        <v>44060</v>
      </c>
      <c r="B97" s="83">
        <v>0</v>
      </c>
      <c r="C97" s="84">
        <f t="shared" si="0"/>
        <v>45</v>
      </c>
    </row>
    <row r="98" spans="1:3" x14ac:dyDescent="0.2">
      <c r="A98" s="82">
        <v>44061</v>
      </c>
      <c r="B98" s="83">
        <v>5</v>
      </c>
      <c r="C98" s="84">
        <f t="shared" si="0"/>
        <v>50</v>
      </c>
    </row>
    <row r="99" spans="1:3" x14ac:dyDescent="0.2">
      <c r="A99" s="82">
        <v>44062</v>
      </c>
      <c r="B99" s="83">
        <v>1</v>
      </c>
      <c r="C99" s="84">
        <f t="shared" si="0"/>
        <v>51</v>
      </c>
    </row>
    <row r="100" spans="1:3" x14ac:dyDescent="0.2">
      <c r="A100" s="82">
        <v>44063</v>
      </c>
      <c r="B100" s="83">
        <v>4</v>
      </c>
      <c r="C100" s="84">
        <f t="shared" si="0"/>
        <v>55</v>
      </c>
    </row>
    <row r="101" spans="1:3" x14ac:dyDescent="0.2">
      <c r="A101" s="82">
        <v>44064</v>
      </c>
      <c r="B101" s="83">
        <v>4</v>
      </c>
      <c r="C101" s="84">
        <f t="shared" si="0"/>
        <v>59</v>
      </c>
    </row>
    <row r="102" spans="1:3" x14ac:dyDescent="0.2">
      <c r="A102" s="82">
        <v>44065</v>
      </c>
      <c r="B102" s="83"/>
      <c r="C102" s="84">
        <f t="shared" si="0"/>
        <v>59</v>
      </c>
    </row>
    <row r="103" spans="1:3" x14ac:dyDescent="0.2">
      <c r="A103" s="82">
        <v>44066</v>
      </c>
      <c r="B103" s="83"/>
      <c r="C103" s="84">
        <f t="shared" si="0"/>
        <v>59</v>
      </c>
    </row>
    <row r="104" spans="1:3" x14ac:dyDescent="0.2">
      <c r="A104" s="82">
        <v>44067</v>
      </c>
      <c r="B104" s="83">
        <v>5</v>
      </c>
      <c r="C104" s="84">
        <f t="shared" si="0"/>
        <v>64</v>
      </c>
    </row>
    <row r="105" spans="1:3" x14ac:dyDescent="0.2">
      <c r="A105" s="82">
        <v>44068</v>
      </c>
      <c r="B105" s="83">
        <v>2</v>
      </c>
      <c r="C105" s="84">
        <f t="shared" si="0"/>
        <v>66</v>
      </c>
    </row>
    <row r="106" spans="1:3" x14ac:dyDescent="0.2">
      <c r="A106" s="82">
        <v>44069</v>
      </c>
      <c r="B106" s="83">
        <v>2</v>
      </c>
      <c r="C106" s="84">
        <f t="shared" si="0"/>
        <v>68</v>
      </c>
    </row>
    <row r="107" spans="1:3" x14ac:dyDescent="0.2">
      <c r="A107" s="82">
        <v>44070</v>
      </c>
      <c r="B107" s="83">
        <v>8</v>
      </c>
      <c r="C107" s="84">
        <f t="shared" si="0"/>
        <v>76</v>
      </c>
    </row>
    <row r="108" spans="1:3" x14ac:dyDescent="0.2">
      <c r="A108" s="82">
        <v>44071</v>
      </c>
      <c r="B108" s="83">
        <v>2</v>
      </c>
      <c r="C108" s="84">
        <f t="shared" si="0"/>
        <v>78</v>
      </c>
    </row>
    <row r="109" spans="1:3" x14ac:dyDescent="0.2">
      <c r="A109" s="82">
        <v>44072</v>
      </c>
      <c r="B109" s="83"/>
      <c r="C109" s="84">
        <f t="shared" si="0"/>
        <v>78</v>
      </c>
    </row>
    <row r="110" spans="1:3" x14ac:dyDescent="0.2">
      <c r="A110" s="82">
        <v>44073</v>
      </c>
      <c r="B110" s="83"/>
      <c r="C110" s="84">
        <f t="shared" si="0"/>
        <v>78</v>
      </c>
    </row>
    <row r="111" spans="1:3" x14ac:dyDescent="0.2">
      <c r="A111" s="82">
        <v>44074</v>
      </c>
      <c r="B111" s="83">
        <v>3</v>
      </c>
      <c r="C111" s="84">
        <f t="shared" si="0"/>
        <v>81</v>
      </c>
    </row>
    <row r="112" spans="1:3" x14ac:dyDescent="0.2">
      <c r="A112" s="82">
        <v>44075</v>
      </c>
      <c r="B112" s="83">
        <v>3</v>
      </c>
      <c r="C112" s="84">
        <f t="shared" si="0"/>
        <v>84</v>
      </c>
    </row>
    <row r="113" spans="1:3" x14ac:dyDescent="0.2">
      <c r="A113" s="82">
        <v>44076</v>
      </c>
      <c r="B113" s="83">
        <v>6</v>
      </c>
      <c r="C113" s="84">
        <f t="shared" si="0"/>
        <v>90</v>
      </c>
    </row>
    <row r="114" spans="1:3" x14ac:dyDescent="0.2">
      <c r="A114" s="82">
        <v>44077</v>
      </c>
      <c r="B114" s="83">
        <v>0</v>
      </c>
      <c r="C114" s="84">
        <f t="shared" si="0"/>
        <v>90</v>
      </c>
    </row>
    <row r="115" spans="1:3" x14ac:dyDescent="0.2">
      <c r="A115" s="82">
        <v>44078</v>
      </c>
      <c r="B115" s="85">
        <v>7</v>
      </c>
      <c r="C115" s="84">
        <f t="shared" si="0"/>
        <v>97</v>
      </c>
    </row>
    <row r="116" spans="1:3" x14ac:dyDescent="0.2">
      <c r="A116" s="82">
        <v>44079</v>
      </c>
      <c r="B116" s="85"/>
      <c r="C116" s="84">
        <f t="shared" si="0"/>
        <v>97</v>
      </c>
    </row>
    <row r="117" spans="1:3" x14ac:dyDescent="0.2">
      <c r="A117" s="82">
        <v>44080</v>
      </c>
      <c r="B117" s="85"/>
      <c r="C117" s="84">
        <f t="shared" si="0"/>
        <v>97</v>
      </c>
    </row>
    <row r="118" spans="1:3" x14ac:dyDescent="0.2">
      <c r="A118" s="82">
        <v>44081</v>
      </c>
      <c r="B118" s="85">
        <v>4</v>
      </c>
      <c r="C118" s="84">
        <f t="shared" si="0"/>
        <v>101</v>
      </c>
    </row>
    <row r="119" spans="1:3" x14ac:dyDescent="0.2">
      <c r="A119" s="82">
        <v>44082</v>
      </c>
      <c r="B119" s="85">
        <v>6</v>
      </c>
      <c r="C119" s="84">
        <f t="shared" si="0"/>
        <v>107</v>
      </c>
    </row>
    <row r="120" spans="1:3" x14ac:dyDescent="0.2">
      <c r="A120" s="82">
        <v>44083</v>
      </c>
      <c r="B120" s="85">
        <v>4</v>
      </c>
      <c r="C120" s="84">
        <f t="shared" si="0"/>
        <v>111</v>
      </c>
    </row>
    <row r="121" spans="1:3" x14ac:dyDescent="0.2">
      <c r="A121" s="82">
        <v>44084</v>
      </c>
      <c r="B121" s="85">
        <v>8</v>
      </c>
      <c r="C121" s="84">
        <f t="shared" si="0"/>
        <v>119</v>
      </c>
    </row>
    <row r="122" spans="1:3" x14ac:dyDescent="0.2">
      <c r="A122" s="82">
        <v>44085</v>
      </c>
      <c r="B122" s="85">
        <v>4</v>
      </c>
      <c r="C122" s="84">
        <f t="shared" si="0"/>
        <v>123</v>
      </c>
    </row>
    <row r="123" spans="1:3" x14ac:dyDescent="0.2">
      <c r="A123" s="82">
        <v>44086</v>
      </c>
      <c r="B123" s="85"/>
      <c r="C123" s="84">
        <f t="shared" si="0"/>
        <v>123</v>
      </c>
    </row>
    <row r="124" spans="1:3" x14ac:dyDescent="0.2">
      <c r="A124" s="82">
        <v>44087</v>
      </c>
      <c r="B124" s="85"/>
      <c r="C124" s="84">
        <f t="shared" si="0"/>
        <v>123</v>
      </c>
    </row>
    <row r="125" spans="1:3" x14ac:dyDescent="0.2">
      <c r="A125" s="82">
        <v>44088</v>
      </c>
      <c r="B125" s="85">
        <v>3</v>
      </c>
      <c r="C125" s="84">
        <f t="shared" si="0"/>
        <v>126</v>
      </c>
    </row>
    <row r="126" spans="1:3" x14ac:dyDescent="0.2">
      <c r="A126" s="82">
        <v>44089</v>
      </c>
      <c r="B126" s="85">
        <v>4</v>
      </c>
      <c r="C126" s="84">
        <f t="shared" si="0"/>
        <v>130</v>
      </c>
    </row>
    <row r="127" spans="1:3" x14ac:dyDescent="0.2">
      <c r="A127" s="82">
        <v>44090</v>
      </c>
      <c r="B127" s="85">
        <v>7</v>
      </c>
      <c r="C127" s="84">
        <f t="shared" si="0"/>
        <v>137</v>
      </c>
    </row>
    <row r="128" spans="1:3" x14ac:dyDescent="0.2">
      <c r="A128" s="82">
        <v>44091</v>
      </c>
      <c r="B128" s="85">
        <v>3</v>
      </c>
      <c r="C128" s="84">
        <f t="shared" si="0"/>
        <v>140</v>
      </c>
    </row>
    <row r="129" spans="1:3" x14ac:dyDescent="0.2">
      <c r="A129" s="82">
        <v>44092</v>
      </c>
      <c r="B129" s="85">
        <v>1</v>
      </c>
      <c r="C129" s="84">
        <f t="shared" ref="C129:C157" si="1">SUM(C128,B129)</f>
        <v>141</v>
      </c>
    </row>
    <row r="130" spans="1:3" x14ac:dyDescent="0.2">
      <c r="A130" s="82">
        <v>44093</v>
      </c>
      <c r="B130" s="85"/>
      <c r="C130" s="84">
        <f t="shared" si="1"/>
        <v>141</v>
      </c>
    </row>
    <row r="131" spans="1:3" x14ac:dyDescent="0.2">
      <c r="A131" s="82">
        <v>44094</v>
      </c>
      <c r="B131" s="85"/>
      <c r="C131" s="84">
        <f t="shared" si="1"/>
        <v>141</v>
      </c>
    </row>
    <row r="132" spans="1:3" x14ac:dyDescent="0.2">
      <c r="A132" s="82">
        <v>44095</v>
      </c>
      <c r="B132" s="85">
        <v>5</v>
      </c>
      <c r="C132" s="84">
        <f t="shared" si="1"/>
        <v>146</v>
      </c>
    </row>
    <row r="133" spans="1:3" x14ac:dyDescent="0.2">
      <c r="A133" s="82">
        <v>44096</v>
      </c>
      <c r="B133" s="85">
        <v>2</v>
      </c>
      <c r="C133" s="84">
        <f t="shared" si="1"/>
        <v>148</v>
      </c>
    </row>
    <row r="134" spans="1:3" x14ac:dyDescent="0.2">
      <c r="A134" s="82">
        <v>44097</v>
      </c>
      <c r="B134" s="85">
        <v>4</v>
      </c>
      <c r="C134" s="84">
        <f t="shared" si="1"/>
        <v>152</v>
      </c>
    </row>
    <row r="135" spans="1:3" x14ac:dyDescent="0.2">
      <c r="A135" s="82">
        <v>44098</v>
      </c>
      <c r="B135" s="86">
        <v>4</v>
      </c>
      <c r="C135" s="84">
        <f t="shared" si="1"/>
        <v>156</v>
      </c>
    </row>
    <row r="136" spans="1:3" x14ac:dyDescent="0.2">
      <c r="A136" s="82">
        <v>44099</v>
      </c>
      <c r="B136" s="86">
        <v>2</v>
      </c>
      <c r="C136" s="84">
        <f t="shared" si="1"/>
        <v>158</v>
      </c>
    </row>
    <row r="137" spans="1:3" x14ac:dyDescent="0.2">
      <c r="A137" s="82">
        <v>44100</v>
      </c>
      <c r="B137" s="86"/>
      <c r="C137" s="84">
        <f t="shared" si="1"/>
        <v>158</v>
      </c>
    </row>
    <row r="138" spans="1:3" x14ac:dyDescent="0.2">
      <c r="A138" s="82">
        <v>44101</v>
      </c>
      <c r="B138" s="86"/>
      <c r="C138" s="84">
        <f t="shared" si="1"/>
        <v>158</v>
      </c>
    </row>
    <row r="139" spans="1:3" x14ac:dyDescent="0.2">
      <c r="A139" s="82">
        <v>44102</v>
      </c>
      <c r="B139" s="86">
        <v>3</v>
      </c>
      <c r="C139" s="84">
        <f t="shared" si="1"/>
        <v>161</v>
      </c>
    </row>
    <row r="140" spans="1:3" x14ac:dyDescent="0.2">
      <c r="A140" s="82">
        <v>44103</v>
      </c>
      <c r="B140" s="86">
        <v>2</v>
      </c>
      <c r="C140" s="84">
        <f t="shared" si="1"/>
        <v>163</v>
      </c>
    </row>
    <row r="141" spans="1:3" x14ac:dyDescent="0.2">
      <c r="A141" s="82">
        <v>44104</v>
      </c>
      <c r="B141" s="86">
        <v>4</v>
      </c>
      <c r="C141" s="84">
        <f t="shared" si="1"/>
        <v>167</v>
      </c>
    </row>
    <row r="142" spans="1:3" x14ac:dyDescent="0.2">
      <c r="A142" s="82">
        <v>44105</v>
      </c>
      <c r="B142" s="86">
        <v>4</v>
      </c>
      <c r="C142" s="84">
        <f t="shared" si="1"/>
        <v>171</v>
      </c>
    </row>
    <row r="143" spans="1:3" x14ac:dyDescent="0.2">
      <c r="A143" s="82">
        <v>44106</v>
      </c>
      <c r="B143" s="86">
        <v>2</v>
      </c>
      <c r="C143" s="84">
        <f t="shared" si="1"/>
        <v>173</v>
      </c>
    </row>
    <row r="144" spans="1:3" x14ac:dyDescent="0.2">
      <c r="A144" s="82">
        <v>44107</v>
      </c>
      <c r="B144" s="86"/>
      <c r="C144" s="84">
        <f t="shared" si="1"/>
        <v>173</v>
      </c>
    </row>
    <row r="145" spans="1:3" x14ac:dyDescent="0.2">
      <c r="A145" s="82">
        <v>44108</v>
      </c>
      <c r="B145" s="86"/>
      <c r="C145" s="84">
        <f t="shared" si="1"/>
        <v>173</v>
      </c>
    </row>
    <row r="146" spans="1:3" x14ac:dyDescent="0.2">
      <c r="A146" s="82">
        <v>44109</v>
      </c>
      <c r="B146" s="86">
        <v>7</v>
      </c>
      <c r="C146" s="84">
        <f t="shared" si="1"/>
        <v>180</v>
      </c>
    </row>
    <row r="147" spans="1:3" x14ac:dyDescent="0.2">
      <c r="A147" s="82">
        <v>44110</v>
      </c>
      <c r="B147" s="86">
        <v>18</v>
      </c>
      <c r="C147" s="84">
        <f t="shared" si="1"/>
        <v>198</v>
      </c>
    </row>
    <row r="148" spans="1:3" x14ac:dyDescent="0.2">
      <c r="A148" s="82">
        <v>44111</v>
      </c>
      <c r="B148" s="86">
        <v>8</v>
      </c>
      <c r="C148" s="84">
        <f t="shared" si="1"/>
        <v>206</v>
      </c>
    </row>
    <row r="149" spans="1:3" x14ac:dyDescent="0.2">
      <c r="A149" s="82">
        <v>44112</v>
      </c>
      <c r="B149" s="86">
        <v>7</v>
      </c>
      <c r="C149" s="84">
        <f t="shared" si="1"/>
        <v>213</v>
      </c>
    </row>
    <row r="150" spans="1:3" x14ac:dyDescent="0.2">
      <c r="A150" s="82">
        <v>44113</v>
      </c>
      <c r="B150" s="86">
        <v>6</v>
      </c>
      <c r="C150" s="84">
        <f t="shared" si="1"/>
        <v>219</v>
      </c>
    </row>
    <row r="151" spans="1:3" x14ac:dyDescent="0.2">
      <c r="A151" s="82">
        <v>44114</v>
      </c>
      <c r="B151" s="86"/>
      <c r="C151" s="84">
        <f t="shared" si="1"/>
        <v>219</v>
      </c>
    </row>
    <row r="152" spans="1:3" x14ac:dyDescent="0.2">
      <c r="A152" s="82">
        <v>44115</v>
      </c>
      <c r="B152" s="86"/>
      <c r="C152" s="84">
        <f t="shared" si="1"/>
        <v>219</v>
      </c>
    </row>
    <row r="153" spans="1:3" x14ac:dyDescent="0.2">
      <c r="A153" s="82">
        <v>44116</v>
      </c>
      <c r="B153" s="86">
        <v>40</v>
      </c>
      <c r="C153" s="84">
        <f t="shared" si="1"/>
        <v>259</v>
      </c>
    </row>
    <row r="154" spans="1:3" x14ac:dyDescent="0.2">
      <c r="A154" s="82">
        <v>44117</v>
      </c>
      <c r="B154" s="86">
        <v>10</v>
      </c>
      <c r="C154" s="84">
        <f t="shared" si="1"/>
        <v>269</v>
      </c>
    </row>
    <row r="155" spans="1:3" x14ac:dyDescent="0.2">
      <c r="A155" s="82">
        <v>44118</v>
      </c>
      <c r="B155" s="86">
        <v>15</v>
      </c>
      <c r="C155" s="84">
        <f t="shared" si="1"/>
        <v>284</v>
      </c>
    </row>
    <row r="156" spans="1:3" x14ac:dyDescent="0.2">
      <c r="A156" s="82">
        <v>44119</v>
      </c>
      <c r="B156" s="86">
        <v>19</v>
      </c>
      <c r="C156" s="84">
        <f t="shared" si="1"/>
        <v>303</v>
      </c>
    </row>
    <row r="157" spans="1:3" x14ac:dyDescent="0.2">
      <c r="A157" s="82">
        <v>44120</v>
      </c>
      <c r="B157" s="86">
        <v>10</v>
      </c>
      <c r="C157" s="84">
        <f t="shared" si="1"/>
        <v>313</v>
      </c>
    </row>
    <row r="158" spans="1:3" x14ac:dyDescent="0.2">
      <c r="A158" s="82">
        <v>44121</v>
      </c>
      <c r="B158" s="86"/>
      <c r="C158" s="84">
        <f t="shared" ref="C158:C159" si="2">SUM(C157,B158)</f>
        <v>313</v>
      </c>
    </row>
    <row r="159" spans="1:3" x14ac:dyDescent="0.2">
      <c r="A159" s="82">
        <v>44122</v>
      </c>
      <c r="B159" s="86"/>
      <c r="C159" s="84">
        <f t="shared" si="2"/>
        <v>313</v>
      </c>
    </row>
    <row r="160" spans="1:3" x14ac:dyDescent="0.2">
      <c r="A160" s="82">
        <v>44123</v>
      </c>
      <c r="B160" s="86">
        <v>61</v>
      </c>
      <c r="C160" s="84">
        <f t="shared" ref="C160:C210" si="3">SUM(C159,B160)</f>
        <v>374</v>
      </c>
    </row>
    <row r="161" spans="1:3" x14ac:dyDescent="0.2">
      <c r="A161" s="82">
        <v>44124</v>
      </c>
      <c r="B161" s="86">
        <v>22</v>
      </c>
      <c r="C161" s="84">
        <f t="shared" si="3"/>
        <v>396</v>
      </c>
    </row>
    <row r="162" spans="1:3" x14ac:dyDescent="0.2">
      <c r="A162" s="82">
        <v>44125</v>
      </c>
      <c r="B162" s="87">
        <v>25</v>
      </c>
      <c r="C162" s="84">
        <f t="shared" si="3"/>
        <v>421</v>
      </c>
    </row>
    <row r="163" spans="1:3" x14ac:dyDescent="0.2">
      <c r="A163" s="82">
        <v>44126</v>
      </c>
      <c r="B163" s="87">
        <v>19</v>
      </c>
      <c r="C163" s="84">
        <f t="shared" si="3"/>
        <v>440</v>
      </c>
    </row>
    <row r="164" spans="1:3" x14ac:dyDescent="0.2">
      <c r="A164" s="82">
        <v>44127</v>
      </c>
      <c r="B164" s="87">
        <v>42</v>
      </c>
      <c r="C164" s="84">
        <f t="shared" si="3"/>
        <v>482</v>
      </c>
    </row>
    <row r="165" spans="1:3" x14ac:dyDescent="0.2">
      <c r="A165" s="82">
        <v>44128</v>
      </c>
      <c r="B165" s="87"/>
      <c r="C165" s="84">
        <f t="shared" si="3"/>
        <v>482</v>
      </c>
    </row>
    <row r="166" spans="1:3" x14ac:dyDescent="0.2">
      <c r="A166" s="82">
        <v>44129</v>
      </c>
      <c r="B166" s="87"/>
      <c r="C166" s="84">
        <f t="shared" si="3"/>
        <v>482</v>
      </c>
    </row>
    <row r="167" spans="1:3" x14ac:dyDescent="0.2">
      <c r="A167" s="82">
        <v>44130</v>
      </c>
      <c r="B167" s="87">
        <v>200</v>
      </c>
      <c r="C167" s="84">
        <f t="shared" si="3"/>
        <v>682</v>
      </c>
    </row>
    <row r="168" spans="1:3" x14ac:dyDescent="0.2">
      <c r="A168" s="82">
        <v>44131</v>
      </c>
      <c r="B168" s="87">
        <v>79</v>
      </c>
      <c r="C168" s="84">
        <f t="shared" si="3"/>
        <v>761</v>
      </c>
    </row>
    <row r="169" spans="1:3" x14ac:dyDescent="0.2">
      <c r="A169" s="82">
        <v>44132</v>
      </c>
      <c r="B169" s="87">
        <v>117</v>
      </c>
      <c r="C169" s="84">
        <f t="shared" si="3"/>
        <v>878</v>
      </c>
    </row>
    <row r="170" spans="1:3" x14ac:dyDescent="0.2">
      <c r="A170" s="82">
        <v>44133</v>
      </c>
      <c r="B170" s="87">
        <v>59</v>
      </c>
      <c r="C170" s="84">
        <f t="shared" si="3"/>
        <v>937</v>
      </c>
    </row>
    <row r="171" spans="1:3" x14ac:dyDescent="0.2">
      <c r="A171" s="82">
        <v>44134</v>
      </c>
      <c r="B171" s="87">
        <v>63</v>
      </c>
      <c r="C171" s="84">
        <f t="shared" si="3"/>
        <v>1000</v>
      </c>
    </row>
    <row r="172" spans="1:3" x14ac:dyDescent="0.2">
      <c r="A172" s="82">
        <v>44135</v>
      </c>
      <c r="B172" s="87"/>
      <c r="C172" s="84">
        <f t="shared" si="3"/>
        <v>1000</v>
      </c>
    </row>
    <row r="173" spans="1:3" x14ac:dyDescent="0.2">
      <c r="A173" s="82">
        <v>44136</v>
      </c>
      <c r="B173" s="87"/>
      <c r="C173" s="84">
        <f t="shared" si="3"/>
        <v>1000</v>
      </c>
    </row>
    <row r="174" spans="1:3" x14ac:dyDescent="0.2">
      <c r="A174" s="82">
        <v>44137</v>
      </c>
      <c r="B174" s="87">
        <v>187</v>
      </c>
      <c r="C174" s="84">
        <f t="shared" si="3"/>
        <v>1187</v>
      </c>
    </row>
    <row r="175" spans="1:3" x14ac:dyDescent="0.2">
      <c r="A175" s="82">
        <v>44138</v>
      </c>
      <c r="B175" s="87">
        <v>78</v>
      </c>
      <c r="C175" s="84">
        <f t="shared" si="3"/>
        <v>1265</v>
      </c>
    </row>
    <row r="176" spans="1:3" x14ac:dyDescent="0.2">
      <c r="A176" s="82">
        <v>44139</v>
      </c>
      <c r="B176" s="87">
        <v>70</v>
      </c>
      <c r="C176" s="84">
        <f t="shared" si="3"/>
        <v>1335</v>
      </c>
    </row>
    <row r="177" spans="1:3" x14ac:dyDescent="0.2">
      <c r="A177" s="82">
        <v>44140</v>
      </c>
      <c r="B177" s="87">
        <v>66</v>
      </c>
      <c r="C177" s="84">
        <f t="shared" si="3"/>
        <v>1401</v>
      </c>
    </row>
    <row r="178" spans="1:3" x14ac:dyDescent="0.2">
      <c r="A178" s="82">
        <v>44141</v>
      </c>
      <c r="B178" s="87">
        <v>60</v>
      </c>
      <c r="C178" s="84">
        <f t="shared" si="3"/>
        <v>1461</v>
      </c>
    </row>
    <row r="179" spans="1:3" x14ac:dyDescent="0.2">
      <c r="A179" s="82">
        <v>44142</v>
      </c>
      <c r="B179" s="87"/>
      <c r="C179" s="84">
        <f t="shared" si="3"/>
        <v>1461</v>
      </c>
    </row>
    <row r="180" spans="1:3" x14ac:dyDescent="0.2">
      <c r="A180" s="82">
        <v>44143</v>
      </c>
      <c r="B180" s="87"/>
      <c r="C180" s="84">
        <f t="shared" si="3"/>
        <v>1461</v>
      </c>
    </row>
    <row r="181" spans="1:3" x14ac:dyDescent="0.2">
      <c r="A181" s="82">
        <v>44144</v>
      </c>
      <c r="B181" s="87">
        <v>178</v>
      </c>
      <c r="C181" s="84">
        <f t="shared" si="3"/>
        <v>1639</v>
      </c>
    </row>
    <row r="182" spans="1:3" x14ac:dyDescent="0.2">
      <c r="A182" s="82">
        <v>44145</v>
      </c>
      <c r="B182" s="87">
        <v>82</v>
      </c>
      <c r="C182" s="84">
        <f t="shared" si="3"/>
        <v>1721</v>
      </c>
    </row>
    <row r="183" spans="1:3" x14ac:dyDescent="0.2">
      <c r="A183" s="82">
        <v>44146</v>
      </c>
      <c r="B183" s="87">
        <v>109</v>
      </c>
      <c r="C183" s="84">
        <f t="shared" si="3"/>
        <v>1830</v>
      </c>
    </row>
    <row r="184" spans="1:3" x14ac:dyDescent="0.2">
      <c r="A184" s="82">
        <v>44147</v>
      </c>
      <c r="B184" s="87">
        <v>95</v>
      </c>
      <c r="C184" s="84">
        <f t="shared" si="3"/>
        <v>1925</v>
      </c>
    </row>
    <row r="185" spans="1:3" x14ac:dyDescent="0.2">
      <c r="A185" s="82">
        <v>44148</v>
      </c>
      <c r="B185" s="87">
        <v>49</v>
      </c>
      <c r="C185" s="84">
        <f t="shared" si="3"/>
        <v>1974</v>
      </c>
    </row>
    <row r="186" spans="1:3" x14ac:dyDescent="0.2">
      <c r="A186" s="82">
        <v>44149</v>
      </c>
      <c r="B186" s="87"/>
      <c r="C186" s="84">
        <f t="shared" si="3"/>
        <v>1974</v>
      </c>
    </row>
    <row r="187" spans="1:3" x14ac:dyDescent="0.2">
      <c r="A187" s="82">
        <v>44150</v>
      </c>
      <c r="B187" s="87"/>
      <c r="C187" s="84">
        <f t="shared" si="3"/>
        <v>1974</v>
      </c>
    </row>
    <row r="188" spans="1:3" x14ac:dyDescent="0.2">
      <c r="A188" s="82">
        <v>44151</v>
      </c>
      <c r="B188" s="87">
        <v>109</v>
      </c>
      <c r="C188" s="84">
        <f t="shared" si="3"/>
        <v>2083</v>
      </c>
    </row>
    <row r="189" spans="1:3" x14ac:dyDescent="0.2">
      <c r="A189" s="82">
        <v>44152</v>
      </c>
      <c r="B189" s="87">
        <v>35</v>
      </c>
      <c r="C189" s="84">
        <f t="shared" si="3"/>
        <v>2118</v>
      </c>
    </row>
    <row r="190" spans="1:3" x14ac:dyDescent="0.2">
      <c r="A190" s="82">
        <v>44153</v>
      </c>
      <c r="B190" s="87">
        <v>42</v>
      </c>
      <c r="C190" s="84">
        <f t="shared" si="3"/>
        <v>2160</v>
      </c>
    </row>
    <row r="191" spans="1:3" x14ac:dyDescent="0.2">
      <c r="A191" s="82">
        <v>44154</v>
      </c>
      <c r="B191" s="87">
        <v>27</v>
      </c>
      <c r="C191" s="84">
        <f t="shared" si="3"/>
        <v>2187</v>
      </c>
    </row>
    <row r="192" spans="1:3" x14ac:dyDescent="0.2">
      <c r="A192" s="82">
        <v>44155</v>
      </c>
      <c r="B192" s="87">
        <v>30</v>
      </c>
      <c r="C192" s="84">
        <f t="shared" si="3"/>
        <v>2217</v>
      </c>
    </row>
    <row r="193" spans="1:3" x14ac:dyDescent="0.2">
      <c r="A193" s="82">
        <v>44156</v>
      </c>
      <c r="B193" s="87"/>
      <c r="C193" s="84">
        <f t="shared" si="3"/>
        <v>2217</v>
      </c>
    </row>
    <row r="194" spans="1:3" x14ac:dyDescent="0.2">
      <c r="A194" s="82">
        <v>44157</v>
      </c>
      <c r="B194" s="87"/>
      <c r="C194" s="84">
        <f t="shared" si="3"/>
        <v>2217</v>
      </c>
    </row>
    <row r="195" spans="1:3" x14ac:dyDescent="0.2">
      <c r="A195" s="82">
        <v>44158</v>
      </c>
      <c r="B195" s="87">
        <v>146</v>
      </c>
      <c r="C195" s="84">
        <f t="shared" si="3"/>
        <v>2363</v>
      </c>
    </row>
    <row r="196" spans="1:3" x14ac:dyDescent="0.2">
      <c r="A196" s="82">
        <v>44159</v>
      </c>
      <c r="B196" s="87">
        <v>48</v>
      </c>
      <c r="C196" s="84">
        <f t="shared" si="3"/>
        <v>2411</v>
      </c>
    </row>
    <row r="197" spans="1:3" x14ac:dyDescent="0.2">
      <c r="A197" s="82">
        <v>44160</v>
      </c>
      <c r="B197" s="87">
        <v>53</v>
      </c>
      <c r="C197" s="84">
        <f t="shared" si="3"/>
        <v>2464</v>
      </c>
    </row>
    <row r="198" spans="1:3" x14ac:dyDescent="0.2">
      <c r="A198" s="82">
        <v>44161</v>
      </c>
      <c r="B198" s="87">
        <v>58</v>
      </c>
      <c r="C198" s="84">
        <f t="shared" si="3"/>
        <v>2522</v>
      </c>
    </row>
    <row r="199" spans="1:3" x14ac:dyDescent="0.2">
      <c r="A199" s="82">
        <v>44162</v>
      </c>
      <c r="B199" s="87">
        <v>70</v>
      </c>
      <c r="C199" s="84">
        <f t="shared" si="3"/>
        <v>2592</v>
      </c>
    </row>
    <row r="200" spans="1:3" x14ac:dyDescent="0.2">
      <c r="A200" s="82">
        <v>44163</v>
      </c>
      <c r="B200" s="87"/>
      <c r="C200" s="84">
        <f t="shared" si="3"/>
        <v>2592</v>
      </c>
    </row>
    <row r="201" spans="1:3" x14ac:dyDescent="0.2">
      <c r="A201" s="82">
        <v>44164</v>
      </c>
      <c r="B201" s="87"/>
      <c r="C201" s="84">
        <f t="shared" si="3"/>
        <v>2592</v>
      </c>
    </row>
    <row r="202" spans="1:3" x14ac:dyDescent="0.2">
      <c r="A202" s="82">
        <v>44165</v>
      </c>
      <c r="B202" s="87">
        <v>95</v>
      </c>
      <c r="C202" s="84">
        <f t="shared" si="3"/>
        <v>2687</v>
      </c>
    </row>
    <row r="203" spans="1:3" x14ac:dyDescent="0.2">
      <c r="A203" s="82">
        <v>44166</v>
      </c>
      <c r="B203" s="87">
        <v>26</v>
      </c>
      <c r="C203" s="84">
        <f t="shared" si="3"/>
        <v>2713</v>
      </c>
    </row>
    <row r="204" spans="1:3" x14ac:dyDescent="0.2">
      <c r="A204" s="82">
        <v>44167</v>
      </c>
      <c r="B204" s="87">
        <v>55</v>
      </c>
      <c r="C204" s="84">
        <f t="shared" si="3"/>
        <v>2768</v>
      </c>
    </row>
    <row r="205" spans="1:3" x14ac:dyDescent="0.2">
      <c r="A205" s="82">
        <v>44168</v>
      </c>
      <c r="B205" s="87">
        <v>35</v>
      </c>
      <c r="C205" s="84">
        <f t="shared" si="3"/>
        <v>2803</v>
      </c>
    </row>
    <row r="206" spans="1:3" x14ac:dyDescent="0.2">
      <c r="A206" s="82">
        <v>44169</v>
      </c>
      <c r="B206" s="179">
        <v>55</v>
      </c>
      <c r="C206" s="180">
        <f t="shared" si="3"/>
        <v>2858</v>
      </c>
    </row>
    <row r="207" spans="1:3" x14ac:dyDescent="0.2">
      <c r="A207" s="82">
        <v>44170</v>
      </c>
      <c r="B207" s="87"/>
      <c r="C207" s="178">
        <f t="shared" si="3"/>
        <v>2858</v>
      </c>
    </row>
    <row r="208" spans="1:3" x14ac:dyDescent="0.2">
      <c r="A208" s="82">
        <v>44171</v>
      </c>
      <c r="B208" s="87"/>
      <c r="C208" s="178">
        <f t="shared" si="3"/>
        <v>2858</v>
      </c>
    </row>
    <row r="209" spans="1:3" x14ac:dyDescent="0.2">
      <c r="A209" s="82">
        <v>44172</v>
      </c>
      <c r="B209" s="87">
        <v>101</v>
      </c>
      <c r="C209" s="178">
        <f t="shared" si="3"/>
        <v>2959</v>
      </c>
    </row>
    <row r="210" spans="1:3" x14ac:dyDescent="0.2">
      <c r="A210" s="82">
        <v>44173</v>
      </c>
      <c r="B210" s="87">
        <v>38</v>
      </c>
      <c r="C210" s="178">
        <f t="shared" si="3"/>
        <v>2997</v>
      </c>
    </row>
    <row r="211" spans="1:3" x14ac:dyDescent="0.2">
      <c r="A211" s="82">
        <v>44174</v>
      </c>
      <c r="B211" s="87"/>
      <c r="C211" s="88"/>
    </row>
    <row r="212" spans="1:3" x14ac:dyDescent="0.2">
      <c r="A212" s="82">
        <v>44175</v>
      </c>
      <c r="B212" s="87"/>
      <c r="C212" s="88"/>
    </row>
    <row r="213" spans="1:3" x14ac:dyDescent="0.2">
      <c r="A213" s="82">
        <v>44176</v>
      </c>
      <c r="B213" s="87"/>
      <c r="C213" s="88"/>
    </row>
    <row r="214" spans="1:3" x14ac:dyDescent="0.2">
      <c r="A214" s="82">
        <v>44177</v>
      </c>
      <c r="B214" s="87"/>
      <c r="C214" s="88"/>
    </row>
    <row r="215" spans="1:3" x14ac:dyDescent="0.2">
      <c r="A215" s="82">
        <v>44178</v>
      </c>
      <c r="B215" s="87"/>
      <c r="C215" s="88"/>
    </row>
    <row r="216" spans="1:3" x14ac:dyDescent="0.2">
      <c r="A216" s="155"/>
      <c r="B216" s="87"/>
      <c r="C216" s="88"/>
    </row>
    <row r="217" spans="1:3" ht="15" thickBot="1" x14ac:dyDescent="0.25">
      <c r="A217" s="89" t="s">
        <v>87</v>
      </c>
      <c r="B217" s="90">
        <f>MAX(C3:C217)</f>
        <v>2997</v>
      </c>
      <c r="C217" s="91"/>
    </row>
    <row r="218" spans="1:3" ht="15" thickTop="1" x14ac:dyDescent="0.2">
      <c r="B218" s="44"/>
      <c r="C218" s="44"/>
    </row>
    <row r="219" spans="1:3" x14ac:dyDescent="0.2">
      <c r="B219" s="44"/>
      <c r="C219" s="44"/>
    </row>
    <row r="220" spans="1:3" x14ac:dyDescent="0.2">
      <c r="B220" s="44"/>
      <c r="C220" s="44"/>
    </row>
    <row r="221" spans="1:3" x14ac:dyDescent="0.2">
      <c r="B221" s="44"/>
      <c r="C221" s="44"/>
    </row>
    <row r="222" spans="1:3" x14ac:dyDescent="0.2">
      <c r="B222" s="44"/>
      <c r="C222" s="44"/>
    </row>
    <row r="223" spans="1:3" x14ac:dyDescent="0.2">
      <c r="B223" s="44"/>
      <c r="C223" s="44"/>
    </row>
    <row r="224" spans="1:3" x14ac:dyDescent="0.2">
      <c r="B224" s="44"/>
      <c r="C224" s="44"/>
    </row>
    <row r="225" spans="2:3" x14ac:dyDescent="0.2">
      <c r="B225" s="44"/>
      <c r="C225" s="44"/>
    </row>
    <row r="226" spans="2:3" x14ac:dyDescent="0.2">
      <c r="B226" s="44"/>
      <c r="C226" s="44"/>
    </row>
    <row r="227" spans="2:3" x14ac:dyDescent="0.2">
      <c r="B227" s="44"/>
      <c r="C227" s="44"/>
    </row>
    <row r="228" spans="2:3" x14ac:dyDescent="0.2">
      <c r="B228" s="44"/>
      <c r="C228" s="44"/>
    </row>
    <row r="229" spans="2:3" x14ac:dyDescent="0.2">
      <c r="B229" s="44"/>
      <c r="C229" s="44"/>
    </row>
    <row r="230" spans="2:3" x14ac:dyDescent="0.2">
      <c r="B230" s="44"/>
      <c r="C230" s="44"/>
    </row>
    <row r="231" spans="2:3" x14ac:dyDescent="0.2">
      <c r="B231" s="44"/>
      <c r="C231" s="44"/>
    </row>
    <row r="232" spans="2:3" x14ac:dyDescent="0.2">
      <c r="B232" s="44"/>
      <c r="C232" s="44"/>
    </row>
    <row r="233" spans="2:3" x14ac:dyDescent="0.2">
      <c r="B233" s="44"/>
      <c r="C233" s="44"/>
    </row>
    <row r="234" spans="2:3" x14ac:dyDescent="0.2">
      <c r="B234" s="44"/>
      <c r="C234" s="44"/>
    </row>
    <row r="235" spans="2:3" x14ac:dyDescent="0.2">
      <c r="B235" s="44"/>
      <c r="C235" s="44"/>
    </row>
    <row r="236" spans="2:3" x14ac:dyDescent="0.2">
      <c r="B236" s="44"/>
      <c r="C236" s="44"/>
    </row>
    <row r="237" spans="2:3" x14ac:dyDescent="0.2">
      <c r="B237" s="44"/>
      <c r="C237" s="44"/>
    </row>
    <row r="238" spans="2:3" x14ac:dyDescent="0.2">
      <c r="B238" s="44"/>
      <c r="C238" s="44"/>
    </row>
    <row r="239" spans="2:3" x14ac:dyDescent="0.2">
      <c r="B239" s="44"/>
      <c r="C239" s="44"/>
    </row>
    <row r="240" spans="2:3" x14ac:dyDescent="0.2">
      <c r="B240" s="44"/>
      <c r="C240" s="44"/>
    </row>
    <row r="241" spans="2:3" x14ac:dyDescent="0.2">
      <c r="B241" s="44"/>
      <c r="C241" s="44"/>
    </row>
    <row r="242" spans="2:3" x14ac:dyDescent="0.2">
      <c r="B242" s="44"/>
      <c r="C242" s="44"/>
    </row>
    <row r="243" spans="2:3" x14ac:dyDescent="0.2">
      <c r="B243" s="44"/>
      <c r="C243" s="44"/>
    </row>
    <row r="244" spans="2:3" x14ac:dyDescent="0.2">
      <c r="B244" s="44"/>
      <c r="C244" s="44"/>
    </row>
    <row r="245" spans="2:3" x14ac:dyDescent="0.2">
      <c r="B245" s="44"/>
      <c r="C245" s="44"/>
    </row>
    <row r="246" spans="2:3" x14ac:dyDescent="0.2">
      <c r="B246" s="44"/>
      <c r="C246" s="44"/>
    </row>
    <row r="247" spans="2:3" x14ac:dyDescent="0.2">
      <c r="B247" s="44"/>
      <c r="C247" s="44"/>
    </row>
    <row r="248" spans="2:3" x14ac:dyDescent="0.2">
      <c r="B248" s="44"/>
      <c r="C248" s="44"/>
    </row>
    <row r="249" spans="2:3" x14ac:dyDescent="0.2">
      <c r="B249" s="44"/>
      <c r="C249" s="44"/>
    </row>
    <row r="250" spans="2:3" x14ac:dyDescent="0.2">
      <c r="B250" s="44"/>
      <c r="C250" s="44"/>
    </row>
    <row r="251" spans="2:3" x14ac:dyDescent="0.2">
      <c r="B251" s="44"/>
      <c r="C251" s="44"/>
    </row>
    <row r="252" spans="2:3" x14ac:dyDescent="0.2">
      <c r="B252" s="44"/>
      <c r="C252" s="44"/>
    </row>
    <row r="253" spans="2:3" x14ac:dyDescent="0.2">
      <c r="B253" s="44"/>
      <c r="C253" s="44"/>
    </row>
    <row r="254" spans="2:3" x14ac:dyDescent="0.2">
      <c r="B254" s="44"/>
      <c r="C254" s="44"/>
    </row>
    <row r="255" spans="2:3" x14ac:dyDescent="0.2">
      <c r="B255" s="44"/>
      <c r="C255" s="44"/>
    </row>
    <row r="256" spans="2:3" x14ac:dyDescent="0.2">
      <c r="B256" s="44"/>
      <c r="C256" s="44"/>
    </row>
    <row r="257" spans="2:3" x14ac:dyDescent="0.2">
      <c r="B257" s="44"/>
      <c r="C257" s="44"/>
    </row>
    <row r="258" spans="2:3" x14ac:dyDescent="0.2">
      <c r="B258" s="44"/>
      <c r="C258" s="44"/>
    </row>
    <row r="259" spans="2:3" x14ac:dyDescent="0.2">
      <c r="B259" s="44"/>
      <c r="C259" s="44"/>
    </row>
    <row r="260" spans="2:3" x14ac:dyDescent="0.2">
      <c r="B260" s="44"/>
      <c r="C260" s="44"/>
    </row>
    <row r="261" spans="2:3" x14ac:dyDescent="0.2">
      <c r="B261" s="44"/>
      <c r="C261" s="44"/>
    </row>
    <row r="262" spans="2:3" x14ac:dyDescent="0.2">
      <c r="B262" s="44"/>
      <c r="C262" s="44"/>
    </row>
    <row r="263" spans="2:3" x14ac:dyDescent="0.2">
      <c r="B263" s="44"/>
      <c r="C263" s="44"/>
    </row>
    <row r="264" spans="2:3" x14ac:dyDescent="0.2">
      <c r="B264" s="44"/>
      <c r="C264" s="44"/>
    </row>
    <row r="265" spans="2:3" x14ac:dyDescent="0.2">
      <c r="B265" s="44"/>
      <c r="C265" s="44"/>
    </row>
    <row r="266" spans="2:3" x14ac:dyDescent="0.2">
      <c r="B266" s="44"/>
      <c r="C266" s="44"/>
    </row>
    <row r="267" spans="2:3" x14ac:dyDescent="0.2">
      <c r="B267" s="44"/>
      <c r="C267" s="44"/>
    </row>
    <row r="268" spans="2:3" x14ac:dyDescent="0.2">
      <c r="B268" s="44"/>
      <c r="C268" s="44"/>
    </row>
    <row r="269" spans="2:3" x14ac:dyDescent="0.2">
      <c r="B269" s="44"/>
      <c r="C269" s="44"/>
    </row>
    <row r="270" spans="2:3" x14ac:dyDescent="0.2">
      <c r="B270" s="44"/>
      <c r="C270" s="44"/>
    </row>
    <row r="271" spans="2:3" x14ac:dyDescent="0.2">
      <c r="B271" s="44"/>
      <c r="C271" s="44"/>
    </row>
    <row r="272" spans="2:3" x14ac:dyDescent="0.2">
      <c r="B272" s="44"/>
      <c r="C272" s="44"/>
    </row>
    <row r="273" spans="2:3" x14ac:dyDescent="0.2">
      <c r="B273" s="44"/>
      <c r="C273" s="44"/>
    </row>
    <row r="274" spans="2:3" x14ac:dyDescent="0.2">
      <c r="B274" s="44"/>
      <c r="C274" s="44"/>
    </row>
    <row r="275" spans="2:3" x14ac:dyDescent="0.2">
      <c r="B275" s="44"/>
      <c r="C275" s="44"/>
    </row>
    <row r="276" spans="2:3" x14ac:dyDescent="0.2">
      <c r="B276" s="44"/>
      <c r="C276" s="44"/>
    </row>
    <row r="277" spans="2:3" x14ac:dyDescent="0.2">
      <c r="B277" s="44"/>
      <c r="C277" s="44"/>
    </row>
    <row r="278" spans="2:3" x14ac:dyDescent="0.2">
      <c r="B278" s="44"/>
      <c r="C278" s="44"/>
    </row>
    <row r="279" spans="2:3" x14ac:dyDescent="0.2">
      <c r="B279" s="44"/>
      <c r="C279" s="44"/>
    </row>
    <row r="280" spans="2:3" x14ac:dyDescent="0.2">
      <c r="B280" s="44"/>
      <c r="C280" s="44"/>
    </row>
    <row r="281" spans="2:3" x14ac:dyDescent="0.2">
      <c r="B281" s="44"/>
      <c r="C281" s="44"/>
    </row>
    <row r="282" spans="2:3" x14ac:dyDescent="0.2">
      <c r="B282" s="44"/>
      <c r="C282" s="44"/>
    </row>
    <row r="283" spans="2:3" x14ac:dyDescent="0.2">
      <c r="B283" s="44"/>
      <c r="C283" s="44"/>
    </row>
    <row r="284" spans="2:3" x14ac:dyDescent="0.2">
      <c r="B284" s="44"/>
      <c r="C284" s="44"/>
    </row>
    <row r="285" spans="2:3" x14ac:dyDescent="0.2">
      <c r="B285" s="44"/>
      <c r="C285" s="44"/>
    </row>
    <row r="286" spans="2:3" x14ac:dyDescent="0.2">
      <c r="B286" s="44"/>
      <c r="C286" s="44"/>
    </row>
    <row r="287" spans="2:3" x14ac:dyDescent="0.2">
      <c r="B287" s="44"/>
      <c r="C287" s="44"/>
    </row>
    <row r="288" spans="2:3" x14ac:dyDescent="0.2">
      <c r="B288" s="44"/>
      <c r="C288" s="44"/>
    </row>
    <row r="289" spans="2:3" x14ac:dyDescent="0.2">
      <c r="B289" s="44"/>
      <c r="C289" s="44"/>
    </row>
    <row r="290" spans="2:3" x14ac:dyDescent="0.2">
      <c r="B290" s="44"/>
      <c r="C290" s="44"/>
    </row>
    <row r="291" spans="2:3" x14ac:dyDescent="0.2">
      <c r="B291" s="44"/>
      <c r="C291" s="44"/>
    </row>
    <row r="292" spans="2:3" x14ac:dyDescent="0.2">
      <c r="B292" s="44"/>
      <c r="C292" s="44"/>
    </row>
    <row r="293" spans="2:3" x14ac:dyDescent="0.2">
      <c r="B293" s="44"/>
      <c r="C293" s="44"/>
    </row>
    <row r="294" spans="2:3" x14ac:dyDescent="0.2">
      <c r="B294" s="44"/>
      <c r="C294" s="44"/>
    </row>
    <row r="295" spans="2:3" x14ac:dyDescent="0.2">
      <c r="B295" s="44"/>
      <c r="C295" s="44"/>
    </row>
    <row r="296" spans="2:3" x14ac:dyDescent="0.2">
      <c r="B296" s="44"/>
      <c r="C296" s="44"/>
    </row>
    <row r="297" spans="2:3" x14ac:dyDescent="0.2">
      <c r="B297" s="44"/>
      <c r="C297" s="44"/>
    </row>
    <row r="298" spans="2:3" x14ac:dyDescent="0.2">
      <c r="B298" s="44"/>
      <c r="C298" s="44"/>
    </row>
    <row r="299" spans="2:3" x14ac:dyDescent="0.2">
      <c r="B299" s="44"/>
      <c r="C299" s="44"/>
    </row>
    <row r="300" spans="2:3" x14ac:dyDescent="0.2">
      <c r="B300" s="44"/>
      <c r="C300" s="44"/>
    </row>
    <row r="301" spans="2:3" x14ac:dyDescent="0.2">
      <c r="B301" s="44"/>
      <c r="C301" s="44"/>
    </row>
    <row r="302" spans="2:3" x14ac:dyDescent="0.2">
      <c r="B302" s="44"/>
      <c r="C302" s="44"/>
    </row>
    <row r="303" spans="2:3" x14ac:dyDescent="0.2">
      <c r="B303" s="44"/>
      <c r="C303" s="44"/>
    </row>
    <row r="304" spans="2:3" x14ac:dyDescent="0.2">
      <c r="B304" s="44"/>
      <c r="C304" s="44"/>
    </row>
    <row r="305" spans="2:3" x14ac:dyDescent="0.2">
      <c r="B305" s="44"/>
      <c r="C305" s="44"/>
    </row>
    <row r="306" spans="2:3" x14ac:dyDescent="0.2">
      <c r="B306" s="44"/>
      <c r="C306" s="44"/>
    </row>
    <row r="307" spans="2:3" x14ac:dyDescent="0.2">
      <c r="B307" s="44"/>
      <c r="C307" s="44"/>
    </row>
    <row r="308" spans="2:3" x14ac:dyDescent="0.2">
      <c r="B308" s="44"/>
      <c r="C308" s="44"/>
    </row>
    <row r="309" spans="2:3" x14ac:dyDescent="0.2">
      <c r="B309" s="44"/>
      <c r="C309" s="44"/>
    </row>
    <row r="310" spans="2:3" x14ac:dyDescent="0.2">
      <c r="B310" s="44"/>
      <c r="C310" s="44"/>
    </row>
    <row r="311" spans="2:3" x14ac:dyDescent="0.2">
      <c r="B311" s="44"/>
      <c r="C311" s="44"/>
    </row>
    <row r="312" spans="2:3" x14ac:dyDescent="0.2">
      <c r="B312" s="44"/>
      <c r="C312" s="44"/>
    </row>
    <row r="313" spans="2:3" x14ac:dyDescent="0.2">
      <c r="B313" s="44"/>
      <c r="C313" s="44"/>
    </row>
    <row r="314" spans="2:3" x14ac:dyDescent="0.2">
      <c r="B314" s="44"/>
      <c r="C314" s="44"/>
    </row>
    <row r="315" spans="2:3" x14ac:dyDescent="0.2">
      <c r="B315" s="44"/>
      <c r="C315" s="44"/>
    </row>
    <row r="316" spans="2:3" x14ac:dyDescent="0.2">
      <c r="B316" s="44"/>
      <c r="C316" s="44"/>
    </row>
    <row r="317" spans="2:3" x14ac:dyDescent="0.2">
      <c r="B317" s="44"/>
      <c r="C317" s="44"/>
    </row>
    <row r="318" spans="2:3" x14ac:dyDescent="0.2">
      <c r="B318" s="44"/>
      <c r="C318" s="44"/>
    </row>
    <row r="319" spans="2:3" x14ac:dyDescent="0.2">
      <c r="B319" s="44"/>
      <c r="C319" s="44"/>
    </row>
    <row r="320" spans="2:3" x14ac:dyDescent="0.2">
      <c r="B320" s="44"/>
      <c r="C320" s="44"/>
    </row>
    <row r="321" spans="2:3" x14ac:dyDescent="0.2">
      <c r="B321" s="44"/>
      <c r="C321" s="44"/>
    </row>
    <row r="322" spans="2:3" x14ac:dyDescent="0.2">
      <c r="B322" s="44"/>
      <c r="C322" s="44"/>
    </row>
    <row r="323" spans="2:3" x14ac:dyDescent="0.2">
      <c r="B323" s="44"/>
      <c r="C323" s="44"/>
    </row>
    <row r="324" spans="2:3" x14ac:dyDescent="0.2">
      <c r="B324" s="44"/>
      <c r="C324" s="44"/>
    </row>
    <row r="325" spans="2:3" x14ac:dyDescent="0.2">
      <c r="B325" s="44"/>
      <c r="C325" s="44"/>
    </row>
    <row r="326" spans="2:3" x14ac:dyDescent="0.2">
      <c r="B326" s="44"/>
      <c r="C326" s="44"/>
    </row>
    <row r="327" spans="2:3" x14ac:dyDescent="0.2">
      <c r="B327" s="44"/>
      <c r="C327" s="44"/>
    </row>
    <row r="328" spans="2:3" x14ac:dyDescent="0.2">
      <c r="B328" s="44"/>
      <c r="C328" s="44"/>
    </row>
    <row r="329" spans="2:3" x14ac:dyDescent="0.2">
      <c r="B329" s="44"/>
      <c r="C329" s="44"/>
    </row>
    <row r="330" spans="2:3" x14ac:dyDescent="0.2">
      <c r="B330" s="44"/>
      <c r="C330" s="44"/>
    </row>
    <row r="331" spans="2:3" x14ac:dyDescent="0.2">
      <c r="B331" s="44"/>
      <c r="C331" s="44"/>
    </row>
    <row r="332" spans="2:3" x14ac:dyDescent="0.2">
      <c r="B332" s="44"/>
      <c r="C332" s="44"/>
    </row>
    <row r="333" spans="2:3" x14ac:dyDescent="0.2">
      <c r="B333" s="44"/>
      <c r="C333" s="44"/>
    </row>
    <row r="334" spans="2:3" x14ac:dyDescent="0.2">
      <c r="B334" s="44"/>
      <c r="C334" s="44"/>
    </row>
    <row r="335" spans="2:3" x14ac:dyDescent="0.2">
      <c r="B335" s="44"/>
      <c r="C335" s="44"/>
    </row>
    <row r="336" spans="2:3" x14ac:dyDescent="0.2">
      <c r="B336" s="44"/>
      <c r="C336" s="44"/>
    </row>
  </sheetData>
  <mergeCells count="1">
    <mergeCell ref="B1:C1"/>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7"/>
  <sheetViews>
    <sheetView tabSelected="1" zoomScale="110" zoomScaleNormal="110" workbookViewId="0">
      <pane ySplit="3" topLeftCell="A180" activePane="bottomLeft" state="frozen"/>
      <selection pane="bottomLeft" activeCell="C212" sqref="C212"/>
    </sheetView>
  </sheetViews>
  <sheetFormatPr baseColWidth="10" defaultColWidth="11" defaultRowHeight="14.25" x14ac:dyDescent="0.2"/>
  <cols>
    <col min="1" max="1" width="26" style="36" customWidth="1"/>
    <col min="2" max="4" width="11" style="36"/>
    <col min="5" max="16384" width="11" style="48"/>
  </cols>
  <sheetData>
    <row r="1" spans="1:4" ht="15" thickTop="1" x14ac:dyDescent="0.2">
      <c r="A1" s="92"/>
      <c r="B1" s="244" t="s">
        <v>102</v>
      </c>
      <c r="C1" s="244"/>
      <c r="D1" s="245"/>
    </row>
    <row r="2" spans="1:4" x14ac:dyDescent="0.2">
      <c r="A2" s="93"/>
      <c r="B2" s="246"/>
      <c r="C2" s="246"/>
      <c r="D2" s="247"/>
    </row>
    <row r="3" spans="1:4" ht="60" x14ac:dyDescent="0.2">
      <c r="A3" s="93"/>
      <c r="B3" s="94" t="s">
        <v>3</v>
      </c>
      <c r="C3" s="95" t="s">
        <v>6</v>
      </c>
      <c r="D3" s="96" t="s">
        <v>21</v>
      </c>
    </row>
    <row r="4" spans="1:4" x14ac:dyDescent="0.2">
      <c r="A4" s="97">
        <v>43952.333333333336</v>
      </c>
      <c r="B4" s="94"/>
      <c r="C4" s="95"/>
      <c r="D4" s="96"/>
    </row>
    <row r="5" spans="1:4" x14ac:dyDescent="0.2">
      <c r="A5" s="97">
        <v>43953.333333333336</v>
      </c>
      <c r="B5" s="94"/>
      <c r="C5" s="95"/>
      <c r="D5" s="96"/>
    </row>
    <row r="6" spans="1:4" x14ac:dyDescent="0.2">
      <c r="A6" s="97">
        <v>43954.333333333336</v>
      </c>
      <c r="B6" s="94"/>
      <c r="C6" s="95"/>
      <c r="D6" s="96"/>
    </row>
    <row r="7" spans="1:4" x14ac:dyDescent="0.2">
      <c r="A7" s="97">
        <v>43955.333333333336</v>
      </c>
      <c r="B7" s="94"/>
      <c r="C7" s="95"/>
      <c r="D7" s="96"/>
    </row>
    <row r="8" spans="1:4" x14ac:dyDescent="0.2">
      <c r="A8" s="97">
        <v>43956.333333333336</v>
      </c>
      <c r="B8" s="94"/>
      <c r="C8" s="95"/>
      <c r="D8" s="96"/>
    </row>
    <row r="9" spans="1:4" x14ac:dyDescent="0.2">
      <c r="A9" s="97">
        <v>43957.333333333336</v>
      </c>
      <c r="B9" s="94"/>
      <c r="C9" s="95"/>
      <c r="D9" s="96"/>
    </row>
    <row r="10" spans="1:4" x14ac:dyDescent="0.2">
      <c r="A10" s="97">
        <v>43958.333333333336</v>
      </c>
      <c r="B10" s="94"/>
      <c r="C10" s="95"/>
      <c r="D10" s="96"/>
    </row>
    <row r="11" spans="1:4" x14ac:dyDescent="0.2">
      <c r="A11" s="97">
        <v>43959.333333333336</v>
      </c>
      <c r="B11" s="94"/>
      <c r="C11" s="95"/>
      <c r="D11" s="96"/>
    </row>
    <row r="12" spans="1:4" x14ac:dyDescent="0.2">
      <c r="A12" s="97">
        <v>43960.333333333336</v>
      </c>
      <c r="B12" s="94"/>
      <c r="C12" s="95"/>
      <c r="D12" s="96"/>
    </row>
    <row r="13" spans="1:4" x14ac:dyDescent="0.2">
      <c r="A13" s="97">
        <v>43961.333333333336</v>
      </c>
      <c r="B13" s="94"/>
      <c r="C13" s="95"/>
      <c r="D13" s="96"/>
    </row>
    <row r="14" spans="1:4" x14ac:dyDescent="0.2">
      <c r="A14" s="97">
        <v>43962.333333333336</v>
      </c>
      <c r="B14" s="94"/>
      <c r="C14" s="95"/>
      <c r="D14" s="96"/>
    </row>
    <row r="15" spans="1:4" x14ac:dyDescent="0.2">
      <c r="A15" s="97">
        <v>43963.333333333336</v>
      </c>
      <c r="B15" s="94"/>
      <c r="C15" s="95"/>
      <c r="D15" s="96"/>
    </row>
    <row r="16" spans="1:4" x14ac:dyDescent="0.2">
      <c r="A16" s="97">
        <v>43964.333333333336</v>
      </c>
      <c r="B16" s="94"/>
      <c r="C16" s="95"/>
      <c r="D16" s="96"/>
    </row>
    <row r="17" spans="1:4" x14ac:dyDescent="0.2">
      <c r="A17" s="97">
        <v>43965.333333333336</v>
      </c>
      <c r="B17" s="94"/>
      <c r="C17" s="95"/>
      <c r="D17" s="96"/>
    </row>
    <row r="18" spans="1:4" x14ac:dyDescent="0.2">
      <c r="A18" s="97">
        <v>43966.333333333336</v>
      </c>
      <c r="B18" s="94"/>
      <c r="C18" s="95"/>
      <c r="D18" s="96"/>
    </row>
    <row r="19" spans="1:4" x14ac:dyDescent="0.2">
      <c r="A19" s="97">
        <v>43967.333333333336</v>
      </c>
      <c r="B19" s="94"/>
      <c r="C19" s="95"/>
      <c r="D19" s="96"/>
    </row>
    <row r="20" spans="1:4" x14ac:dyDescent="0.2">
      <c r="A20" s="97">
        <v>43968.333333333336</v>
      </c>
      <c r="B20" s="94"/>
      <c r="C20" s="95"/>
      <c r="D20" s="96"/>
    </row>
    <row r="21" spans="1:4" x14ac:dyDescent="0.2">
      <c r="A21" s="97">
        <v>43969.333333333336</v>
      </c>
      <c r="B21" s="94"/>
      <c r="C21" s="95"/>
      <c r="D21" s="96"/>
    </row>
    <row r="22" spans="1:4" x14ac:dyDescent="0.2">
      <c r="A22" s="97">
        <v>43970.333333333336</v>
      </c>
      <c r="B22" s="94"/>
      <c r="C22" s="95"/>
      <c r="D22" s="96"/>
    </row>
    <row r="23" spans="1:4" x14ac:dyDescent="0.2">
      <c r="A23" s="97">
        <v>43971.333333333336</v>
      </c>
      <c r="B23" s="94"/>
      <c r="C23" s="95"/>
      <c r="D23" s="96"/>
    </row>
    <row r="24" spans="1:4" x14ac:dyDescent="0.2">
      <c r="A24" s="97">
        <v>43972.333333333336</v>
      </c>
      <c r="B24" s="94"/>
      <c r="C24" s="95"/>
      <c r="D24" s="96"/>
    </row>
    <row r="25" spans="1:4" x14ac:dyDescent="0.2">
      <c r="A25" s="97">
        <v>43973.333333333336</v>
      </c>
      <c r="B25" s="94"/>
      <c r="C25" s="95"/>
      <c r="D25" s="96"/>
    </row>
    <row r="26" spans="1:4" x14ac:dyDescent="0.2">
      <c r="A26" s="97">
        <v>43974.333333333336</v>
      </c>
      <c r="B26" s="94"/>
      <c r="C26" s="95"/>
      <c r="D26" s="96"/>
    </row>
    <row r="27" spans="1:4" x14ac:dyDescent="0.2">
      <c r="A27" s="97">
        <v>43975.333333333336</v>
      </c>
      <c r="B27" s="94"/>
      <c r="C27" s="95"/>
      <c r="D27" s="96"/>
    </row>
    <row r="28" spans="1:4" x14ac:dyDescent="0.2">
      <c r="A28" s="97">
        <v>43976.333333333336</v>
      </c>
      <c r="B28" s="94"/>
      <c r="C28" s="95"/>
      <c r="D28" s="96"/>
    </row>
    <row r="29" spans="1:4" x14ac:dyDescent="0.2">
      <c r="A29" s="97">
        <v>43977.333333333336</v>
      </c>
      <c r="B29" s="94"/>
      <c r="C29" s="95"/>
      <c r="D29" s="96"/>
    </row>
    <row r="30" spans="1:4" x14ac:dyDescent="0.2">
      <c r="A30" s="97">
        <v>43978.333333333336</v>
      </c>
      <c r="B30" s="94"/>
      <c r="C30" s="95"/>
      <c r="D30" s="96"/>
    </row>
    <row r="31" spans="1:4" x14ac:dyDescent="0.2">
      <c r="A31" s="97">
        <v>43979.333333333336</v>
      </c>
      <c r="B31" s="94"/>
      <c r="C31" s="95"/>
      <c r="D31" s="96"/>
    </row>
    <row r="32" spans="1:4" x14ac:dyDescent="0.2">
      <c r="A32" s="97">
        <v>43980.333333333336</v>
      </c>
      <c r="B32" s="94"/>
      <c r="C32" s="95"/>
      <c r="D32" s="96"/>
    </row>
    <row r="33" spans="1:4" x14ac:dyDescent="0.2">
      <c r="A33" s="97">
        <v>43981.333333333336</v>
      </c>
      <c r="B33" s="94"/>
      <c r="C33" s="95"/>
      <c r="D33" s="96"/>
    </row>
    <row r="34" spans="1:4" x14ac:dyDescent="0.2">
      <c r="A34" s="97">
        <v>43982.333333333336</v>
      </c>
      <c r="B34" s="94"/>
      <c r="C34" s="95"/>
      <c r="D34" s="96"/>
    </row>
    <row r="35" spans="1:4" x14ac:dyDescent="0.2">
      <c r="A35" s="97">
        <v>43983.333333333336</v>
      </c>
      <c r="B35" s="94"/>
      <c r="C35" s="95"/>
      <c r="D35" s="96"/>
    </row>
    <row r="36" spans="1:4" x14ac:dyDescent="0.2">
      <c r="A36" s="97">
        <v>43984.333333333336</v>
      </c>
      <c r="B36" s="94"/>
      <c r="C36" s="95"/>
      <c r="D36" s="96"/>
    </row>
    <row r="37" spans="1:4" x14ac:dyDescent="0.2">
      <c r="A37" s="97">
        <v>43985.333333333336</v>
      </c>
      <c r="B37" s="94"/>
      <c r="C37" s="95"/>
      <c r="D37" s="96"/>
    </row>
    <row r="38" spans="1:4" x14ac:dyDescent="0.2">
      <c r="A38" s="97">
        <v>43986.333333333336</v>
      </c>
      <c r="B38" s="94"/>
      <c r="C38" s="95"/>
      <c r="D38" s="96"/>
    </row>
    <row r="39" spans="1:4" x14ac:dyDescent="0.2">
      <c r="A39" s="97">
        <v>43987.333333333336</v>
      </c>
      <c r="B39" s="94"/>
      <c r="C39" s="95"/>
      <c r="D39" s="96"/>
    </row>
    <row r="40" spans="1:4" x14ac:dyDescent="0.2">
      <c r="A40" s="97">
        <v>43988.333333333336</v>
      </c>
      <c r="B40" s="94"/>
      <c r="C40" s="95"/>
      <c r="D40" s="96"/>
    </row>
    <row r="41" spans="1:4" x14ac:dyDescent="0.2">
      <c r="A41" s="97">
        <v>43989.333333333336</v>
      </c>
      <c r="B41" s="94"/>
      <c r="C41" s="95"/>
      <c r="D41" s="96"/>
    </row>
    <row r="42" spans="1:4" x14ac:dyDescent="0.2">
      <c r="A42" s="97">
        <v>43990.333333333336</v>
      </c>
      <c r="B42" s="94"/>
      <c r="C42" s="95"/>
      <c r="D42" s="96"/>
    </row>
    <row r="43" spans="1:4" x14ac:dyDescent="0.2">
      <c r="A43" s="97">
        <v>43991.333333333336</v>
      </c>
      <c r="B43" s="94"/>
      <c r="C43" s="95"/>
      <c r="D43" s="96"/>
    </row>
    <row r="44" spans="1:4" x14ac:dyDescent="0.2">
      <c r="A44" s="97">
        <v>43992.333333333336</v>
      </c>
      <c r="B44" s="94"/>
      <c r="C44" s="95"/>
      <c r="D44" s="96"/>
    </row>
    <row r="45" spans="1:4" x14ac:dyDescent="0.2">
      <c r="A45" s="97">
        <v>43993.333333333336</v>
      </c>
      <c r="B45" s="94"/>
      <c r="C45" s="95"/>
      <c r="D45" s="96"/>
    </row>
    <row r="46" spans="1:4" x14ac:dyDescent="0.2">
      <c r="A46" s="97">
        <v>43994.333333333336</v>
      </c>
      <c r="B46" s="94"/>
      <c r="C46" s="95"/>
      <c r="D46" s="96"/>
    </row>
    <row r="47" spans="1:4" x14ac:dyDescent="0.2">
      <c r="A47" s="98">
        <v>43997.333333333336</v>
      </c>
      <c r="B47" s="99"/>
      <c r="C47" s="100"/>
      <c r="D47" s="101"/>
    </row>
    <row r="48" spans="1:4" x14ac:dyDescent="0.2">
      <c r="A48" s="98">
        <v>43998.333333333336</v>
      </c>
      <c r="B48" s="99"/>
      <c r="C48" s="100"/>
      <c r="D48" s="101"/>
    </row>
    <row r="49" spans="1:4" x14ac:dyDescent="0.2">
      <c r="A49" s="98">
        <v>43999.333333333336</v>
      </c>
      <c r="B49" s="99"/>
      <c r="C49" s="100"/>
      <c r="D49" s="101"/>
    </row>
    <row r="50" spans="1:4" x14ac:dyDescent="0.2">
      <c r="A50" s="98">
        <v>44000</v>
      </c>
      <c r="B50" s="99"/>
      <c r="C50" s="100"/>
      <c r="D50" s="101"/>
    </row>
    <row r="51" spans="1:4" x14ac:dyDescent="0.2">
      <c r="A51" s="98">
        <v>44001</v>
      </c>
      <c r="B51" s="99"/>
      <c r="C51" s="100"/>
      <c r="D51" s="101"/>
    </row>
    <row r="52" spans="1:4" x14ac:dyDescent="0.2">
      <c r="A52" s="98">
        <v>44004</v>
      </c>
      <c r="B52" s="99"/>
      <c r="C52" s="100"/>
      <c r="D52" s="101"/>
    </row>
    <row r="53" spans="1:4" x14ac:dyDescent="0.2">
      <c r="A53" s="98">
        <v>44005</v>
      </c>
      <c r="B53" s="99"/>
      <c r="C53" s="100"/>
      <c r="D53" s="101"/>
    </row>
    <row r="54" spans="1:4" x14ac:dyDescent="0.2">
      <c r="A54" s="98">
        <v>44006</v>
      </c>
      <c r="B54" s="99"/>
      <c r="C54" s="100"/>
      <c r="D54" s="101"/>
    </row>
    <row r="55" spans="1:4" x14ac:dyDescent="0.2">
      <c r="A55" s="98">
        <v>44007</v>
      </c>
      <c r="B55" s="99"/>
      <c r="C55" s="100"/>
      <c r="D55" s="101"/>
    </row>
    <row r="56" spans="1:4" x14ac:dyDescent="0.2">
      <c r="A56" s="98">
        <v>44008</v>
      </c>
      <c r="B56" s="99"/>
      <c r="C56" s="100"/>
      <c r="D56" s="101"/>
    </row>
    <row r="57" spans="1:4" x14ac:dyDescent="0.2">
      <c r="A57" s="98">
        <v>44011</v>
      </c>
      <c r="B57" s="99"/>
      <c r="C57" s="100"/>
      <c r="D57" s="101"/>
    </row>
    <row r="58" spans="1:4" x14ac:dyDescent="0.2">
      <c r="A58" s="98">
        <v>44012</v>
      </c>
      <c r="B58" s="99"/>
      <c r="C58" s="100"/>
      <c r="D58" s="101"/>
    </row>
    <row r="59" spans="1:4" x14ac:dyDescent="0.2">
      <c r="A59" s="98">
        <v>44013</v>
      </c>
      <c r="B59" s="99"/>
      <c r="C59" s="100"/>
      <c r="D59" s="101"/>
    </row>
    <row r="60" spans="1:4" x14ac:dyDescent="0.2">
      <c r="A60" s="98">
        <v>44014</v>
      </c>
      <c r="B60" s="99"/>
      <c r="C60" s="100"/>
      <c r="D60" s="101"/>
    </row>
    <row r="61" spans="1:4" x14ac:dyDescent="0.2">
      <c r="A61" s="98">
        <v>44015</v>
      </c>
      <c r="B61" s="99"/>
      <c r="C61" s="100"/>
      <c r="D61" s="101"/>
    </row>
    <row r="62" spans="1:4" x14ac:dyDescent="0.2">
      <c r="A62" s="98">
        <v>44018</v>
      </c>
      <c r="B62" s="99"/>
      <c r="C62" s="100"/>
      <c r="D62" s="101"/>
    </row>
    <row r="63" spans="1:4" x14ac:dyDescent="0.2">
      <c r="A63" s="98">
        <v>44019</v>
      </c>
      <c r="B63" s="99"/>
      <c r="C63" s="100"/>
      <c r="D63" s="101"/>
    </row>
    <row r="64" spans="1:4" x14ac:dyDescent="0.2">
      <c r="A64" s="98">
        <v>44020</v>
      </c>
      <c r="B64" s="99"/>
      <c r="C64" s="100"/>
      <c r="D64" s="101"/>
    </row>
    <row r="65" spans="1:4" x14ac:dyDescent="0.2">
      <c r="A65" s="98">
        <v>44021</v>
      </c>
      <c r="B65" s="99"/>
      <c r="C65" s="100"/>
      <c r="D65" s="101"/>
    </row>
    <row r="66" spans="1:4" x14ac:dyDescent="0.2">
      <c r="A66" s="98">
        <v>44022</v>
      </c>
      <c r="B66" s="99"/>
      <c r="C66" s="100"/>
      <c r="D66" s="101"/>
    </row>
    <row r="67" spans="1:4" x14ac:dyDescent="0.2">
      <c r="A67" s="98">
        <v>44025</v>
      </c>
      <c r="B67" s="99">
        <v>223</v>
      </c>
      <c r="C67" s="100">
        <v>223</v>
      </c>
      <c r="D67" s="101">
        <v>223</v>
      </c>
    </row>
    <row r="68" spans="1:4" x14ac:dyDescent="0.2">
      <c r="A68" s="98">
        <v>44026</v>
      </c>
      <c r="B68" s="99">
        <v>91</v>
      </c>
      <c r="C68" s="100">
        <v>314</v>
      </c>
      <c r="D68" s="101">
        <f>SUM(D67,B68)</f>
        <v>314</v>
      </c>
    </row>
    <row r="69" spans="1:4" x14ac:dyDescent="0.2">
      <c r="A69" s="98">
        <v>44027</v>
      </c>
      <c r="B69" s="99">
        <v>43</v>
      </c>
      <c r="C69" s="100">
        <v>357</v>
      </c>
      <c r="D69" s="101">
        <f t="shared" ref="D69:D132" si="0">SUM(D68,B69)</f>
        <v>357</v>
      </c>
    </row>
    <row r="70" spans="1:4" x14ac:dyDescent="0.2">
      <c r="A70" s="98">
        <v>44028</v>
      </c>
      <c r="B70" s="99">
        <v>104</v>
      </c>
      <c r="C70" s="100">
        <v>461</v>
      </c>
      <c r="D70" s="101">
        <f t="shared" si="0"/>
        <v>461</v>
      </c>
    </row>
    <row r="71" spans="1:4" x14ac:dyDescent="0.2">
      <c r="A71" s="98">
        <v>44029</v>
      </c>
      <c r="B71" s="99">
        <v>82</v>
      </c>
      <c r="C71" s="100">
        <v>543</v>
      </c>
      <c r="D71" s="101">
        <f t="shared" si="0"/>
        <v>543</v>
      </c>
    </row>
    <row r="72" spans="1:4" x14ac:dyDescent="0.2">
      <c r="A72" s="98">
        <v>44032</v>
      </c>
      <c r="B72" s="99">
        <v>434</v>
      </c>
      <c r="C72" s="100">
        <v>977</v>
      </c>
      <c r="D72" s="101">
        <f t="shared" si="0"/>
        <v>977</v>
      </c>
    </row>
    <row r="73" spans="1:4" x14ac:dyDescent="0.2">
      <c r="A73" s="98">
        <v>44033</v>
      </c>
      <c r="B73" s="99">
        <v>96</v>
      </c>
      <c r="C73" s="100">
        <v>1073</v>
      </c>
      <c r="D73" s="101">
        <f t="shared" si="0"/>
        <v>1073</v>
      </c>
    </row>
    <row r="74" spans="1:4" x14ac:dyDescent="0.2">
      <c r="A74" s="98">
        <v>44034</v>
      </c>
      <c r="B74" s="99">
        <v>76</v>
      </c>
      <c r="C74" s="100">
        <v>1149</v>
      </c>
      <c r="D74" s="101">
        <f t="shared" si="0"/>
        <v>1149</v>
      </c>
    </row>
    <row r="75" spans="1:4" x14ac:dyDescent="0.2">
      <c r="A75" s="98">
        <v>44035</v>
      </c>
      <c r="B75" s="99">
        <v>184</v>
      </c>
      <c r="C75" s="100">
        <v>1292</v>
      </c>
      <c r="D75" s="101">
        <f t="shared" si="0"/>
        <v>1333</v>
      </c>
    </row>
    <row r="76" spans="1:4" x14ac:dyDescent="0.2">
      <c r="A76" s="98">
        <v>44036</v>
      </c>
      <c r="B76" s="99">
        <v>316</v>
      </c>
      <c r="C76" s="100">
        <v>1626</v>
      </c>
      <c r="D76" s="101">
        <f t="shared" si="0"/>
        <v>1649</v>
      </c>
    </row>
    <row r="77" spans="1:4" x14ac:dyDescent="0.2">
      <c r="A77" s="98">
        <v>44039</v>
      </c>
      <c r="B77" s="99">
        <v>721</v>
      </c>
      <c r="C77" s="100">
        <v>2130</v>
      </c>
      <c r="D77" s="101">
        <f t="shared" si="0"/>
        <v>2370</v>
      </c>
    </row>
    <row r="78" spans="1:4" x14ac:dyDescent="0.2">
      <c r="A78" s="98">
        <v>44040</v>
      </c>
      <c r="B78" s="99">
        <v>258</v>
      </c>
      <c r="C78" s="100">
        <v>2513</v>
      </c>
      <c r="D78" s="101">
        <f t="shared" si="0"/>
        <v>2628</v>
      </c>
    </row>
    <row r="79" spans="1:4" x14ac:dyDescent="0.2">
      <c r="A79" s="98">
        <v>44041</v>
      </c>
      <c r="B79" s="99">
        <v>212</v>
      </c>
      <c r="C79" s="100">
        <v>1907</v>
      </c>
      <c r="D79" s="101">
        <f t="shared" si="0"/>
        <v>2840</v>
      </c>
    </row>
    <row r="80" spans="1:4" x14ac:dyDescent="0.2">
      <c r="A80" s="98">
        <v>44042</v>
      </c>
      <c r="B80" s="99">
        <v>287</v>
      </c>
      <c r="C80" s="100">
        <v>2064</v>
      </c>
      <c r="D80" s="101">
        <f t="shared" si="0"/>
        <v>3127</v>
      </c>
    </row>
    <row r="81" spans="1:4" x14ac:dyDescent="0.2">
      <c r="A81" s="98">
        <v>44043</v>
      </c>
      <c r="B81" s="99">
        <v>263</v>
      </c>
      <c r="C81" s="100">
        <v>2224</v>
      </c>
      <c r="D81" s="101">
        <f t="shared" si="0"/>
        <v>3390</v>
      </c>
    </row>
    <row r="82" spans="1:4" x14ac:dyDescent="0.2">
      <c r="A82" s="98">
        <v>44044</v>
      </c>
      <c r="B82" s="99"/>
      <c r="C82" s="100"/>
      <c r="D82" s="101">
        <f t="shared" si="0"/>
        <v>3390</v>
      </c>
    </row>
    <row r="83" spans="1:4" x14ac:dyDescent="0.2">
      <c r="A83" s="98">
        <v>44045</v>
      </c>
      <c r="B83" s="99"/>
      <c r="C83" s="100"/>
      <c r="D83" s="101">
        <f t="shared" si="0"/>
        <v>3390</v>
      </c>
    </row>
    <row r="84" spans="1:4" x14ac:dyDescent="0.2">
      <c r="A84" s="98">
        <v>44046</v>
      </c>
      <c r="B84" s="99">
        <v>592</v>
      </c>
      <c r="C84" s="100">
        <v>2096</v>
      </c>
      <c r="D84" s="101">
        <f t="shared" si="0"/>
        <v>3982</v>
      </c>
    </row>
    <row r="85" spans="1:4" x14ac:dyDescent="0.2">
      <c r="A85" s="98">
        <v>44047</v>
      </c>
      <c r="B85" s="99">
        <v>167</v>
      </c>
      <c r="C85" s="100">
        <v>2045</v>
      </c>
      <c r="D85" s="101">
        <f t="shared" si="0"/>
        <v>4149</v>
      </c>
    </row>
    <row r="86" spans="1:4" x14ac:dyDescent="0.2">
      <c r="A86" s="98">
        <v>44048</v>
      </c>
      <c r="B86" s="99">
        <v>89</v>
      </c>
      <c r="C86" s="100">
        <v>1833</v>
      </c>
      <c r="D86" s="101">
        <f t="shared" si="0"/>
        <v>4238</v>
      </c>
    </row>
    <row r="87" spans="1:4" x14ac:dyDescent="0.2">
      <c r="A87" s="98">
        <v>44049</v>
      </c>
      <c r="B87" s="99">
        <v>105</v>
      </c>
      <c r="C87" s="100">
        <v>1740</v>
      </c>
      <c r="D87" s="101">
        <f t="shared" si="0"/>
        <v>4343</v>
      </c>
    </row>
    <row r="88" spans="1:4" x14ac:dyDescent="0.2">
      <c r="A88" s="98">
        <v>44050</v>
      </c>
      <c r="B88" s="99">
        <v>106</v>
      </c>
      <c r="C88" s="100">
        <v>1687</v>
      </c>
      <c r="D88" s="101">
        <f t="shared" si="0"/>
        <v>4449</v>
      </c>
    </row>
    <row r="89" spans="1:4" x14ac:dyDescent="0.2">
      <c r="A89" s="98">
        <v>44051</v>
      </c>
      <c r="B89" s="99"/>
      <c r="C89" s="100"/>
      <c r="D89" s="101">
        <f t="shared" si="0"/>
        <v>4449</v>
      </c>
    </row>
    <row r="90" spans="1:4" x14ac:dyDescent="0.2">
      <c r="A90" s="98">
        <v>44052</v>
      </c>
      <c r="B90" s="99"/>
      <c r="C90" s="100"/>
      <c r="D90" s="101">
        <f t="shared" si="0"/>
        <v>4449</v>
      </c>
    </row>
    <row r="91" spans="1:4" x14ac:dyDescent="0.2">
      <c r="A91" s="98">
        <v>44053</v>
      </c>
      <c r="B91" s="99">
        <v>445</v>
      </c>
      <c r="C91" s="100">
        <v>1517</v>
      </c>
      <c r="D91" s="101">
        <f t="shared" si="0"/>
        <v>4894</v>
      </c>
    </row>
    <row r="92" spans="1:4" x14ac:dyDescent="0.2">
      <c r="A92" s="98">
        <v>44054</v>
      </c>
      <c r="B92" s="99">
        <v>118</v>
      </c>
      <c r="C92" s="100">
        <v>1377</v>
      </c>
      <c r="D92" s="101">
        <f t="shared" si="0"/>
        <v>5012</v>
      </c>
    </row>
    <row r="93" spans="1:4" x14ac:dyDescent="0.2">
      <c r="A93" s="98">
        <v>44055</v>
      </c>
      <c r="B93" s="99">
        <v>31</v>
      </c>
      <c r="C93" s="100">
        <v>1219</v>
      </c>
      <c r="D93" s="101">
        <f t="shared" si="0"/>
        <v>5043</v>
      </c>
    </row>
    <row r="94" spans="1:4" x14ac:dyDescent="0.2">
      <c r="A94" s="98">
        <v>44056</v>
      </c>
      <c r="B94" s="99">
        <v>90</v>
      </c>
      <c r="C94" s="100">
        <v>1123</v>
      </c>
      <c r="D94" s="101">
        <f t="shared" si="0"/>
        <v>5133</v>
      </c>
    </row>
    <row r="95" spans="1:4" x14ac:dyDescent="0.2">
      <c r="A95" s="98">
        <v>44057</v>
      </c>
      <c r="B95" s="99">
        <v>105</v>
      </c>
      <c r="C95" s="100">
        <v>1112</v>
      </c>
      <c r="D95" s="101">
        <f t="shared" si="0"/>
        <v>5238</v>
      </c>
    </row>
    <row r="96" spans="1:4" x14ac:dyDescent="0.2">
      <c r="A96" s="98">
        <v>44058</v>
      </c>
      <c r="B96" s="99"/>
      <c r="C96" s="100"/>
      <c r="D96" s="101">
        <f t="shared" si="0"/>
        <v>5238</v>
      </c>
    </row>
    <row r="97" spans="1:4" x14ac:dyDescent="0.2">
      <c r="A97" s="98">
        <v>44059</v>
      </c>
      <c r="B97" s="99"/>
      <c r="C97" s="100"/>
      <c r="D97" s="101">
        <f t="shared" si="0"/>
        <v>5238</v>
      </c>
    </row>
    <row r="98" spans="1:4" x14ac:dyDescent="0.2">
      <c r="A98" s="98">
        <v>44060</v>
      </c>
      <c r="B98" s="99">
        <v>368</v>
      </c>
      <c r="C98" s="100">
        <v>1285</v>
      </c>
      <c r="D98" s="101">
        <f t="shared" si="0"/>
        <v>5606</v>
      </c>
    </row>
    <row r="99" spans="1:4" x14ac:dyDescent="0.2">
      <c r="A99" s="98">
        <v>44061</v>
      </c>
      <c r="B99" s="99">
        <v>118</v>
      </c>
      <c r="C99" s="100">
        <v>1305</v>
      </c>
      <c r="D99" s="101">
        <f t="shared" si="0"/>
        <v>5724</v>
      </c>
    </row>
    <row r="100" spans="1:4" x14ac:dyDescent="0.2">
      <c r="A100" s="98">
        <v>44062</v>
      </c>
      <c r="B100" s="99">
        <v>77</v>
      </c>
      <c r="C100" s="100">
        <v>1203</v>
      </c>
      <c r="D100" s="101">
        <f t="shared" si="0"/>
        <v>5801</v>
      </c>
    </row>
    <row r="101" spans="1:4" x14ac:dyDescent="0.2">
      <c r="A101" s="98">
        <v>44063</v>
      </c>
      <c r="B101" s="99">
        <v>50</v>
      </c>
      <c r="C101" s="100">
        <v>1041</v>
      </c>
      <c r="D101" s="101">
        <f t="shared" si="0"/>
        <v>5851</v>
      </c>
    </row>
    <row r="102" spans="1:4" x14ac:dyDescent="0.2">
      <c r="A102" s="98">
        <v>44064</v>
      </c>
      <c r="B102" s="99">
        <v>91</v>
      </c>
      <c r="C102" s="100">
        <v>1063</v>
      </c>
      <c r="D102" s="101">
        <f t="shared" si="0"/>
        <v>5942</v>
      </c>
    </row>
    <row r="103" spans="1:4" x14ac:dyDescent="0.2">
      <c r="A103" s="98">
        <v>44065</v>
      </c>
      <c r="B103" s="99"/>
      <c r="C103" s="100"/>
      <c r="D103" s="101">
        <f t="shared" si="0"/>
        <v>5942</v>
      </c>
    </row>
    <row r="104" spans="1:4" x14ac:dyDescent="0.2">
      <c r="A104" s="98">
        <v>44066</v>
      </c>
      <c r="B104" s="99"/>
      <c r="C104" s="100"/>
      <c r="D104" s="101">
        <f t="shared" si="0"/>
        <v>5942</v>
      </c>
    </row>
    <row r="105" spans="1:4" x14ac:dyDescent="0.2">
      <c r="A105" s="98">
        <v>44067</v>
      </c>
      <c r="B105" s="99">
        <v>309</v>
      </c>
      <c r="C105" s="100">
        <v>1152</v>
      </c>
      <c r="D105" s="101">
        <f t="shared" si="0"/>
        <v>6251</v>
      </c>
    </row>
    <row r="106" spans="1:4" x14ac:dyDescent="0.2">
      <c r="A106" s="98">
        <v>44068</v>
      </c>
      <c r="B106" s="99">
        <v>70</v>
      </c>
      <c r="C106" s="100">
        <v>1103</v>
      </c>
      <c r="D106" s="101">
        <f t="shared" si="0"/>
        <v>6321</v>
      </c>
    </row>
    <row r="107" spans="1:4" x14ac:dyDescent="0.2">
      <c r="A107" s="98">
        <v>44069</v>
      </c>
      <c r="B107" s="99">
        <v>52</v>
      </c>
      <c r="C107" s="100">
        <v>990</v>
      </c>
      <c r="D107" s="101">
        <f t="shared" si="0"/>
        <v>6373</v>
      </c>
    </row>
    <row r="108" spans="1:4" x14ac:dyDescent="0.2">
      <c r="A108" s="98">
        <v>44070</v>
      </c>
      <c r="B108" s="99">
        <v>50</v>
      </c>
      <c r="C108" s="100">
        <v>898</v>
      </c>
      <c r="D108" s="101">
        <f t="shared" si="0"/>
        <v>6423</v>
      </c>
    </row>
    <row r="109" spans="1:4" x14ac:dyDescent="0.2">
      <c r="A109" s="98">
        <v>44071</v>
      </c>
      <c r="B109" s="99">
        <v>78</v>
      </c>
      <c r="C109" s="100">
        <v>927</v>
      </c>
      <c r="D109" s="101">
        <f t="shared" si="0"/>
        <v>6501</v>
      </c>
    </row>
    <row r="110" spans="1:4" x14ac:dyDescent="0.2">
      <c r="A110" s="98">
        <v>44072</v>
      </c>
      <c r="B110" s="99"/>
      <c r="C110" s="100"/>
      <c r="D110" s="101">
        <f t="shared" si="0"/>
        <v>6501</v>
      </c>
    </row>
    <row r="111" spans="1:4" x14ac:dyDescent="0.2">
      <c r="A111" s="98">
        <v>44073</v>
      </c>
      <c r="B111" s="99"/>
      <c r="C111" s="100"/>
      <c r="D111" s="101">
        <f t="shared" si="0"/>
        <v>6501</v>
      </c>
    </row>
    <row r="112" spans="1:4" x14ac:dyDescent="0.2">
      <c r="A112" s="98">
        <v>44074</v>
      </c>
      <c r="B112" s="99">
        <v>228</v>
      </c>
      <c r="C112" s="100">
        <v>903</v>
      </c>
      <c r="D112" s="101">
        <f t="shared" si="0"/>
        <v>6729</v>
      </c>
    </row>
    <row r="113" spans="1:4" x14ac:dyDescent="0.2">
      <c r="A113" s="98">
        <v>44075</v>
      </c>
      <c r="B113" s="99">
        <v>54</v>
      </c>
      <c r="C113" s="100">
        <v>863</v>
      </c>
      <c r="D113" s="101">
        <f t="shared" si="0"/>
        <v>6783</v>
      </c>
    </row>
    <row r="114" spans="1:4" x14ac:dyDescent="0.2">
      <c r="A114" s="98">
        <v>44076</v>
      </c>
      <c r="B114" s="99">
        <v>50</v>
      </c>
      <c r="C114" s="100">
        <v>806</v>
      </c>
      <c r="D114" s="101">
        <f t="shared" si="0"/>
        <v>6833</v>
      </c>
    </row>
    <row r="115" spans="1:4" x14ac:dyDescent="0.2">
      <c r="A115" s="98">
        <v>44077</v>
      </c>
      <c r="B115" s="99">
        <v>52</v>
      </c>
      <c r="C115" s="100">
        <v>700</v>
      </c>
      <c r="D115" s="101">
        <f t="shared" si="0"/>
        <v>6885</v>
      </c>
    </row>
    <row r="116" spans="1:4" x14ac:dyDescent="0.2">
      <c r="A116" s="98">
        <v>44078</v>
      </c>
      <c r="B116" s="100">
        <v>48</v>
      </c>
      <c r="C116" s="100">
        <v>681</v>
      </c>
      <c r="D116" s="101">
        <f t="shared" si="0"/>
        <v>6933</v>
      </c>
    </row>
    <row r="117" spans="1:4" x14ac:dyDescent="0.2">
      <c r="A117" s="98">
        <v>44079</v>
      </c>
      <c r="B117" s="100"/>
      <c r="C117" s="100"/>
      <c r="D117" s="101">
        <f t="shared" si="0"/>
        <v>6933</v>
      </c>
    </row>
    <row r="118" spans="1:4" x14ac:dyDescent="0.2">
      <c r="A118" s="98">
        <v>44080</v>
      </c>
      <c r="B118" s="100"/>
      <c r="C118" s="100"/>
      <c r="D118" s="101">
        <f t="shared" si="0"/>
        <v>6933</v>
      </c>
    </row>
    <row r="119" spans="1:4" x14ac:dyDescent="0.2">
      <c r="A119" s="98">
        <v>44081</v>
      </c>
      <c r="B119" s="100">
        <v>169</v>
      </c>
      <c r="C119" s="100">
        <v>702</v>
      </c>
      <c r="D119" s="101">
        <f t="shared" si="0"/>
        <v>7102</v>
      </c>
    </row>
    <row r="120" spans="1:4" x14ac:dyDescent="0.2">
      <c r="A120" s="98">
        <v>44082</v>
      </c>
      <c r="B120" s="100">
        <v>55</v>
      </c>
      <c r="C120" s="100">
        <v>699</v>
      </c>
      <c r="D120" s="101">
        <f t="shared" si="0"/>
        <v>7157</v>
      </c>
    </row>
    <row r="121" spans="1:4" x14ac:dyDescent="0.2">
      <c r="A121" s="98">
        <v>44083</v>
      </c>
      <c r="B121" s="100">
        <v>53</v>
      </c>
      <c r="C121" s="100">
        <v>642</v>
      </c>
      <c r="D121" s="101">
        <f t="shared" si="0"/>
        <v>7210</v>
      </c>
    </row>
    <row r="122" spans="1:4" x14ac:dyDescent="0.2">
      <c r="A122" s="98">
        <v>44084</v>
      </c>
      <c r="B122" s="100">
        <v>36</v>
      </c>
      <c r="C122" s="100">
        <v>632</v>
      </c>
      <c r="D122" s="101">
        <f t="shared" si="0"/>
        <v>7246</v>
      </c>
    </row>
    <row r="123" spans="1:4" x14ac:dyDescent="0.2">
      <c r="A123" s="98">
        <v>44085</v>
      </c>
      <c r="B123" s="100">
        <v>53</v>
      </c>
      <c r="C123" s="100">
        <v>637</v>
      </c>
      <c r="D123" s="101">
        <f t="shared" si="0"/>
        <v>7299</v>
      </c>
    </row>
    <row r="124" spans="1:4" x14ac:dyDescent="0.2">
      <c r="A124" s="98">
        <v>44086</v>
      </c>
      <c r="B124" s="100"/>
      <c r="C124" s="100"/>
      <c r="D124" s="101">
        <f t="shared" si="0"/>
        <v>7299</v>
      </c>
    </row>
    <row r="125" spans="1:4" x14ac:dyDescent="0.2">
      <c r="A125" s="98">
        <v>44087</v>
      </c>
      <c r="B125" s="100"/>
      <c r="C125" s="100"/>
      <c r="D125" s="101">
        <f t="shared" si="0"/>
        <v>7299</v>
      </c>
    </row>
    <row r="126" spans="1:4" x14ac:dyDescent="0.2">
      <c r="A126" s="98">
        <v>44088</v>
      </c>
      <c r="B126" s="100">
        <v>251</v>
      </c>
      <c r="C126" s="100">
        <v>759</v>
      </c>
      <c r="D126" s="101">
        <f t="shared" si="0"/>
        <v>7550</v>
      </c>
    </row>
    <row r="127" spans="1:4" x14ac:dyDescent="0.2">
      <c r="A127" s="98">
        <v>44089</v>
      </c>
      <c r="B127" s="100">
        <v>66</v>
      </c>
      <c r="C127" s="100">
        <v>768</v>
      </c>
      <c r="D127" s="101">
        <f t="shared" si="0"/>
        <v>7616</v>
      </c>
    </row>
    <row r="128" spans="1:4" x14ac:dyDescent="0.2">
      <c r="A128" s="98">
        <v>44090</v>
      </c>
      <c r="B128" s="100">
        <v>63</v>
      </c>
      <c r="C128" s="100">
        <v>775</v>
      </c>
      <c r="D128" s="101">
        <f t="shared" si="0"/>
        <v>7679</v>
      </c>
    </row>
    <row r="129" spans="1:4" x14ac:dyDescent="0.2">
      <c r="A129" s="98">
        <v>44091</v>
      </c>
      <c r="B129" s="100">
        <v>62</v>
      </c>
      <c r="C129" s="100">
        <v>751</v>
      </c>
      <c r="D129" s="101">
        <f t="shared" si="0"/>
        <v>7741</v>
      </c>
    </row>
    <row r="130" spans="1:4" x14ac:dyDescent="0.2">
      <c r="A130" s="98">
        <v>44092</v>
      </c>
      <c r="B130" s="100">
        <v>83</v>
      </c>
      <c r="C130" s="100">
        <v>799</v>
      </c>
      <c r="D130" s="101">
        <f t="shared" si="0"/>
        <v>7824</v>
      </c>
    </row>
    <row r="131" spans="1:4" x14ac:dyDescent="0.2">
      <c r="A131" s="98">
        <v>44093</v>
      </c>
      <c r="B131" s="100"/>
      <c r="C131" s="100"/>
      <c r="D131" s="101">
        <f t="shared" si="0"/>
        <v>7824</v>
      </c>
    </row>
    <row r="132" spans="1:4" x14ac:dyDescent="0.2">
      <c r="A132" s="98">
        <v>44094</v>
      </c>
      <c r="B132" s="100"/>
      <c r="C132" s="100"/>
      <c r="D132" s="101">
        <f t="shared" si="0"/>
        <v>7824</v>
      </c>
    </row>
    <row r="133" spans="1:4" x14ac:dyDescent="0.2">
      <c r="A133" s="98">
        <v>44095</v>
      </c>
      <c r="B133" s="100">
        <v>398</v>
      </c>
      <c r="C133" s="100">
        <v>1100</v>
      </c>
      <c r="D133" s="101">
        <f t="shared" ref="D133:D158" si="1">SUM(D132,B133)</f>
        <v>8222</v>
      </c>
    </row>
    <row r="134" spans="1:4" x14ac:dyDescent="0.2">
      <c r="A134" s="98">
        <v>44096</v>
      </c>
      <c r="B134" s="100">
        <v>58</v>
      </c>
      <c r="C134" s="100">
        <v>1128</v>
      </c>
      <c r="D134" s="101">
        <f t="shared" si="1"/>
        <v>8280</v>
      </c>
    </row>
    <row r="135" spans="1:4" x14ac:dyDescent="0.2">
      <c r="A135" s="98">
        <v>44097</v>
      </c>
      <c r="B135" s="100">
        <v>53</v>
      </c>
      <c r="C135" s="100">
        <v>1112</v>
      </c>
      <c r="D135" s="101">
        <f t="shared" si="1"/>
        <v>8333</v>
      </c>
    </row>
    <row r="136" spans="1:4" x14ac:dyDescent="0.2">
      <c r="A136" s="98">
        <v>44098</v>
      </c>
      <c r="B136" s="102">
        <v>62</v>
      </c>
      <c r="C136" s="100">
        <v>1102</v>
      </c>
      <c r="D136" s="101">
        <f t="shared" si="1"/>
        <v>8395</v>
      </c>
    </row>
    <row r="137" spans="1:4" x14ac:dyDescent="0.2">
      <c r="A137" s="98">
        <v>44099</v>
      </c>
      <c r="B137" s="102">
        <v>78</v>
      </c>
      <c r="C137" s="102">
        <v>1146</v>
      </c>
      <c r="D137" s="101">
        <f t="shared" si="1"/>
        <v>8473</v>
      </c>
    </row>
    <row r="138" spans="1:4" x14ac:dyDescent="0.2">
      <c r="A138" s="98">
        <v>44100</v>
      </c>
      <c r="B138" s="102"/>
      <c r="C138" s="102"/>
      <c r="D138" s="101">
        <f t="shared" si="1"/>
        <v>8473</v>
      </c>
    </row>
    <row r="139" spans="1:4" x14ac:dyDescent="0.2">
      <c r="A139" s="98">
        <v>44101</v>
      </c>
      <c r="B139" s="102"/>
      <c r="C139" s="102"/>
      <c r="D139" s="101">
        <f t="shared" si="1"/>
        <v>8473</v>
      </c>
    </row>
    <row r="140" spans="1:4" x14ac:dyDescent="0.2">
      <c r="A140" s="98">
        <v>44102</v>
      </c>
      <c r="B140" s="102">
        <v>322</v>
      </c>
      <c r="C140" s="102">
        <v>1340</v>
      </c>
      <c r="D140" s="101">
        <f t="shared" si="1"/>
        <v>8795</v>
      </c>
    </row>
    <row r="141" spans="1:4" x14ac:dyDescent="0.2">
      <c r="A141" s="98">
        <v>44103</v>
      </c>
      <c r="B141" s="102">
        <v>127</v>
      </c>
      <c r="C141" s="102">
        <v>1340</v>
      </c>
      <c r="D141" s="101">
        <f t="shared" si="1"/>
        <v>8922</v>
      </c>
    </row>
    <row r="142" spans="1:4" x14ac:dyDescent="0.2">
      <c r="A142" s="98">
        <v>44104</v>
      </c>
      <c r="B142" s="102">
        <v>79</v>
      </c>
      <c r="C142" s="102">
        <v>1400</v>
      </c>
      <c r="D142" s="101">
        <f t="shared" si="1"/>
        <v>9001</v>
      </c>
    </row>
    <row r="143" spans="1:4" x14ac:dyDescent="0.2">
      <c r="A143" s="98">
        <v>44105</v>
      </c>
      <c r="B143" s="102">
        <v>124</v>
      </c>
      <c r="C143" s="102">
        <v>1405</v>
      </c>
      <c r="D143" s="101">
        <f t="shared" si="1"/>
        <v>9125</v>
      </c>
    </row>
    <row r="144" spans="1:4" x14ac:dyDescent="0.2">
      <c r="A144" s="98">
        <v>44106</v>
      </c>
      <c r="B144" s="102">
        <v>136</v>
      </c>
      <c r="C144" s="102">
        <v>1508</v>
      </c>
      <c r="D144" s="101">
        <f t="shared" si="1"/>
        <v>9261</v>
      </c>
    </row>
    <row r="145" spans="1:4" x14ac:dyDescent="0.2">
      <c r="A145" s="98">
        <v>44107</v>
      </c>
      <c r="B145" s="102"/>
      <c r="C145" s="102"/>
      <c r="D145" s="101">
        <f t="shared" si="1"/>
        <v>9261</v>
      </c>
    </row>
    <row r="146" spans="1:4" x14ac:dyDescent="0.2">
      <c r="A146" s="98">
        <v>44108</v>
      </c>
      <c r="B146" s="102"/>
      <c r="C146" s="102"/>
      <c r="D146" s="101">
        <f t="shared" si="1"/>
        <v>9261</v>
      </c>
    </row>
    <row r="147" spans="1:4" x14ac:dyDescent="0.2">
      <c r="A147" s="98">
        <v>44109</v>
      </c>
      <c r="B147" s="102">
        <v>601</v>
      </c>
      <c r="C147" s="102">
        <v>1864</v>
      </c>
      <c r="D147" s="101">
        <f t="shared" si="1"/>
        <v>9862</v>
      </c>
    </row>
    <row r="148" spans="1:4" x14ac:dyDescent="0.2">
      <c r="A148" s="98">
        <v>44110</v>
      </c>
      <c r="B148" s="102">
        <v>112</v>
      </c>
      <c r="C148" s="102">
        <v>1902</v>
      </c>
      <c r="D148" s="101">
        <f t="shared" si="1"/>
        <v>9974</v>
      </c>
    </row>
    <row r="149" spans="1:4" x14ac:dyDescent="0.2">
      <c r="A149" s="98">
        <v>44111</v>
      </c>
      <c r="B149" s="102">
        <v>91</v>
      </c>
      <c r="C149" s="102">
        <v>1848</v>
      </c>
      <c r="D149" s="101">
        <f t="shared" si="1"/>
        <v>10065</v>
      </c>
    </row>
    <row r="150" spans="1:4" x14ac:dyDescent="0.2">
      <c r="A150" s="98">
        <v>44112</v>
      </c>
      <c r="B150" s="102">
        <v>123</v>
      </c>
      <c r="C150" s="102">
        <v>1817</v>
      </c>
      <c r="D150" s="101">
        <f t="shared" si="1"/>
        <v>10188</v>
      </c>
    </row>
    <row r="151" spans="1:4" x14ac:dyDescent="0.2">
      <c r="A151" s="98">
        <v>44113</v>
      </c>
      <c r="B151" s="102">
        <v>55</v>
      </c>
      <c r="C151" s="102">
        <v>1845</v>
      </c>
      <c r="D151" s="101">
        <f t="shared" si="1"/>
        <v>10243</v>
      </c>
    </row>
    <row r="152" spans="1:4" x14ac:dyDescent="0.2">
      <c r="A152" s="98">
        <v>44114</v>
      </c>
      <c r="B152" s="102"/>
      <c r="C152" s="102"/>
      <c r="D152" s="101">
        <f t="shared" si="1"/>
        <v>10243</v>
      </c>
    </row>
    <row r="153" spans="1:4" x14ac:dyDescent="0.2">
      <c r="A153" s="98">
        <v>44115</v>
      </c>
      <c r="B153" s="102"/>
      <c r="C153" s="102"/>
      <c r="D153" s="101">
        <f t="shared" si="1"/>
        <v>10243</v>
      </c>
    </row>
    <row r="154" spans="1:4" x14ac:dyDescent="0.2">
      <c r="A154" s="98">
        <v>44116</v>
      </c>
      <c r="B154" s="102">
        <v>591</v>
      </c>
      <c r="C154" s="102">
        <v>2025</v>
      </c>
      <c r="D154" s="101">
        <f t="shared" si="1"/>
        <v>10834</v>
      </c>
    </row>
    <row r="155" spans="1:4" x14ac:dyDescent="0.2">
      <c r="A155" s="98">
        <v>44117</v>
      </c>
      <c r="B155" s="102">
        <v>169</v>
      </c>
      <c r="C155" s="102">
        <v>2037</v>
      </c>
      <c r="D155" s="101">
        <f t="shared" si="1"/>
        <v>11003</v>
      </c>
    </row>
    <row r="156" spans="1:4" x14ac:dyDescent="0.2">
      <c r="A156" s="98">
        <v>44118</v>
      </c>
      <c r="B156" s="102">
        <v>144</v>
      </c>
      <c r="C156" s="102">
        <v>1975</v>
      </c>
      <c r="D156" s="101">
        <f t="shared" si="1"/>
        <v>11147</v>
      </c>
    </row>
    <row r="157" spans="1:4" x14ac:dyDescent="0.2">
      <c r="A157" s="98">
        <v>44119</v>
      </c>
      <c r="B157" s="102">
        <v>94</v>
      </c>
      <c r="C157" s="102">
        <v>1820</v>
      </c>
      <c r="D157" s="101">
        <f t="shared" si="1"/>
        <v>11241</v>
      </c>
    </row>
    <row r="158" spans="1:4" x14ac:dyDescent="0.2">
      <c r="A158" s="98">
        <v>44120</v>
      </c>
      <c r="B158" s="102">
        <v>107</v>
      </c>
      <c r="C158" s="102">
        <v>1828</v>
      </c>
      <c r="D158" s="101">
        <f t="shared" si="1"/>
        <v>11348</v>
      </c>
    </row>
    <row r="159" spans="1:4" x14ac:dyDescent="0.2">
      <c r="A159" s="98">
        <v>44121</v>
      </c>
      <c r="B159" s="102"/>
      <c r="C159" s="102"/>
      <c r="D159" s="101">
        <f t="shared" ref="D159:D160" si="2">SUM(D158,B159)</f>
        <v>11348</v>
      </c>
    </row>
    <row r="160" spans="1:4" x14ac:dyDescent="0.2">
      <c r="A160" s="98">
        <v>44122</v>
      </c>
      <c r="B160" s="102"/>
      <c r="C160" s="102"/>
      <c r="D160" s="101">
        <f t="shared" si="2"/>
        <v>11348</v>
      </c>
    </row>
    <row r="161" spans="1:4" x14ac:dyDescent="0.2">
      <c r="A161" s="98">
        <v>44123</v>
      </c>
      <c r="B161" s="102">
        <v>403</v>
      </c>
      <c r="C161" s="103">
        <v>1891</v>
      </c>
      <c r="D161" s="101">
        <f t="shared" ref="D161:D189" si="3">SUM(D160,B161)</f>
        <v>11751</v>
      </c>
    </row>
    <row r="162" spans="1:4" x14ac:dyDescent="0.2">
      <c r="A162" s="98">
        <v>44124</v>
      </c>
      <c r="B162" s="102">
        <v>73</v>
      </c>
      <c r="C162" s="103">
        <v>1766</v>
      </c>
      <c r="D162" s="101">
        <f t="shared" si="3"/>
        <v>11824</v>
      </c>
    </row>
    <row r="163" spans="1:4" x14ac:dyDescent="0.2">
      <c r="A163" s="98">
        <v>44125</v>
      </c>
      <c r="B163" s="102">
        <v>87</v>
      </c>
      <c r="C163" s="102">
        <v>1547</v>
      </c>
      <c r="D163" s="101">
        <f t="shared" si="3"/>
        <v>11911</v>
      </c>
    </row>
    <row r="164" spans="1:4" x14ac:dyDescent="0.2">
      <c r="A164" s="98">
        <v>44126</v>
      </c>
      <c r="B164" s="104">
        <v>52</v>
      </c>
      <c r="C164" s="104">
        <v>1481</v>
      </c>
      <c r="D164" s="101">
        <f t="shared" si="3"/>
        <v>11963</v>
      </c>
    </row>
    <row r="165" spans="1:4" x14ac:dyDescent="0.2">
      <c r="A165" s="98">
        <v>44127</v>
      </c>
      <c r="B165" s="104">
        <v>77</v>
      </c>
      <c r="C165" s="104">
        <v>1429</v>
      </c>
      <c r="D165" s="101">
        <f t="shared" si="3"/>
        <v>12040</v>
      </c>
    </row>
    <row r="166" spans="1:4" x14ac:dyDescent="0.2">
      <c r="A166" s="98">
        <v>44128</v>
      </c>
      <c r="B166" s="104"/>
      <c r="C166" s="104"/>
      <c r="D166" s="101">
        <f t="shared" si="3"/>
        <v>12040</v>
      </c>
    </row>
    <row r="167" spans="1:4" x14ac:dyDescent="0.2">
      <c r="A167" s="98">
        <v>44129</v>
      </c>
      <c r="B167" s="104"/>
      <c r="C167" s="104"/>
      <c r="D167" s="101">
        <f t="shared" si="3"/>
        <v>12040</v>
      </c>
    </row>
    <row r="168" spans="1:4" x14ac:dyDescent="0.2">
      <c r="A168" s="98">
        <v>44130</v>
      </c>
      <c r="B168" s="104">
        <v>361</v>
      </c>
      <c r="C168" s="104">
        <v>1671</v>
      </c>
      <c r="D168" s="101">
        <f t="shared" si="3"/>
        <v>12401</v>
      </c>
    </row>
    <row r="169" spans="1:4" x14ac:dyDescent="0.2">
      <c r="A169" s="98">
        <v>44131</v>
      </c>
      <c r="B169" s="104">
        <v>81</v>
      </c>
      <c r="C169" s="104">
        <v>1308</v>
      </c>
      <c r="D169" s="101">
        <f t="shared" si="3"/>
        <v>12482</v>
      </c>
    </row>
    <row r="170" spans="1:4" x14ac:dyDescent="0.2">
      <c r="A170" s="98">
        <v>44132</v>
      </c>
      <c r="B170" s="104">
        <v>46</v>
      </c>
      <c r="C170" s="104">
        <v>1276</v>
      </c>
      <c r="D170" s="101">
        <f t="shared" si="3"/>
        <v>12528</v>
      </c>
    </row>
    <row r="171" spans="1:4" x14ac:dyDescent="0.2">
      <c r="A171" s="98">
        <v>44133</v>
      </c>
      <c r="B171" s="104">
        <v>28</v>
      </c>
      <c r="C171" s="104">
        <v>1168</v>
      </c>
      <c r="D171" s="101">
        <f t="shared" si="3"/>
        <v>12556</v>
      </c>
    </row>
    <row r="172" spans="1:4" x14ac:dyDescent="0.2">
      <c r="A172" s="98">
        <v>44134</v>
      </c>
      <c r="B172" s="104">
        <v>8</v>
      </c>
      <c r="C172" s="104">
        <v>1124</v>
      </c>
      <c r="D172" s="101">
        <f t="shared" si="3"/>
        <v>12564</v>
      </c>
    </row>
    <row r="173" spans="1:4" x14ac:dyDescent="0.2">
      <c r="A173" s="98">
        <v>44135</v>
      </c>
      <c r="B173" s="104"/>
      <c r="C173" s="104"/>
      <c r="D173" s="101">
        <f t="shared" si="3"/>
        <v>12564</v>
      </c>
    </row>
    <row r="174" spans="1:4" x14ac:dyDescent="0.2">
      <c r="A174" s="98">
        <v>44136</v>
      </c>
      <c r="B174" s="104"/>
      <c r="C174" s="104"/>
      <c r="D174" s="101">
        <f t="shared" si="3"/>
        <v>12564</v>
      </c>
    </row>
    <row r="175" spans="1:4" x14ac:dyDescent="0.2">
      <c r="A175" s="98">
        <v>44137</v>
      </c>
      <c r="B175" s="104">
        <v>15</v>
      </c>
      <c r="C175" s="104" t="s">
        <v>162</v>
      </c>
      <c r="D175" s="101">
        <f t="shared" si="3"/>
        <v>12579</v>
      </c>
    </row>
    <row r="176" spans="1:4" x14ac:dyDescent="0.2">
      <c r="A176" s="98">
        <v>44138</v>
      </c>
      <c r="B176" s="104">
        <v>3</v>
      </c>
      <c r="C176" s="104" t="s">
        <v>162</v>
      </c>
      <c r="D176" s="101">
        <f t="shared" si="3"/>
        <v>12582</v>
      </c>
    </row>
    <row r="177" spans="1:4" x14ac:dyDescent="0.2">
      <c r="A177" s="98">
        <v>44139</v>
      </c>
      <c r="B177" s="104">
        <v>1</v>
      </c>
      <c r="C177" s="104" t="s">
        <v>162</v>
      </c>
      <c r="D177" s="101">
        <f t="shared" si="3"/>
        <v>12583</v>
      </c>
    </row>
    <row r="178" spans="1:4" x14ac:dyDescent="0.2">
      <c r="A178" s="98">
        <v>44140</v>
      </c>
      <c r="B178" s="104">
        <v>0</v>
      </c>
      <c r="C178" s="104" t="s">
        <v>162</v>
      </c>
      <c r="D178" s="101">
        <f t="shared" si="3"/>
        <v>12583</v>
      </c>
    </row>
    <row r="179" spans="1:4" x14ac:dyDescent="0.2">
      <c r="A179" s="98">
        <v>44141</v>
      </c>
      <c r="B179" s="104">
        <v>2</v>
      </c>
      <c r="C179" s="104" t="s">
        <v>162</v>
      </c>
      <c r="D179" s="101">
        <f t="shared" si="3"/>
        <v>12585</v>
      </c>
    </row>
    <row r="180" spans="1:4" x14ac:dyDescent="0.2">
      <c r="A180" s="98">
        <v>44142</v>
      </c>
      <c r="B180" s="104"/>
      <c r="C180" s="104"/>
      <c r="D180" s="101">
        <f t="shared" si="3"/>
        <v>12585</v>
      </c>
    </row>
    <row r="181" spans="1:4" x14ac:dyDescent="0.2">
      <c r="A181" s="98">
        <v>44143</v>
      </c>
      <c r="B181" s="104"/>
      <c r="C181" s="104"/>
      <c r="D181" s="101">
        <f t="shared" si="3"/>
        <v>12585</v>
      </c>
    </row>
    <row r="182" spans="1:4" x14ac:dyDescent="0.2">
      <c r="A182" s="98">
        <v>44144</v>
      </c>
      <c r="B182" s="104">
        <v>8</v>
      </c>
      <c r="C182" s="104" t="s">
        <v>162</v>
      </c>
      <c r="D182" s="101">
        <f t="shared" si="3"/>
        <v>12593</v>
      </c>
    </row>
    <row r="183" spans="1:4" x14ac:dyDescent="0.2">
      <c r="A183" s="98">
        <v>44145</v>
      </c>
      <c r="B183" s="104">
        <v>0</v>
      </c>
      <c r="C183" s="104" t="s">
        <v>162</v>
      </c>
      <c r="D183" s="101">
        <f t="shared" si="3"/>
        <v>12593</v>
      </c>
    </row>
    <row r="184" spans="1:4" x14ac:dyDescent="0.2">
      <c r="A184" s="98">
        <v>44146</v>
      </c>
      <c r="B184" s="146">
        <v>1</v>
      </c>
      <c r="C184" s="104" t="s">
        <v>162</v>
      </c>
      <c r="D184" s="101">
        <f t="shared" si="3"/>
        <v>12594</v>
      </c>
    </row>
    <row r="185" spans="1:4" x14ac:dyDescent="0.2">
      <c r="A185" s="98">
        <v>44147</v>
      </c>
      <c r="B185" s="104">
        <v>0</v>
      </c>
      <c r="C185" s="104" t="s">
        <v>162</v>
      </c>
      <c r="D185" s="101">
        <f t="shared" si="3"/>
        <v>12594</v>
      </c>
    </row>
    <row r="186" spans="1:4" x14ac:dyDescent="0.2">
      <c r="A186" s="98">
        <v>44148</v>
      </c>
      <c r="B186" s="104">
        <v>0</v>
      </c>
      <c r="C186" s="104" t="s">
        <v>162</v>
      </c>
      <c r="D186" s="101">
        <f t="shared" si="3"/>
        <v>12594</v>
      </c>
    </row>
    <row r="187" spans="1:4" x14ac:dyDescent="0.2">
      <c r="A187" s="98">
        <v>44149</v>
      </c>
      <c r="B187" s="104"/>
      <c r="C187" s="104"/>
      <c r="D187" s="101">
        <f t="shared" si="3"/>
        <v>12594</v>
      </c>
    </row>
    <row r="188" spans="1:4" x14ac:dyDescent="0.2">
      <c r="A188" s="98">
        <v>44150</v>
      </c>
      <c r="B188" s="104"/>
      <c r="C188" s="104"/>
      <c r="D188" s="101">
        <f t="shared" si="3"/>
        <v>12594</v>
      </c>
    </row>
    <row r="189" spans="1:4" x14ac:dyDescent="0.2">
      <c r="A189" s="98">
        <v>44151</v>
      </c>
      <c r="B189" s="104">
        <v>6</v>
      </c>
      <c r="C189" s="104" t="s">
        <v>162</v>
      </c>
      <c r="D189" s="101">
        <f t="shared" si="3"/>
        <v>12600</v>
      </c>
    </row>
    <row r="190" spans="1:4" x14ac:dyDescent="0.2">
      <c r="A190" s="98">
        <v>44152</v>
      </c>
      <c r="B190" s="104">
        <v>0</v>
      </c>
      <c r="C190" s="104" t="s">
        <v>162</v>
      </c>
      <c r="D190" s="101">
        <f>SUM(D189,B190)</f>
        <v>12600</v>
      </c>
    </row>
    <row r="191" spans="1:4" x14ac:dyDescent="0.2">
      <c r="A191" s="98">
        <v>44153</v>
      </c>
      <c r="B191" s="104">
        <v>6</v>
      </c>
      <c r="C191" s="104" t="s">
        <v>162</v>
      </c>
      <c r="D191" s="101">
        <f>SUM(D190,B191)</f>
        <v>12606</v>
      </c>
    </row>
    <row r="192" spans="1:4" x14ac:dyDescent="0.2">
      <c r="A192" s="98">
        <v>44154</v>
      </c>
      <c r="B192" s="104">
        <v>1</v>
      </c>
      <c r="C192" s="104" t="s">
        <v>162</v>
      </c>
      <c r="D192" s="101">
        <f>SUM(D191,B192)</f>
        <v>12607</v>
      </c>
    </row>
    <row r="193" spans="1:4" x14ac:dyDescent="0.2">
      <c r="A193" s="98">
        <v>44155</v>
      </c>
      <c r="B193" s="104">
        <v>0</v>
      </c>
      <c r="C193" s="104">
        <v>22</v>
      </c>
      <c r="D193" s="101">
        <f>SUM(D192,B193)</f>
        <v>12607</v>
      </c>
    </row>
    <row r="194" spans="1:4" x14ac:dyDescent="0.2">
      <c r="A194" s="98">
        <v>44156</v>
      </c>
      <c r="B194" s="104"/>
      <c r="C194" s="104"/>
      <c r="D194" s="101">
        <f t="shared" ref="D194:D202" si="4">SUM(D193,B194)</f>
        <v>12607</v>
      </c>
    </row>
    <row r="195" spans="1:4" x14ac:dyDescent="0.2">
      <c r="A195" s="98">
        <v>44157</v>
      </c>
      <c r="B195" s="104"/>
      <c r="C195" s="104"/>
      <c r="D195" s="101">
        <f t="shared" si="4"/>
        <v>12607</v>
      </c>
    </row>
    <row r="196" spans="1:4" x14ac:dyDescent="0.2">
      <c r="A196" s="98">
        <v>44158</v>
      </c>
      <c r="B196" s="104">
        <v>6</v>
      </c>
      <c r="C196" s="104">
        <v>23</v>
      </c>
      <c r="D196" s="101">
        <f t="shared" si="4"/>
        <v>12613</v>
      </c>
    </row>
    <row r="197" spans="1:4" x14ac:dyDescent="0.2">
      <c r="A197" s="98">
        <v>44159</v>
      </c>
      <c r="B197" s="104">
        <v>0</v>
      </c>
      <c r="C197" s="104">
        <v>23</v>
      </c>
      <c r="D197" s="101">
        <f t="shared" si="4"/>
        <v>12613</v>
      </c>
    </row>
    <row r="198" spans="1:4" x14ac:dyDescent="0.2">
      <c r="A198" s="98">
        <v>44160</v>
      </c>
      <c r="B198" s="104">
        <v>1</v>
      </c>
      <c r="C198" s="104">
        <v>23</v>
      </c>
      <c r="D198" s="101">
        <f t="shared" si="4"/>
        <v>12614</v>
      </c>
    </row>
    <row r="199" spans="1:4" x14ac:dyDescent="0.2">
      <c r="A199" s="98">
        <v>44161</v>
      </c>
      <c r="B199" s="104">
        <v>0</v>
      </c>
      <c r="C199" s="104">
        <v>20</v>
      </c>
      <c r="D199" s="101">
        <f t="shared" si="4"/>
        <v>12614</v>
      </c>
    </row>
    <row r="200" spans="1:4" x14ac:dyDescent="0.2">
      <c r="A200" s="98">
        <v>44162</v>
      </c>
      <c r="B200" s="104">
        <v>0</v>
      </c>
      <c r="C200" s="104">
        <v>14</v>
      </c>
      <c r="D200" s="101">
        <f t="shared" si="4"/>
        <v>12614</v>
      </c>
    </row>
    <row r="201" spans="1:4" x14ac:dyDescent="0.2">
      <c r="A201" s="98">
        <v>44163</v>
      </c>
      <c r="B201" s="104"/>
      <c r="C201" s="104"/>
      <c r="D201" s="101">
        <f t="shared" si="4"/>
        <v>12614</v>
      </c>
    </row>
    <row r="202" spans="1:4" x14ac:dyDescent="0.2">
      <c r="A202" s="98">
        <v>44164</v>
      </c>
      <c r="B202" s="104"/>
      <c r="C202" s="104"/>
      <c r="D202" s="101">
        <f t="shared" si="4"/>
        <v>12614</v>
      </c>
    </row>
    <row r="203" spans="1:4" x14ac:dyDescent="0.2">
      <c r="A203" s="98">
        <v>44165</v>
      </c>
      <c r="B203" s="104">
        <v>5</v>
      </c>
      <c r="C203" s="104">
        <v>14</v>
      </c>
      <c r="D203" s="101">
        <f>SUM(D202,B203)</f>
        <v>12619</v>
      </c>
    </row>
    <row r="204" spans="1:4" x14ac:dyDescent="0.2">
      <c r="A204" s="98">
        <v>44166</v>
      </c>
      <c r="B204" s="104">
        <v>0</v>
      </c>
      <c r="C204" s="104">
        <v>12</v>
      </c>
      <c r="D204" s="101">
        <f>SUM(D203,B204)</f>
        <v>12619</v>
      </c>
    </row>
    <row r="205" spans="1:4" x14ac:dyDescent="0.2">
      <c r="A205" s="98">
        <v>44167</v>
      </c>
      <c r="B205" s="104">
        <v>5</v>
      </c>
      <c r="C205" s="104">
        <v>15</v>
      </c>
      <c r="D205" s="101">
        <f>SUM(D204,B205)</f>
        <v>12624</v>
      </c>
    </row>
    <row r="206" spans="1:4" x14ac:dyDescent="0.2">
      <c r="A206" s="98">
        <v>44168</v>
      </c>
      <c r="B206" s="104">
        <v>0</v>
      </c>
      <c r="C206" s="104">
        <v>7</v>
      </c>
      <c r="D206" s="101">
        <f>SUM(D205,B206)</f>
        <v>12624</v>
      </c>
    </row>
    <row r="207" spans="1:4" x14ac:dyDescent="0.2">
      <c r="A207" s="98">
        <v>44169</v>
      </c>
      <c r="B207" s="146">
        <v>0</v>
      </c>
      <c r="C207" s="146">
        <v>11</v>
      </c>
      <c r="D207" s="182">
        <f>SUM(D206,B207)</f>
        <v>12624</v>
      </c>
    </row>
    <row r="208" spans="1:4" x14ac:dyDescent="0.2">
      <c r="A208" s="98">
        <v>44170</v>
      </c>
      <c r="B208" s="104"/>
      <c r="C208" s="104"/>
      <c r="D208" s="101">
        <f t="shared" ref="D208:D211" si="5">SUM(D207,B208)</f>
        <v>12624</v>
      </c>
    </row>
    <row r="209" spans="1:4" x14ac:dyDescent="0.2">
      <c r="A209" s="98">
        <v>44171</v>
      </c>
      <c r="B209" s="104"/>
      <c r="C209" s="104"/>
      <c r="D209" s="101">
        <f t="shared" si="5"/>
        <v>12624</v>
      </c>
    </row>
    <row r="210" spans="1:4" x14ac:dyDescent="0.2">
      <c r="A210" s="98">
        <v>44172</v>
      </c>
      <c r="B210" s="104">
        <v>9</v>
      </c>
      <c r="C210" s="104">
        <v>19</v>
      </c>
      <c r="D210" s="101">
        <f t="shared" si="5"/>
        <v>12633</v>
      </c>
    </row>
    <row r="211" spans="1:4" x14ac:dyDescent="0.2">
      <c r="A211" s="98">
        <v>44173</v>
      </c>
      <c r="B211" s="104">
        <v>1</v>
      </c>
      <c r="C211" s="104">
        <v>20</v>
      </c>
      <c r="D211" s="101">
        <f t="shared" si="5"/>
        <v>12634</v>
      </c>
    </row>
    <row r="212" spans="1:4" x14ac:dyDescent="0.2">
      <c r="A212" s="98">
        <v>44174</v>
      </c>
      <c r="B212" s="104"/>
      <c r="C212" s="104"/>
      <c r="D212" s="105"/>
    </row>
    <row r="213" spans="1:4" x14ac:dyDescent="0.2">
      <c r="A213" s="98">
        <v>44175</v>
      </c>
      <c r="B213" s="104"/>
      <c r="C213" s="104"/>
      <c r="D213" s="105"/>
    </row>
    <row r="214" spans="1:4" x14ac:dyDescent="0.2">
      <c r="A214" s="98">
        <v>44176</v>
      </c>
      <c r="B214" s="104"/>
      <c r="C214" s="104"/>
      <c r="D214" s="105"/>
    </row>
    <row r="215" spans="1:4" x14ac:dyDescent="0.2">
      <c r="A215" s="98">
        <v>44177</v>
      </c>
      <c r="B215" s="104"/>
      <c r="C215" s="104"/>
      <c r="D215" s="105"/>
    </row>
    <row r="216" spans="1:4" x14ac:dyDescent="0.2">
      <c r="A216" s="98">
        <v>44178</v>
      </c>
      <c r="B216" s="104"/>
      <c r="C216" s="104"/>
      <c r="D216" s="105"/>
    </row>
    <row r="217" spans="1:4" x14ac:dyDescent="0.2">
      <c r="A217" s="156"/>
      <c r="B217" s="104"/>
      <c r="C217" s="104"/>
      <c r="D217" s="105"/>
    </row>
    <row r="218" spans="1:4" ht="15" thickBot="1" x14ac:dyDescent="0.25">
      <c r="A218" s="106" t="s">
        <v>87</v>
      </c>
      <c r="B218" s="107"/>
      <c r="C218" s="107"/>
      <c r="D218" s="108">
        <f>MAX(D4:D217)</f>
        <v>12634</v>
      </c>
    </row>
    <row r="219" spans="1:4" ht="15" thickTop="1" x14ac:dyDescent="0.2">
      <c r="B219" s="44"/>
      <c r="C219" s="44"/>
      <c r="D219" s="44"/>
    </row>
    <row r="220" spans="1:4" x14ac:dyDescent="0.2">
      <c r="B220" s="44"/>
      <c r="C220" s="44"/>
      <c r="D220" s="44"/>
    </row>
    <row r="221" spans="1:4" x14ac:dyDescent="0.2">
      <c r="B221" s="44"/>
      <c r="C221" s="44"/>
      <c r="D221" s="44"/>
    </row>
    <row r="222" spans="1:4" x14ac:dyDescent="0.2">
      <c r="B222" s="44"/>
      <c r="C222" s="44"/>
      <c r="D222" s="44"/>
    </row>
    <row r="223" spans="1:4" x14ac:dyDescent="0.2">
      <c r="B223" s="44"/>
      <c r="C223" s="44"/>
      <c r="D223" s="44"/>
    </row>
    <row r="224" spans="1:4" x14ac:dyDescent="0.2">
      <c r="B224" s="44"/>
      <c r="C224" s="44"/>
      <c r="D224" s="44"/>
    </row>
    <row r="225" spans="2:4" x14ac:dyDescent="0.2">
      <c r="B225" s="44"/>
      <c r="C225" s="44"/>
      <c r="D225" s="44"/>
    </row>
    <row r="226" spans="2:4" x14ac:dyDescent="0.2">
      <c r="B226" s="44"/>
      <c r="C226" s="44"/>
      <c r="D226" s="44"/>
    </row>
    <row r="227" spans="2:4" x14ac:dyDescent="0.2">
      <c r="B227" s="44"/>
      <c r="C227" s="44"/>
      <c r="D227" s="44"/>
    </row>
    <row r="228" spans="2:4" x14ac:dyDescent="0.2">
      <c r="B228" s="44"/>
      <c r="C228" s="44"/>
      <c r="D228" s="44"/>
    </row>
    <row r="229" spans="2:4" x14ac:dyDescent="0.2">
      <c r="B229" s="44"/>
      <c r="C229" s="44"/>
      <c r="D229" s="44"/>
    </row>
    <row r="230" spans="2:4" x14ac:dyDescent="0.2">
      <c r="B230" s="44"/>
      <c r="C230" s="44"/>
      <c r="D230" s="44"/>
    </row>
    <row r="231" spans="2:4" x14ac:dyDescent="0.2">
      <c r="B231" s="44"/>
      <c r="C231" s="44"/>
      <c r="D231" s="44"/>
    </row>
    <row r="232" spans="2:4" x14ac:dyDescent="0.2">
      <c r="B232" s="44"/>
      <c r="C232" s="44"/>
      <c r="D232" s="44"/>
    </row>
    <row r="233" spans="2:4" x14ac:dyDescent="0.2">
      <c r="B233" s="44"/>
      <c r="C233" s="44"/>
      <c r="D233" s="44"/>
    </row>
    <row r="234" spans="2:4" x14ac:dyDescent="0.2">
      <c r="B234" s="44"/>
      <c r="C234" s="44"/>
      <c r="D234" s="44"/>
    </row>
    <row r="235" spans="2:4" x14ac:dyDescent="0.2">
      <c r="B235" s="44"/>
      <c r="C235" s="44"/>
      <c r="D235" s="44"/>
    </row>
    <row r="236" spans="2:4" x14ac:dyDescent="0.2">
      <c r="B236" s="44"/>
      <c r="C236" s="44"/>
      <c r="D236" s="44"/>
    </row>
    <row r="237" spans="2:4" x14ac:dyDescent="0.2">
      <c r="B237" s="44"/>
      <c r="C237" s="44"/>
      <c r="D237" s="44"/>
    </row>
    <row r="238" spans="2:4" x14ac:dyDescent="0.2">
      <c r="B238" s="44"/>
      <c r="C238" s="44"/>
      <c r="D238" s="44"/>
    </row>
    <row r="239" spans="2:4" x14ac:dyDescent="0.2">
      <c r="B239" s="44"/>
      <c r="C239" s="44"/>
      <c r="D239" s="44"/>
    </row>
    <row r="240" spans="2:4" x14ac:dyDescent="0.2">
      <c r="B240" s="44"/>
      <c r="C240" s="44"/>
      <c r="D240" s="44"/>
    </row>
    <row r="241" spans="2:4" x14ac:dyDescent="0.2">
      <c r="B241" s="44"/>
      <c r="C241" s="44"/>
      <c r="D241" s="44"/>
    </row>
    <row r="242" spans="2:4" x14ac:dyDescent="0.2">
      <c r="B242" s="44"/>
      <c r="C242" s="44"/>
      <c r="D242" s="44"/>
    </row>
    <row r="243" spans="2:4" x14ac:dyDescent="0.2">
      <c r="B243" s="44"/>
      <c r="C243" s="44"/>
      <c r="D243" s="44"/>
    </row>
    <row r="244" spans="2:4" x14ac:dyDescent="0.2">
      <c r="B244" s="44"/>
      <c r="C244" s="44"/>
      <c r="D244" s="44"/>
    </row>
    <row r="245" spans="2:4" x14ac:dyDescent="0.2">
      <c r="B245" s="44"/>
      <c r="C245" s="44"/>
      <c r="D245" s="44"/>
    </row>
    <row r="246" spans="2:4" x14ac:dyDescent="0.2">
      <c r="B246" s="44"/>
      <c r="C246" s="44"/>
      <c r="D246" s="44"/>
    </row>
    <row r="247" spans="2:4" x14ac:dyDescent="0.2">
      <c r="B247" s="44"/>
      <c r="C247" s="44"/>
      <c r="D247" s="44"/>
    </row>
    <row r="248" spans="2:4" x14ac:dyDescent="0.2">
      <c r="B248" s="44"/>
      <c r="C248" s="44"/>
      <c r="D248" s="44"/>
    </row>
    <row r="249" spans="2:4" x14ac:dyDescent="0.2">
      <c r="B249" s="44"/>
      <c r="C249" s="44"/>
      <c r="D249" s="44"/>
    </row>
    <row r="250" spans="2:4" x14ac:dyDescent="0.2">
      <c r="B250" s="44"/>
      <c r="C250" s="44"/>
      <c r="D250" s="44"/>
    </row>
    <row r="251" spans="2:4" x14ac:dyDescent="0.2">
      <c r="B251" s="44"/>
      <c r="C251" s="44"/>
      <c r="D251" s="44"/>
    </row>
    <row r="252" spans="2:4" x14ac:dyDescent="0.2">
      <c r="B252" s="44"/>
      <c r="C252" s="44"/>
      <c r="D252" s="44"/>
    </row>
    <row r="253" spans="2:4" x14ac:dyDescent="0.2">
      <c r="B253" s="44"/>
      <c r="C253" s="44"/>
      <c r="D253" s="44"/>
    </row>
    <row r="254" spans="2:4" x14ac:dyDescent="0.2">
      <c r="B254" s="44"/>
      <c r="C254" s="44"/>
      <c r="D254" s="44"/>
    </row>
    <row r="255" spans="2:4" x14ac:dyDescent="0.2">
      <c r="B255" s="44"/>
      <c r="C255" s="44"/>
      <c r="D255" s="44"/>
    </row>
    <row r="256" spans="2:4" x14ac:dyDescent="0.2">
      <c r="B256" s="44"/>
      <c r="C256" s="44"/>
      <c r="D256" s="44"/>
    </row>
    <row r="257" spans="2:4" x14ac:dyDescent="0.2">
      <c r="B257" s="44"/>
      <c r="C257" s="44"/>
      <c r="D257" s="44"/>
    </row>
    <row r="258" spans="2:4" x14ac:dyDescent="0.2">
      <c r="B258" s="44"/>
      <c r="C258" s="44"/>
      <c r="D258" s="44"/>
    </row>
    <row r="259" spans="2:4" x14ac:dyDescent="0.2">
      <c r="B259" s="44"/>
      <c r="C259" s="44"/>
      <c r="D259" s="44"/>
    </row>
    <row r="260" spans="2:4" x14ac:dyDescent="0.2">
      <c r="B260" s="44"/>
      <c r="C260" s="44"/>
      <c r="D260" s="44"/>
    </row>
    <row r="261" spans="2:4" x14ac:dyDescent="0.2">
      <c r="B261" s="44"/>
      <c r="C261" s="44"/>
      <c r="D261" s="44"/>
    </row>
    <row r="262" spans="2:4" x14ac:dyDescent="0.2">
      <c r="B262" s="44"/>
      <c r="C262" s="44"/>
      <c r="D262" s="44"/>
    </row>
    <row r="263" spans="2:4" x14ac:dyDescent="0.2">
      <c r="B263" s="44"/>
      <c r="C263" s="44"/>
      <c r="D263" s="44"/>
    </row>
    <row r="264" spans="2:4" x14ac:dyDescent="0.2">
      <c r="B264" s="44"/>
      <c r="C264" s="44"/>
      <c r="D264" s="44"/>
    </row>
    <row r="265" spans="2:4" x14ac:dyDescent="0.2">
      <c r="B265" s="44"/>
      <c r="C265" s="44"/>
      <c r="D265" s="44"/>
    </row>
    <row r="266" spans="2:4" x14ac:dyDescent="0.2">
      <c r="B266" s="44"/>
      <c r="C266" s="44"/>
      <c r="D266" s="44"/>
    </row>
    <row r="267" spans="2:4" x14ac:dyDescent="0.2">
      <c r="B267" s="44"/>
      <c r="C267" s="44"/>
      <c r="D267" s="44"/>
    </row>
    <row r="268" spans="2:4" x14ac:dyDescent="0.2">
      <c r="B268" s="44"/>
      <c r="C268" s="44"/>
      <c r="D268" s="44"/>
    </row>
    <row r="269" spans="2:4" x14ac:dyDescent="0.2">
      <c r="B269" s="44"/>
      <c r="C269" s="44"/>
      <c r="D269" s="44"/>
    </row>
    <row r="270" spans="2:4" x14ac:dyDescent="0.2">
      <c r="B270" s="44"/>
      <c r="C270" s="44"/>
      <c r="D270" s="44"/>
    </row>
    <row r="271" spans="2:4" x14ac:dyDescent="0.2">
      <c r="B271" s="44"/>
      <c r="C271" s="44"/>
      <c r="D271" s="44"/>
    </row>
    <row r="272" spans="2:4" x14ac:dyDescent="0.2">
      <c r="B272" s="44"/>
      <c r="C272" s="44"/>
      <c r="D272" s="44"/>
    </row>
    <row r="273" spans="2:4" x14ac:dyDescent="0.2">
      <c r="B273" s="44"/>
      <c r="C273" s="44"/>
      <c r="D273" s="44"/>
    </row>
    <row r="274" spans="2:4" x14ac:dyDescent="0.2">
      <c r="B274" s="44"/>
      <c r="C274" s="44"/>
      <c r="D274" s="44"/>
    </row>
    <row r="275" spans="2:4" x14ac:dyDescent="0.2">
      <c r="B275" s="44"/>
      <c r="C275" s="44"/>
      <c r="D275" s="44"/>
    </row>
    <row r="276" spans="2:4" x14ac:dyDescent="0.2">
      <c r="B276" s="44"/>
      <c r="C276" s="44"/>
      <c r="D276" s="44"/>
    </row>
    <row r="277" spans="2:4" x14ac:dyDescent="0.2">
      <c r="B277" s="44"/>
      <c r="C277" s="44"/>
      <c r="D277" s="44"/>
    </row>
    <row r="278" spans="2:4" x14ac:dyDescent="0.2">
      <c r="B278" s="44"/>
      <c r="C278" s="44"/>
      <c r="D278" s="44"/>
    </row>
    <row r="279" spans="2:4" x14ac:dyDescent="0.2">
      <c r="B279" s="44"/>
      <c r="C279" s="44"/>
      <c r="D279" s="44"/>
    </row>
    <row r="280" spans="2:4" x14ac:dyDescent="0.2">
      <c r="B280" s="44"/>
      <c r="C280" s="44"/>
      <c r="D280" s="44"/>
    </row>
    <row r="281" spans="2:4" x14ac:dyDescent="0.2">
      <c r="B281" s="44"/>
      <c r="C281" s="44"/>
      <c r="D281" s="44"/>
    </row>
    <row r="282" spans="2:4" x14ac:dyDescent="0.2">
      <c r="B282" s="44"/>
      <c r="C282" s="44"/>
      <c r="D282" s="44"/>
    </row>
    <row r="283" spans="2:4" x14ac:dyDescent="0.2">
      <c r="B283" s="44"/>
      <c r="C283" s="44"/>
      <c r="D283" s="44"/>
    </row>
    <row r="284" spans="2:4" x14ac:dyDescent="0.2">
      <c r="B284" s="44"/>
      <c r="C284" s="44"/>
      <c r="D284" s="44"/>
    </row>
    <row r="285" spans="2:4" x14ac:dyDescent="0.2">
      <c r="B285" s="44"/>
      <c r="C285" s="44"/>
      <c r="D285" s="44"/>
    </row>
    <row r="286" spans="2:4" x14ac:dyDescent="0.2">
      <c r="B286" s="44"/>
      <c r="C286" s="44"/>
      <c r="D286" s="44"/>
    </row>
    <row r="287" spans="2:4" x14ac:dyDescent="0.2">
      <c r="B287" s="44"/>
      <c r="C287" s="44"/>
      <c r="D287" s="44"/>
    </row>
    <row r="288" spans="2:4" x14ac:dyDescent="0.2">
      <c r="B288" s="44"/>
      <c r="C288" s="44"/>
      <c r="D288" s="44"/>
    </row>
    <row r="289" spans="2:4" x14ac:dyDescent="0.2">
      <c r="B289" s="44"/>
      <c r="C289" s="44"/>
      <c r="D289" s="44"/>
    </row>
    <row r="290" spans="2:4" x14ac:dyDescent="0.2">
      <c r="B290" s="44"/>
      <c r="C290" s="44"/>
      <c r="D290" s="44"/>
    </row>
    <row r="291" spans="2:4" x14ac:dyDescent="0.2">
      <c r="B291" s="44"/>
      <c r="C291" s="44"/>
      <c r="D291" s="44"/>
    </row>
    <row r="292" spans="2:4" x14ac:dyDescent="0.2">
      <c r="B292" s="44"/>
      <c r="C292" s="44"/>
      <c r="D292" s="44"/>
    </row>
    <row r="293" spans="2:4" x14ac:dyDescent="0.2">
      <c r="B293" s="44"/>
      <c r="C293" s="44"/>
      <c r="D293" s="44"/>
    </row>
    <row r="294" spans="2:4" x14ac:dyDescent="0.2">
      <c r="B294" s="44"/>
      <c r="C294" s="44"/>
      <c r="D294" s="44"/>
    </row>
    <row r="295" spans="2:4" x14ac:dyDescent="0.2">
      <c r="B295" s="44"/>
      <c r="C295" s="44"/>
      <c r="D295" s="44"/>
    </row>
    <row r="296" spans="2:4" x14ac:dyDescent="0.2">
      <c r="B296" s="44"/>
      <c r="C296" s="44"/>
      <c r="D296" s="44"/>
    </row>
    <row r="297" spans="2:4" x14ac:dyDescent="0.2">
      <c r="B297" s="44"/>
      <c r="C297" s="44"/>
      <c r="D297" s="44"/>
    </row>
    <row r="298" spans="2:4" x14ac:dyDescent="0.2">
      <c r="B298" s="44"/>
      <c r="C298" s="44"/>
      <c r="D298" s="44"/>
    </row>
    <row r="299" spans="2:4" x14ac:dyDescent="0.2">
      <c r="B299" s="44"/>
      <c r="C299" s="44"/>
      <c r="D299" s="44"/>
    </row>
    <row r="300" spans="2:4" x14ac:dyDescent="0.2">
      <c r="B300" s="44"/>
      <c r="C300" s="44"/>
      <c r="D300" s="44"/>
    </row>
    <row r="301" spans="2:4" x14ac:dyDescent="0.2">
      <c r="B301" s="44"/>
      <c r="C301" s="44"/>
      <c r="D301" s="44"/>
    </row>
    <row r="302" spans="2:4" x14ac:dyDescent="0.2">
      <c r="B302" s="44"/>
      <c r="C302" s="44"/>
      <c r="D302" s="44"/>
    </row>
    <row r="303" spans="2:4" x14ac:dyDescent="0.2">
      <c r="B303" s="44"/>
      <c r="C303" s="44"/>
      <c r="D303" s="44"/>
    </row>
    <row r="304" spans="2:4" x14ac:dyDescent="0.2">
      <c r="B304" s="44"/>
      <c r="C304" s="44"/>
      <c r="D304" s="44"/>
    </row>
    <row r="305" spans="2:4" x14ac:dyDescent="0.2">
      <c r="B305" s="44"/>
      <c r="C305" s="44"/>
      <c r="D305" s="44"/>
    </row>
    <row r="306" spans="2:4" x14ac:dyDescent="0.2">
      <c r="B306" s="44"/>
      <c r="C306" s="44"/>
      <c r="D306" s="44"/>
    </row>
    <row r="307" spans="2:4" x14ac:dyDescent="0.2">
      <c r="B307" s="44"/>
      <c r="C307" s="44"/>
      <c r="D307" s="44"/>
    </row>
    <row r="308" spans="2:4" x14ac:dyDescent="0.2">
      <c r="B308" s="44"/>
      <c r="C308" s="44"/>
      <c r="D308" s="44"/>
    </row>
    <row r="309" spans="2:4" x14ac:dyDescent="0.2">
      <c r="B309" s="44"/>
      <c r="C309" s="44"/>
      <c r="D309" s="44"/>
    </row>
    <row r="310" spans="2:4" x14ac:dyDescent="0.2">
      <c r="B310" s="44"/>
      <c r="C310" s="44"/>
      <c r="D310" s="44"/>
    </row>
    <row r="311" spans="2:4" x14ac:dyDescent="0.2">
      <c r="B311" s="44"/>
      <c r="C311" s="44"/>
      <c r="D311" s="44"/>
    </row>
    <row r="312" spans="2:4" x14ac:dyDescent="0.2">
      <c r="B312" s="44"/>
      <c r="C312" s="44"/>
      <c r="D312" s="44"/>
    </row>
    <row r="313" spans="2:4" x14ac:dyDescent="0.2">
      <c r="B313" s="44"/>
      <c r="C313" s="44"/>
      <c r="D313" s="44"/>
    </row>
    <row r="314" spans="2:4" x14ac:dyDescent="0.2">
      <c r="B314" s="44"/>
      <c r="C314" s="44"/>
      <c r="D314" s="44"/>
    </row>
    <row r="315" spans="2:4" x14ac:dyDescent="0.2">
      <c r="B315" s="44"/>
      <c r="C315" s="44"/>
      <c r="D315" s="44"/>
    </row>
    <row r="316" spans="2:4" x14ac:dyDescent="0.2">
      <c r="B316" s="44"/>
      <c r="C316" s="44"/>
      <c r="D316" s="44"/>
    </row>
    <row r="317" spans="2:4" x14ac:dyDescent="0.2">
      <c r="B317" s="44"/>
      <c r="C317" s="44"/>
      <c r="D317" s="44"/>
    </row>
    <row r="318" spans="2:4" x14ac:dyDescent="0.2">
      <c r="B318" s="44"/>
      <c r="C318" s="44"/>
      <c r="D318" s="44"/>
    </row>
    <row r="319" spans="2:4" x14ac:dyDescent="0.2">
      <c r="B319" s="44"/>
      <c r="C319" s="44"/>
      <c r="D319" s="44"/>
    </row>
    <row r="320" spans="2:4" x14ac:dyDescent="0.2">
      <c r="B320" s="44"/>
      <c r="C320" s="44"/>
      <c r="D320" s="44"/>
    </row>
    <row r="321" spans="2:4" x14ac:dyDescent="0.2">
      <c r="B321" s="44"/>
      <c r="C321" s="44"/>
      <c r="D321" s="44"/>
    </row>
    <row r="322" spans="2:4" x14ac:dyDescent="0.2">
      <c r="B322" s="44"/>
      <c r="C322" s="44"/>
      <c r="D322" s="44"/>
    </row>
    <row r="323" spans="2:4" x14ac:dyDescent="0.2">
      <c r="B323" s="44"/>
      <c r="C323" s="44"/>
      <c r="D323" s="44"/>
    </row>
    <row r="324" spans="2:4" x14ac:dyDescent="0.2">
      <c r="B324" s="44"/>
      <c r="C324" s="44"/>
      <c r="D324" s="44"/>
    </row>
    <row r="325" spans="2:4" x14ac:dyDescent="0.2">
      <c r="B325" s="44"/>
      <c r="C325" s="44"/>
      <c r="D325" s="44"/>
    </row>
    <row r="326" spans="2:4" x14ac:dyDescent="0.2">
      <c r="B326" s="44"/>
      <c r="C326" s="44"/>
      <c r="D326" s="44"/>
    </row>
    <row r="327" spans="2:4" x14ac:dyDescent="0.2">
      <c r="B327" s="44"/>
      <c r="C327" s="44"/>
      <c r="D327" s="44"/>
    </row>
    <row r="328" spans="2:4" x14ac:dyDescent="0.2">
      <c r="B328" s="44"/>
      <c r="C328" s="44"/>
      <c r="D328" s="44"/>
    </row>
    <row r="329" spans="2:4" x14ac:dyDescent="0.2">
      <c r="B329" s="44"/>
      <c r="C329" s="44"/>
      <c r="D329" s="44"/>
    </row>
    <row r="330" spans="2:4" x14ac:dyDescent="0.2">
      <c r="B330" s="44"/>
      <c r="C330" s="44"/>
      <c r="D330" s="44"/>
    </row>
    <row r="331" spans="2:4" x14ac:dyDescent="0.2">
      <c r="B331" s="44"/>
      <c r="C331" s="44"/>
      <c r="D331" s="44"/>
    </row>
    <row r="332" spans="2:4" x14ac:dyDescent="0.2">
      <c r="B332" s="44"/>
      <c r="C332" s="44"/>
      <c r="D332" s="44"/>
    </row>
    <row r="333" spans="2:4" x14ac:dyDescent="0.2">
      <c r="B333" s="44"/>
      <c r="C333" s="44"/>
      <c r="D333" s="44"/>
    </row>
    <row r="334" spans="2:4" x14ac:dyDescent="0.2">
      <c r="B334" s="44"/>
      <c r="C334" s="44"/>
      <c r="D334" s="44"/>
    </row>
    <row r="335" spans="2:4" x14ac:dyDescent="0.2">
      <c r="B335" s="44"/>
      <c r="C335" s="44"/>
      <c r="D335" s="44"/>
    </row>
    <row r="336" spans="2:4" x14ac:dyDescent="0.2">
      <c r="B336" s="44"/>
      <c r="C336" s="44"/>
      <c r="D336" s="44"/>
    </row>
    <row r="337" spans="2:4" x14ac:dyDescent="0.2">
      <c r="B337" s="44"/>
      <c r="C337" s="44"/>
      <c r="D337" s="44"/>
    </row>
  </sheetData>
  <mergeCells count="2">
    <mergeCell ref="B1:D1"/>
    <mergeCell ref="B2:D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G219"/>
  <sheetViews>
    <sheetView zoomScaleNormal="100" workbookViewId="0">
      <pane xSplit="1" ySplit="1" topLeftCell="B173" activePane="bottomRight" state="frozen"/>
      <selection pane="topRight" activeCell="B1" sqref="B1"/>
      <selection pane="bottomLeft" activeCell="A3" sqref="A3"/>
      <selection pane="bottomRight" activeCell="O209" sqref="O209:O210"/>
    </sheetView>
  </sheetViews>
  <sheetFormatPr baseColWidth="10" defaultColWidth="11" defaultRowHeight="14.25" x14ac:dyDescent="0.2"/>
  <cols>
    <col min="1" max="1" width="26" style="36" customWidth="1"/>
    <col min="2" max="16384" width="11" style="48"/>
  </cols>
  <sheetData>
    <row r="1" spans="1:189" s="110" customFormat="1" ht="29.25" customHeight="1" x14ac:dyDescent="0.2">
      <c r="A1" s="109"/>
      <c r="B1" s="248" t="s">
        <v>58</v>
      </c>
      <c r="C1" s="248"/>
      <c r="D1" s="248" t="s">
        <v>79</v>
      </c>
      <c r="E1" s="248"/>
      <c r="F1" s="249" t="s">
        <v>113</v>
      </c>
      <c r="G1" s="250"/>
      <c r="H1" s="248" t="s">
        <v>29</v>
      </c>
      <c r="I1" s="248"/>
      <c r="J1" s="248" t="s">
        <v>80</v>
      </c>
      <c r="K1" s="248"/>
      <c r="L1" s="248" t="s">
        <v>73</v>
      </c>
      <c r="M1" s="248"/>
      <c r="N1" s="248" t="s">
        <v>11</v>
      </c>
      <c r="O1" s="251"/>
      <c r="P1" s="250" t="s">
        <v>57</v>
      </c>
      <c r="Q1" s="248"/>
      <c r="R1" s="248" t="s">
        <v>149</v>
      </c>
      <c r="S1" s="248"/>
      <c r="T1" s="248" t="s">
        <v>44</v>
      </c>
      <c r="U1" s="248"/>
      <c r="V1" s="248" t="s">
        <v>32</v>
      </c>
      <c r="W1" s="248"/>
      <c r="X1" s="248" t="s">
        <v>133</v>
      </c>
      <c r="Y1" s="248"/>
      <c r="Z1" s="248" t="s">
        <v>56</v>
      </c>
      <c r="AA1" s="248"/>
      <c r="AB1" s="248" t="s">
        <v>33</v>
      </c>
      <c r="AC1" s="248"/>
      <c r="AD1" s="249" t="s">
        <v>154</v>
      </c>
      <c r="AE1" s="250"/>
      <c r="AF1" s="248" t="s">
        <v>106</v>
      </c>
      <c r="AG1" s="248"/>
      <c r="AH1" s="248" t="s">
        <v>63</v>
      </c>
      <c r="AI1" s="248"/>
      <c r="AJ1" s="248" t="s">
        <v>34</v>
      </c>
      <c r="AK1" s="248"/>
      <c r="AL1" s="248" t="s">
        <v>45</v>
      </c>
      <c r="AM1" s="248"/>
      <c r="AN1" s="248" t="s">
        <v>27</v>
      </c>
      <c r="AO1" s="248"/>
      <c r="AP1" s="248" t="s">
        <v>46</v>
      </c>
      <c r="AQ1" s="248"/>
      <c r="AR1" s="248" t="s">
        <v>134</v>
      </c>
      <c r="AS1" s="248"/>
      <c r="AT1" s="248" t="s">
        <v>51</v>
      </c>
      <c r="AU1" s="248"/>
      <c r="AV1" s="248" t="s">
        <v>47</v>
      </c>
      <c r="AW1" s="248"/>
      <c r="AX1" s="248" t="s">
        <v>40</v>
      </c>
      <c r="AY1" s="248"/>
      <c r="AZ1" s="249" t="s">
        <v>107</v>
      </c>
      <c r="BA1" s="250"/>
      <c r="BB1" s="249" t="s">
        <v>124</v>
      </c>
      <c r="BC1" s="250"/>
      <c r="BD1" s="248" t="s">
        <v>41</v>
      </c>
      <c r="BE1" s="248"/>
      <c r="BF1" s="249" t="s">
        <v>109</v>
      </c>
      <c r="BG1" s="250"/>
      <c r="BH1" s="249" t="s">
        <v>143</v>
      </c>
      <c r="BI1" s="250"/>
      <c r="BJ1" s="249" t="s">
        <v>144</v>
      </c>
      <c r="BK1" s="250"/>
      <c r="BL1" s="249" t="s">
        <v>140</v>
      </c>
      <c r="BM1" s="250"/>
      <c r="BN1" s="249" t="s">
        <v>125</v>
      </c>
      <c r="BO1" s="250"/>
      <c r="BP1" s="249" t="s">
        <v>139</v>
      </c>
      <c r="BQ1" s="250"/>
      <c r="BR1" s="249" t="s">
        <v>135</v>
      </c>
      <c r="BS1" s="250"/>
      <c r="BT1" s="249" t="s">
        <v>141</v>
      </c>
      <c r="BU1" s="250"/>
      <c r="BV1" s="248" t="s">
        <v>70</v>
      </c>
      <c r="BW1" s="248"/>
      <c r="BX1" s="248" t="s">
        <v>42</v>
      </c>
      <c r="BY1" s="248"/>
      <c r="BZ1" s="248" t="s">
        <v>62</v>
      </c>
      <c r="CA1" s="248"/>
      <c r="CB1" s="248" t="s">
        <v>35</v>
      </c>
      <c r="CC1" s="248"/>
      <c r="CD1" s="249" t="s">
        <v>126</v>
      </c>
      <c r="CE1" s="250"/>
      <c r="CF1" s="249" t="s">
        <v>110</v>
      </c>
      <c r="CG1" s="250"/>
      <c r="CH1" s="249" t="s">
        <v>111</v>
      </c>
      <c r="CI1" s="250"/>
      <c r="CJ1" s="248" t="s">
        <v>36</v>
      </c>
      <c r="CK1" s="248"/>
      <c r="CL1" s="249" t="s">
        <v>108</v>
      </c>
      <c r="CM1" s="250"/>
      <c r="CN1" s="249" t="s">
        <v>112</v>
      </c>
      <c r="CO1" s="250"/>
      <c r="CP1" s="249" t="s">
        <v>127</v>
      </c>
      <c r="CQ1" s="250"/>
      <c r="CR1" s="249" t="s">
        <v>128</v>
      </c>
      <c r="CS1" s="250"/>
      <c r="CT1" s="249" t="s">
        <v>145</v>
      </c>
      <c r="CU1" s="250"/>
      <c r="CV1" s="248" t="s">
        <v>37</v>
      </c>
      <c r="CW1" s="248"/>
      <c r="CX1" s="249" t="s">
        <v>146</v>
      </c>
      <c r="CY1" s="250"/>
      <c r="CZ1" s="248" t="s">
        <v>48</v>
      </c>
      <c r="DA1" s="248"/>
      <c r="DB1" s="249" t="s">
        <v>28</v>
      </c>
      <c r="DC1" s="250"/>
      <c r="DD1" s="248" t="s">
        <v>64</v>
      </c>
      <c r="DE1" s="248"/>
      <c r="DF1" s="248" t="s">
        <v>38</v>
      </c>
      <c r="DG1" s="248"/>
      <c r="DH1" s="248" t="s">
        <v>68</v>
      </c>
      <c r="DI1" s="248"/>
      <c r="DJ1" s="248" t="s">
        <v>67</v>
      </c>
      <c r="DK1" s="248"/>
      <c r="DL1" s="248" t="s">
        <v>39</v>
      </c>
      <c r="DM1" s="248"/>
      <c r="DN1" s="248" t="s">
        <v>59</v>
      </c>
      <c r="DO1" s="248"/>
      <c r="DP1" s="249" t="s">
        <v>114</v>
      </c>
      <c r="DQ1" s="250"/>
      <c r="DR1" s="249" t="s">
        <v>147</v>
      </c>
      <c r="DS1" s="250"/>
      <c r="DT1" s="248" t="s">
        <v>31</v>
      </c>
      <c r="DU1" s="248"/>
      <c r="DV1" s="248" t="s">
        <v>60</v>
      </c>
      <c r="DW1" s="248"/>
      <c r="DX1" s="248" t="s">
        <v>61</v>
      </c>
      <c r="DY1" s="248"/>
      <c r="DZ1" s="249" t="s">
        <v>115</v>
      </c>
      <c r="EA1" s="250"/>
      <c r="EB1" s="249" t="s">
        <v>116</v>
      </c>
      <c r="EC1" s="250"/>
      <c r="ED1" s="248" t="s">
        <v>30</v>
      </c>
      <c r="EE1" s="248"/>
      <c r="EF1" s="249" t="s">
        <v>117</v>
      </c>
      <c r="EG1" s="250"/>
      <c r="EH1" s="248" t="s">
        <v>43</v>
      </c>
      <c r="EI1" s="248"/>
      <c r="EJ1" s="248" t="s">
        <v>71</v>
      </c>
      <c r="EK1" s="248"/>
      <c r="EL1" s="248" t="s">
        <v>49</v>
      </c>
      <c r="EM1" s="248"/>
      <c r="EN1" s="249" t="s">
        <v>118</v>
      </c>
      <c r="EO1" s="250"/>
      <c r="EP1" s="248" t="s">
        <v>54</v>
      </c>
      <c r="EQ1" s="248"/>
      <c r="ER1" s="249" t="s">
        <v>153</v>
      </c>
      <c r="ES1" s="250"/>
      <c r="ET1" s="249" t="s">
        <v>65</v>
      </c>
      <c r="EU1" s="250"/>
      <c r="EV1" s="249" t="s">
        <v>150</v>
      </c>
      <c r="EW1" s="250"/>
      <c r="EX1" s="249" t="s">
        <v>151</v>
      </c>
      <c r="EY1" s="250"/>
      <c r="EZ1" s="249" t="s">
        <v>155</v>
      </c>
      <c r="FA1" s="250"/>
      <c r="FB1" s="249" t="s">
        <v>148</v>
      </c>
      <c r="FC1" s="250"/>
      <c r="FD1" s="249" t="s">
        <v>152</v>
      </c>
      <c r="FE1" s="250"/>
      <c r="FF1" s="249" t="s">
        <v>138</v>
      </c>
      <c r="FG1" s="250"/>
      <c r="FH1" s="249" t="s">
        <v>129</v>
      </c>
      <c r="FI1" s="250"/>
      <c r="FJ1" s="249" t="s">
        <v>119</v>
      </c>
      <c r="FK1" s="250"/>
      <c r="FL1" s="248" t="s">
        <v>55</v>
      </c>
      <c r="FM1" s="248"/>
      <c r="FN1" s="249" t="s">
        <v>142</v>
      </c>
      <c r="FO1" s="250"/>
      <c r="FP1" s="248" t="s">
        <v>50</v>
      </c>
      <c r="FQ1" s="248"/>
      <c r="FR1" s="248" t="s">
        <v>72</v>
      </c>
      <c r="FS1" s="248"/>
      <c r="FT1" s="249" t="s">
        <v>130</v>
      </c>
      <c r="FU1" s="250"/>
      <c r="FV1" s="249" t="s">
        <v>137</v>
      </c>
      <c r="FW1" s="250"/>
      <c r="FX1" s="248" t="s">
        <v>66</v>
      </c>
      <c r="FY1" s="248"/>
      <c r="FZ1" s="249" t="s">
        <v>120</v>
      </c>
      <c r="GA1" s="250"/>
      <c r="GB1" s="248" t="s">
        <v>69</v>
      </c>
      <c r="GC1" s="248"/>
      <c r="GD1" s="249" t="s">
        <v>121</v>
      </c>
      <c r="GE1" s="250"/>
      <c r="GF1" s="248" t="s">
        <v>136</v>
      </c>
      <c r="GG1" s="248"/>
    </row>
    <row r="2" spans="1:189" x14ac:dyDescent="0.2">
      <c r="A2" s="111"/>
      <c r="B2" s="9" t="s">
        <v>3</v>
      </c>
      <c r="C2" s="9" t="s">
        <v>2</v>
      </c>
      <c r="D2" s="9" t="s">
        <v>3</v>
      </c>
      <c r="E2" s="9" t="s">
        <v>2</v>
      </c>
      <c r="F2" s="9" t="s">
        <v>3</v>
      </c>
      <c r="G2" s="9" t="s">
        <v>2</v>
      </c>
      <c r="H2" s="9" t="s">
        <v>3</v>
      </c>
      <c r="I2" s="9" t="s">
        <v>2</v>
      </c>
      <c r="J2" s="9" t="s">
        <v>3</v>
      </c>
      <c r="K2" s="9" t="s">
        <v>2</v>
      </c>
      <c r="L2" s="9" t="s">
        <v>3</v>
      </c>
      <c r="M2" s="9" t="s">
        <v>2</v>
      </c>
      <c r="N2" s="9" t="s">
        <v>3</v>
      </c>
      <c r="O2" s="112" t="s">
        <v>2</v>
      </c>
      <c r="P2" s="9" t="s">
        <v>3</v>
      </c>
      <c r="Q2" s="9" t="s">
        <v>2</v>
      </c>
      <c r="R2" s="9"/>
      <c r="S2" s="9" t="s">
        <v>2</v>
      </c>
      <c r="T2" s="9" t="s">
        <v>3</v>
      </c>
      <c r="U2" s="9" t="s">
        <v>2</v>
      </c>
      <c r="V2" s="9" t="s">
        <v>3</v>
      </c>
      <c r="W2" s="9" t="s">
        <v>2</v>
      </c>
      <c r="X2" s="9" t="s">
        <v>3</v>
      </c>
      <c r="Y2" s="9" t="s">
        <v>2</v>
      </c>
      <c r="Z2" s="9" t="s">
        <v>3</v>
      </c>
      <c r="AA2" s="9" t="s">
        <v>2</v>
      </c>
      <c r="AB2" s="9" t="s">
        <v>3</v>
      </c>
      <c r="AC2" s="9" t="s">
        <v>2</v>
      </c>
      <c r="AD2" s="9" t="s">
        <v>3</v>
      </c>
      <c r="AE2" s="9" t="s">
        <v>2</v>
      </c>
      <c r="AF2" s="9" t="s">
        <v>3</v>
      </c>
      <c r="AG2" s="9" t="s">
        <v>2</v>
      </c>
      <c r="AH2" s="9" t="s">
        <v>3</v>
      </c>
      <c r="AI2" s="9" t="s">
        <v>2</v>
      </c>
      <c r="AJ2" s="9" t="s">
        <v>3</v>
      </c>
      <c r="AK2" s="9" t="s">
        <v>2</v>
      </c>
      <c r="AL2" s="9" t="s">
        <v>3</v>
      </c>
      <c r="AM2" s="9" t="s">
        <v>2</v>
      </c>
      <c r="AN2" s="9" t="s">
        <v>3</v>
      </c>
      <c r="AO2" s="9" t="s">
        <v>2</v>
      </c>
      <c r="AP2" s="9" t="s">
        <v>3</v>
      </c>
      <c r="AQ2" s="9" t="s">
        <v>2</v>
      </c>
      <c r="AR2" s="9" t="s">
        <v>3</v>
      </c>
      <c r="AS2" s="9" t="s">
        <v>2</v>
      </c>
      <c r="AT2" s="9" t="s">
        <v>3</v>
      </c>
      <c r="AU2" s="9" t="s">
        <v>2</v>
      </c>
      <c r="AV2" s="9" t="s">
        <v>3</v>
      </c>
      <c r="AW2" s="9" t="s">
        <v>2</v>
      </c>
      <c r="AX2" s="9" t="s">
        <v>3</v>
      </c>
      <c r="AY2" s="9" t="s">
        <v>2</v>
      </c>
      <c r="AZ2" s="9" t="s">
        <v>3</v>
      </c>
      <c r="BA2" s="9" t="s">
        <v>2</v>
      </c>
      <c r="BB2" s="9" t="s">
        <v>3</v>
      </c>
      <c r="BC2" s="9" t="s">
        <v>2</v>
      </c>
      <c r="BD2" s="9" t="s">
        <v>3</v>
      </c>
      <c r="BE2" s="9" t="s">
        <v>2</v>
      </c>
      <c r="BF2" s="9" t="s">
        <v>3</v>
      </c>
      <c r="BG2" s="9" t="s">
        <v>2</v>
      </c>
      <c r="BH2" s="9" t="s">
        <v>3</v>
      </c>
      <c r="BI2" s="9" t="s">
        <v>2</v>
      </c>
      <c r="BJ2" s="9" t="s">
        <v>3</v>
      </c>
      <c r="BK2" s="9" t="s">
        <v>2</v>
      </c>
      <c r="BL2" s="9" t="s">
        <v>3</v>
      </c>
      <c r="BM2" s="9" t="s">
        <v>2</v>
      </c>
      <c r="BN2" s="9" t="s">
        <v>3</v>
      </c>
      <c r="BO2" s="9" t="s">
        <v>2</v>
      </c>
      <c r="BP2" s="9" t="s">
        <v>3</v>
      </c>
      <c r="BQ2" s="9" t="s">
        <v>2</v>
      </c>
      <c r="BR2" s="9" t="s">
        <v>3</v>
      </c>
      <c r="BS2" s="9" t="s">
        <v>2</v>
      </c>
      <c r="BT2" s="9" t="s">
        <v>3</v>
      </c>
      <c r="BU2" s="9" t="s">
        <v>2</v>
      </c>
      <c r="BV2" s="9" t="s">
        <v>3</v>
      </c>
      <c r="BW2" s="9" t="s">
        <v>2</v>
      </c>
      <c r="BX2" s="9" t="s">
        <v>3</v>
      </c>
      <c r="BY2" s="9" t="s">
        <v>2</v>
      </c>
      <c r="BZ2" s="9" t="s">
        <v>3</v>
      </c>
      <c r="CA2" s="9" t="s">
        <v>2</v>
      </c>
      <c r="CB2" s="9" t="s">
        <v>3</v>
      </c>
      <c r="CC2" s="9" t="s">
        <v>2</v>
      </c>
      <c r="CD2" s="9" t="s">
        <v>3</v>
      </c>
      <c r="CE2" s="9" t="s">
        <v>2</v>
      </c>
      <c r="CF2" s="9" t="s">
        <v>3</v>
      </c>
      <c r="CG2" s="9" t="s">
        <v>2</v>
      </c>
      <c r="CH2" s="9" t="s">
        <v>3</v>
      </c>
      <c r="CI2" s="9" t="s">
        <v>2</v>
      </c>
      <c r="CJ2" s="9" t="s">
        <v>3</v>
      </c>
      <c r="CK2" s="9" t="s">
        <v>2</v>
      </c>
      <c r="CL2" s="9" t="s">
        <v>3</v>
      </c>
      <c r="CM2" s="9" t="s">
        <v>2</v>
      </c>
      <c r="CN2" s="9" t="s">
        <v>3</v>
      </c>
      <c r="CO2" s="9" t="s">
        <v>2</v>
      </c>
      <c r="CP2" s="9" t="s">
        <v>3</v>
      </c>
      <c r="CQ2" s="9" t="s">
        <v>2</v>
      </c>
      <c r="CR2" s="9" t="s">
        <v>3</v>
      </c>
      <c r="CS2" s="9" t="s">
        <v>2</v>
      </c>
      <c r="CT2" s="9" t="s">
        <v>3</v>
      </c>
      <c r="CU2" s="9" t="s">
        <v>2</v>
      </c>
      <c r="CV2" s="9" t="s">
        <v>3</v>
      </c>
      <c r="CW2" s="9" t="s">
        <v>2</v>
      </c>
      <c r="CX2" s="9" t="s">
        <v>3</v>
      </c>
      <c r="CY2" s="9" t="s">
        <v>2</v>
      </c>
      <c r="CZ2" s="9" t="s">
        <v>3</v>
      </c>
      <c r="DA2" s="9" t="s">
        <v>2</v>
      </c>
      <c r="DB2" s="9" t="s">
        <v>3</v>
      </c>
      <c r="DC2" s="9" t="s">
        <v>2</v>
      </c>
      <c r="DD2" s="9" t="s">
        <v>3</v>
      </c>
      <c r="DE2" s="9" t="s">
        <v>2</v>
      </c>
      <c r="DF2" s="9" t="s">
        <v>3</v>
      </c>
      <c r="DG2" s="9" t="s">
        <v>2</v>
      </c>
      <c r="DH2" s="9" t="s">
        <v>3</v>
      </c>
      <c r="DI2" s="9" t="s">
        <v>2</v>
      </c>
      <c r="DJ2" s="9" t="s">
        <v>3</v>
      </c>
      <c r="DK2" s="9" t="s">
        <v>2</v>
      </c>
      <c r="DL2" s="9" t="s">
        <v>3</v>
      </c>
      <c r="DM2" s="9" t="s">
        <v>2</v>
      </c>
      <c r="DN2" s="9" t="s">
        <v>3</v>
      </c>
      <c r="DO2" s="9" t="s">
        <v>2</v>
      </c>
      <c r="DP2" s="9" t="s">
        <v>3</v>
      </c>
      <c r="DQ2" s="9" t="s">
        <v>2</v>
      </c>
      <c r="DR2" s="9" t="s">
        <v>3</v>
      </c>
      <c r="DS2" s="9" t="s">
        <v>2</v>
      </c>
      <c r="DT2" s="9" t="s">
        <v>3</v>
      </c>
      <c r="DU2" s="9" t="s">
        <v>2</v>
      </c>
      <c r="DV2" s="9" t="s">
        <v>3</v>
      </c>
      <c r="DW2" s="9" t="s">
        <v>2</v>
      </c>
      <c r="DX2" s="9" t="s">
        <v>3</v>
      </c>
      <c r="DY2" s="9" t="s">
        <v>2</v>
      </c>
      <c r="DZ2" s="9" t="s">
        <v>3</v>
      </c>
      <c r="EA2" s="9" t="s">
        <v>2</v>
      </c>
      <c r="EB2" s="9" t="s">
        <v>3</v>
      </c>
      <c r="EC2" s="9" t="s">
        <v>2</v>
      </c>
      <c r="ED2" s="9" t="s">
        <v>3</v>
      </c>
      <c r="EE2" s="9" t="s">
        <v>2</v>
      </c>
      <c r="EF2" s="9" t="s">
        <v>3</v>
      </c>
      <c r="EG2" s="9" t="s">
        <v>2</v>
      </c>
      <c r="EH2" s="9" t="s">
        <v>3</v>
      </c>
      <c r="EI2" s="9" t="s">
        <v>2</v>
      </c>
      <c r="EJ2" s="9" t="s">
        <v>3</v>
      </c>
      <c r="EK2" s="9" t="s">
        <v>2</v>
      </c>
      <c r="EL2" s="9" t="s">
        <v>3</v>
      </c>
      <c r="EM2" s="9" t="s">
        <v>2</v>
      </c>
      <c r="EN2" s="9" t="s">
        <v>3</v>
      </c>
      <c r="EO2" s="9" t="s">
        <v>2</v>
      </c>
      <c r="EP2" s="9" t="s">
        <v>3</v>
      </c>
      <c r="EQ2" s="9" t="s">
        <v>2</v>
      </c>
      <c r="ER2" s="9" t="s">
        <v>3</v>
      </c>
      <c r="ES2" s="9" t="s">
        <v>2</v>
      </c>
      <c r="ET2" s="9" t="s">
        <v>3</v>
      </c>
      <c r="EU2" s="9" t="s">
        <v>2</v>
      </c>
      <c r="EV2" s="9" t="s">
        <v>3</v>
      </c>
      <c r="EW2" s="9" t="s">
        <v>2</v>
      </c>
      <c r="EX2" s="9" t="s">
        <v>3</v>
      </c>
      <c r="EY2" s="9" t="s">
        <v>2</v>
      </c>
      <c r="EZ2" s="9" t="s">
        <v>3</v>
      </c>
      <c r="FA2" s="9" t="s">
        <v>2</v>
      </c>
      <c r="FB2" s="9" t="s">
        <v>3</v>
      </c>
      <c r="FC2" s="9" t="s">
        <v>2</v>
      </c>
      <c r="FD2" s="9" t="s">
        <v>3</v>
      </c>
      <c r="FE2" s="9" t="s">
        <v>2</v>
      </c>
      <c r="FF2" s="9" t="s">
        <v>3</v>
      </c>
      <c r="FG2" s="9" t="s">
        <v>2</v>
      </c>
      <c r="FH2" s="9" t="s">
        <v>3</v>
      </c>
      <c r="FI2" s="9" t="s">
        <v>2</v>
      </c>
      <c r="FJ2" s="9" t="s">
        <v>3</v>
      </c>
      <c r="FK2" s="9" t="s">
        <v>2</v>
      </c>
      <c r="FL2" s="9" t="s">
        <v>3</v>
      </c>
      <c r="FM2" s="9" t="s">
        <v>2</v>
      </c>
      <c r="FN2" s="9" t="s">
        <v>3</v>
      </c>
      <c r="FO2" s="9" t="s">
        <v>2</v>
      </c>
      <c r="FP2" s="9" t="s">
        <v>3</v>
      </c>
      <c r="FQ2" s="9" t="s">
        <v>2</v>
      </c>
      <c r="FR2" s="9" t="s">
        <v>3</v>
      </c>
      <c r="FS2" s="9" t="s">
        <v>2</v>
      </c>
      <c r="FT2" s="9" t="s">
        <v>3</v>
      </c>
      <c r="FU2" s="9" t="s">
        <v>2</v>
      </c>
      <c r="FV2" s="9" t="s">
        <v>3</v>
      </c>
      <c r="FW2" s="9" t="s">
        <v>2</v>
      </c>
      <c r="FX2" s="9" t="s">
        <v>3</v>
      </c>
      <c r="FY2" s="9" t="s">
        <v>2</v>
      </c>
      <c r="FZ2" s="9" t="s">
        <v>3</v>
      </c>
      <c r="GA2" s="9" t="s">
        <v>2</v>
      </c>
      <c r="GB2" s="9" t="s">
        <v>3</v>
      </c>
      <c r="GC2" s="9" t="s">
        <v>2</v>
      </c>
      <c r="GD2" s="9" t="s">
        <v>3</v>
      </c>
      <c r="GE2" s="9" t="s">
        <v>2</v>
      </c>
      <c r="GF2" s="9" t="s">
        <v>3</v>
      </c>
      <c r="GG2" s="9" t="s">
        <v>2</v>
      </c>
    </row>
    <row r="3" spans="1:189" ht="14.25" customHeight="1" x14ac:dyDescent="0.2">
      <c r="A3" s="113">
        <v>43952.333333333336</v>
      </c>
      <c r="B3" s="10"/>
      <c r="C3" s="10"/>
      <c r="D3" s="10"/>
      <c r="E3" s="10"/>
      <c r="F3" s="10"/>
      <c r="G3" s="10"/>
      <c r="H3" s="10"/>
      <c r="I3" s="10"/>
      <c r="J3" s="10"/>
      <c r="K3" s="10"/>
      <c r="L3" s="10"/>
      <c r="M3" s="10"/>
      <c r="N3" s="10"/>
      <c r="O3" s="114"/>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row>
    <row r="4" spans="1:189" ht="14.25" customHeight="1" x14ac:dyDescent="0.2">
      <c r="A4" s="113">
        <v>43953.333333333336</v>
      </c>
      <c r="B4" s="10"/>
      <c r="C4" s="10"/>
      <c r="D4" s="10"/>
      <c r="E4" s="10"/>
      <c r="F4" s="10"/>
      <c r="G4" s="10"/>
      <c r="H4" s="10"/>
      <c r="I4" s="10"/>
      <c r="J4" s="10"/>
      <c r="K4" s="10"/>
      <c r="L4" s="10"/>
      <c r="M4" s="10"/>
      <c r="N4" s="10"/>
      <c r="O4" s="114"/>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row>
    <row r="5" spans="1:189" ht="14.25" customHeight="1" x14ac:dyDescent="0.2">
      <c r="A5" s="113">
        <v>43954.333333333336</v>
      </c>
      <c r="B5" s="10"/>
      <c r="C5" s="10"/>
      <c r="D5" s="10"/>
      <c r="E5" s="10"/>
      <c r="F5" s="10"/>
      <c r="G5" s="10"/>
      <c r="H5" s="10"/>
      <c r="I5" s="10"/>
      <c r="J5" s="10"/>
      <c r="K5" s="10"/>
      <c r="L5" s="10"/>
      <c r="M5" s="10"/>
      <c r="N5" s="10"/>
      <c r="O5" s="114"/>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row>
    <row r="6" spans="1:189" ht="14.25" customHeight="1" x14ac:dyDescent="0.2">
      <c r="A6" s="113">
        <v>43955.333333333336</v>
      </c>
      <c r="B6" s="10"/>
      <c r="C6" s="10"/>
      <c r="D6" s="10"/>
      <c r="E6" s="10"/>
      <c r="F6" s="10"/>
      <c r="G6" s="10"/>
      <c r="H6" s="10"/>
      <c r="I6" s="10"/>
      <c r="J6" s="10"/>
      <c r="K6" s="10"/>
      <c r="L6" s="10"/>
      <c r="M6" s="10"/>
      <c r="N6" s="10"/>
      <c r="O6" s="114"/>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row>
    <row r="7" spans="1:189" ht="14.25" customHeight="1" x14ac:dyDescent="0.2">
      <c r="A7" s="113">
        <v>43956.333333333336</v>
      </c>
      <c r="B7" s="10"/>
      <c r="C7" s="10"/>
      <c r="D7" s="10"/>
      <c r="E7" s="10"/>
      <c r="F7" s="10"/>
      <c r="G7" s="10"/>
      <c r="H7" s="10"/>
      <c r="I7" s="10"/>
      <c r="J7" s="10"/>
      <c r="K7" s="10"/>
      <c r="L7" s="10"/>
      <c r="M7" s="10"/>
      <c r="N7" s="10"/>
      <c r="O7" s="114"/>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row>
    <row r="8" spans="1:189" ht="14.25" customHeight="1" x14ac:dyDescent="0.2">
      <c r="A8" s="113">
        <v>43957.333333333336</v>
      </c>
      <c r="B8" s="10"/>
      <c r="C8" s="10"/>
      <c r="D8" s="10"/>
      <c r="E8" s="10"/>
      <c r="F8" s="10"/>
      <c r="G8" s="10"/>
      <c r="H8" s="10"/>
      <c r="I8" s="10"/>
      <c r="J8" s="10"/>
      <c r="K8" s="10"/>
      <c r="L8" s="10"/>
      <c r="M8" s="10"/>
      <c r="N8" s="10"/>
      <c r="O8" s="114"/>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row>
    <row r="9" spans="1:189" ht="14.25" customHeight="1" x14ac:dyDescent="0.2">
      <c r="A9" s="113">
        <v>43958.333333333336</v>
      </c>
      <c r="B9" s="10"/>
      <c r="C9" s="10"/>
      <c r="D9" s="10"/>
      <c r="E9" s="10"/>
      <c r="F9" s="10"/>
      <c r="G9" s="10"/>
      <c r="H9" s="10"/>
      <c r="I9" s="10"/>
      <c r="J9" s="10"/>
      <c r="K9" s="10"/>
      <c r="L9" s="10"/>
      <c r="M9" s="10"/>
      <c r="N9" s="10"/>
      <c r="O9" s="114"/>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0"/>
      <c r="FN9" s="10"/>
      <c r="FO9" s="10"/>
      <c r="FP9" s="10"/>
      <c r="FQ9" s="10"/>
      <c r="FR9" s="10"/>
      <c r="FS9" s="10"/>
      <c r="FT9" s="10"/>
      <c r="FU9" s="10"/>
      <c r="FV9" s="10"/>
      <c r="FW9" s="10"/>
      <c r="FX9" s="10"/>
      <c r="FY9" s="10"/>
      <c r="FZ9" s="10"/>
      <c r="GA9" s="10"/>
      <c r="GB9" s="10"/>
      <c r="GC9" s="10"/>
      <c r="GD9" s="10"/>
      <c r="GE9" s="10"/>
      <c r="GF9" s="10"/>
      <c r="GG9" s="10"/>
    </row>
    <row r="10" spans="1:189" ht="14.25" customHeight="1" x14ac:dyDescent="0.2">
      <c r="A10" s="113">
        <v>43959.333333333336</v>
      </c>
      <c r="B10" s="10"/>
      <c r="C10" s="10"/>
      <c r="D10" s="10"/>
      <c r="E10" s="10"/>
      <c r="F10" s="10"/>
      <c r="G10" s="10"/>
      <c r="H10" s="10"/>
      <c r="I10" s="10"/>
      <c r="J10" s="10"/>
      <c r="K10" s="10"/>
      <c r="L10" s="10"/>
      <c r="M10" s="10"/>
      <c r="N10" s="10"/>
      <c r="O10" s="114"/>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row>
    <row r="11" spans="1:189" ht="14.25" customHeight="1" x14ac:dyDescent="0.2">
      <c r="A11" s="113">
        <v>43960.333333333336</v>
      </c>
      <c r="B11" s="10"/>
      <c r="C11" s="10"/>
      <c r="D11" s="10"/>
      <c r="E11" s="10"/>
      <c r="F11" s="10"/>
      <c r="G11" s="10"/>
      <c r="H11" s="10"/>
      <c r="I11" s="10"/>
      <c r="J11" s="10"/>
      <c r="K11" s="10"/>
      <c r="L11" s="10"/>
      <c r="M11" s="10"/>
      <c r="N11" s="10"/>
      <c r="O11" s="114"/>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row>
    <row r="12" spans="1:189" ht="14.25" customHeight="1" x14ac:dyDescent="0.2">
      <c r="A12" s="113">
        <v>43961.333333333336</v>
      </c>
      <c r="B12" s="10"/>
      <c r="C12" s="10"/>
      <c r="D12" s="10"/>
      <c r="E12" s="10"/>
      <c r="F12" s="10"/>
      <c r="G12" s="10"/>
      <c r="H12" s="10"/>
      <c r="I12" s="10"/>
      <c r="J12" s="10"/>
      <c r="K12" s="10"/>
      <c r="L12" s="10"/>
      <c r="M12" s="10"/>
      <c r="N12" s="10"/>
      <c r="O12" s="114"/>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row>
    <row r="13" spans="1:189" ht="14.25" customHeight="1" x14ac:dyDescent="0.2">
      <c r="A13" s="113">
        <v>43962.333333333336</v>
      </c>
      <c r="B13" s="10"/>
      <c r="C13" s="10"/>
      <c r="D13" s="10"/>
      <c r="E13" s="10"/>
      <c r="F13" s="10"/>
      <c r="G13" s="10"/>
      <c r="H13" s="10"/>
      <c r="I13" s="10"/>
      <c r="J13" s="10"/>
      <c r="K13" s="10"/>
      <c r="L13" s="10"/>
      <c r="M13" s="10"/>
      <c r="N13" s="10"/>
      <c r="O13" s="114"/>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0"/>
      <c r="FN13" s="10"/>
      <c r="FO13" s="10"/>
      <c r="FP13" s="10"/>
      <c r="FQ13" s="10"/>
      <c r="FR13" s="10"/>
      <c r="FS13" s="10"/>
      <c r="FT13" s="10"/>
      <c r="FU13" s="10"/>
      <c r="FV13" s="10"/>
      <c r="FW13" s="10"/>
      <c r="FX13" s="10"/>
      <c r="FY13" s="10"/>
      <c r="FZ13" s="10"/>
      <c r="GA13" s="10"/>
      <c r="GB13" s="10"/>
      <c r="GC13" s="10"/>
      <c r="GD13" s="10"/>
      <c r="GE13" s="10"/>
      <c r="GF13" s="10"/>
      <c r="GG13" s="10"/>
    </row>
    <row r="14" spans="1:189" ht="14.25" customHeight="1" x14ac:dyDescent="0.2">
      <c r="A14" s="113">
        <v>43963.333333333336</v>
      </c>
      <c r="B14" s="10"/>
      <c r="C14" s="10"/>
      <c r="D14" s="10"/>
      <c r="E14" s="10"/>
      <c r="F14" s="10"/>
      <c r="G14" s="10"/>
      <c r="H14" s="10"/>
      <c r="I14" s="10"/>
      <c r="J14" s="10"/>
      <c r="K14" s="10"/>
      <c r="L14" s="10"/>
      <c r="M14" s="10"/>
      <c r="N14" s="10"/>
      <c r="O14" s="114"/>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0"/>
      <c r="FN14" s="10"/>
      <c r="FO14" s="10"/>
      <c r="FP14" s="10"/>
      <c r="FQ14" s="10"/>
      <c r="FR14" s="10"/>
      <c r="FS14" s="10"/>
      <c r="FT14" s="10"/>
      <c r="FU14" s="10"/>
      <c r="FV14" s="10"/>
      <c r="FW14" s="10"/>
      <c r="FX14" s="10"/>
      <c r="FY14" s="10"/>
      <c r="FZ14" s="10"/>
      <c r="GA14" s="10"/>
      <c r="GB14" s="10"/>
      <c r="GC14" s="10"/>
      <c r="GD14" s="10"/>
      <c r="GE14" s="10"/>
      <c r="GF14" s="10"/>
      <c r="GG14" s="10"/>
    </row>
    <row r="15" spans="1:189" ht="14.25" customHeight="1" x14ac:dyDescent="0.2">
      <c r="A15" s="113">
        <v>43964.333333333336</v>
      </c>
      <c r="B15" s="10"/>
      <c r="C15" s="10"/>
      <c r="D15" s="10"/>
      <c r="E15" s="10"/>
      <c r="F15" s="10"/>
      <c r="G15" s="10"/>
      <c r="H15" s="10"/>
      <c r="I15" s="10"/>
      <c r="J15" s="10"/>
      <c r="K15" s="10"/>
      <c r="L15" s="10"/>
      <c r="M15" s="10"/>
      <c r="N15" s="10"/>
      <c r="O15" s="114"/>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0"/>
      <c r="FN15" s="10"/>
      <c r="FO15" s="10"/>
      <c r="FP15" s="10"/>
      <c r="FQ15" s="10"/>
      <c r="FR15" s="10"/>
      <c r="FS15" s="10"/>
      <c r="FT15" s="10"/>
      <c r="FU15" s="10"/>
      <c r="FV15" s="10"/>
      <c r="FW15" s="10"/>
      <c r="FX15" s="10"/>
      <c r="FY15" s="10"/>
      <c r="FZ15" s="10"/>
      <c r="GA15" s="10"/>
      <c r="GB15" s="10"/>
      <c r="GC15" s="10"/>
      <c r="GD15" s="10"/>
      <c r="GE15" s="10"/>
      <c r="GF15" s="10"/>
      <c r="GG15" s="10"/>
    </row>
    <row r="16" spans="1:189" ht="14.25" customHeight="1" x14ac:dyDescent="0.2">
      <c r="A16" s="113">
        <v>43965.333333333336</v>
      </c>
      <c r="B16" s="10"/>
      <c r="C16" s="10"/>
      <c r="D16" s="10"/>
      <c r="E16" s="10"/>
      <c r="F16" s="10"/>
      <c r="G16" s="10"/>
      <c r="H16" s="10"/>
      <c r="I16" s="10"/>
      <c r="J16" s="10"/>
      <c r="K16" s="10"/>
      <c r="L16" s="10"/>
      <c r="M16" s="10"/>
      <c r="N16" s="10"/>
      <c r="O16" s="114"/>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c r="GF16" s="10"/>
      <c r="GG16" s="10"/>
    </row>
    <row r="17" spans="1:189" ht="14.25" customHeight="1" x14ac:dyDescent="0.2">
      <c r="A17" s="113">
        <v>43966.333333333336</v>
      </c>
      <c r="B17" s="10"/>
      <c r="C17" s="10"/>
      <c r="D17" s="10"/>
      <c r="E17" s="10"/>
      <c r="F17" s="10"/>
      <c r="G17" s="10"/>
      <c r="H17" s="10"/>
      <c r="I17" s="10"/>
      <c r="J17" s="10"/>
      <c r="K17" s="10"/>
      <c r="L17" s="10"/>
      <c r="M17" s="10"/>
      <c r="N17" s="10"/>
      <c r="O17" s="114"/>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0"/>
      <c r="FN17" s="10"/>
      <c r="FO17" s="10"/>
      <c r="FP17" s="10"/>
      <c r="FQ17" s="10"/>
      <c r="FR17" s="10"/>
      <c r="FS17" s="10"/>
      <c r="FT17" s="10"/>
      <c r="FU17" s="10"/>
      <c r="FV17" s="10"/>
      <c r="FW17" s="10"/>
      <c r="FX17" s="10"/>
      <c r="FY17" s="10"/>
      <c r="FZ17" s="10"/>
      <c r="GA17" s="10"/>
      <c r="GB17" s="10"/>
      <c r="GC17" s="10"/>
      <c r="GD17" s="10"/>
      <c r="GE17" s="10"/>
      <c r="GF17" s="10"/>
      <c r="GG17" s="10"/>
    </row>
    <row r="18" spans="1:189" ht="14.25" customHeight="1" x14ac:dyDescent="0.2">
      <c r="A18" s="113">
        <v>43967.333333333336</v>
      </c>
      <c r="B18" s="10"/>
      <c r="C18" s="10"/>
      <c r="D18" s="10"/>
      <c r="E18" s="10"/>
      <c r="F18" s="10"/>
      <c r="G18" s="10"/>
      <c r="H18" s="10"/>
      <c r="I18" s="10"/>
      <c r="J18" s="10"/>
      <c r="K18" s="10"/>
      <c r="L18" s="10"/>
      <c r="M18" s="10"/>
      <c r="N18" s="10"/>
      <c r="O18" s="114"/>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0"/>
      <c r="FN18" s="10"/>
      <c r="FO18" s="10"/>
      <c r="FP18" s="10"/>
      <c r="FQ18" s="10"/>
      <c r="FR18" s="10"/>
      <c r="FS18" s="10"/>
      <c r="FT18" s="10"/>
      <c r="FU18" s="10"/>
      <c r="FV18" s="10"/>
      <c r="FW18" s="10"/>
      <c r="FX18" s="10"/>
      <c r="FY18" s="10"/>
      <c r="FZ18" s="10"/>
      <c r="GA18" s="10"/>
      <c r="GB18" s="10"/>
      <c r="GC18" s="10"/>
      <c r="GD18" s="10"/>
      <c r="GE18" s="10"/>
      <c r="GF18" s="10"/>
      <c r="GG18" s="10"/>
    </row>
    <row r="19" spans="1:189" ht="14.25" customHeight="1" x14ac:dyDescent="0.2">
      <c r="A19" s="113">
        <v>43968.333333333336</v>
      </c>
      <c r="B19" s="10"/>
      <c r="C19" s="10"/>
      <c r="D19" s="10"/>
      <c r="E19" s="10"/>
      <c r="F19" s="10"/>
      <c r="G19" s="10"/>
      <c r="H19" s="10"/>
      <c r="I19" s="10"/>
      <c r="J19" s="10"/>
      <c r="K19" s="10"/>
      <c r="L19" s="10"/>
      <c r="M19" s="10"/>
      <c r="N19" s="10"/>
      <c r="O19" s="114"/>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row>
    <row r="20" spans="1:189" ht="14.25" customHeight="1" x14ac:dyDescent="0.2">
      <c r="A20" s="113">
        <v>43969.333333333336</v>
      </c>
      <c r="B20" s="10"/>
      <c r="C20" s="10"/>
      <c r="D20" s="10"/>
      <c r="E20" s="10"/>
      <c r="F20" s="10"/>
      <c r="G20" s="10"/>
      <c r="H20" s="10"/>
      <c r="I20" s="10"/>
      <c r="J20" s="10"/>
      <c r="K20" s="10"/>
      <c r="L20" s="10"/>
      <c r="M20" s="10"/>
      <c r="N20" s="10"/>
      <c r="O20" s="114"/>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row>
    <row r="21" spans="1:189" ht="14.25" customHeight="1" x14ac:dyDescent="0.2">
      <c r="A21" s="113">
        <v>43970.333333333336</v>
      </c>
      <c r="B21" s="10"/>
      <c r="C21" s="10"/>
      <c r="D21" s="10"/>
      <c r="E21" s="10"/>
      <c r="F21" s="10"/>
      <c r="G21" s="10"/>
      <c r="H21" s="10"/>
      <c r="I21" s="10"/>
      <c r="J21" s="10"/>
      <c r="K21" s="10"/>
      <c r="L21" s="10"/>
      <c r="M21" s="10"/>
      <c r="N21" s="10"/>
      <c r="O21" s="114"/>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row>
    <row r="22" spans="1:189" ht="14.25" customHeight="1" x14ac:dyDescent="0.2">
      <c r="A22" s="113">
        <v>43971.333333333336</v>
      </c>
      <c r="B22" s="10"/>
      <c r="C22" s="10"/>
      <c r="D22" s="10"/>
      <c r="E22" s="10"/>
      <c r="F22" s="10"/>
      <c r="G22" s="10"/>
      <c r="H22" s="10"/>
      <c r="I22" s="10"/>
      <c r="J22" s="10"/>
      <c r="K22" s="10"/>
      <c r="L22" s="10"/>
      <c r="M22" s="10"/>
      <c r="N22" s="10"/>
      <c r="O22" s="114"/>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row>
    <row r="23" spans="1:189" ht="14.25" customHeight="1" x14ac:dyDescent="0.2">
      <c r="A23" s="113">
        <v>43972.333333333336</v>
      </c>
      <c r="B23" s="10"/>
      <c r="C23" s="10"/>
      <c r="D23" s="10"/>
      <c r="E23" s="10"/>
      <c r="F23" s="10"/>
      <c r="G23" s="10"/>
      <c r="H23" s="10"/>
      <c r="I23" s="10"/>
      <c r="J23" s="10"/>
      <c r="K23" s="10"/>
      <c r="L23" s="10"/>
      <c r="M23" s="10"/>
      <c r="N23" s="10"/>
      <c r="O23" s="114"/>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row>
    <row r="24" spans="1:189" ht="14.25" customHeight="1" x14ac:dyDescent="0.2">
      <c r="A24" s="113">
        <v>43973.333333333336</v>
      </c>
      <c r="B24" s="10"/>
      <c r="C24" s="10"/>
      <c r="D24" s="10"/>
      <c r="E24" s="10"/>
      <c r="F24" s="10"/>
      <c r="G24" s="10"/>
      <c r="H24" s="10"/>
      <c r="I24" s="10"/>
      <c r="J24" s="10"/>
      <c r="K24" s="10"/>
      <c r="L24" s="10"/>
      <c r="M24" s="10"/>
      <c r="N24" s="10"/>
      <c r="O24" s="114"/>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row>
    <row r="25" spans="1:189" ht="14.25" customHeight="1" x14ac:dyDescent="0.2">
      <c r="A25" s="113">
        <v>43974.333333333336</v>
      </c>
      <c r="B25" s="10"/>
      <c r="C25" s="10"/>
      <c r="D25" s="10"/>
      <c r="E25" s="10"/>
      <c r="F25" s="10"/>
      <c r="G25" s="10"/>
      <c r="H25" s="10"/>
      <c r="I25" s="10"/>
      <c r="J25" s="10"/>
      <c r="K25" s="10"/>
      <c r="L25" s="10"/>
      <c r="M25" s="10"/>
      <c r="N25" s="10"/>
      <c r="O25" s="114"/>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0"/>
      <c r="FN25" s="10"/>
      <c r="FO25" s="10"/>
      <c r="FP25" s="10"/>
      <c r="FQ25" s="10"/>
      <c r="FR25" s="10"/>
      <c r="FS25" s="10"/>
      <c r="FT25" s="10"/>
      <c r="FU25" s="10"/>
      <c r="FV25" s="10"/>
      <c r="FW25" s="10"/>
      <c r="FX25" s="10"/>
      <c r="FY25" s="10"/>
      <c r="FZ25" s="10"/>
      <c r="GA25" s="10"/>
      <c r="GB25" s="10"/>
      <c r="GC25" s="10"/>
      <c r="GD25" s="10"/>
      <c r="GE25" s="10"/>
      <c r="GF25" s="10"/>
      <c r="GG25" s="10"/>
    </row>
    <row r="26" spans="1:189" ht="14.25" customHeight="1" x14ac:dyDescent="0.2">
      <c r="A26" s="113">
        <v>43975.333333333336</v>
      </c>
      <c r="B26" s="10"/>
      <c r="C26" s="10"/>
      <c r="D26" s="10"/>
      <c r="E26" s="10"/>
      <c r="F26" s="10"/>
      <c r="G26" s="10"/>
      <c r="H26" s="10"/>
      <c r="I26" s="10"/>
      <c r="J26" s="10"/>
      <c r="K26" s="10"/>
      <c r="L26" s="10"/>
      <c r="M26" s="10"/>
      <c r="N26" s="10"/>
      <c r="O26" s="114"/>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0"/>
      <c r="EP26" s="10"/>
      <c r="EQ26" s="10"/>
      <c r="ER26" s="10"/>
      <c r="ES26" s="10"/>
      <c r="ET26" s="10"/>
      <c r="EU26" s="10"/>
      <c r="EV26" s="10"/>
      <c r="EW26" s="10"/>
      <c r="EX26" s="10"/>
      <c r="EY26" s="10"/>
      <c r="EZ26" s="10"/>
      <c r="FA26" s="10"/>
      <c r="FB26" s="10"/>
      <c r="FC26" s="10"/>
      <c r="FD26" s="10"/>
      <c r="FE26" s="10"/>
      <c r="FF26" s="10"/>
      <c r="FG26" s="10"/>
      <c r="FH26" s="10"/>
      <c r="FI26" s="10"/>
      <c r="FJ26" s="10"/>
      <c r="FK26" s="10"/>
      <c r="FL26" s="10"/>
      <c r="FM26" s="10"/>
      <c r="FN26" s="10"/>
      <c r="FO26" s="10"/>
      <c r="FP26" s="10"/>
      <c r="FQ26" s="10"/>
      <c r="FR26" s="10"/>
      <c r="FS26" s="10"/>
      <c r="FT26" s="10"/>
      <c r="FU26" s="10"/>
      <c r="FV26" s="10"/>
      <c r="FW26" s="10"/>
      <c r="FX26" s="10"/>
      <c r="FY26" s="10"/>
      <c r="FZ26" s="10"/>
      <c r="GA26" s="10"/>
      <c r="GB26" s="10"/>
      <c r="GC26" s="10"/>
      <c r="GD26" s="10"/>
      <c r="GE26" s="10"/>
      <c r="GF26" s="10"/>
      <c r="GG26" s="10"/>
    </row>
    <row r="27" spans="1:189" ht="14.25" customHeight="1" x14ac:dyDescent="0.2">
      <c r="A27" s="113">
        <v>43976.333333333336</v>
      </c>
      <c r="B27" s="10"/>
      <c r="C27" s="10"/>
      <c r="D27" s="10"/>
      <c r="E27" s="10"/>
      <c r="F27" s="10"/>
      <c r="G27" s="10"/>
      <c r="H27" s="10"/>
      <c r="I27" s="10"/>
      <c r="J27" s="10"/>
      <c r="K27" s="10"/>
      <c r="L27" s="10"/>
      <c r="M27" s="10"/>
      <c r="N27" s="10"/>
      <c r="O27" s="114"/>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0"/>
      <c r="FN27" s="10"/>
      <c r="FO27" s="10"/>
      <c r="FP27" s="10"/>
      <c r="FQ27" s="10"/>
      <c r="FR27" s="10"/>
      <c r="FS27" s="10"/>
      <c r="FT27" s="10"/>
      <c r="FU27" s="10"/>
      <c r="FV27" s="10"/>
      <c r="FW27" s="10"/>
      <c r="FX27" s="10"/>
      <c r="FY27" s="10"/>
      <c r="FZ27" s="10"/>
      <c r="GA27" s="10"/>
      <c r="GB27" s="10"/>
      <c r="GC27" s="10"/>
      <c r="GD27" s="10"/>
      <c r="GE27" s="10"/>
      <c r="GF27" s="10"/>
      <c r="GG27" s="10"/>
    </row>
    <row r="28" spans="1:189" ht="14.25" customHeight="1" x14ac:dyDescent="0.2">
      <c r="A28" s="113">
        <v>43977.333333333336</v>
      </c>
      <c r="B28" s="10"/>
      <c r="C28" s="10"/>
      <c r="D28" s="10"/>
      <c r="E28" s="10"/>
      <c r="F28" s="10"/>
      <c r="G28" s="10"/>
      <c r="H28" s="10"/>
      <c r="I28" s="10"/>
      <c r="J28" s="10"/>
      <c r="K28" s="10"/>
      <c r="L28" s="10"/>
      <c r="M28" s="10"/>
      <c r="N28" s="10"/>
      <c r="O28" s="114"/>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0"/>
      <c r="FN28" s="10"/>
      <c r="FO28" s="10"/>
      <c r="FP28" s="10"/>
      <c r="FQ28" s="10"/>
      <c r="FR28" s="10"/>
      <c r="FS28" s="10"/>
      <c r="FT28" s="10"/>
      <c r="FU28" s="10"/>
      <c r="FV28" s="10"/>
      <c r="FW28" s="10"/>
      <c r="FX28" s="10"/>
      <c r="FY28" s="10"/>
      <c r="FZ28" s="10"/>
      <c r="GA28" s="10"/>
      <c r="GB28" s="10"/>
      <c r="GC28" s="10"/>
      <c r="GD28" s="10"/>
      <c r="GE28" s="10"/>
      <c r="GF28" s="10"/>
      <c r="GG28" s="10"/>
    </row>
    <row r="29" spans="1:189" ht="14.25" customHeight="1" x14ac:dyDescent="0.2">
      <c r="A29" s="113">
        <v>43978.333333333336</v>
      </c>
      <c r="B29" s="10"/>
      <c r="C29" s="10"/>
      <c r="D29" s="10"/>
      <c r="E29" s="10"/>
      <c r="F29" s="10"/>
      <c r="G29" s="10"/>
      <c r="H29" s="10"/>
      <c r="I29" s="10"/>
      <c r="J29" s="10"/>
      <c r="K29" s="10"/>
      <c r="L29" s="10"/>
      <c r="M29" s="10"/>
      <c r="N29" s="10"/>
      <c r="O29" s="114"/>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0"/>
      <c r="FN29" s="10"/>
      <c r="FO29" s="10"/>
      <c r="FP29" s="10"/>
      <c r="FQ29" s="10"/>
      <c r="FR29" s="10"/>
      <c r="FS29" s="10"/>
      <c r="FT29" s="10"/>
      <c r="FU29" s="10"/>
      <c r="FV29" s="10"/>
      <c r="FW29" s="10"/>
      <c r="FX29" s="10"/>
      <c r="FY29" s="10"/>
      <c r="FZ29" s="10"/>
      <c r="GA29" s="10"/>
      <c r="GB29" s="10"/>
      <c r="GC29" s="10"/>
      <c r="GD29" s="10"/>
      <c r="GE29" s="10"/>
      <c r="GF29" s="10"/>
      <c r="GG29" s="10"/>
    </row>
    <row r="30" spans="1:189" ht="14.25" customHeight="1" x14ac:dyDescent="0.2">
      <c r="A30" s="113">
        <v>43979.333333333336</v>
      </c>
      <c r="B30" s="10"/>
      <c r="C30" s="10"/>
      <c r="D30" s="10"/>
      <c r="E30" s="10"/>
      <c r="F30" s="10"/>
      <c r="G30" s="10"/>
      <c r="H30" s="10"/>
      <c r="I30" s="10"/>
      <c r="J30" s="10"/>
      <c r="K30" s="10"/>
      <c r="L30" s="10"/>
      <c r="M30" s="10"/>
      <c r="N30" s="10"/>
      <c r="O30" s="114"/>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c r="DW30" s="10"/>
      <c r="DX30" s="10"/>
      <c r="DY30" s="10"/>
      <c r="DZ30" s="10"/>
      <c r="EA30" s="10"/>
      <c r="EB30" s="10"/>
      <c r="EC30" s="10"/>
      <c r="ED30" s="10"/>
      <c r="EE30" s="10"/>
      <c r="EF30" s="10"/>
      <c r="EG30" s="10"/>
      <c r="EH30" s="10"/>
      <c r="EI30" s="10"/>
      <c r="EJ30" s="10"/>
      <c r="EK30" s="10"/>
      <c r="EL30" s="10"/>
      <c r="EM30" s="10"/>
      <c r="EN30" s="10"/>
      <c r="EO30" s="10"/>
      <c r="EP30" s="10"/>
      <c r="EQ30" s="10"/>
      <c r="ER30" s="10"/>
      <c r="ES30" s="10"/>
      <c r="ET30" s="10"/>
      <c r="EU30" s="10"/>
      <c r="EV30" s="10"/>
      <c r="EW30" s="10"/>
      <c r="EX30" s="10"/>
      <c r="EY30" s="10"/>
      <c r="EZ30" s="10"/>
      <c r="FA30" s="10"/>
      <c r="FB30" s="10"/>
      <c r="FC30" s="10"/>
      <c r="FD30" s="10"/>
      <c r="FE30" s="10"/>
      <c r="FF30" s="10"/>
      <c r="FG30" s="10"/>
      <c r="FH30" s="10"/>
      <c r="FI30" s="10"/>
      <c r="FJ30" s="10"/>
      <c r="FK30" s="10"/>
      <c r="FL30" s="10"/>
      <c r="FM30" s="10"/>
      <c r="FN30" s="10"/>
      <c r="FO30" s="10"/>
      <c r="FP30" s="10"/>
      <c r="FQ30" s="10"/>
      <c r="FR30" s="10"/>
      <c r="FS30" s="10"/>
      <c r="FT30" s="10"/>
      <c r="FU30" s="10"/>
      <c r="FV30" s="10"/>
      <c r="FW30" s="10"/>
      <c r="FX30" s="10"/>
      <c r="FY30" s="10"/>
      <c r="FZ30" s="10"/>
      <c r="GA30" s="10"/>
      <c r="GB30" s="10"/>
      <c r="GC30" s="10"/>
      <c r="GD30" s="10"/>
      <c r="GE30" s="10"/>
      <c r="GF30" s="10"/>
      <c r="GG30" s="10"/>
    </row>
    <row r="31" spans="1:189" ht="14.25" customHeight="1" x14ac:dyDescent="0.2">
      <c r="A31" s="113">
        <v>43980.333333333336</v>
      </c>
      <c r="B31" s="10"/>
      <c r="C31" s="10"/>
      <c r="D31" s="10"/>
      <c r="E31" s="10"/>
      <c r="F31" s="10"/>
      <c r="G31" s="10"/>
      <c r="H31" s="10"/>
      <c r="I31" s="10"/>
      <c r="J31" s="10"/>
      <c r="K31" s="10"/>
      <c r="L31" s="10"/>
      <c r="M31" s="10"/>
      <c r="N31" s="10"/>
      <c r="O31" s="114"/>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c r="DT31" s="10"/>
      <c r="DU31" s="10"/>
      <c r="DV31" s="10"/>
      <c r="DW31" s="10"/>
      <c r="DX31" s="10"/>
      <c r="DY31" s="10"/>
      <c r="DZ31" s="10"/>
      <c r="EA31" s="10"/>
      <c r="EB31" s="10"/>
      <c r="EC31" s="10"/>
      <c r="ED31" s="10"/>
      <c r="EE31" s="10"/>
      <c r="EF31" s="10"/>
      <c r="EG31" s="10"/>
      <c r="EH31" s="10"/>
      <c r="EI31" s="10"/>
      <c r="EJ31" s="10"/>
      <c r="EK31" s="10"/>
      <c r="EL31" s="10"/>
      <c r="EM31" s="10"/>
      <c r="EN31" s="10"/>
      <c r="EO31" s="10"/>
      <c r="EP31" s="10"/>
      <c r="EQ31" s="10"/>
      <c r="ER31" s="10"/>
      <c r="ES31" s="10"/>
      <c r="ET31" s="10"/>
      <c r="EU31" s="10"/>
      <c r="EV31" s="10"/>
      <c r="EW31" s="10"/>
      <c r="EX31" s="10"/>
      <c r="EY31" s="10"/>
      <c r="EZ31" s="10"/>
      <c r="FA31" s="10"/>
      <c r="FB31" s="10"/>
      <c r="FC31" s="10"/>
      <c r="FD31" s="10"/>
      <c r="FE31" s="10"/>
      <c r="FF31" s="10"/>
      <c r="FG31" s="10"/>
      <c r="FH31" s="10"/>
      <c r="FI31" s="10"/>
      <c r="FJ31" s="10"/>
      <c r="FK31" s="10"/>
      <c r="FL31" s="10"/>
      <c r="FM31" s="10"/>
      <c r="FN31" s="10"/>
      <c r="FO31" s="10"/>
      <c r="FP31" s="10"/>
      <c r="FQ31" s="10"/>
      <c r="FR31" s="10"/>
      <c r="FS31" s="10"/>
      <c r="FT31" s="10"/>
      <c r="FU31" s="10"/>
      <c r="FV31" s="10"/>
      <c r="FW31" s="10"/>
      <c r="FX31" s="10"/>
      <c r="FY31" s="10"/>
      <c r="FZ31" s="10"/>
      <c r="GA31" s="10"/>
      <c r="GB31" s="10"/>
      <c r="GC31" s="10"/>
      <c r="GD31" s="10"/>
      <c r="GE31" s="10"/>
      <c r="GF31" s="10"/>
      <c r="GG31" s="10"/>
    </row>
    <row r="32" spans="1:189" ht="14.25" customHeight="1" x14ac:dyDescent="0.2">
      <c r="A32" s="113">
        <v>43981.333333333336</v>
      </c>
      <c r="B32" s="10"/>
      <c r="C32" s="10"/>
      <c r="D32" s="10"/>
      <c r="E32" s="10"/>
      <c r="F32" s="10"/>
      <c r="G32" s="10"/>
      <c r="H32" s="10"/>
      <c r="I32" s="10"/>
      <c r="J32" s="10"/>
      <c r="K32" s="10"/>
      <c r="L32" s="10"/>
      <c r="M32" s="10"/>
      <c r="N32" s="10"/>
      <c r="O32" s="114"/>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c r="DS32" s="10"/>
      <c r="DT32" s="10"/>
      <c r="DU32" s="10"/>
      <c r="DV32" s="10"/>
      <c r="DW32" s="10"/>
      <c r="DX32" s="10"/>
      <c r="DY32" s="10"/>
      <c r="DZ32" s="10"/>
      <c r="EA32" s="10"/>
      <c r="EB32" s="10"/>
      <c r="EC32" s="10"/>
      <c r="ED32" s="10"/>
      <c r="EE32" s="10"/>
      <c r="EF32" s="10"/>
      <c r="EG32" s="10"/>
      <c r="EH32" s="10"/>
      <c r="EI32" s="10"/>
      <c r="EJ32" s="10"/>
      <c r="EK32" s="10"/>
      <c r="EL32" s="10"/>
      <c r="EM32" s="10"/>
      <c r="EN32" s="10"/>
      <c r="EO32" s="10"/>
      <c r="EP32" s="10"/>
      <c r="EQ32" s="10"/>
      <c r="ER32" s="10"/>
      <c r="ES32" s="10"/>
      <c r="ET32" s="10"/>
      <c r="EU32" s="10"/>
      <c r="EV32" s="10"/>
      <c r="EW32" s="10"/>
      <c r="EX32" s="10"/>
      <c r="EY32" s="10"/>
      <c r="EZ32" s="10"/>
      <c r="FA32" s="10"/>
      <c r="FB32" s="10"/>
      <c r="FC32" s="10"/>
      <c r="FD32" s="10"/>
      <c r="FE32" s="10"/>
      <c r="FF32" s="10"/>
      <c r="FG32" s="10"/>
      <c r="FH32" s="10"/>
      <c r="FI32" s="10"/>
      <c r="FJ32" s="10"/>
      <c r="FK32" s="10"/>
      <c r="FL32" s="10"/>
      <c r="FM32" s="10"/>
      <c r="FN32" s="10"/>
      <c r="FO32" s="10"/>
      <c r="FP32" s="10"/>
      <c r="FQ32" s="10"/>
      <c r="FR32" s="10"/>
      <c r="FS32" s="10"/>
      <c r="FT32" s="10"/>
      <c r="FU32" s="10"/>
      <c r="FV32" s="10"/>
      <c r="FW32" s="10"/>
      <c r="FX32" s="10"/>
      <c r="FY32" s="10"/>
      <c r="FZ32" s="10"/>
      <c r="GA32" s="10"/>
      <c r="GB32" s="10"/>
      <c r="GC32" s="10"/>
      <c r="GD32" s="10"/>
      <c r="GE32" s="10"/>
      <c r="GF32" s="10"/>
      <c r="GG32" s="10"/>
    </row>
    <row r="33" spans="1:189" ht="14.25" customHeight="1" x14ac:dyDescent="0.2">
      <c r="A33" s="113">
        <v>43982.333333333336</v>
      </c>
      <c r="B33" s="10"/>
      <c r="C33" s="10"/>
      <c r="D33" s="10"/>
      <c r="E33" s="10"/>
      <c r="F33" s="10"/>
      <c r="G33" s="10"/>
      <c r="H33" s="10"/>
      <c r="I33" s="10"/>
      <c r="J33" s="10"/>
      <c r="K33" s="10"/>
      <c r="L33" s="10"/>
      <c r="M33" s="10"/>
      <c r="N33" s="10"/>
      <c r="O33" s="114"/>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0"/>
      <c r="FM33" s="10"/>
      <c r="FN33" s="10"/>
      <c r="FO33" s="10"/>
      <c r="FP33" s="10"/>
      <c r="FQ33" s="10"/>
      <c r="FR33" s="10"/>
      <c r="FS33" s="10"/>
      <c r="FT33" s="10"/>
      <c r="FU33" s="10"/>
      <c r="FV33" s="10"/>
      <c r="FW33" s="10"/>
      <c r="FX33" s="10"/>
      <c r="FY33" s="10"/>
      <c r="FZ33" s="10"/>
      <c r="GA33" s="10"/>
      <c r="GB33" s="10"/>
      <c r="GC33" s="10"/>
      <c r="GD33" s="10"/>
      <c r="GE33" s="10"/>
      <c r="GF33" s="10"/>
      <c r="GG33" s="10"/>
    </row>
    <row r="34" spans="1:189" ht="14.25" customHeight="1" x14ac:dyDescent="0.2">
      <c r="A34" s="113">
        <v>43983.333333333336</v>
      </c>
      <c r="B34" s="10"/>
      <c r="C34" s="10"/>
      <c r="D34" s="10"/>
      <c r="E34" s="10"/>
      <c r="F34" s="10"/>
      <c r="G34" s="10"/>
      <c r="H34" s="10"/>
      <c r="I34" s="10"/>
      <c r="J34" s="10"/>
      <c r="K34" s="10"/>
      <c r="L34" s="10"/>
      <c r="M34" s="10"/>
      <c r="N34" s="10"/>
      <c r="O34" s="114"/>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10"/>
      <c r="EM34" s="10"/>
      <c r="EN34" s="10"/>
      <c r="EO34" s="10"/>
      <c r="EP34" s="10"/>
      <c r="EQ34" s="10"/>
      <c r="ER34" s="10"/>
      <c r="ES34" s="10"/>
      <c r="ET34" s="10"/>
      <c r="EU34" s="10"/>
      <c r="EV34" s="10"/>
      <c r="EW34" s="10"/>
      <c r="EX34" s="10"/>
      <c r="EY34" s="10"/>
      <c r="EZ34" s="10"/>
      <c r="FA34" s="10"/>
      <c r="FB34" s="10"/>
      <c r="FC34" s="10"/>
      <c r="FD34" s="10"/>
      <c r="FE34" s="10"/>
      <c r="FF34" s="10"/>
      <c r="FG34" s="10"/>
      <c r="FH34" s="10"/>
      <c r="FI34" s="10"/>
      <c r="FJ34" s="10"/>
      <c r="FK34" s="10"/>
      <c r="FL34" s="10"/>
      <c r="FM34" s="10"/>
      <c r="FN34" s="10"/>
      <c r="FO34" s="10"/>
      <c r="FP34" s="10"/>
      <c r="FQ34" s="10"/>
      <c r="FR34" s="10"/>
      <c r="FS34" s="10"/>
      <c r="FT34" s="10"/>
      <c r="FU34" s="10"/>
      <c r="FV34" s="10"/>
      <c r="FW34" s="10"/>
      <c r="FX34" s="10"/>
      <c r="FY34" s="10"/>
      <c r="FZ34" s="10"/>
      <c r="GA34" s="10"/>
      <c r="GB34" s="10"/>
      <c r="GC34" s="10"/>
      <c r="GD34" s="10"/>
      <c r="GE34" s="10"/>
      <c r="GF34" s="10"/>
      <c r="GG34" s="10"/>
    </row>
    <row r="35" spans="1:189" ht="14.25" customHeight="1" x14ac:dyDescent="0.2">
      <c r="A35" s="113">
        <v>43984.333333333336</v>
      </c>
      <c r="B35" s="10"/>
      <c r="C35" s="10"/>
      <c r="D35" s="10"/>
      <c r="E35" s="10"/>
      <c r="F35" s="10"/>
      <c r="G35" s="10"/>
      <c r="H35" s="10"/>
      <c r="I35" s="10"/>
      <c r="J35" s="10"/>
      <c r="K35" s="10"/>
      <c r="L35" s="10"/>
      <c r="M35" s="10"/>
      <c r="N35" s="10"/>
      <c r="O35" s="114"/>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c r="DU35" s="10"/>
      <c r="DV35" s="10"/>
      <c r="DW35" s="10"/>
      <c r="DX35" s="10"/>
      <c r="DY35" s="10"/>
      <c r="DZ35" s="10"/>
      <c r="EA35" s="10"/>
      <c r="EB35" s="10"/>
      <c r="EC35" s="10"/>
      <c r="ED35" s="10"/>
      <c r="EE35" s="10"/>
      <c r="EF35" s="10"/>
      <c r="EG35" s="10"/>
      <c r="EH35" s="10"/>
      <c r="EI35" s="10"/>
      <c r="EJ35" s="10"/>
      <c r="EK35" s="10"/>
      <c r="EL35" s="10"/>
      <c r="EM35" s="10"/>
      <c r="EN35" s="10"/>
      <c r="EO35" s="10"/>
      <c r="EP35" s="10"/>
      <c r="EQ35" s="10"/>
      <c r="ER35" s="10"/>
      <c r="ES35" s="10"/>
      <c r="ET35" s="10"/>
      <c r="EU35" s="10"/>
      <c r="EV35" s="10"/>
      <c r="EW35" s="10"/>
      <c r="EX35" s="10"/>
      <c r="EY35" s="10"/>
      <c r="EZ35" s="10"/>
      <c r="FA35" s="10"/>
      <c r="FB35" s="10"/>
      <c r="FC35" s="10"/>
      <c r="FD35" s="10"/>
      <c r="FE35" s="10"/>
      <c r="FF35" s="10"/>
      <c r="FG35" s="10"/>
      <c r="FH35" s="10"/>
      <c r="FI35" s="10"/>
      <c r="FJ35" s="10"/>
      <c r="FK35" s="10"/>
      <c r="FL35" s="10"/>
      <c r="FM35" s="10"/>
      <c r="FN35" s="10"/>
      <c r="FO35" s="10"/>
      <c r="FP35" s="10"/>
      <c r="FQ35" s="10"/>
      <c r="FR35" s="10"/>
      <c r="FS35" s="10"/>
      <c r="FT35" s="10"/>
      <c r="FU35" s="10"/>
      <c r="FV35" s="10"/>
      <c r="FW35" s="10"/>
      <c r="FX35" s="10"/>
      <c r="FY35" s="10"/>
      <c r="FZ35" s="10"/>
      <c r="GA35" s="10"/>
      <c r="GB35" s="10"/>
      <c r="GC35" s="10"/>
      <c r="GD35" s="10"/>
      <c r="GE35" s="10"/>
      <c r="GF35" s="10"/>
      <c r="GG35" s="10"/>
    </row>
    <row r="36" spans="1:189" ht="14.25" customHeight="1" x14ac:dyDescent="0.2">
      <c r="A36" s="113">
        <v>43985.333333333336</v>
      </c>
      <c r="B36" s="10"/>
      <c r="C36" s="10"/>
      <c r="D36" s="10"/>
      <c r="E36" s="10"/>
      <c r="F36" s="10"/>
      <c r="G36" s="10"/>
      <c r="H36" s="10"/>
      <c r="I36" s="10"/>
      <c r="J36" s="10"/>
      <c r="K36" s="10"/>
      <c r="L36" s="10"/>
      <c r="M36" s="10"/>
      <c r="N36" s="10"/>
      <c r="O36" s="114"/>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10"/>
      <c r="CN36" s="10"/>
      <c r="CO36" s="10"/>
      <c r="CP36" s="10"/>
      <c r="CQ36" s="10"/>
      <c r="CR36" s="10"/>
      <c r="CS36" s="10"/>
      <c r="CT36" s="10"/>
      <c r="CU36" s="10"/>
      <c r="CV36" s="10"/>
      <c r="CW36" s="10"/>
      <c r="CX36" s="10"/>
      <c r="CY36" s="10"/>
      <c r="CZ36" s="10"/>
      <c r="DA36" s="10"/>
      <c r="DB36" s="10"/>
      <c r="DC36" s="10"/>
      <c r="DD36" s="10"/>
      <c r="DE36" s="10"/>
      <c r="DF36" s="10"/>
      <c r="DG36" s="10"/>
      <c r="DH36" s="10"/>
      <c r="DI36" s="10"/>
      <c r="DJ36" s="10"/>
      <c r="DK36" s="10"/>
      <c r="DL36" s="10"/>
      <c r="DM36" s="10"/>
      <c r="DN36" s="10"/>
      <c r="DO36" s="10"/>
      <c r="DP36" s="10"/>
      <c r="DQ36" s="10"/>
      <c r="DR36" s="10"/>
      <c r="DS36" s="10"/>
      <c r="DT36" s="10"/>
      <c r="DU36" s="10"/>
      <c r="DV36" s="10"/>
      <c r="DW36" s="10"/>
      <c r="DX36" s="10"/>
      <c r="DY36" s="10"/>
      <c r="DZ36" s="10"/>
      <c r="EA36" s="10"/>
      <c r="EB36" s="10"/>
      <c r="EC36" s="10"/>
      <c r="ED36" s="10"/>
      <c r="EE36" s="10"/>
      <c r="EF36" s="10"/>
      <c r="EG36" s="10"/>
      <c r="EH36" s="10"/>
      <c r="EI36" s="10"/>
      <c r="EJ36" s="10"/>
      <c r="EK36" s="10"/>
      <c r="EL36" s="10"/>
      <c r="EM36" s="10"/>
      <c r="EN36" s="10"/>
      <c r="EO36" s="10"/>
      <c r="EP36" s="10"/>
      <c r="EQ36" s="10"/>
      <c r="ER36" s="10"/>
      <c r="ES36" s="10"/>
      <c r="ET36" s="10"/>
      <c r="EU36" s="10"/>
      <c r="EV36" s="10"/>
      <c r="EW36" s="10"/>
      <c r="EX36" s="10"/>
      <c r="EY36" s="10"/>
      <c r="EZ36" s="10"/>
      <c r="FA36" s="10"/>
      <c r="FB36" s="10"/>
      <c r="FC36" s="10"/>
      <c r="FD36" s="10"/>
      <c r="FE36" s="10"/>
      <c r="FF36" s="10"/>
      <c r="FG36" s="10"/>
      <c r="FH36" s="10"/>
      <c r="FI36" s="10"/>
      <c r="FJ36" s="10"/>
      <c r="FK36" s="10"/>
      <c r="FL36" s="10"/>
      <c r="FM36" s="10"/>
      <c r="FN36" s="10"/>
      <c r="FO36" s="10"/>
      <c r="FP36" s="10"/>
      <c r="FQ36" s="10"/>
      <c r="FR36" s="10"/>
      <c r="FS36" s="10"/>
      <c r="FT36" s="10"/>
      <c r="FU36" s="10"/>
      <c r="FV36" s="10"/>
      <c r="FW36" s="10"/>
      <c r="FX36" s="10"/>
      <c r="FY36" s="10"/>
      <c r="FZ36" s="10"/>
      <c r="GA36" s="10"/>
      <c r="GB36" s="10"/>
      <c r="GC36" s="10"/>
      <c r="GD36" s="10"/>
      <c r="GE36" s="10"/>
      <c r="GF36" s="10"/>
      <c r="GG36" s="10"/>
    </row>
    <row r="37" spans="1:189" ht="14.25" customHeight="1" x14ac:dyDescent="0.2">
      <c r="A37" s="113">
        <v>43986.333333333336</v>
      </c>
      <c r="B37" s="10"/>
      <c r="C37" s="10"/>
      <c r="D37" s="10"/>
      <c r="E37" s="10"/>
      <c r="F37" s="10"/>
      <c r="G37" s="10"/>
      <c r="H37" s="10"/>
      <c r="I37" s="10"/>
      <c r="J37" s="10"/>
      <c r="K37" s="10"/>
      <c r="L37" s="10"/>
      <c r="M37" s="10"/>
      <c r="N37" s="10"/>
      <c r="O37" s="114"/>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c r="FA37" s="10"/>
      <c r="FB37" s="10"/>
      <c r="FC37" s="10"/>
      <c r="FD37" s="10"/>
      <c r="FE37" s="10"/>
      <c r="FF37" s="10"/>
      <c r="FG37" s="10"/>
      <c r="FH37" s="10"/>
      <c r="FI37" s="10"/>
      <c r="FJ37" s="10"/>
      <c r="FK37" s="10"/>
      <c r="FL37" s="10"/>
      <c r="FM37" s="10"/>
      <c r="FN37" s="10"/>
      <c r="FO37" s="10"/>
      <c r="FP37" s="10"/>
      <c r="FQ37" s="10"/>
      <c r="FR37" s="10"/>
      <c r="FS37" s="10"/>
      <c r="FT37" s="10"/>
      <c r="FU37" s="10"/>
      <c r="FV37" s="10"/>
      <c r="FW37" s="10"/>
      <c r="FX37" s="10"/>
      <c r="FY37" s="10"/>
      <c r="FZ37" s="10"/>
      <c r="GA37" s="10"/>
      <c r="GB37" s="10"/>
      <c r="GC37" s="10"/>
      <c r="GD37" s="10"/>
      <c r="GE37" s="10"/>
      <c r="GF37" s="10"/>
      <c r="GG37" s="10"/>
    </row>
    <row r="38" spans="1:189" ht="14.25" customHeight="1" x14ac:dyDescent="0.2">
      <c r="A38" s="113">
        <v>43987.333333333336</v>
      </c>
      <c r="B38" s="10"/>
      <c r="C38" s="10"/>
      <c r="D38" s="10"/>
      <c r="E38" s="10"/>
      <c r="F38" s="10"/>
      <c r="G38" s="10"/>
      <c r="H38" s="10"/>
      <c r="I38" s="10"/>
      <c r="J38" s="10"/>
      <c r="K38" s="10"/>
      <c r="L38" s="10"/>
      <c r="M38" s="10"/>
      <c r="N38" s="10"/>
      <c r="O38" s="114"/>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10"/>
      <c r="CZ38" s="10"/>
      <c r="DA38" s="10"/>
      <c r="DB38" s="10"/>
      <c r="DC38" s="10"/>
      <c r="DD38" s="10"/>
      <c r="DE38" s="10"/>
      <c r="DF38" s="10"/>
      <c r="DG38" s="10"/>
      <c r="DH38" s="10"/>
      <c r="DI38" s="10"/>
      <c r="DJ38" s="10"/>
      <c r="DK38" s="10"/>
      <c r="DL38" s="10"/>
      <c r="DM38" s="10"/>
      <c r="DN38" s="10"/>
      <c r="DO38" s="10"/>
      <c r="DP38" s="10"/>
      <c r="DQ38" s="10"/>
      <c r="DR38" s="10"/>
      <c r="DS38" s="10"/>
      <c r="DT38" s="10"/>
      <c r="DU38" s="10"/>
      <c r="DV38" s="10"/>
      <c r="DW38" s="10"/>
      <c r="DX38" s="10"/>
      <c r="DY38" s="10"/>
      <c r="DZ38" s="10"/>
      <c r="EA38" s="10"/>
      <c r="EB38" s="10"/>
      <c r="EC38" s="10"/>
      <c r="ED38" s="10"/>
      <c r="EE38" s="10"/>
      <c r="EF38" s="10"/>
      <c r="EG38" s="10"/>
      <c r="EH38" s="10"/>
      <c r="EI38" s="10"/>
      <c r="EJ38" s="10"/>
      <c r="EK38" s="10"/>
      <c r="EL38" s="10"/>
      <c r="EM38" s="10"/>
      <c r="EN38" s="10"/>
      <c r="EO38" s="10"/>
      <c r="EP38" s="10"/>
      <c r="EQ38" s="10"/>
      <c r="ER38" s="10"/>
      <c r="ES38" s="10"/>
      <c r="ET38" s="10"/>
      <c r="EU38" s="10"/>
      <c r="EV38" s="10"/>
      <c r="EW38" s="10"/>
      <c r="EX38" s="10"/>
      <c r="EY38" s="10"/>
      <c r="EZ38" s="10"/>
      <c r="FA38" s="10"/>
      <c r="FB38" s="10"/>
      <c r="FC38" s="10"/>
      <c r="FD38" s="10"/>
      <c r="FE38" s="10"/>
      <c r="FF38" s="10"/>
      <c r="FG38" s="10"/>
      <c r="FH38" s="10"/>
      <c r="FI38" s="10"/>
      <c r="FJ38" s="10"/>
      <c r="FK38" s="10"/>
      <c r="FL38" s="10"/>
      <c r="FM38" s="10"/>
      <c r="FN38" s="10"/>
      <c r="FO38" s="10"/>
      <c r="FP38" s="10"/>
      <c r="FQ38" s="10"/>
      <c r="FR38" s="10"/>
      <c r="FS38" s="10"/>
      <c r="FT38" s="10"/>
      <c r="FU38" s="10"/>
      <c r="FV38" s="10"/>
      <c r="FW38" s="10"/>
      <c r="FX38" s="10"/>
      <c r="FY38" s="10"/>
      <c r="FZ38" s="10"/>
      <c r="GA38" s="10"/>
      <c r="GB38" s="10"/>
      <c r="GC38" s="10"/>
      <c r="GD38" s="10"/>
      <c r="GE38" s="10"/>
      <c r="GF38" s="10"/>
      <c r="GG38" s="10"/>
    </row>
    <row r="39" spans="1:189" ht="14.25" customHeight="1" x14ac:dyDescent="0.2">
      <c r="A39" s="113">
        <v>43988.333333333336</v>
      </c>
      <c r="B39" s="10"/>
      <c r="C39" s="10"/>
      <c r="D39" s="10"/>
      <c r="E39" s="10"/>
      <c r="F39" s="10"/>
      <c r="G39" s="10"/>
      <c r="H39" s="10"/>
      <c r="I39" s="10"/>
      <c r="J39" s="10"/>
      <c r="K39" s="10"/>
      <c r="L39" s="10"/>
      <c r="M39" s="10"/>
      <c r="N39" s="10"/>
      <c r="O39" s="114"/>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c r="FB39" s="10"/>
      <c r="FC39" s="10"/>
      <c r="FD39" s="10"/>
      <c r="FE39" s="10"/>
      <c r="FF39" s="10"/>
      <c r="FG39" s="10"/>
      <c r="FH39" s="10"/>
      <c r="FI39" s="10"/>
      <c r="FJ39" s="10"/>
      <c r="FK39" s="10"/>
      <c r="FL39" s="10"/>
      <c r="FM39" s="10"/>
      <c r="FN39" s="10"/>
      <c r="FO39" s="10"/>
      <c r="FP39" s="10"/>
      <c r="FQ39" s="10"/>
      <c r="FR39" s="10"/>
      <c r="FS39" s="10"/>
      <c r="FT39" s="10"/>
      <c r="FU39" s="10"/>
      <c r="FV39" s="10"/>
      <c r="FW39" s="10"/>
      <c r="FX39" s="10"/>
      <c r="FY39" s="10"/>
      <c r="FZ39" s="10"/>
      <c r="GA39" s="10"/>
      <c r="GB39" s="10"/>
      <c r="GC39" s="10"/>
      <c r="GD39" s="10"/>
      <c r="GE39" s="10"/>
      <c r="GF39" s="10"/>
      <c r="GG39" s="10"/>
    </row>
    <row r="40" spans="1:189" ht="14.25" customHeight="1" x14ac:dyDescent="0.2">
      <c r="A40" s="113">
        <v>43989.333333333336</v>
      </c>
      <c r="B40" s="10"/>
      <c r="C40" s="10"/>
      <c r="D40" s="10"/>
      <c r="E40" s="10"/>
      <c r="F40" s="10"/>
      <c r="G40" s="10"/>
      <c r="H40" s="10"/>
      <c r="I40" s="10"/>
      <c r="J40" s="10"/>
      <c r="K40" s="10"/>
      <c r="L40" s="10"/>
      <c r="M40" s="10"/>
      <c r="N40" s="10"/>
      <c r="O40" s="114"/>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c r="FB40" s="10"/>
      <c r="FC40" s="10"/>
      <c r="FD40" s="10"/>
      <c r="FE40" s="10"/>
      <c r="FF40" s="10"/>
      <c r="FG40" s="10"/>
      <c r="FH40" s="10"/>
      <c r="FI40" s="10"/>
      <c r="FJ40" s="10"/>
      <c r="FK40" s="10"/>
      <c r="FL40" s="10"/>
      <c r="FM40" s="10"/>
      <c r="FN40" s="10"/>
      <c r="FO40" s="10"/>
      <c r="FP40" s="10"/>
      <c r="FQ40" s="10"/>
      <c r="FR40" s="10"/>
      <c r="FS40" s="10"/>
      <c r="FT40" s="10"/>
      <c r="FU40" s="10"/>
      <c r="FV40" s="10"/>
      <c r="FW40" s="10"/>
      <c r="FX40" s="10"/>
      <c r="FY40" s="10"/>
      <c r="FZ40" s="10"/>
      <c r="GA40" s="10"/>
      <c r="GB40" s="10"/>
      <c r="GC40" s="10"/>
      <c r="GD40" s="10"/>
      <c r="GE40" s="10"/>
      <c r="GF40" s="10"/>
      <c r="GG40" s="10"/>
    </row>
    <row r="41" spans="1:189" ht="14.25" customHeight="1" x14ac:dyDescent="0.2">
      <c r="A41" s="113">
        <v>43990.333333333336</v>
      </c>
      <c r="B41" s="10"/>
      <c r="C41" s="10"/>
      <c r="D41" s="10"/>
      <c r="E41" s="10"/>
      <c r="F41" s="10"/>
      <c r="G41" s="10"/>
      <c r="H41" s="10"/>
      <c r="I41" s="10"/>
      <c r="J41" s="10"/>
      <c r="K41" s="10"/>
      <c r="L41" s="10"/>
      <c r="M41" s="10"/>
      <c r="N41" s="10"/>
      <c r="O41" s="114"/>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0"/>
      <c r="FN41" s="10"/>
      <c r="FO41" s="10"/>
      <c r="FP41" s="10"/>
      <c r="FQ41" s="10"/>
      <c r="FR41" s="10"/>
      <c r="FS41" s="10"/>
      <c r="FT41" s="10"/>
      <c r="FU41" s="10"/>
      <c r="FV41" s="10"/>
      <c r="FW41" s="10"/>
      <c r="FX41" s="10"/>
      <c r="FY41" s="10"/>
      <c r="FZ41" s="10"/>
      <c r="GA41" s="10"/>
      <c r="GB41" s="10"/>
      <c r="GC41" s="10"/>
      <c r="GD41" s="10"/>
      <c r="GE41" s="10"/>
      <c r="GF41" s="10"/>
      <c r="GG41" s="10"/>
    </row>
    <row r="42" spans="1:189" ht="14.25" customHeight="1" x14ac:dyDescent="0.2">
      <c r="A42" s="113">
        <v>43991.333333333336</v>
      </c>
      <c r="B42" s="10"/>
      <c r="C42" s="10"/>
      <c r="D42" s="10"/>
      <c r="E42" s="10"/>
      <c r="F42" s="10"/>
      <c r="G42" s="10"/>
      <c r="H42" s="10"/>
      <c r="I42" s="10"/>
      <c r="J42" s="10"/>
      <c r="K42" s="10"/>
      <c r="L42" s="10"/>
      <c r="M42" s="10"/>
      <c r="N42" s="10"/>
      <c r="O42" s="114"/>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c r="DV42" s="10"/>
      <c r="DW42" s="10"/>
      <c r="DX42" s="10"/>
      <c r="DY42" s="10"/>
      <c r="DZ42" s="10"/>
      <c r="EA42" s="10"/>
      <c r="EB42" s="10"/>
      <c r="EC42" s="10"/>
      <c r="ED42" s="10"/>
      <c r="EE42" s="10"/>
      <c r="EF42" s="10"/>
      <c r="EG42" s="10"/>
      <c r="EH42" s="10"/>
      <c r="EI42" s="10"/>
      <c r="EJ42" s="10"/>
      <c r="EK42" s="10"/>
      <c r="EL42" s="10"/>
      <c r="EM42" s="10"/>
      <c r="EN42" s="10"/>
      <c r="EO42" s="10"/>
      <c r="EP42" s="10"/>
      <c r="EQ42" s="10"/>
      <c r="ER42" s="10"/>
      <c r="ES42" s="10"/>
      <c r="ET42" s="10"/>
      <c r="EU42" s="10"/>
      <c r="EV42" s="10"/>
      <c r="EW42" s="10"/>
      <c r="EX42" s="10"/>
      <c r="EY42" s="10"/>
      <c r="EZ42" s="10"/>
      <c r="FA42" s="10"/>
      <c r="FB42" s="10"/>
      <c r="FC42" s="10"/>
      <c r="FD42" s="10"/>
      <c r="FE42" s="10"/>
      <c r="FF42" s="10"/>
      <c r="FG42" s="10"/>
      <c r="FH42" s="10"/>
      <c r="FI42" s="10"/>
      <c r="FJ42" s="10"/>
      <c r="FK42" s="10"/>
      <c r="FL42" s="10"/>
      <c r="FM42" s="10"/>
      <c r="FN42" s="10"/>
      <c r="FO42" s="10"/>
      <c r="FP42" s="10"/>
      <c r="FQ42" s="10"/>
      <c r="FR42" s="10"/>
      <c r="FS42" s="10"/>
      <c r="FT42" s="10"/>
      <c r="FU42" s="10"/>
      <c r="FV42" s="10"/>
      <c r="FW42" s="10"/>
      <c r="FX42" s="10"/>
      <c r="FY42" s="10"/>
      <c r="FZ42" s="10"/>
      <c r="GA42" s="10"/>
      <c r="GB42" s="10"/>
      <c r="GC42" s="10"/>
      <c r="GD42" s="10"/>
      <c r="GE42" s="10"/>
      <c r="GF42" s="10"/>
      <c r="GG42" s="10"/>
    </row>
    <row r="43" spans="1:189" ht="14.25" customHeight="1" x14ac:dyDescent="0.2">
      <c r="A43" s="113">
        <v>43992.333333333336</v>
      </c>
      <c r="B43" s="10"/>
      <c r="C43" s="10"/>
      <c r="D43" s="10"/>
      <c r="E43" s="10"/>
      <c r="F43" s="10"/>
      <c r="G43" s="10"/>
      <c r="H43" s="10"/>
      <c r="I43" s="10"/>
      <c r="J43" s="10"/>
      <c r="K43" s="10"/>
      <c r="L43" s="10"/>
      <c r="M43" s="10"/>
      <c r="N43" s="10"/>
      <c r="O43" s="114"/>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c r="DU43" s="10"/>
      <c r="DV43" s="10"/>
      <c r="DW43" s="10"/>
      <c r="DX43" s="10"/>
      <c r="DY43" s="10"/>
      <c r="DZ43" s="10"/>
      <c r="EA43" s="10"/>
      <c r="EB43" s="10"/>
      <c r="EC43" s="10"/>
      <c r="ED43" s="10"/>
      <c r="EE43" s="10"/>
      <c r="EF43" s="10"/>
      <c r="EG43" s="10"/>
      <c r="EH43" s="10"/>
      <c r="EI43" s="10"/>
      <c r="EJ43" s="10"/>
      <c r="EK43" s="10"/>
      <c r="EL43" s="10"/>
      <c r="EM43" s="10"/>
      <c r="EN43" s="10"/>
      <c r="EO43" s="10"/>
      <c r="EP43" s="10"/>
      <c r="EQ43" s="10"/>
      <c r="ER43" s="10"/>
      <c r="ES43" s="10"/>
      <c r="ET43" s="10"/>
      <c r="EU43" s="10"/>
      <c r="EV43" s="10"/>
      <c r="EW43" s="10"/>
      <c r="EX43" s="10"/>
      <c r="EY43" s="10"/>
      <c r="EZ43" s="10"/>
      <c r="FA43" s="10"/>
      <c r="FB43" s="10"/>
      <c r="FC43" s="10"/>
      <c r="FD43" s="10"/>
      <c r="FE43" s="10"/>
      <c r="FF43" s="10"/>
      <c r="FG43" s="10"/>
      <c r="FH43" s="10"/>
      <c r="FI43" s="10"/>
      <c r="FJ43" s="10"/>
      <c r="FK43" s="10"/>
      <c r="FL43" s="10"/>
      <c r="FM43" s="10"/>
      <c r="FN43" s="10"/>
      <c r="FO43" s="10"/>
      <c r="FP43" s="10"/>
      <c r="FQ43" s="10"/>
      <c r="FR43" s="10"/>
      <c r="FS43" s="10"/>
      <c r="FT43" s="10"/>
      <c r="FU43" s="10"/>
      <c r="FV43" s="10"/>
      <c r="FW43" s="10"/>
      <c r="FX43" s="10"/>
      <c r="FY43" s="10"/>
      <c r="FZ43" s="10"/>
      <c r="GA43" s="10"/>
      <c r="GB43" s="10"/>
      <c r="GC43" s="10"/>
      <c r="GD43" s="10"/>
      <c r="GE43" s="10"/>
      <c r="GF43" s="10"/>
      <c r="GG43" s="10"/>
    </row>
    <row r="44" spans="1:189" ht="14.25" customHeight="1" x14ac:dyDescent="0.2">
      <c r="A44" s="113">
        <v>43993.333333333336</v>
      </c>
      <c r="B44" s="10"/>
      <c r="C44" s="10"/>
      <c r="D44" s="10"/>
      <c r="E44" s="10"/>
      <c r="F44" s="10"/>
      <c r="G44" s="10"/>
      <c r="H44" s="10"/>
      <c r="I44" s="10"/>
      <c r="J44" s="10"/>
      <c r="K44" s="10"/>
      <c r="L44" s="10"/>
      <c r="M44" s="10"/>
      <c r="N44" s="10"/>
      <c r="O44" s="114"/>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0"/>
      <c r="FN44" s="10"/>
      <c r="FO44" s="10"/>
      <c r="FP44" s="10"/>
      <c r="FQ44" s="10"/>
      <c r="FR44" s="10"/>
      <c r="FS44" s="10"/>
      <c r="FT44" s="10"/>
      <c r="FU44" s="10"/>
      <c r="FV44" s="10"/>
      <c r="FW44" s="10"/>
      <c r="FX44" s="10"/>
      <c r="FY44" s="10"/>
      <c r="FZ44" s="10"/>
      <c r="GA44" s="10"/>
      <c r="GB44" s="10"/>
      <c r="GC44" s="10"/>
      <c r="GD44" s="10"/>
      <c r="GE44" s="10"/>
      <c r="GF44" s="10"/>
      <c r="GG44" s="10"/>
    </row>
    <row r="45" spans="1:189" ht="14.25" customHeight="1" x14ac:dyDescent="0.2">
      <c r="A45" s="113">
        <v>43994.333333333336</v>
      </c>
      <c r="B45" s="10"/>
      <c r="C45" s="10"/>
      <c r="D45" s="10"/>
      <c r="E45" s="10"/>
      <c r="F45" s="10"/>
      <c r="G45" s="10"/>
      <c r="H45" s="10"/>
      <c r="I45" s="10"/>
      <c r="J45" s="10"/>
      <c r="K45" s="10"/>
      <c r="L45" s="10"/>
      <c r="M45" s="10"/>
      <c r="N45" s="10"/>
      <c r="O45" s="114"/>
      <c r="P45" s="10"/>
      <c r="Q45" s="11"/>
      <c r="R45" s="11"/>
      <c r="S45" s="11"/>
      <c r="T45" s="10"/>
      <c r="U45" s="10"/>
      <c r="V45" s="10"/>
      <c r="W45" s="10"/>
      <c r="X45" s="10"/>
      <c r="Y45" s="10"/>
      <c r="Z45" s="10"/>
      <c r="AA45" s="10"/>
      <c r="AB45" s="10"/>
      <c r="AC45" s="10"/>
      <c r="AD45" s="11"/>
      <c r="AE45" s="11"/>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2"/>
      <c r="BI45" s="12"/>
      <c r="BJ45" s="12"/>
      <c r="BK45" s="12"/>
      <c r="BL45" s="12"/>
      <c r="BM45" s="12"/>
      <c r="BN45" s="10"/>
      <c r="BO45" s="10"/>
      <c r="BP45" s="10"/>
      <c r="BQ45" s="10"/>
      <c r="BR45" s="10"/>
      <c r="BS45" s="10"/>
      <c r="BT45" s="12"/>
      <c r="BU45" s="12"/>
      <c r="BV45" s="10"/>
      <c r="BW45" s="10"/>
      <c r="BX45" s="10"/>
      <c r="BY45" s="10"/>
      <c r="BZ45" s="10"/>
      <c r="CA45" s="10"/>
      <c r="CB45" s="10"/>
      <c r="CC45" s="10"/>
      <c r="CD45" s="10"/>
      <c r="CE45" s="10"/>
      <c r="CF45" s="10"/>
      <c r="CG45" s="10"/>
      <c r="CH45" s="10"/>
      <c r="CI45" s="10"/>
      <c r="CJ45" s="10"/>
      <c r="CK45" s="10"/>
      <c r="CL45" s="10"/>
      <c r="CM45" s="10"/>
      <c r="CN45" s="10"/>
      <c r="CO45" s="10"/>
      <c r="CP45" s="10"/>
      <c r="CQ45" s="10"/>
      <c r="CR45" s="10"/>
      <c r="CS45" s="10"/>
      <c r="CT45" s="11"/>
      <c r="CU45" s="12"/>
      <c r="CV45" s="10"/>
      <c r="CW45" s="10"/>
      <c r="CX45" s="12"/>
      <c r="CY45" s="12"/>
      <c r="CZ45" s="10"/>
      <c r="DA45" s="10"/>
      <c r="DB45" s="10"/>
      <c r="DC45" s="10"/>
      <c r="DD45" s="10"/>
      <c r="DE45" s="10"/>
      <c r="DF45" s="10"/>
      <c r="DG45" s="10"/>
      <c r="DH45" s="10"/>
      <c r="DI45" s="10"/>
      <c r="DJ45" s="10"/>
      <c r="DK45" s="10"/>
      <c r="DL45" s="10"/>
      <c r="DM45" s="10"/>
      <c r="DN45" s="10"/>
      <c r="DO45" s="10"/>
      <c r="DP45" s="10"/>
      <c r="DQ45" s="10"/>
      <c r="DR45" s="12"/>
      <c r="DS45" s="12"/>
      <c r="DT45" s="10"/>
      <c r="DU45" s="10"/>
      <c r="DV45" s="10"/>
      <c r="DW45" s="10"/>
      <c r="DX45" s="10"/>
      <c r="DY45" s="10"/>
      <c r="DZ45" s="10"/>
      <c r="EA45" s="10"/>
      <c r="EB45" s="10"/>
      <c r="EC45" s="10"/>
      <c r="ED45" s="10"/>
      <c r="EE45" s="10"/>
      <c r="EF45" s="10"/>
      <c r="EG45" s="10"/>
      <c r="EH45" s="10"/>
      <c r="EI45" s="10"/>
      <c r="EJ45" s="10"/>
      <c r="EK45" s="10"/>
      <c r="EL45" s="10"/>
      <c r="EM45" s="10"/>
      <c r="EN45" s="10"/>
      <c r="EO45" s="10"/>
      <c r="EP45" s="10"/>
      <c r="EQ45" s="10"/>
      <c r="ER45" s="10"/>
      <c r="ES45" s="10"/>
      <c r="ET45" s="10"/>
      <c r="EU45" s="10"/>
      <c r="EV45" s="12"/>
      <c r="EW45" s="12"/>
      <c r="EX45" s="12"/>
      <c r="EY45" s="12"/>
      <c r="EZ45" s="12"/>
      <c r="FA45" s="12"/>
      <c r="FB45" s="12"/>
      <c r="FC45" s="13"/>
      <c r="FD45" s="13"/>
      <c r="FE45" s="12"/>
      <c r="FF45" s="10"/>
      <c r="FG45" s="10"/>
      <c r="FH45" s="10"/>
      <c r="FI45" s="10"/>
      <c r="FJ45" s="10"/>
      <c r="FK45" s="10"/>
      <c r="FL45" s="10"/>
      <c r="FM45" s="10"/>
      <c r="FN45" s="12"/>
      <c r="FO45" s="12"/>
      <c r="FP45" s="10"/>
      <c r="FQ45" s="10"/>
      <c r="FR45" s="10"/>
      <c r="FS45" s="10"/>
      <c r="FT45" s="10"/>
      <c r="FU45" s="10"/>
      <c r="FV45" s="10"/>
      <c r="FW45" s="10"/>
      <c r="FX45" s="10"/>
      <c r="FY45" s="10"/>
      <c r="FZ45" s="10"/>
      <c r="GA45" s="10"/>
      <c r="GB45" s="10"/>
      <c r="GC45" s="10"/>
      <c r="GD45" s="10"/>
      <c r="GE45" s="10"/>
      <c r="GF45" s="10"/>
      <c r="GG45" s="10"/>
    </row>
    <row r="46" spans="1:189" ht="14.25" customHeight="1" x14ac:dyDescent="0.2">
      <c r="A46" s="115">
        <v>43997.333333333336</v>
      </c>
      <c r="B46" s="10"/>
      <c r="C46" s="10"/>
      <c r="D46" s="10"/>
      <c r="E46" s="10"/>
      <c r="F46" s="10"/>
      <c r="G46" s="10"/>
      <c r="H46" s="10"/>
      <c r="I46" s="10"/>
      <c r="J46" s="10"/>
      <c r="K46" s="10"/>
      <c r="L46" s="10"/>
      <c r="M46" s="10"/>
      <c r="N46" s="10"/>
      <c r="O46" s="114"/>
      <c r="P46" s="10"/>
      <c r="Q46" s="11"/>
      <c r="R46" s="11"/>
      <c r="S46" s="11"/>
      <c r="T46" s="10"/>
      <c r="U46" s="10"/>
      <c r="V46" s="10"/>
      <c r="W46" s="10"/>
      <c r="X46" s="10"/>
      <c r="Y46" s="10"/>
      <c r="Z46" s="10"/>
      <c r="AA46" s="10"/>
      <c r="AB46" s="10"/>
      <c r="AC46" s="10"/>
      <c r="AD46" s="11"/>
      <c r="AE46" s="11"/>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c r="BG46" s="10"/>
      <c r="BH46" s="12"/>
      <c r="BI46" s="12"/>
      <c r="BJ46" s="12"/>
      <c r="BK46" s="12"/>
      <c r="BL46" s="12"/>
      <c r="BM46" s="12"/>
      <c r="BN46" s="10"/>
      <c r="BO46" s="10"/>
      <c r="BP46" s="10"/>
      <c r="BQ46" s="10"/>
      <c r="BR46" s="10"/>
      <c r="BS46" s="10"/>
      <c r="BT46" s="12"/>
      <c r="BU46" s="12"/>
      <c r="BV46" s="10"/>
      <c r="BW46" s="10"/>
      <c r="BX46" s="10"/>
      <c r="BY46" s="10"/>
      <c r="BZ46" s="10"/>
      <c r="CA46" s="10"/>
      <c r="CB46" s="10"/>
      <c r="CC46" s="10"/>
      <c r="CD46" s="10"/>
      <c r="CE46" s="10"/>
      <c r="CF46" s="10"/>
      <c r="CG46" s="10"/>
      <c r="CH46" s="10"/>
      <c r="CI46" s="10"/>
      <c r="CJ46" s="10"/>
      <c r="CK46" s="10"/>
      <c r="CL46" s="10"/>
      <c r="CM46" s="10"/>
      <c r="CN46" s="10"/>
      <c r="CO46" s="10"/>
      <c r="CP46" s="10"/>
      <c r="CQ46" s="10"/>
      <c r="CR46" s="10"/>
      <c r="CS46" s="10"/>
      <c r="CT46" s="11"/>
      <c r="CU46" s="12"/>
      <c r="CV46" s="10"/>
      <c r="CW46" s="10"/>
      <c r="CX46" s="12"/>
      <c r="CY46" s="12"/>
      <c r="CZ46" s="10"/>
      <c r="DA46" s="10"/>
      <c r="DB46" s="10"/>
      <c r="DC46" s="10"/>
      <c r="DD46" s="10"/>
      <c r="DE46" s="10"/>
      <c r="DF46" s="10"/>
      <c r="DG46" s="10"/>
      <c r="DH46" s="10"/>
      <c r="DI46" s="10"/>
      <c r="DJ46" s="10"/>
      <c r="DK46" s="10"/>
      <c r="DL46" s="10"/>
      <c r="DM46" s="10"/>
      <c r="DN46" s="10"/>
      <c r="DO46" s="10"/>
      <c r="DP46" s="10"/>
      <c r="DQ46" s="10"/>
      <c r="DR46" s="12"/>
      <c r="DS46" s="12"/>
      <c r="DT46" s="10"/>
      <c r="DU46" s="10"/>
      <c r="DV46" s="10"/>
      <c r="DW46" s="10"/>
      <c r="DX46" s="10"/>
      <c r="DY46" s="10"/>
      <c r="DZ46" s="10"/>
      <c r="EA46" s="10"/>
      <c r="EB46" s="10"/>
      <c r="EC46" s="10"/>
      <c r="ED46" s="10"/>
      <c r="EE46" s="10"/>
      <c r="EF46" s="10"/>
      <c r="EG46" s="10"/>
      <c r="EH46" s="10"/>
      <c r="EI46" s="10"/>
      <c r="EJ46" s="10"/>
      <c r="EK46" s="10"/>
      <c r="EL46" s="10"/>
      <c r="EM46" s="10"/>
      <c r="EN46" s="10"/>
      <c r="EO46" s="10"/>
      <c r="EP46" s="10"/>
      <c r="EQ46" s="10"/>
      <c r="ER46" s="10"/>
      <c r="ES46" s="10"/>
      <c r="ET46" s="10"/>
      <c r="EU46" s="10"/>
      <c r="EV46" s="12"/>
      <c r="EW46" s="12"/>
      <c r="EX46" s="12"/>
      <c r="EY46" s="12"/>
      <c r="EZ46" s="12"/>
      <c r="FA46" s="12"/>
      <c r="FB46" s="12"/>
      <c r="FC46" s="13"/>
      <c r="FD46" s="13"/>
      <c r="FE46" s="12"/>
      <c r="FF46" s="10"/>
      <c r="FG46" s="10"/>
      <c r="FH46" s="10"/>
      <c r="FI46" s="10"/>
      <c r="FJ46" s="10"/>
      <c r="FK46" s="10"/>
      <c r="FL46" s="10"/>
      <c r="FM46" s="10"/>
      <c r="FN46" s="12"/>
      <c r="FO46" s="12"/>
      <c r="FP46" s="10"/>
      <c r="FQ46" s="10"/>
      <c r="FR46" s="10"/>
      <c r="FS46" s="10"/>
      <c r="FT46" s="10"/>
      <c r="FU46" s="10"/>
      <c r="FV46" s="10"/>
      <c r="FW46" s="10"/>
      <c r="FX46" s="10"/>
      <c r="FY46" s="10"/>
      <c r="FZ46" s="10"/>
      <c r="GA46" s="10"/>
      <c r="GB46" s="10"/>
      <c r="GC46" s="10"/>
      <c r="GD46" s="10"/>
      <c r="GE46" s="10"/>
      <c r="GF46" s="10"/>
      <c r="GG46" s="10"/>
    </row>
    <row r="47" spans="1:189" ht="14.25" customHeight="1" x14ac:dyDescent="0.2">
      <c r="A47" s="115">
        <v>43998.333333333336</v>
      </c>
      <c r="B47" s="10"/>
      <c r="C47" s="10"/>
      <c r="D47" s="10"/>
      <c r="E47" s="10"/>
      <c r="F47" s="10"/>
      <c r="G47" s="10"/>
      <c r="H47" s="10"/>
      <c r="I47" s="10"/>
      <c r="J47" s="10"/>
      <c r="K47" s="10"/>
      <c r="L47" s="10"/>
      <c r="M47" s="10"/>
      <c r="N47" s="10"/>
      <c r="O47" s="114"/>
      <c r="P47" s="10"/>
      <c r="Q47" s="11"/>
      <c r="R47" s="11"/>
      <c r="S47" s="11"/>
      <c r="T47" s="10"/>
      <c r="U47" s="10"/>
      <c r="V47" s="10"/>
      <c r="W47" s="10"/>
      <c r="X47" s="10"/>
      <c r="Y47" s="10"/>
      <c r="Z47" s="10"/>
      <c r="AA47" s="10"/>
      <c r="AB47" s="10"/>
      <c r="AC47" s="10"/>
      <c r="AD47" s="11"/>
      <c r="AE47" s="11"/>
      <c r="AF47" s="10"/>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0"/>
      <c r="BE47" s="10"/>
      <c r="BF47" s="10"/>
      <c r="BG47" s="10"/>
      <c r="BH47" s="12"/>
      <c r="BI47" s="12"/>
      <c r="BJ47" s="12"/>
      <c r="BK47" s="12"/>
      <c r="BL47" s="12"/>
      <c r="BM47" s="12"/>
      <c r="BN47" s="10"/>
      <c r="BO47" s="10"/>
      <c r="BP47" s="10"/>
      <c r="BQ47" s="10"/>
      <c r="BR47" s="10"/>
      <c r="BS47" s="10"/>
      <c r="BT47" s="12"/>
      <c r="BU47" s="12"/>
      <c r="BV47" s="10"/>
      <c r="BW47" s="10"/>
      <c r="BX47" s="10"/>
      <c r="BY47" s="10"/>
      <c r="BZ47" s="10"/>
      <c r="CA47" s="10"/>
      <c r="CB47" s="10"/>
      <c r="CC47" s="10"/>
      <c r="CD47" s="10"/>
      <c r="CE47" s="10"/>
      <c r="CF47" s="10"/>
      <c r="CG47" s="10"/>
      <c r="CH47" s="10"/>
      <c r="CI47" s="10"/>
      <c r="CJ47" s="10"/>
      <c r="CK47" s="10"/>
      <c r="CL47" s="10"/>
      <c r="CM47" s="10"/>
      <c r="CN47" s="10"/>
      <c r="CO47" s="10"/>
      <c r="CP47" s="10"/>
      <c r="CQ47" s="10"/>
      <c r="CR47" s="10"/>
      <c r="CS47" s="10"/>
      <c r="CT47" s="11"/>
      <c r="CU47" s="12"/>
      <c r="CV47" s="10"/>
      <c r="CW47" s="10"/>
      <c r="CX47" s="12"/>
      <c r="CY47" s="12"/>
      <c r="CZ47" s="10"/>
      <c r="DA47" s="10"/>
      <c r="DB47" s="10"/>
      <c r="DC47" s="10"/>
      <c r="DD47" s="10"/>
      <c r="DE47" s="10"/>
      <c r="DF47" s="10"/>
      <c r="DG47" s="10"/>
      <c r="DH47" s="10"/>
      <c r="DI47" s="10"/>
      <c r="DJ47" s="10"/>
      <c r="DK47" s="10"/>
      <c r="DL47" s="10"/>
      <c r="DM47" s="10"/>
      <c r="DN47" s="10"/>
      <c r="DO47" s="10"/>
      <c r="DP47" s="10"/>
      <c r="DQ47" s="10"/>
      <c r="DR47" s="12"/>
      <c r="DS47" s="12"/>
      <c r="DT47" s="10"/>
      <c r="DU47" s="10"/>
      <c r="DV47" s="10"/>
      <c r="DW47" s="10"/>
      <c r="DX47" s="10"/>
      <c r="DY47" s="10"/>
      <c r="DZ47" s="10"/>
      <c r="EA47" s="10"/>
      <c r="EB47" s="10"/>
      <c r="EC47" s="10"/>
      <c r="ED47" s="10"/>
      <c r="EE47" s="10"/>
      <c r="EF47" s="10"/>
      <c r="EG47" s="10"/>
      <c r="EH47" s="10"/>
      <c r="EI47" s="10"/>
      <c r="EJ47" s="10"/>
      <c r="EK47" s="10"/>
      <c r="EL47" s="10"/>
      <c r="EM47" s="10"/>
      <c r="EN47" s="10"/>
      <c r="EO47" s="10"/>
      <c r="EP47" s="10"/>
      <c r="EQ47" s="10"/>
      <c r="ER47" s="10"/>
      <c r="ES47" s="10"/>
      <c r="ET47" s="10"/>
      <c r="EU47" s="10"/>
      <c r="EV47" s="12"/>
      <c r="EW47" s="12"/>
      <c r="EX47" s="12"/>
      <c r="EY47" s="12"/>
      <c r="EZ47" s="12"/>
      <c r="FA47" s="12"/>
      <c r="FB47" s="12"/>
      <c r="FC47" s="13"/>
      <c r="FD47" s="13"/>
      <c r="FE47" s="12"/>
      <c r="FF47" s="10"/>
      <c r="FG47" s="10"/>
      <c r="FH47" s="10"/>
      <c r="FI47" s="10"/>
      <c r="FJ47" s="10"/>
      <c r="FK47" s="10"/>
      <c r="FL47" s="10"/>
      <c r="FM47" s="10"/>
      <c r="FN47" s="12"/>
      <c r="FO47" s="12"/>
      <c r="FP47" s="10"/>
      <c r="FQ47" s="10"/>
      <c r="FR47" s="10"/>
      <c r="FS47" s="10"/>
      <c r="FT47" s="10"/>
      <c r="FU47" s="10"/>
      <c r="FV47" s="10"/>
      <c r="FW47" s="10"/>
      <c r="FX47" s="10"/>
      <c r="FY47" s="10"/>
      <c r="FZ47" s="10"/>
      <c r="GA47" s="10"/>
      <c r="GB47" s="10"/>
      <c r="GC47" s="10"/>
      <c r="GD47" s="10"/>
      <c r="GE47" s="10"/>
      <c r="GF47" s="10"/>
      <c r="GG47" s="10"/>
    </row>
    <row r="48" spans="1:189" ht="14.25" customHeight="1" x14ac:dyDescent="0.2">
      <c r="A48" s="115">
        <v>43999.333333333336</v>
      </c>
      <c r="B48" s="10"/>
      <c r="C48" s="10"/>
      <c r="D48" s="10"/>
      <c r="E48" s="10"/>
      <c r="F48" s="10"/>
      <c r="G48" s="10"/>
      <c r="H48" s="10"/>
      <c r="I48" s="10"/>
      <c r="J48" s="10"/>
      <c r="K48" s="10"/>
      <c r="L48" s="10"/>
      <c r="M48" s="10"/>
      <c r="N48" s="10"/>
      <c r="O48" s="114"/>
      <c r="P48" s="10"/>
      <c r="Q48" s="11"/>
      <c r="R48" s="11"/>
      <c r="S48" s="11"/>
      <c r="T48" s="10"/>
      <c r="U48" s="10"/>
      <c r="V48" s="10"/>
      <c r="W48" s="10"/>
      <c r="X48" s="10"/>
      <c r="Y48" s="10"/>
      <c r="Z48" s="10"/>
      <c r="AA48" s="10"/>
      <c r="AB48" s="10"/>
      <c r="AC48" s="10"/>
      <c r="AD48" s="11"/>
      <c r="AE48" s="11"/>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10"/>
      <c r="BF48" s="10"/>
      <c r="BG48" s="10"/>
      <c r="BH48" s="12"/>
      <c r="BI48" s="12"/>
      <c r="BJ48" s="12"/>
      <c r="BK48" s="12"/>
      <c r="BL48" s="12"/>
      <c r="BM48" s="12"/>
      <c r="BN48" s="10"/>
      <c r="BO48" s="10"/>
      <c r="BP48" s="10"/>
      <c r="BQ48" s="10"/>
      <c r="BR48" s="10"/>
      <c r="BS48" s="10"/>
      <c r="BT48" s="12"/>
      <c r="BU48" s="12"/>
      <c r="BV48" s="10"/>
      <c r="BW48" s="10"/>
      <c r="BX48" s="10"/>
      <c r="BY48" s="10"/>
      <c r="BZ48" s="10"/>
      <c r="CA48" s="10"/>
      <c r="CB48" s="10"/>
      <c r="CC48" s="10"/>
      <c r="CD48" s="10"/>
      <c r="CE48" s="10"/>
      <c r="CF48" s="10"/>
      <c r="CG48" s="10"/>
      <c r="CH48" s="10"/>
      <c r="CI48" s="10"/>
      <c r="CJ48" s="10"/>
      <c r="CK48" s="10"/>
      <c r="CL48" s="10"/>
      <c r="CM48" s="10"/>
      <c r="CN48" s="10"/>
      <c r="CO48" s="10"/>
      <c r="CP48" s="10"/>
      <c r="CQ48" s="10"/>
      <c r="CR48" s="10"/>
      <c r="CS48" s="10"/>
      <c r="CT48" s="11"/>
      <c r="CU48" s="12"/>
      <c r="CV48" s="10"/>
      <c r="CW48" s="10"/>
      <c r="CX48" s="12"/>
      <c r="CY48" s="12"/>
      <c r="CZ48" s="10"/>
      <c r="DA48" s="10"/>
      <c r="DB48" s="10"/>
      <c r="DC48" s="10"/>
      <c r="DD48" s="10"/>
      <c r="DE48" s="10"/>
      <c r="DF48" s="10"/>
      <c r="DG48" s="10"/>
      <c r="DH48" s="10"/>
      <c r="DI48" s="10"/>
      <c r="DJ48" s="10"/>
      <c r="DK48" s="10"/>
      <c r="DL48" s="10"/>
      <c r="DM48" s="10"/>
      <c r="DN48" s="10"/>
      <c r="DO48" s="10"/>
      <c r="DP48" s="10"/>
      <c r="DQ48" s="10"/>
      <c r="DR48" s="12"/>
      <c r="DS48" s="12"/>
      <c r="DT48" s="10"/>
      <c r="DU48" s="10"/>
      <c r="DV48" s="10"/>
      <c r="DW48" s="10"/>
      <c r="DX48" s="10"/>
      <c r="DY48" s="10"/>
      <c r="DZ48" s="10"/>
      <c r="EA48" s="10"/>
      <c r="EB48" s="10"/>
      <c r="EC48" s="10"/>
      <c r="ED48" s="10"/>
      <c r="EE48" s="10"/>
      <c r="EF48" s="10"/>
      <c r="EG48" s="10"/>
      <c r="EH48" s="10"/>
      <c r="EI48" s="10"/>
      <c r="EJ48" s="10"/>
      <c r="EK48" s="10"/>
      <c r="EL48" s="10"/>
      <c r="EM48" s="10"/>
      <c r="EN48" s="10"/>
      <c r="EO48" s="10"/>
      <c r="EP48" s="10"/>
      <c r="EQ48" s="10"/>
      <c r="ER48" s="10"/>
      <c r="ES48" s="10"/>
      <c r="ET48" s="10"/>
      <c r="EU48" s="10"/>
      <c r="EV48" s="12"/>
      <c r="EW48" s="12"/>
      <c r="EX48" s="12"/>
      <c r="EY48" s="12"/>
      <c r="EZ48" s="12"/>
      <c r="FA48" s="12"/>
      <c r="FB48" s="12"/>
      <c r="FC48" s="13"/>
      <c r="FD48" s="13"/>
      <c r="FE48" s="12"/>
      <c r="FF48" s="10"/>
      <c r="FG48" s="10"/>
      <c r="FH48" s="10"/>
      <c r="FI48" s="10"/>
      <c r="FJ48" s="10"/>
      <c r="FK48" s="10"/>
      <c r="FL48" s="10"/>
      <c r="FM48" s="10"/>
      <c r="FN48" s="12"/>
      <c r="FO48" s="12"/>
      <c r="FP48" s="10"/>
      <c r="FQ48" s="10"/>
      <c r="FR48" s="10"/>
      <c r="FS48" s="10"/>
      <c r="FT48" s="10"/>
      <c r="FU48" s="10"/>
      <c r="FV48" s="10"/>
      <c r="FW48" s="10"/>
      <c r="FX48" s="10"/>
      <c r="FY48" s="10"/>
      <c r="FZ48" s="10"/>
      <c r="GA48" s="10"/>
      <c r="GB48" s="10"/>
      <c r="GC48" s="10"/>
      <c r="GD48" s="10"/>
      <c r="GE48" s="10"/>
      <c r="GF48" s="10"/>
      <c r="GG48" s="10"/>
    </row>
    <row r="49" spans="1:189" ht="14.25" customHeight="1" x14ac:dyDescent="0.2">
      <c r="A49" s="115">
        <v>44000</v>
      </c>
      <c r="B49" s="10"/>
      <c r="C49" s="10"/>
      <c r="D49" s="10"/>
      <c r="E49" s="10"/>
      <c r="F49" s="10"/>
      <c r="G49" s="10"/>
      <c r="H49" s="10"/>
      <c r="I49" s="10"/>
      <c r="J49" s="10"/>
      <c r="K49" s="10"/>
      <c r="L49" s="10"/>
      <c r="M49" s="10"/>
      <c r="N49" s="10"/>
      <c r="O49" s="114"/>
      <c r="P49" s="10"/>
      <c r="Q49" s="11"/>
      <c r="R49" s="11"/>
      <c r="S49" s="11"/>
      <c r="T49" s="10"/>
      <c r="U49" s="10"/>
      <c r="V49" s="10"/>
      <c r="W49" s="10"/>
      <c r="X49" s="10"/>
      <c r="Y49" s="10"/>
      <c r="Z49" s="10"/>
      <c r="AA49" s="10"/>
      <c r="AB49" s="10"/>
      <c r="AC49" s="10"/>
      <c r="AD49" s="11"/>
      <c r="AE49" s="11"/>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0"/>
      <c r="BF49" s="10"/>
      <c r="BG49" s="10"/>
      <c r="BH49" s="12"/>
      <c r="BI49" s="12"/>
      <c r="BJ49" s="12"/>
      <c r="BK49" s="12"/>
      <c r="BL49" s="12"/>
      <c r="BM49" s="12"/>
      <c r="BN49" s="10"/>
      <c r="BO49" s="10"/>
      <c r="BP49" s="10"/>
      <c r="BQ49" s="10"/>
      <c r="BR49" s="10"/>
      <c r="BS49" s="10"/>
      <c r="BT49" s="12"/>
      <c r="BU49" s="12"/>
      <c r="BV49" s="10"/>
      <c r="BW49" s="10"/>
      <c r="BX49" s="10"/>
      <c r="BY49" s="10"/>
      <c r="BZ49" s="10"/>
      <c r="CA49" s="10"/>
      <c r="CB49" s="10"/>
      <c r="CC49" s="10"/>
      <c r="CD49" s="10"/>
      <c r="CE49" s="10"/>
      <c r="CF49" s="10"/>
      <c r="CG49" s="10"/>
      <c r="CH49" s="10"/>
      <c r="CI49" s="10"/>
      <c r="CJ49" s="10"/>
      <c r="CK49" s="10"/>
      <c r="CL49" s="10"/>
      <c r="CM49" s="10"/>
      <c r="CN49" s="10"/>
      <c r="CO49" s="10"/>
      <c r="CP49" s="10"/>
      <c r="CQ49" s="10"/>
      <c r="CR49" s="10"/>
      <c r="CS49" s="10"/>
      <c r="CT49" s="11"/>
      <c r="CU49" s="12"/>
      <c r="CV49" s="10"/>
      <c r="CW49" s="10"/>
      <c r="CX49" s="12"/>
      <c r="CY49" s="12"/>
      <c r="CZ49" s="10"/>
      <c r="DA49" s="10"/>
      <c r="DB49" s="10"/>
      <c r="DC49" s="10"/>
      <c r="DD49" s="10"/>
      <c r="DE49" s="10"/>
      <c r="DF49" s="10"/>
      <c r="DG49" s="10"/>
      <c r="DH49" s="10"/>
      <c r="DI49" s="10"/>
      <c r="DJ49" s="10"/>
      <c r="DK49" s="10"/>
      <c r="DL49" s="10"/>
      <c r="DM49" s="10"/>
      <c r="DN49" s="10"/>
      <c r="DO49" s="10"/>
      <c r="DP49" s="10"/>
      <c r="DQ49" s="10"/>
      <c r="DR49" s="12"/>
      <c r="DS49" s="12"/>
      <c r="DT49" s="10"/>
      <c r="DU49" s="10"/>
      <c r="DV49" s="10"/>
      <c r="DW49" s="10"/>
      <c r="DX49" s="10"/>
      <c r="DY49" s="10"/>
      <c r="DZ49" s="10"/>
      <c r="EA49" s="10"/>
      <c r="EB49" s="10"/>
      <c r="EC49" s="10"/>
      <c r="ED49" s="10"/>
      <c r="EE49" s="10"/>
      <c r="EF49" s="10"/>
      <c r="EG49" s="10"/>
      <c r="EH49" s="10"/>
      <c r="EI49" s="10"/>
      <c r="EJ49" s="10"/>
      <c r="EK49" s="10"/>
      <c r="EL49" s="10"/>
      <c r="EM49" s="10"/>
      <c r="EN49" s="10"/>
      <c r="EO49" s="10"/>
      <c r="EP49" s="10"/>
      <c r="EQ49" s="10"/>
      <c r="ER49" s="10"/>
      <c r="ES49" s="10"/>
      <c r="ET49" s="10"/>
      <c r="EU49" s="10"/>
      <c r="EV49" s="12"/>
      <c r="EW49" s="12"/>
      <c r="EX49" s="12"/>
      <c r="EY49" s="12"/>
      <c r="EZ49" s="12"/>
      <c r="FA49" s="12"/>
      <c r="FB49" s="12"/>
      <c r="FC49" s="13"/>
      <c r="FD49" s="13"/>
      <c r="FE49" s="12"/>
      <c r="FF49" s="10"/>
      <c r="FG49" s="10"/>
      <c r="FH49" s="10"/>
      <c r="FI49" s="10"/>
      <c r="FJ49" s="10"/>
      <c r="FK49" s="10"/>
      <c r="FL49" s="10"/>
      <c r="FM49" s="10"/>
      <c r="FN49" s="12"/>
      <c r="FO49" s="12"/>
      <c r="FP49" s="10"/>
      <c r="FQ49" s="10"/>
      <c r="FR49" s="10"/>
      <c r="FS49" s="10"/>
      <c r="FT49" s="10"/>
      <c r="FU49" s="10"/>
      <c r="FV49" s="10"/>
      <c r="FW49" s="10"/>
      <c r="FX49" s="10"/>
      <c r="FY49" s="10"/>
      <c r="FZ49" s="10"/>
      <c r="GA49" s="10"/>
      <c r="GB49" s="10"/>
      <c r="GC49" s="10"/>
      <c r="GD49" s="10"/>
      <c r="GE49" s="10"/>
      <c r="GF49" s="10"/>
      <c r="GG49" s="10"/>
    </row>
    <row r="50" spans="1:189" ht="14.25" customHeight="1" x14ac:dyDescent="0.2">
      <c r="A50" s="115">
        <v>44001</v>
      </c>
      <c r="B50" s="10"/>
      <c r="C50" s="10"/>
      <c r="D50" s="10"/>
      <c r="E50" s="10"/>
      <c r="F50" s="10"/>
      <c r="G50" s="10"/>
      <c r="H50" s="10"/>
      <c r="I50" s="10"/>
      <c r="J50" s="10"/>
      <c r="K50" s="10"/>
      <c r="L50" s="10"/>
      <c r="M50" s="10"/>
      <c r="N50" s="10"/>
      <c r="O50" s="114"/>
      <c r="P50" s="10"/>
      <c r="Q50" s="11"/>
      <c r="R50" s="11"/>
      <c r="S50" s="11"/>
      <c r="T50" s="10"/>
      <c r="U50" s="10"/>
      <c r="V50" s="10"/>
      <c r="W50" s="10"/>
      <c r="X50" s="10"/>
      <c r="Y50" s="10"/>
      <c r="Z50" s="10"/>
      <c r="AA50" s="10"/>
      <c r="AB50" s="10"/>
      <c r="AC50" s="10"/>
      <c r="AD50" s="11"/>
      <c r="AE50" s="11"/>
      <c r="AF50" s="10"/>
      <c r="AG50" s="10"/>
      <c r="AH50" s="10"/>
      <c r="AI50" s="10"/>
      <c r="AJ50" s="10"/>
      <c r="AK50" s="10"/>
      <c r="AL50" s="10"/>
      <c r="AM50" s="10"/>
      <c r="AN50" s="10"/>
      <c r="AO50" s="10"/>
      <c r="AP50" s="10"/>
      <c r="AQ50" s="10"/>
      <c r="AR50" s="10"/>
      <c r="AS50" s="10"/>
      <c r="AT50" s="10"/>
      <c r="AU50" s="10"/>
      <c r="AV50" s="10"/>
      <c r="AW50" s="10"/>
      <c r="AX50" s="10"/>
      <c r="AY50" s="10"/>
      <c r="AZ50" s="10"/>
      <c r="BA50" s="10"/>
      <c r="BB50" s="10"/>
      <c r="BC50" s="10"/>
      <c r="BD50" s="10"/>
      <c r="BE50" s="10"/>
      <c r="BF50" s="10"/>
      <c r="BG50" s="10"/>
      <c r="BH50" s="12"/>
      <c r="BI50" s="12"/>
      <c r="BJ50" s="12"/>
      <c r="BK50" s="12"/>
      <c r="BL50" s="12"/>
      <c r="BM50" s="12"/>
      <c r="BN50" s="10"/>
      <c r="BO50" s="10"/>
      <c r="BP50" s="10"/>
      <c r="BQ50" s="10"/>
      <c r="BR50" s="10"/>
      <c r="BS50" s="10"/>
      <c r="BT50" s="12"/>
      <c r="BU50" s="12"/>
      <c r="BV50" s="10"/>
      <c r="BW50" s="10"/>
      <c r="BX50" s="10"/>
      <c r="BY50" s="10"/>
      <c r="BZ50" s="10"/>
      <c r="CA50" s="10"/>
      <c r="CB50" s="10"/>
      <c r="CC50" s="10"/>
      <c r="CD50" s="10"/>
      <c r="CE50" s="10"/>
      <c r="CF50" s="10"/>
      <c r="CG50" s="10"/>
      <c r="CH50" s="10"/>
      <c r="CI50" s="10"/>
      <c r="CJ50" s="10"/>
      <c r="CK50" s="10"/>
      <c r="CL50" s="10"/>
      <c r="CM50" s="10"/>
      <c r="CN50" s="10"/>
      <c r="CO50" s="10"/>
      <c r="CP50" s="10"/>
      <c r="CQ50" s="10"/>
      <c r="CR50" s="10"/>
      <c r="CS50" s="10"/>
      <c r="CT50" s="11"/>
      <c r="CU50" s="12"/>
      <c r="CV50" s="10"/>
      <c r="CW50" s="10"/>
      <c r="CX50" s="12"/>
      <c r="CY50" s="12"/>
      <c r="CZ50" s="10"/>
      <c r="DA50" s="10"/>
      <c r="DB50" s="10"/>
      <c r="DC50" s="10"/>
      <c r="DD50" s="10"/>
      <c r="DE50" s="10"/>
      <c r="DF50" s="10"/>
      <c r="DG50" s="10"/>
      <c r="DH50" s="10"/>
      <c r="DI50" s="10"/>
      <c r="DJ50" s="10"/>
      <c r="DK50" s="10"/>
      <c r="DL50" s="10"/>
      <c r="DM50" s="10"/>
      <c r="DN50" s="10"/>
      <c r="DO50" s="10"/>
      <c r="DP50" s="10"/>
      <c r="DQ50" s="10"/>
      <c r="DR50" s="12"/>
      <c r="DS50" s="12"/>
      <c r="DT50" s="10"/>
      <c r="DU50" s="10"/>
      <c r="DV50" s="10"/>
      <c r="DW50" s="10"/>
      <c r="DX50" s="10"/>
      <c r="DY50" s="10"/>
      <c r="DZ50" s="10"/>
      <c r="EA50" s="10"/>
      <c r="EB50" s="10"/>
      <c r="EC50" s="10"/>
      <c r="ED50" s="10"/>
      <c r="EE50" s="10"/>
      <c r="EF50" s="10"/>
      <c r="EG50" s="10"/>
      <c r="EH50" s="10"/>
      <c r="EI50" s="10"/>
      <c r="EJ50" s="10"/>
      <c r="EK50" s="10"/>
      <c r="EL50" s="10"/>
      <c r="EM50" s="10"/>
      <c r="EN50" s="10"/>
      <c r="EO50" s="10"/>
      <c r="EP50" s="10"/>
      <c r="EQ50" s="10"/>
      <c r="ER50" s="10"/>
      <c r="ES50" s="10"/>
      <c r="ET50" s="10"/>
      <c r="EU50" s="10"/>
      <c r="EV50" s="12"/>
      <c r="EW50" s="12"/>
      <c r="EX50" s="12"/>
      <c r="EY50" s="12"/>
      <c r="EZ50" s="12"/>
      <c r="FA50" s="12"/>
      <c r="FB50" s="12"/>
      <c r="FC50" s="13"/>
      <c r="FD50" s="13"/>
      <c r="FE50" s="12"/>
      <c r="FF50" s="10"/>
      <c r="FG50" s="10"/>
      <c r="FH50" s="10"/>
      <c r="FI50" s="10"/>
      <c r="FJ50" s="10"/>
      <c r="FK50" s="10"/>
      <c r="FL50" s="10"/>
      <c r="FM50" s="10"/>
      <c r="FN50" s="12"/>
      <c r="FO50" s="12"/>
      <c r="FP50" s="10"/>
      <c r="FQ50" s="10"/>
      <c r="FR50" s="10"/>
      <c r="FS50" s="10"/>
      <c r="FT50" s="10"/>
      <c r="FU50" s="10"/>
      <c r="FV50" s="10"/>
      <c r="FW50" s="10"/>
      <c r="FX50" s="10"/>
      <c r="FY50" s="10"/>
      <c r="FZ50" s="10"/>
      <c r="GA50" s="10"/>
      <c r="GB50" s="10"/>
      <c r="GC50" s="10"/>
      <c r="GD50" s="10"/>
      <c r="GE50" s="10"/>
      <c r="GF50" s="10"/>
      <c r="GG50" s="10"/>
    </row>
    <row r="51" spans="1:189" ht="14.25" customHeight="1" x14ac:dyDescent="0.2">
      <c r="A51" s="115">
        <v>44004</v>
      </c>
      <c r="B51" s="10"/>
      <c r="C51" s="10"/>
      <c r="D51" s="10"/>
      <c r="E51" s="10"/>
      <c r="F51" s="10"/>
      <c r="G51" s="10"/>
      <c r="H51" s="10"/>
      <c r="I51" s="10"/>
      <c r="J51" s="10"/>
      <c r="K51" s="10"/>
      <c r="L51" s="10"/>
      <c r="M51" s="10"/>
      <c r="N51" s="10"/>
      <c r="O51" s="114"/>
      <c r="P51" s="10"/>
      <c r="Q51" s="11"/>
      <c r="R51" s="11"/>
      <c r="S51" s="11"/>
      <c r="T51" s="10"/>
      <c r="U51" s="10"/>
      <c r="V51" s="10"/>
      <c r="W51" s="10"/>
      <c r="X51" s="10"/>
      <c r="Y51" s="10"/>
      <c r="Z51" s="10"/>
      <c r="AA51" s="10"/>
      <c r="AB51" s="10"/>
      <c r="AC51" s="10"/>
      <c r="AD51" s="11"/>
      <c r="AE51" s="11"/>
      <c r="AF51" s="10"/>
      <c r="AG51" s="10"/>
      <c r="AH51" s="10"/>
      <c r="AI51" s="10"/>
      <c r="AJ51" s="10"/>
      <c r="AK51" s="10"/>
      <c r="AL51" s="10"/>
      <c r="AM51" s="10"/>
      <c r="AN51" s="10"/>
      <c r="AO51" s="10"/>
      <c r="AP51" s="10"/>
      <c r="AQ51" s="10"/>
      <c r="AR51" s="10"/>
      <c r="AS51" s="10"/>
      <c r="AT51" s="10"/>
      <c r="AU51" s="10"/>
      <c r="AV51" s="10"/>
      <c r="AW51" s="10"/>
      <c r="AX51" s="10"/>
      <c r="AY51" s="10"/>
      <c r="AZ51" s="10"/>
      <c r="BA51" s="10"/>
      <c r="BB51" s="10"/>
      <c r="BC51" s="10"/>
      <c r="BD51" s="10"/>
      <c r="BE51" s="10"/>
      <c r="BF51" s="10"/>
      <c r="BG51" s="10"/>
      <c r="BH51" s="12"/>
      <c r="BI51" s="12"/>
      <c r="BJ51" s="12"/>
      <c r="BK51" s="12"/>
      <c r="BL51" s="12"/>
      <c r="BM51" s="12"/>
      <c r="BN51" s="10"/>
      <c r="BO51" s="10"/>
      <c r="BP51" s="10"/>
      <c r="BQ51" s="10"/>
      <c r="BR51" s="10"/>
      <c r="BS51" s="10"/>
      <c r="BT51" s="12"/>
      <c r="BU51" s="12"/>
      <c r="BV51" s="10"/>
      <c r="BW51" s="10"/>
      <c r="BX51" s="10"/>
      <c r="BY51" s="10"/>
      <c r="BZ51" s="10"/>
      <c r="CA51" s="10"/>
      <c r="CB51" s="10"/>
      <c r="CC51" s="10"/>
      <c r="CD51" s="10"/>
      <c r="CE51" s="10"/>
      <c r="CF51" s="10"/>
      <c r="CG51" s="10"/>
      <c r="CH51" s="10"/>
      <c r="CI51" s="10"/>
      <c r="CJ51" s="10"/>
      <c r="CK51" s="10"/>
      <c r="CL51" s="10"/>
      <c r="CM51" s="10"/>
      <c r="CN51" s="10"/>
      <c r="CO51" s="10"/>
      <c r="CP51" s="10"/>
      <c r="CQ51" s="10"/>
      <c r="CR51" s="10"/>
      <c r="CS51" s="10"/>
      <c r="CT51" s="11"/>
      <c r="CU51" s="12"/>
      <c r="CV51" s="10"/>
      <c r="CW51" s="10"/>
      <c r="CX51" s="12"/>
      <c r="CY51" s="12"/>
      <c r="CZ51" s="10"/>
      <c r="DA51" s="10"/>
      <c r="DB51" s="10"/>
      <c r="DC51" s="10"/>
      <c r="DD51" s="10"/>
      <c r="DE51" s="10"/>
      <c r="DF51" s="10"/>
      <c r="DG51" s="10"/>
      <c r="DH51" s="10"/>
      <c r="DI51" s="10"/>
      <c r="DJ51" s="10"/>
      <c r="DK51" s="10"/>
      <c r="DL51" s="10"/>
      <c r="DM51" s="10"/>
      <c r="DN51" s="10"/>
      <c r="DO51" s="10"/>
      <c r="DP51" s="10"/>
      <c r="DQ51" s="10"/>
      <c r="DR51" s="12"/>
      <c r="DS51" s="12"/>
      <c r="DT51" s="10"/>
      <c r="DU51" s="10"/>
      <c r="DV51" s="10"/>
      <c r="DW51" s="10"/>
      <c r="DX51" s="10"/>
      <c r="DY51" s="10"/>
      <c r="DZ51" s="10"/>
      <c r="EA51" s="10"/>
      <c r="EB51" s="10"/>
      <c r="EC51" s="10"/>
      <c r="ED51" s="10"/>
      <c r="EE51" s="10"/>
      <c r="EF51" s="10"/>
      <c r="EG51" s="10"/>
      <c r="EH51" s="10"/>
      <c r="EI51" s="10"/>
      <c r="EJ51" s="10"/>
      <c r="EK51" s="10"/>
      <c r="EL51" s="10"/>
      <c r="EM51" s="10"/>
      <c r="EN51" s="10"/>
      <c r="EO51" s="10"/>
      <c r="EP51" s="10"/>
      <c r="EQ51" s="10"/>
      <c r="ER51" s="10"/>
      <c r="ES51" s="10"/>
      <c r="ET51" s="10"/>
      <c r="EU51" s="10"/>
      <c r="EV51" s="12"/>
      <c r="EW51" s="12"/>
      <c r="EX51" s="12"/>
      <c r="EY51" s="12"/>
      <c r="EZ51" s="12"/>
      <c r="FA51" s="12"/>
      <c r="FB51" s="12"/>
      <c r="FC51" s="13"/>
      <c r="FD51" s="13"/>
      <c r="FE51" s="12"/>
      <c r="FF51" s="10"/>
      <c r="FG51" s="10"/>
      <c r="FH51" s="10"/>
      <c r="FI51" s="10"/>
      <c r="FJ51" s="10"/>
      <c r="FK51" s="10"/>
      <c r="FL51" s="10"/>
      <c r="FM51" s="10"/>
      <c r="FN51" s="12"/>
      <c r="FO51" s="12"/>
      <c r="FP51" s="10"/>
      <c r="FQ51" s="10"/>
      <c r="FR51" s="10"/>
      <c r="FS51" s="10"/>
      <c r="FT51" s="10"/>
      <c r="FU51" s="10"/>
      <c r="FV51" s="10"/>
      <c r="FW51" s="10"/>
      <c r="FX51" s="10"/>
      <c r="FY51" s="10"/>
      <c r="FZ51" s="10"/>
      <c r="GA51" s="10"/>
      <c r="GB51" s="10"/>
      <c r="GC51" s="10"/>
      <c r="GD51" s="10"/>
      <c r="GE51" s="10"/>
      <c r="GF51" s="10"/>
      <c r="GG51" s="10"/>
    </row>
    <row r="52" spans="1:189" ht="14.25" customHeight="1" x14ac:dyDescent="0.2">
      <c r="A52" s="115">
        <v>44005</v>
      </c>
      <c r="B52" s="10"/>
      <c r="C52" s="10"/>
      <c r="D52" s="10"/>
      <c r="E52" s="10"/>
      <c r="F52" s="10"/>
      <c r="G52" s="10"/>
      <c r="H52" s="10"/>
      <c r="I52" s="10"/>
      <c r="J52" s="10"/>
      <c r="K52" s="10"/>
      <c r="L52" s="10"/>
      <c r="M52" s="10"/>
      <c r="N52" s="10"/>
      <c r="O52" s="114"/>
      <c r="P52" s="10"/>
      <c r="Q52" s="11"/>
      <c r="R52" s="11"/>
      <c r="S52" s="11"/>
      <c r="T52" s="10"/>
      <c r="U52" s="10"/>
      <c r="V52" s="10"/>
      <c r="W52" s="10"/>
      <c r="X52" s="10"/>
      <c r="Y52" s="10"/>
      <c r="Z52" s="10"/>
      <c r="AA52" s="10"/>
      <c r="AB52" s="10"/>
      <c r="AC52" s="10"/>
      <c r="AD52" s="11"/>
      <c r="AE52" s="11"/>
      <c r="AF52" s="10"/>
      <c r="AG52" s="10"/>
      <c r="AH52" s="10"/>
      <c r="AI52" s="10"/>
      <c r="AJ52" s="10"/>
      <c r="AK52" s="10"/>
      <c r="AL52" s="10"/>
      <c r="AM52" s="10"/>
      <c r="AN52" s="10"/>
      <c r="AO52" s="10"/>
      <c r="AP52" s="10"/>
      <c r="AQ52" s="10"/>
      <c r="AR52" s="10"/>
      <c r="AS52" s="10"/>
      <c r="AT52" s="10"/>
      <c r="AU52" s="10"/>
      <c r="AV52" s="10"/>
      <c r="AW52" s="10"/>
      <c r="AX52" s="10"/>
      <c r="AY52" s="10"/>
      <c r="AZ52" s="10"/>
      <c r="BA52" s="10"/>
      <c r="BB52" s="10"/>
      <c r="BC52" s="10"/>
      <c r="BD52" s="10"/>
      <c r="BE52" s="10"/>
      <c r="BF52" s="10"/>
      <c r="BG52" s="10"/>
      <c r="BH52" s="12"/>
      <c r="BI52" s="12"/>
      <c r="BJ52" s="12"/>
      <c r="BK52" s="12"/>
      <c r="BL52" s="12"/>
      <c r="BM52" s="12"/>
      <c r="BN52" s="10"/>
      <c r="BO52" s="10"/>
      <c r="BP52" s="10"/>
      <c r="BQ52" s="10"/>
      <c r="BR52" s="10"/>
      <c r="BS52" s="10"/>
      <c r="BT52" s="12"/>
      <c r="BU52" s="12"/>
      <c r="BV52" s="10"/>
      <c r="BW52" s="10"/>
      <c r="BX52" s="10"/>
      <c r="BY52" s="10"/>
      <c r="BZ52" s="10"/>
      <c r="CA52" s="10"/>
      <c r="CB52" s="10"/>
      <c r="CC52" s="10"/>
      <c r="CD52" s="10"/>
      <c r="CE52" s="10"/>
      <c r="CF52" s="10"/>
      <c r="CG52" s="10"/>
      <c r="CH52" s="10"/>
      <c r="CI52" s="10"/>
      <c r="CJ52" s="10"/>
      <c r="CK52" s="10"/>
      <c r="CL52" s="10"/>
      <c r="CM52" s="10"/>
      <c r="CN52" s="10"/>
      <c r="CO52" s="10"/>
      <c r="CP52" s="10"/>
      <c r="CQ52" s="10"/>
      <c r="CR52" s="10"/>
      <c r="CS52" s="10"/>
      <c r="CT52" s="11"/>
      <c r="CU52" s="12"/>
      <c r="CV52" s="10"/>
      <c r="CW52" s="10"/>
      <c r="CX52" s="12"/>
      <c r="CY52" s="12"/>
      <c r="CZ52" s="10"/>
      <c r="DA52" s="10"/>
      <c r="DB52" s="10"/>
      <c r="DC52" s="10"/>
      <c r="DD52" s="10"/>
      <c r="DE52" s="10"/>
      <c r="DF52" s="10"/>
      <c r="DG52" s="10"/>
      <c r="DH52" s="10"/>
      <c r="DI52" s="10"/>
      <c r="DJ52" s="10"/>
      <c r="DK52" s="10"/>
      <c r="DL52" s="10"/>
      <c r="DM52" s="10"/>
      <c r="DN52" s="10"/>
      <c r="DO52" s="10"/>
      <c r="DP52" s="10"/>
      <c r="DQ52" s="10"/>
      <c r="DR52" s="12"/>
      <c r="DS52" s="12"/>
      <c r="DT52" s="10"/>
      <c r="DU52" s="10"/>
      <c r="DV52" s="10"/>
      <c r="DW52" s="10"/>
      <c r="DX52" s="10"/>
      <c r="DY52" s="10"/>
      <c r="DZ52" s="10"/>
      <c r="EA52" s="10"/>
      <c r="EB52" s="10"/>
      <c r="EC52" s="10"/>
      <c r="ED52" s="10"/>
      <c r="EE52" s="10"/>
      <c r="EF52" s="10"/>
      <c r="EG52" s="10"/>
      <c r="EH52" s="10"/>
      <c r="EI52" s="10"/>
      <c r="EJ52" s="10"/>
      <c r="EK52" s="10"/>
      <c r="EL52" s="10"/>
      <c r="EM52" s="10"/>
      <c r="EN52" s="10"/>
      <c r="EO52" s="10"/>
      <c r="EP52" s="10"/>
      <c r="EQ52" s="10"/>
      <c r="ER52" s="10"/>
      <c r="ES52" s="10"/>
      <c r="ET52" s="10"/>
      <c r="EU52" s="10"/>
      <c r="EV52" s="12"/>
      <c r="EW52" s="12"/>
      <c r="EX52" s="12"/>
      <c r="EY52" s="12"/>
      <c r="EZ52" s="12"/>
      <c r="FA52" s="12"/>
      <c r="FB52" s="12"/>
      <c r="FC52" s="13"/>
      <c r="FD52" s="13"/>
      <c r="FE52" s="12"/>
      <c r="FF52" s="10"/>
      <c r="FG52" s="10"/>
      <c r="FH52" s="10"/>
      <c r="FI52" s="10"/>
      <c r="FJ52" s="10"/>
      <c r="FK52" s="10"/>
      <c r="FL52" s="10"/>
      <c r="FM52" s="10"/>
      <c r="FN52" s="12"/>
      <c r="FO52" s="12"/>
      <c r="FP52" s="10"/>
      <c r="FQ52" s="10"/>
      <c r="FR52" s="10"/>
      <c r="FS52" s="10"/>
      <c r="FT52" s="10"/>
      <c r="FU52" s="10"/>
      <c r="FV52" s="10"/>
      <c r="FW52" s="10"/>
      <c r="FX52" s="10"/>
      <c r="FY52" s="10"/>
      <c r="FZ52" s="10"/>
      <c r="GA52" s="10"/>
      <c r="GB52" s="10"/>
      <c r="GC52" s="10"/>
      <c r="GD52" s="10"/>
      <c r="GE52" s="10"/>
      <c r="GF52" s="10"/>
      <c r="GG52" s="10"/>
    </row>
    <row r="53" spans="1:189" ht="14.25" customHeight="1" x14ac:dyDescent="0.2">
      <c r="A53" s="115">
        <v>44006</v>
      </c>
      <c r="B53" s="10"/>
      <c r="C53" s="10"/>
      <c r="D53" s="10"/>
      <c r="E53" s="10"/>
      <c r="F53" s="10"/>
      <c r="G53" s="10"/>
      <c r="H53" s="10"/>
      <c r="I53" s="10"/>
      <c r="J53" s="10"/>
      <c r="K53" s="10"/>
      <c r="L53" s="10"/>
      <c r="M53" s="10"/>
      <c r="N53" s="10"/>
      <c r="O53" s="114"/>
      <c r="P53" s="10"/>
      <c r="Q53" s="11"/>
      <c r="R53" s="11"/>
      <c r="S53" s="11"/>
      <c r="T53" s="10"/>
      <c r="U53" s="10"/>
      <c r="V53" s="10"/>
      <c r="W53" s="10"/>
      <c r="X53" s="10"/>
      <c r="Y53" s="10"/>
      <c r="Z53" s="10"/>
      <c r="AA53" s="10"/>
      <c r="AB53" s="10"/>
      <c r="AC53" s="10"/>
      <c r="AD53" s="11"/>
      <c r="AE53" s="11"/>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2"/>
      <c r="BI53" s="12"/>
      <c r="BJ53" s="12"/>
      <c r="BK53" s="12"/>
      <c r="BL53" s="12"/>
      <c r="BM53" s="12"/>
      <c r="BN53" s="10"/>
      <c r="BO53" s="10"/>
      <c r="BP53" s="10"/>
      <c r="BQ53" s="10"/>
      <c r="BR53" s="10"/>
      <c r="BS53" s="10"/>
      <c r="BT53" s="12"/>
      <c r="BU53" s="12"/>
      <c r="BV53" s="10"/>
      <c r="BW53" s="10"/>
      <c r="BX53" s="10"/>
      <c r="BY53" s="10"/>
      <c r="BZ53" s="10"/>
      <c r="CA53" s="10"/>
      <c r="CB53" s="10"/>
      <c r="CC53" s="10"/>
      <c r="CD53" s="10"/>
      <c r="CE53" s="10"/>
      <c r="CF53" s="10"/>
      <c r="CG53" s="10"/>
      <c r="CH53" s="10"/>
      <c r="CI53" s="10"/>
      <c r="CJ53" s="10"/>
      <c r="CK53" s="10"/>
      <c r="CL53" s="10"/>
      <c r="CM53" s="10"/>
      <c r="CN53" s="10"/>
      <c r="CO53" s="10"/>
      <c r="CP53" s="10"/>
      <c r="CQ53" s="10"/>
      <c r="CR53" s="10"/>
      <c r="CS53" s="10"/>
      <c r="CT53" s="11"/>
      <c r="CU53" s="12"/>
      <c r="CV53" s="10"/>
      <c r="CW53" s="10"/>
      <c r="CX53" s="12"/>
      <c r="CY53" s="12"/>
      <c r="CZ53" s="10"/>
      <c r="DA53" s="10"/>
      <c r="DB53" s="10"/>
      <c r="DC53" s="10"/>
      <c r="DD53" s="10"/>
      <c r="DE53" s="10"/>
      <c r="DF53" s="10"/>
      <c r="DG53" s="10"/>
      <c r="DH53" s="10"/>
      <c r="DI53" s="10"/>
      <c r="DJ53" s="10"/>
      <c r="DK53" s="10"/>
      <c r="DL53" s="10"/>
      <c r="DM53" s="10"/>
      <c r="DN53" s="10"/>
      <c r="DO53" s="10"/>
      <c r="DP53" s="10"/>
      <c r="DQ53" s="10"/>
      <c r="DR53" s="12"/>
      <c r="DS53" s="12"/>
      <c r="DT53" s="10"/>
      <c r="DU53" s="10"/>
      <c r="DV53" s="10"/>
      <c r="DW53" s="10"/>
      <c r="DX53" s="10"/>
      <c r="DY53" s="10"/>
      <c r="DZ53" s="10"/>
      <c r="EA53" s="10"/>
      <c r="EB53" s="10"/>
      <c r="EC53" s="10"/>
      <c r="ED53" s="10"/>
      <c r="EE53" s="10"/>
      <c r="EF53" s="10"/>
      <c r="EG53" s="10"/>
      <c r="EH53" s="10"/>
      <c r="EI53" s="10"/>
      <c r="EJ53" s="10"/>
      <c r="EK53" s="10"/>
      <c r="EL53" s="10"/>
      <c r="EM53" s="10"/>
      <c r="EN53" s="10"/>
      <c r="EO53" s="10"/>
      <c r="EP53" s="10"/>
      <c r="EQ53" s="10"/>
      <c r="ER53" s="10"/>
      <c r="ES53" s="10"/>
      <c r="ET53" s="10"/>
      <c r="EU53" s="10"/>
      <c r="EV53" s="12"/>
      <c r="EW53" s="12"/>
      <c r="EX53" s="12"/>
      <c r="EY53" s="12"/>
      <c r="EZ53" s="12"/>
      <c r="FA53" s="12"/>
      <c r="FB53" s="12"/>
      <c r="FC53" s="13"/>
      <c r="FD53" s="13"/>
      <c r="FE53" s="12"/>
      <c r="FF53" s="10"/>
      <c r="FG53" s="10"/>
      <c r="FH53" s="10"/>
      <c r="FI53" s="10"/>
      <c r="FJ53" s="10"/>
      <c r="FK53" s="10"/>
      <c r="FL53" s="10"/>
      <c r="FM53" s="10"/>
      <c r="FN53" s="12"/>
      <c r="FO53" s="12"/>
      <c r="FP53" s="10"/>
      <c r="FQ53" s="10"/>
      <c r="FR53" s="10"/>
      <c r="FS53" s="10"/>
      <c r="FT53" s="10"/>
      <c r="FU53" s="10"/>
      <c r="FV53" s="10"/>
      <c r="FW53" s="10"/>
      <c r="FX53" s="10"/>
      <c r="FY53" s="10"/>
      <c r="FZ53" s="10"/>
      <c r="GA53" s="10"/>
      <c r="GB53" s="10"/>
      <c r="GC53" s="10"/>
      <c r="GD53" s="10"/>
      <c r="GE53" s="10"/>
      <c r="GF53" s="10"/>
      <c r="GG53" s="10"/>
    </row>
    <row r="54" spans="1:189" ht="14.25" customHeight="1" x14ac:dyDescent="0.2">
      <c r="A54" s="115">
        <v>44007</v>
      </c>
      <c r="B54" s="10"/>
      <c r="C54" s="10"/>
      <c r="D54" s="10"/>
      <c r="E54" s="10"/>
      <c r="F54" s="10"/>
      <c r="G54" s="10"/>
      <c r="H54" s="10"/>
      <c r="I54" s="10"/>
      <c r="J54" s="10"/>
      <c r="K54" s="10"/>
      <c r="L54" s="10"/>
      <c r="M54" s="10"/>
      <c r="N54" s="10"/>
      <c r="O54" s="114"/>
      <c r="P54" s="10"/>
      <c r="Q54" s="11"/>
      <c r="R54" s="11"/>
      <c r="S54" s="11"/>
      <c r="T54" s="10"/>
      <c r="U54" s="10"/>
      <c r="V54" s="10"/>
      <c r="W54" s="10"/>
      <c r="X54" s="10"/>
      <c r="Y54" s="10"/>
      <c r="Z54" s="10"/>
      <c r="AA54" s="10"/>
      <c r="AB54" s="10"/>
      <c r="AC54" s="10"/>
      <c r="AD54" s="11"/>
      <c r="AE54" s="11"/>
      <c r="AF54" s="10"/>
      <c r="AG54" s="10"/>
      <c r="AH54" s="10"/>
      <c r="AI54" s="10"/>
      <c r="AJ54" s="10"/>
      <c r="AK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2"/>
      <c r="BI54" s="12"/>
      <c r="BJ54" s="12"/>
      <c r="BK54" s="12"/>
      <c r="BL54" s="12"/>
      <c r="BM54" s="12"/>
      <c r="BN54" s="10"/>
      <c r="BO54" s="10"/>
      <c r="BP54" s="10"/>
      <c r="BQ54" s="10"/>
      <c r="BR54" s="10"/>
      <c r="BS54" s="10"/>
      <c r="BT54" s="12"/>
      <c r="BU54" s="12"/>
      <c r="BV54" s="10"/>
      <c r="BW54" s="10"/>
      <c r="BX54" s="10"/>
      <c r="BY54" s="10"/>
      <c r="BZ54" s="10"/>
      <c r="CA54" s="10"/>
      <c r="CB54" s="10"/>
      <c r="CC54" s="10"/>
      <c r="CD54" s="10"/>
      <c r="CE54" s="10"/>
      <c r="CF54" s="10"/>
      <c r="CG54" s="10"/>
      <c r="CH54" s="10"/>
      <c r="CI54" s="10"/>
      <c r="CJ54" s="10"/>
      <c r="CK54" s="10"/>
      <c r="CL54" s="10"/>
      <c r="CM54" s="10"/>
      <c r="CN54" s="10"/>
      <c r="CO54" s="10"/>
      <c r="CP54" s="10"/>
      <c r="CQ54" s="10"/>
      <c r="CR54" s="10"/>
      <c r="CS54" s="10"/>
      <c r="CT54" s="11"/>
      <c r="CU54" s="12"/>
      <c r="CV54" s="10"/>
      <c r="CW54" s="10"/>
      <c r="CX54" s="12"/>
      <c r="CY54" s="12"/>
      <c r="CZ54" s="10"/>
      <c r="DA54" s="10"/>
      <c r="DB54" s="10"/>
      <c r="DC54" s="10"/>
      <c r="DD54" s="10"/>
      <c r="DE54" s="10"/>
      <c r="DF54" s="10"/>
      <c r="DG54" s="10"/>
      <c r="DH54" s="10"/>
      <c r="DI54" s="10"/>
      <c r="DJ54" s="10"/>
      <c r="DK54" s="10"/>
      <c r="DL54" s="10"/>
      <c r="DM54" s="10"/>
      <c r="DN54" s="10"/>
      <c r="DO54" s="10"/>
      <c r="DP54" s="10"/>
      <c r="DQ54" s="10"/>
      <c r="DR54" s="12"/>
      <c r="DS54" s="12"/>
      <c r="DT54" s="10"/>
      <c r="DU54" s="10"/>
      <c r="DV54" s="10"/>
      <c r="DW54" s="10"/>
      <c r="DX54" s="10"/>
      <c r="DY54" s="10"/>
      <c r="DZ54" s="10"/>
      <c r="EA54" s="10"/>
      <c r="EB54" s="10"/>
      <c r="EC54" s="10"/>
      <c r="ED54" s="10"/>
      <c r="EE54" s="10"/>
      <c r="EF54" s="10"/>
      <c r="EG54" s="10"/>
      <c r="EH54" s="10"/>
      <c r="EI54" s="10"/>
      <c r="EJ54" s="10"/>
      <c r="EK54" s="10"/>
      <c r="EL54" s="10"/>
      <c r="EM54" s="10"/>
      <c r="EN54" s="10"/>
      <c r="EO54" s="10"/>
      <c r="EP54" s="10"/>
      <c r="EQ54" s="10"/>
      <c r="ER54" s="10"/>
      <c r="ES54" s="10"/>
      <c r="ET54" s="10"/>
      <c r="EU54" s="10"/>
      <c r="EV54" s="12"/>
      <c r="EW54" s="12"/>
      <c r="EX54" s="12"/>
      <c r="EY54" s="12"/>
      <c r="EZ54" s="12"/>
      <c r="FA54" s="12"/>
      <c r="FB54" s="12"/>
      <c r="FC54" s="13"/>
      <c r="FD54" s="13"/>
      <c r="FE54" s="12"/>
      <c r="FF54" s="10"/>
      <c r="FG54" s="10"/>
      <c r="FH54" s="10"/>
      <c r="FI54" s="10"/>
      <c r="FJ54" s="10"/>
      <c r="FK54" s="10"/>
      <c r="FL54" s="10"/>
      <c r="FM54" s="10"/>
      <c r="FN54" s="12"/>
      <c r="FO54" s="12"/>
      <c r="FP54" s="10"/>
      <c r="FQ54" s="10"/>
      <c r="FR54" s="10"/>
      <c r="FS54" s="10"/>
      <c r="FT54" s="10"/>
      <c r="FU54" s="10"/>
      <c r="FV54" s="10"/>
      <c r="FW54" s="10"/>
      <c r="FX54" s="10"/>
      <c r="FY54" s="10"/>
      <c r="FZ54" s="10"/>
      <c r="GA54" s="10"/>
      <c r="GB54" s="10"/>
      <c r="GC54" s="10"/>
      <c r="GD54" s="10"/>
      <c r="GE54" s="10"/>
      <c r="GF54" s="10"/>
      <c r="GG54" s="10"/>
    </row>
    <row r="55" spans="1:189" ht="14.25" customHeight="1" x14ac:dyDescent="0.2">
      <c r="A55" s="115">
        <v>44008</v>
      </c>
      <c r="B55" s="10"/>
      <c r="C55" s="10"/>
      <c r="D55" s="10"/>
      <c r="E55" s="10"/>
      <c r="F55" s="10"/>
      <c r="G55" s="10"/>
      <c r="H55" s="10"/>
      <c r="I55" s="10"/>
      <c r="J55" s="10"/>
      <c r="K55" s="10"/>
      <c r="L55" s="10"/>
      <c r="M55" s="10"/>
      <c r="N55" s="10"/>
      <c r="O55" s="114"/>
      <c r="P55" s="10"/>
      <c r="Q55" s="11"/>
      <c r="R55" s="11"/>
      <c r="S55" s="11"/>
      <c r="T55" s="10"/>
      <c r="U55" s="10"/>
      <c r="V55" s="10"/>
      <c r="W55" s="10"/>
      <c r="X55" s="10"/>
      <c r="Y55" s="10"/>
      <c r="Z55" s="10"/>
      <c r="AA55" s="10"/>
      <c r="AB55" s="10"/>
      <c r="AC55" s="10"/>
      <c r="AD55" s="11"/>
      <c r="AE55" s="11"/>
      <c r="AF55" s="10"/>
      <c r="AG55" s="10"/>
      <c r="AH55" s="10"/>
      <c r="AI55" s="10"/>
      <c r="AJ55" s="10"/>
      <c r="AK55" s="10"/>
      <c r="AL55" s="10"/>
      <c r="AM55" s="10"/>
      <c r="AN55" s="10"/>
      <c r="AO55" s="10"/>
      <c r="AP55" s="10"/>
      <c r="AQ55" s="10"/>
      <c r="AR55" s="10"/>
      <c r="AS55" s="10"/>
      <c r="AT55" s="10"/>
      <c r="AU55" s="10"/>
      <c r="AV55" s="10"/>
      <c r="AW55" s="10"/>
      <c r="AX55" s="10"/>
      <c r="AY55" s="10"/>
      <c r="AZ55" s="10"/>
      <c r="BA55" s="10"/>
      <c r="BB55" s="10"/>
      <c r="BC55" s="10"/>
      <c r="BD55" s="10"/>
      <c r="BE55" s="10"/>
      <c r="BF55" s="10"/>
      <c r="BG55" s="10"/>
      <c r="BH55" s="12"/>
      <c r="BI55" s="12"/>
      <c r="BJ55" s="12"/>
      <c r="BK55" s="12"/>
      <c r="BL55" s="12"/>
      <c r="BM55" s="12"/>
      <c r="BN55" s="10"/>
      <c r="BO55" s="10"/>
      <c r="BP55" s="10"/>
      <c r="BQ55" s="10"/>
      <c r="BR55" s="10"/>
      <c r="BS55" s="10"/>
      <c r="BT55" s="12"/>
      <c r="BU55" s="12"/>
      <c r="BV55" s="10"/>
      <c r="BW55" s="10"/>
      <c r="BX55" s="10"/>
      <c r="BY55" s="10"/>
      <c r="BZ55" s="10"/>
      <c r="CA55" s="10"/>
      <c r="CB55" s="10"/>
      <c r="CC55" s="10"/>
      <c r="CD55" s="10"/>
      <c r="CE55" s="10"/>
      <c r="CF55" s="10"/>
      <c r="CG55" s="10"/>
      <c r="CH55" s="10"/>
      <c r="CI55" s="10"/>
      <c r="CJ55" s="10"/>
      <c r="CK55" s="10"/>
      <c r="CL55" s="10"/>
      <c r="CM55" s="10"/>
      <c r="CN55" s="10"/>
      <c r="CO55" s="10"/>
      <c r="CP55" s="10"/>
      <c r="CQ55" s="10"/>
      <c r="CR55" s="10"/>
      <c r="CS55" s="10"/>
      <c r="CT55" s="11"/>
      <c r="CU55" s="12"/>
      <c r="CV55" s="10"/>
      <c r="CW55" s="10"/>
      <c r="CX55" s="12"/>
      <c r="CY55" s="12"/>
      <c r="CZ55" s="10"/>
      <c r="DA55" s="10"/>
      <c r="DB55" s="10"/>
      <c r="DC55" s="10"/>
      <c r="DD55" s="10"/>
      <c r="DE55" s="10"/>
      <c r="DF55" s="10"/>
      <c r="DG55" s="10"/>
      <c r="DH55" s="10"/>
      <c r="DI55" s="10"/>
      <c r="DJ55" s="10"/>
      <c r="DK55" s="10"/>
      <c r="DL55" s="10"/>
      <c r="DM55" s="10"/>
      <c r="DN55" s="10"/>
      <c r="DO55" s="10"/>
      <c r="DP55" s="10"/>
      <c r="DQ55" s="10"/>
      <c r="DR55" s="12"/>
      <c r="DS55" s="12"/>
      <c r="DT55" s="10"/>
      <c r="DU55" s="10"/>
      <c r="DV55" s="10"/>
      <c r="DW55" s="10"/>
      <c r="DX55" s="10"/>
      <c r="DY55" s="10"/>
      <c r="DZ55" s="10"/>
      <c r="EA55" s="10"/>
      <c r="EB55" s="10"/>
      <c r="EC55" s="10"/>
      <c r="ED55" s="10"/>
      <c r="EE55" s="10"/>
      <c r="EF55" s="10"/>
      <c r="EG55" s="10"/>
      <c r="EH55" s="10"/>
      <c r="EI55" s="10"/>
      <c r="EJ55" s="10"/>
      <c r="EK55" s="10"/>
      <c r="EL55" s="10"/>
      <c r="EM55" s="10"/>
      <c r="EN55" s="10"/>
      <c r="EO55" s="10"/>
      <c r="EP55" s="10"/>
      <c r="EQ55" s="10"/>
      <c r="ER55" s="10"/>
      <c r="ES55" s="10"/>
      <c r="ET55" s="10"/>
      <c r="EU55" s="10"/>
      <c r="EV55" s="12"/>
      <c r="EW55" s="12"/>
      <c r="EX55" s="12"/>
      <c r="EY55" s="12"/>
      <c r="EZ55" s="12"/>
      <c r="FA55" s="12"/>
      <c r="FB55" s="12"/>
      <c r="FC55" s="13"/>
      <c r="FD55" s="13"/>
      <c r="FE55" s="12"/>
      <c r="FF55" s="10"/>
      <c r="FG55" s="10"/>
      <c r="FH55" s="10"/>
      <c r="FI55" s="10"/>
      <c r="FJ55" s="10"/>
      <c r="FK55" s="10"/>
      <c r="FL55" s="10"/>
      <c r="FM55" s="10"/>
      <c r="FN55" s="12"/>
      <c r="FO55" s="12"/>
      <c r="FP55" s="10"/>
      <c r="FQ55" s="10"/>
      <c r="FR55" s="10"/>
      <c r="FS55" s="10"/>
      <c r="FT55" s="10"/>
      <c r="FU55" s="10"/>
      <c r="FV55" s="10"/>
      <c r="FW55" s="10"/>
      <c r="FX55" s="10"/>
      <c r="FY55" s="10"/>
      <c r="FZ55" s="10"/>
      <c r="GA55" s="10"/>
      <c r="GB55" s="10"/>
      <c r="GC55" s="10"/>
      <c r="GD55" s="10"/>
      <c r="GE55" s="10"/>
      <c r="GF55" s="10"/>
      <c r="GG55" s="10"/>
    </row>
    <row r="56" spans="1:189" ht="14.25" customHeight="1" x14ac:dyDescent="0.2">
      <c r="A56" s="115">
        <v>44011</v>
      </c>
      <c r="B56" s="10"/>
      <c r="C56" s="10"/>
      <c r="D56" s="10"/>
      <c r="E56" s="10"/>
      <c r="F56" s="10"/>
      <c r="G56" s="10"/>
      <c r="H56" s="10"/>
      <c r="I56" s="10"/>
      <c r="J56" s="10"/>
      <c r="K56" s="10"/>
      <c r="L56" s="10"/>
      <c r="M56" s="10"/>
      <c r="N56" s="10"/>
      <c r="O56" s="114"/>
      <c r="P56" s="10"/>
      <c r="Q56" s="11"/>
      <c r="R56" s="11"/>
      <c r="S56" s="11"/>
      <c r="T56" s="10"/>
      <c r="U56" s="10"/>
      <c r="V56" s="10"/>
      <c r="W56" s="10"/>
      <c r="X56" s="10"/>
      <c r="Y56" s="10"/>
      <c r="Z56" s="10"/>
      <c r="AA56" s="10"/>
      <c r="AB56" s="10"/>
      <c r="AC56" s="10"/>
      <c r="AD56" s="11"/>
      <c r="AE56" s="11"/>
      <c r="AF56" s="10"/>
      <c r="AG56" s="10"/>
      <c r="AH56" s="10"/>
      <c r="AI56" s="10"/>
      <c r="AJ56" s="10"/>
      <c r="AK56" s="10"/>
      <c r="AL56" s="10"/>
      <c r="AM56" s="10"/>
      <c r="AN56" s="10"/>
      <c r="AO56" s="10"/>
      <c r="AP56" s="10"/>
      <c r="AQ56" s="10"/>
      <c r="AR56" s="10"/>
      <c r="AS56" s="10"/>
      <c r="AT56" s="10"/>
      <c r="AU56" s="10"/>
      <c r="AV56" s="10"/>
      <c r="AW56" s="10"/>
      <c r="AX56" s="10"/>
      <c r="AY56" s="10"/>
      <c r="AZ56" s="10"/>
      <c r="BA56" s="10"/>
      <c r="BB56" s="10"/>
      <c r="BC56" s="10"/>
      <c r="BD56" s="10"/>
      <c r="BE56" s="10"/>
      <c r="BF56" s="10"/>
      <c r="BG56" s="10"/>
      <c r="BH56" s="12"/>
      <c r="BI56" s="12"/>
      <c r="BJ56" s="12"/>
      <c r="BK56" s="12"/>
      <c r="BL56" s="12"/>
      <c r="BM56" s="12"/>
      <c r="BN56" s="10"/>
      <c r="BO56" s="10"/>
      <c r="BP56" s="10"/>
      <c r="BQ56" s="10"/>
      <c r="BR56" s="10"/>
      <c r="BS56" s="10"/>
      <c r="BT56" s="12"/>
      <c r="BU56" s="12"/>
      <c r="BV56" s="10"/>
      <c r="BW56" s="10"/>
      <c r="BX56" s="10"/>
      <c r="BY56" s="10"/>
      <c r="BZ56" s="10"/>
      <c r="CA56" s="10"/>
      <c r="CB56" s="10"/>
      <c r="CC56" s="10"/>
      <c r="CD56" s="10"/>
      <c r="CE56" s="10"/>
      <c r="CF56" s="10"/>
      <c r="CG56" s="10"/>
      <c r="CH56" s="10"/>
      <c r="CI56" s="10"/>
      <c r="CJ56" s="10"/>
      <c r="CK56" s="10"/>
      <c r="CL56" s="10"/>
      <c r="CM56" s="10"/>
      <c r="CN56" s="10"/>
      <c r="CO56" s="10"/>
      <c r="CP56" s="10"/>
      <c r="CQ56" s="10"/>
      <c r="CR56" s="10"/>
      <c r="CS56" s="10"/>
      <c r="CT56" s="11"/>
      <c r="CU56" s="12"/>
      <c r="CV56" s="10"/>
      <c r="CW56" s="10"/>
      <c r="CX56" s="12"/>
      <c r="CY56" s="12"/>
      <c r="CZ56" s="10"/>
      <c r="DA56" s="10"/>
      <c r="DB56" s="10"/>
      <c r="DC56" s="10"/>
      <c r="DD56" s="10"/>
      <c r="DE56" s="10"/>
      <c r="DF56" s="10"/>
      <c r="DG56" s="10"/>
      <c r="DH56" s="10"/>
      <c r="DI56" s="10"/>
      <c r="DJ56" s="10"/>
      <c r="DK56" s="10"/>
      <c r="DL56" s="10"/>
      <c r="DM56" s="10"/>
      <c r="DN56" s="10"/>
      <c r="DO56" s="10"/>
      <c r="DP56" s="10"/>
      <c r="DQ56" s="10"/>
      <c r="DR56" s="12"/>
      <c r="DS56" s="12"/>
      <c r="DT56" s="10"/>
      <c r="DU56" s="10"/>
      <c r="DV56" s="10"/>
      <c r="DW56" s="10"/>
      <c r="DX56" s="10"/>
      <c r="DY56" s="10"/>
      <c r="DZ56" s="10"/>
      <c r="EA56" s="10"/>
      <c r="EB56" s="10"/>
      <c r="EC56" s="10"/>
      <c r="ED56" s="10"/>
      <c r="EE56" s="10"/>
      <c r="EF56" s="10"/>
      <c r="EG56" s="10"/>
      <c r="EH56" s="10"/>
      <c r="EI56" s="10"/>
      <c r="EJ56" s="10"/>
      <c r="EK56" s="10"/>
      <c r="EL56" s="10"/>
      <c r="EM56" s="10"/>
      <c r="EN56" s="10"/>
      <c r="EO56" s="10"/>
      <c r="EP56" s="10"/>
      <c r="EQ56" s="10"/>
      <c r="ER56" s="10"/>
      <c r="ES56" s="10"/>
      <c r="ET56" s="10"/>
      <c r="EU56" s="10"/>
      <c r="EV56" s="12"/>
      <c r="EW56" s="12"/>
      <c r="EX56" s="12"/>
      <c r="EY56" s="12"/>
      <c r="EZ56" s="12"/>
      <c r="FA56" s="12"/>
      <c r="FB56" s="12"/>
      <c r="FC56" s="13"/>
      <c r="FD56" s="13"/>
      <c r="FE56" s="12"/>
      <c r="FF56" s="10"/>
      <c r="FG56" s="10"/>
      <c r="FH56" s="10"/>
      <c r="FI56" s="10"/>
      <c r="FJ56" s="10"/>
      <c r="FK56" s="10"/>
      <c r="FL56" s="10"/>
      <c r="FM56" s="10"/>
      <c r="FN56" s="12"/>
      <c r="FO56" s="12"/>
      <c r="FP56" s="10"/>
      <c r="FQ56" s="10"/>
      <c r="FR56" s="10"/>
      <c r="FS56" s="10"/>
      <c r="FT56" s="10"/>
      <c r="FU56" s="10"/>
      <c r="FV56" s="10"/>
      <c r="FW56" s="10"/>
      <c r="FX56" s="10"/>
      <c r="FY56" s="10"/>
      <c r="FZ56" s="10"/>
      <c r="GA56" s="10"/>
      <c r="GB56" s="10"/>
      <c r="GC56" s="10"/>
      <c r="GD56" s="10"/>
      <c r="GE56" s="10"/>
      <c r="GF56" s="10"/>
      <c r="GG56" s="10"/>
    </row>
    <row r="57" spans="1:189" ht="14.25" customHeight="1" x14ac:dyDescent="0.2">
      <c r="A57" s="115">
        <v>44012</v>
      </c>
      <c r="B57" s="10"/>
      <c r="C57" s="10"/>
      <c r="D57" s="10"/>
      <c r="E57" s="10"/>
      <c r="F57" s="10"/>
      <c r="G57" s="10"/>
      <c r="H57" s="10"/>
      <c r="I57" s="10"/>
      <c r="J57" s="10"/>
      <c r="K57" s="10"/>
      <c r="L57" s="10"/>
      <c r="M57" s="10"/>
      <c r="N57" s="10"/>
      <c r="O57" s="114"/>
      <c r="P57" s="10"/>
      <c r="Q57" s="11"/>
      <c r="R57" s="11"/>
      <c r="S57" s="11"/>
      <c r="T57" s="10"/>
      <c r="U57" s="10"/>
      <c r="V57" s="10"/>
      <c r="W57" s="10"/>
      <c r="X57" s="10"/>
      <c r="Y57" s="10"/>
      <c r="Z57" s="10"/>
      <c r="AA57" s="10"/>
      <c r="AB57" s="10"/>
      <c r="AC57" s="10"/>
      <c r="AD57" s="11"/>
      <c r="AE57" s="11"/>
      <c r="AF57" s="10"/>
      <c r="AG57" s="10"/>
      <c r="AH57" s="10"/>
      <c r="AI57" s="10"/>
      <c r="AJ57" s="10"/>
      <c r="AK57" s="10"/>
      <c r="AL57" s="10"/>
      <c r="AM57" s="10"/>
      <c r="AN57" s="10"/>
      <c r="AO57" s="10"/>
      <c r="AP57" s="10"/>
      <c r="AQ57" s="10"/>
      <c r="AR57" s="10"/>
      <c r="AS57" s="10"/>
      <c r="AT57" s="10"/>
      <c r="AU57" s="10"/>
      <c r="AV57" s="10"/>
      <c r="AW57" s="10"/>
      <c r="AX57" s="10"/>
      <c r="AY57" s="10"/>
      <c r="AZ57" s="10"/>
      <c r="BA57" s="10"/>
      <c r="BB57" s="10"/>
      <c r="BC57" s="10"/>
      <c r="BD57" s="10"/>
      <c r="BE57" s="10"/>
      <c r="BF57" s="10"/>
      <c r="BG57" s="10"/>
      <c r="BH57" s="12"/>
      <c r="BI57" s="12"/>
      <c r="BJ57" s="12"/>
      <c r="BK57" s="12"/>
      <c r="BL57" s="12"/>
      <c r="BM57" s="12"/>
      <c r="BN57" s="10"/>
      <c r="BO57" s="10"/>
      <c r="BP57" s="10"/>
      <c r="BQ57" s="10"/>
      <c r="BR57" s="10"/>
      <c r="BS57" s="10"/>
      <c r="BT57" s="12"/>
      <c r="BU57" s="12"/>
      <c r="BV57" s="10"/>
      <c r="BW57" s="10"/>
      <c r="BX57" s="10"/>
      <c r="BY57" s="10"/>
      <c r="BZ57" s="10"/>
      <c r="CA57" s="10"/>
      <c r="CB57" s="10"/>
      <c r="CC57" s="10"/>
      <c r="CD57" s="10"/>
      <c r="CE57" s="10"/>
      <c r="CF57" s="10"/>
      <c r="CG57" s="10"/>
      <c r="CH57" s="10"/>
      <c r="CI57" s="10"/>
      <c r="CJ57" s="10"/>
      <c r="CK57" s="10"/>
      <c r="CL57" s="10"/>
      <c r="CM57" s="10"/>
      <c r="CN57" s="10"/>
      <c r="CO57" s="10"/>
      <c r="CP57" s="10"/>
      <c r="CQ57" s="10"/>
      <c r="CR57" s="10"/>
      <c r="CS57" s="10"/>
      <c r="CT57" s="11"/>
      <c r="CU57" s="12"/>
      <c r="CV57" s="10"/>
      <c r="CW57" s="10"/>
      <c r="CX57" s="12"/>
      <c r="CY57" s="12"/>
      <c r="CZ57" s="10"/>
      <c r="DA57" s="10"/>
      <c r="DB57" s="10"/>
      <c r="DC57" s="10"/>
      <c r="DD57" s="10"/>
      <c r="DE57" s="10"/>
      <c r="DF57" s="10"/>
      <c r="DG57" s="10"/>
      <c r="DH57" s="10"/>
      <c r="DI57" s="10"/>
      <c r="DJ57" s="10"/>
      <c r="DK57" s="10"/>
      <c r="DL57" s="10"/>
      <c r="DM57" s="10"/>
      <c r="DN57" s="10"/>
      <c r="DO57" s="10"/>
      <c r="DP57" s="10"/>
      <c r="DQ57" s="10"/>
      <c r="DR57" s="12"/>
      <c r="DS57" s="12"/>
      <c r="DT57" s="10"/>
      <c r="DU57" s="10"/>
      <c r="DV57" s="10"/>
      <c r="DW57" s="10"/>
      <c r="DX57" s="10"/>
      <c r="DY57" s="10"/>
      <c r="DZ57" s="10"/>
      <c r="EA57" s="10"/>
      <c r="EB57" s="10"/>
      <c r="EC57" s="10"/>
      <c r="ED57" s="10"/>
      <c r="EE57" s="10"/>
      <c r="EF57" s="10"/>
      <c r="EG57" s="10"/>
      <c r="EH57" s="10"/>
      <c r="EI57" s="10"/>
      <c r="EJ57" s="10"/>
      <c r="EK57" s="10"/>
      <c r="EL57" s="10"/>
      <c r="EM57" s="10"/>
      <c r="EN57" s="10"/>
      <c r="EO57" s="10"/>
      <c r="EP57" s="10"/>
      <c r="EQ57" s="10"/>
      <c r="ER57" s="10"/>
      <c r="ES57" s="10"/>
      <c r="ET57" s="10"/>
      <c r="EU57" s="10"/>
      <c r="EV57" s="12"/>
      <c r="EW57" s="12"/>
      <c r="EX57" s="12"/>
      <c r="EY57" s="12"/>
      <c r="EZ57" s="12"/>
      <c r="FA57" s="12"/>
      <c r="FB57" s="12"/>
      <c r="FC57" s="13"/>
      <c r="FD57" s="13"/>
      <c r="FE57" s="12"/>
      <c r="FF57" s="10"/>
      <c r="FG57" s="10"/>
      <c r="FH57" s="10"/>
      <c r="FI57" s="10"/>
      <c r="FJ57" s="10"/>
      <c r="FK57" s="10"/>
      <c r="FL57" s="10"/>
      <c r="FM57" s="10"/>
      <c r="FN57" s="12"/>
      <c r="FO57" s="12"/>
      <c r="FP57" s="10"/>
      <c r="FQ57" s="10"/>
      <c r="FR57" s="10"/>
      <c r="FS57" s="10"/>
      <c r="FT57" s="10"/>
      <c r="FU57" s="10"/>
      <c r="FV57" s="10"/>
      <c r="FW57" s="10"/>
      <c r="FX57" s="10"/>
      <c r="FY57" s="10"/>
      <c r="FZ57" s="10"/>
      <c r="GA57" s="10"/>
      <c r="GB57" s="10"/>
      <c r="GC57" s="10"/>
      <c r="GD57" s="10"/>
      <c r="GE57" s="10"/>
      <c r="GF57" s="10"/>
      <c r="GG57" s="10"/>
    </row>
    <row r="58" spans="1:189" ht="14.25" customHeight="1" x14ac:dyDescent="0.2">
      <c r="A58" s="115">
        <v>44013</v>
      </c>
      <c r="B58" s="10"/>
      <c r="C58" s="10"/>
      <c r="D58" s="10"/>
      <c r="E58" s="10"/>
      <c r="F58" s="10"/>
      <c r="G58" s="10"/>
      <c r="H58" s="10"/>
      <c r="I58" s="10"/>
      <c r="J58" s="10"/>
      <c r="K58" s="10"/>
      <c r="L58" s="10"/>
      <c r="M58" s="10"/>
      <c r="N58" s="10"/>
      <c r="O58" s="114"/>
      <c r="P58" s="10"/>
      <c r="Q58" s="11"/>
      <c r="R58" s="11"/>
      <c r="S58" s="11"/>
      <c r="T58" s="10"/>
      <c r="U58" s="10"/>
      <c r="V58" s="10"/>
      <c r="W58" s="10"/>
      <c r="X58" s="10"/>
      <c r="Y58" s="10"/>
      <c r="Z58" s="10"/>
      <c r="AA58" s="10"/>
      <c r="AB58" s="10"/>
      <c r="AC58" s="10"/>
      <c r="AD58" s="11"/>
      <c r="AE58" s="11"/>
      <c r="AF58" s="10"/>
      <c r="AG58" s="10"/>
      <c r="AH58" s="10"/>
      <c r="AI58" s="10"/>
      <c r="AJ58" s="10"/>
      <c r="AK58" s="10"/>
      <c r="AL58" s="10"/>
      <c r="AM58" s="10"/>
      <c r="AN58" s="10"/>
      <c r="AO58" s="10"/>
      <c r="AP58" s="10"/>
      <c r="AQ58" s="10"/>
      <c r="AR58" s="10"/>
      <c r="AS58" s="10"/>
      <c r="AT58" s="10"/>
      <c r="AU58" s="10"/>
      <c r="AV58" s="10"/>
      <c r="AW58" s="10"/>
      <c r="AX58" s="10"/>
      <c r="AY58" s="10"/>
      <c r="AZ58" s="10"/>
      <c r="BA58" s="10"/>
      <c r="BB58" s="10"/>
      <c r="BC58" s="10"/>
      <c r="BD58" s="10"/>
      <c r="BE58" s="10"/>
      <c r="BF58" s="10"/>
      <c r="BG58" s="10"/>
      <c r="BH58" s="12"/>
      <c r="BI58" s="12"/>
      <c r="BJ58" s="12"/>
      <c r="BK58" s="12"/>
      <c r="BL58" s="12"/>
      <c r="BM58" s="12"/>
      <c r="BN58" s="10"/>
      <c r="BO58" s="10"/>
      <c r="BP58" s="10"/>
      <c r="BQ58" s="10"/>
      <c r="BR58" s="10"/>
      <c r="BS58" s="10"/>
      <c r="BT58" s="12"/>
      <c r="BU58" s="12"/>
      <c r="BV58" s="10"/>
      <c r="BW58" s="10"/>
      <c r="BX58" s="10"/>
      <c r="BY58" s="10"/>
      <c r="BZ58" s="10"/>
      <c r="CA58" s="10"/>
      <c r="CB58" s="10"/>
      <c r="CC58" s="10"/>
      <c r="CD58" s="10"/>
      <c r="CE58" s="10"/>
      <c r="CF58" s="10"/>
      <c r="CG58" s="10"/>
      <c r="CH58" s="10"/>
      <c r="CI58" s="10"/>
      <c r="CJ58" s="10"/>
      <c r="CK58" s="10"/>
      <c r="CL58" s="10"/>
      <c r="CM58" s="10"/>
      <c r="CN58" s="10"/>
      <c r="CO58" s="10"/>
      <c r="CP58" s="10"/>
      <c r="CQ58" s="10"/>
      <c r="CR58" s="10"/>
      <c r="CS58" s="10"/>
      <c r="CT58" s="11"/>
      <c r="CU58" s="12"/>
      <c r="CV58" s="10"/>
      <c r="CW58" s="10"/>
      <c r="CX58" s="12"/>
      <c r="CY58" s="12"/>
      <c r="CZ58" s="10"/>
      <c r="DA58" s="10"/>
      <c r="DB58" s="10"/>
      <c r="DC58" s="10"/>
      <c r="DD58" s="10"/>
      <c r="DE58" s="10"/>
      <c r="DF58" s="10"/>
      <c r="DG58" s="10"/>
      <c r="DH58" s="10"/>
      <c r="DI58" s="10"/>
      <c r="DJ58" s="10"/>
      <c r="DK58" s="10"/>
      <c r="DL58" s="10"/>
      <c r="DM58" s="10"/>
      <c r="DN58" s="10"/>
      <c r="DO58" s="10"/>
      <c r="DP58" s="10"/>
      <c r="DQ58" s="10"/>
      <c r="DR58" s="12"/>
      <c r="DS58" s="12"/>
      <c r="DT58" s="10"/>
      <c r="DU58" s="10"/>
      <c r="DV58" s="10"/>
      <c r="DW58" s="10"/>
      <c r="DX58" s="10"/>
      <c r="DY58" s="10"/>
      <c r="DZ58" s="10"/>
      <c r="EA58" s="10"/>
      <c r="EB58" s="10"/>
      <c r="EC58" s="10"/>
      <c r="ED58" s="10"/>
      <c r="EE58" s="10"/>
      <c r="EF58" s="10"/>
      <c r="EG58" s="10"/>
      <c r="EH58" s="10"/>
      <c r="EI58" s="10"/>
      <c r="EJ58" s="10"/>
      <c r="EK58" s="10"/>
      <c r="EL58" s="10"/>
      <c r="EM58" s="10"/>
      <c r="EN58" s="10"/>
      <c r="EO58" s="10"/>
      <c r="EP58" s="10"/>
      <c r="EQ58" s="10"/>
      <c r="ER58" s="10"/>
      <c r="ES58" s="10"/>
      <c r="ET58" s="10"/>
      <c r="EU58" s="10"/>
      <c r="EV58" s="12"/>
      <c r="EW58" s="12"/>
      <c r="EX58" s="12"/>
      <c r="EY58" s="12"/>
      <c r="EZ58" s="12"/>
      <c r="FA58" s="12"/>
      <c r="FB58" s="12"/>
      <c r="FC58" s="13"/>
      <c r="FD58" s="13"/>
      <c r="FE58" s="12"/>
      <c r="FF58" s="10"/>
      <c r="FG58" s="10"/>
      <c r="FH58" s="10"/>
      <c r="FI58" s="10"/>
      <c r="FJ58" s="10"/>
      <c r="FK58" s="10"/>
      <c r="FL58" s="10"/>
      <c r="FM58" s="10"/>
      <c r="FN58" s="12"/>
      <c r="FO58" s="12"/>
      <c r="FP58" s="10"/>
      <c r="FQ58" s="10"/>
      <c r="FR58" s="10"/>
      <c r="FS58" s="10"/>
      <c r="FT58" s="10"/>
      <c r="FU58" s="10"/>
      <c r="FV58" s="10"/>
      <c r="FW58" s="10"/>
      <c r="FX58" s="10"/>
      <c r="FY58" s="10"/>
      <c r="FZ58" s="10"/>
      <c r="GA58" s="10"/>
      <c r="GB58" s="10"/>
      <c r="GC58" s="10"/>
      <c r="GD58" s="10"/>
      <c r="GE58" s="10"/>
      <c r="GF58" s="10"/>
      <c r="GG58" s="10"/>
    </row>
    <row r="59" spans="1:189" ht="14.25" customHeight="1" x14ac:dyDescent="0.2">
      <c r="A59" s="115">
        <v>44014</v>
      </c>
      <c r="B59" s="10"/>
      <c r="C59" s="10"/>
      <c r="D59" s="10"/>
      <c r="E59" s="10"/>
      <c r="F59" s="10"/>
      <c r="G59" s="10"/>
      <c r="H59" s="10"/>
      <c r="I59" s="10"/>
      <c r="J59" s="10"/>
      <c r="K59" s="10"/>
      <c r="L59" s="10"/>
      <c r="M59" s="10"/>
      <c r="N59" s="10"/>
      <c r="O59" s="114"/>
      <c r="P59" s="10"/>
      <c r="Q59" s="11"/>
      <c r="R59" s="11"/>
      <c r="S59" s="11"/>
      <c r="T59" s="10"/>
      <c r="U59" s="10"/>
      <c r="V59" s="10"/>
      <c r="W59" s="10"/>
      <c r="X59" s="10"/>
      <c r="Y59" s="10"/>
      <c r="Z59" s="10"/>
      <c r="AA59" s="10"/>
      <c r="AB59" s="10"/>
      <c r="AC59" s="10"/>
      <c r="AD59" s="11"/>
      <c r="AE59" s="11"/>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2"/>
      <c r="BI59" s="12"/>
      <c r="BJ59" s="12"/>
      <c r="BK59" s="12"/>
      <c r="BL59" s="12"/>
      <c r="BM59" s="12"/>
      <c r="BN59" s="10"/>
      <c r="BO59" s="10"/>
      <c r="BP59" s="10"/>
      <c r="BQ59" s="10"/>
      <c r="BR59" s="10"/>
      <c r="BS59" s="10"/>
      <c r="BT59" s="12"/>
      <c r="BU59" s="12"/>
      <c r="BV59" s="10"/>
      <c r="BW59" s="10"/>
      <c r="BX59" s="10"/>
      <c r="BY59" s="10"/>
      <c r="BZ59" s="10"/>
      <c r="CA59" s="10"/>
      <c r="CB59" s="10"/>
      <c r="CC59" s="10"/>
      <c r="CD59" s="10"/>
      <c r="CE59" s="10"/>
      <c r="CF59" s="10"/>
      <c r="CG59" s="10"/>
      <c r="CH59" s="10"/>
      <c r="CI59" s="10"/>
      <c r="CJ59" s="10"/>
      <c r="CK59" s="10"/>
      <c r="CL59" s="10"/>
      <c r="CM59" s="10"/>
      <c r="CN59" s="10"/>
      <c r="CO59" s="10"/>
      <c r="CP59" s="10"/>
      <c r="CQ59" s="10"/>
      <c r="CR59" s="10"/>
      <c r="CS59" s="10"/>
      <c r="CT59" s="11"/>
      <c r="CU59" s="12"/>
      <c r="CV59" s="10"/>
      <c r="CW59" s="10"/>
      <c r="CX59" s="12"/>
      <c r="CY59" s="12"/>
      <c r="CZ59" s="10"/>
      <c r="DA59" s="10"/>
      <c r="DB59" s="10"/>
      <c r="DC59" s="10"/>
      <c r="DD59" s="10"/>
      <c r="DE59" s="10"/>
      <c r="DF59" s="10"/>
      <c r="DG59" s="10"/>
      <c r="DH59" s="10"/>
      <c r="DI59" s="10"/>
      <c r="DJ59" s="10"/>
      <c r="DK59" s="10"/>
      <c r="DL59" s="10"/>
      <c r="DM59" s="10"/>
      <c r="DN59" s="10"/>
      <c r="DO59" s="10"/>
      <c r="DP59" s="10"/>
      <c r="DQ59" s="10"/>
      <c r="DR59" s="12"/>
      <c r="DS59" s="12"/>
      <c r="DT59" s="10"/>
      <c r="DU59" s="10"/>
      <c r="DV59" s="10"/>
      <c r="DW59" s="10"/>
      <c r="DX59" s="10"/>
      <c r="DY59" s="10"/>
      <c r="DZ59" s="10"/>
      <c r="EA59" s="10"/>
      <c r="EB59" s="10"/>
      <c r="EC59" s="10"/>
      <c r="ED59" s="10"/>
      <c r="EE59" s="10"/>
      <c r="EF59" s="10"/>
      <c r="EG59" s="10"/>
      <c r="EH59" s="10"/>
      <c r="EI59" s="10"/>
      <c r="EJ59" s="10"/>
      <c r="EK59" s="10"/>
      <c r="EL59" s="10"/>
      <c r="EM59" s="10"/>
      <c r="EN59" s="10"/>
      <c r="EO59" s="10"/>
      <c r="EP59" s="10"/>
      <c r="EQ59" s="10"/>
      <c r="ER59" s="10"/>
      <c r="ES59" s="10"/>
      <c r="ET59" s="10"/>
      <c r="EU59" s="10"/>
      <c r="EV59" s="12"/>
      <c r="EW59" s="12"/>
      <c r="EX59" s="12"/>
      <c r="EY59" s="12"/>
      <c r="EZ59" s="12"/>
      <c r="FA59" s="12"/>
      <c r="FB59" s="12"/>
      <c r="FC59" s="13"/>
      <c r="FD59" s="13"/>
      <c r="FE59" s="12"/>
      <c r="FF59" s="10"/>
      <c r="FG59" s="10"/>
      <c r="FH59" s="10"/>
      <c r="FI59" s="10"/>
      <c r="FJ59" s="10"/>
      <c r="FK59" s="10"/>
      <c r="FL59" s="10"/>
      <c r="FM59" s="10"/>
      <c r="FN59" s="12"/>
      <c r="FO59" s="12"/>
      <c r="FP59" s="10"/>
      <c r="FQ59" s="10"/>
      <c r="FR59" s="10"/>
      <c r="FS59" s="10"/>
      <c r="FT59" s="10"/>
      <c r="FU59" s="10"/>
      <c r="FV59" s="10"/>
      <c r="FW59" s="10"/>
      <c r="FX59" s="10"/>
      <c r="FY59" s="10"/>
      <c r="FZ59" s="10"/>
      <c r="GA59" s="10"/>
      <c r="GB59" s="10"/>
      <c r="GC59" s="10"/>
      <c r="GD59" s="10"/>
      <c r="GE59" s="10"/>
      <c r="GF59" s="10"/>
      <c r="GG59" s="10"/>
    </row>
    <row r="60" spans="1:189" ht="14.25" customHeight="1" x14ac:dyDescent="0.2">
      <c r="A60" s="115">
        <v>44015</v>
      </c>
      <c r="B60" s="10"/>
      <c r="C60" s="10"/>
      <c r="D60" s="10"/>
      <c r="E60" s="10"/>
      <c r="F60" s="10"/>
      <c r="G60" s="10"/>
      <c r="H60" s="10"/>
      <c r="I60" s="10"/>
      <c r="J60" s="10"/>
      <c r="K60" s="10"/>
      <c r="L60" s="10"/>
      <c r="M60" s="10"/>
      <c r="N60" s="10"/>
      <c r="O60" s="114"/>
      <c r="P60" s="10"/>
      <c r="Q60" s="11"/>
      <c r="R60" s="11"/>
      <c r="S60" s="11"/>
      <c r="T60" s="10"/>
      <c r="U60" s="10"/>
      <c r="V60" s="10"/>
      <c r="W60" s="10"/>
      <c r="X60" s="10"/>
      <c r="Y60" s="10"/>
      <c r="Z60" s="10"/>
      <c r="AA60" s="10"/>
      <c r="AB60" s="10"/>
      <c r="AC60" s="10"/>
      <c r="AD60" s="11"/>
      <c r="AE60" s="11"/>
      <c r="AF60" s="10"/>
      <c r="AG60" s="10"/>
      <c r="AH60" s="10"/>
      <c r="AI60" s="10"/>
      <c r="AJ60" s="10"/>
      <c r="AK60" s="10"/>
      <c r="AL60" s="10"/>
      <c r="AM60" s="10"/>
      <c r="AN60" s="10"/>
      <c r="AO60" s="10"/>
      <c r="AP60" s="10"/>
      <c r="AQ60" s="10"/>
      <c r="AR60" s="10"/>
      <c r="AS60" s="10"/>
      <c r="AT60" s="10"/>
      <c r="AU60" s="10"/>
      <c r="AV60" s="10"/>
      <c r="AW60" s="10"/>
      <c r="AX60" s="10"/>
      <c r="AY60" s="10"/>
      <c r="AZ60" s="10"/>
      <c r="BA60" s="10"/>
      <c r="BB60" s="10"/>
      <c r="BC60" s="10"/>
      <c r="BD60" s="10"/>
      <c r="BE60" s="10"/>
      <c r="BF60" s="10"/>
      <c r="BG60" s="10"/>
      <c r="BH60" s="12"/>
      <c r="BI60" s="12"/>
      <c r="BJ60" s="12"/>
      <c r="BK60" s="12"/>
      <c r="BL60" s="12"/>
      <c r="BM60" s="12"/>
      <c r="BN60" s="10"/>
      <c r="BO60" s="10"/>
      <c r="BP60" s="10"/>
      <c r="BQ60" s="10"/>
      <c r="BR60" s="10"/>
      <c r="BS60" s="10"/>
      <c r="BT60" s="12"/>
      <c r="BU60" s="12"/>
      <c r="BV60" s="10"/>
      <c r="BW60" s="10"/>
      <c r="BX60" s="10"/>
      <c r="BY60" s="10"/>
      <c r="BZ60" s="10"/>
      <c r="CA60" s="10"/>
      <c r="CB60" s="10"/>
      <c r="CC60" s="10"/>
      <c r="CD60" s="10"/>
      <c r="CE60" s="10"/>
      <c r="CF60" s="10"/>
      <c r="CG60" s="10"/>
      <c r="CH60" s="10"/>
      <c r="CI60" s="10"/>
      <c r="CJ60" s="10"/>
      <c r="CK60" s="10"/>
      <c r="CL60" s="10"/>
      <c r="CM60" s="10"/>
      <c r="CN60" s="10"/>
      <c r="CO60" s="10"/>
      <c r="CP60" s="10"/>
      <c r="CQ60" s="10"/>
      <c r="CR60" s="10"/>
      <c r="CS60" s="10"/>
      <c r="CT60" s="11"/>
      <c r="CU60" s="12"/>
      <c r="CV60" s="10"/>
      <c r="CW60" s="10"/>
      <c r="CX60" s="12"/>
      <c r="CY60" s="12"/>
      <c r="CZ60" s="10"/>
      <c r="DA60" s="10"/>
      <c r="DB60" s="10"/>
      <c r="DC60" s="10"/>
      <c r="DD60" s="10"/>
      <c r="DE60" s="10"/>
      <c r="DF60" s="10"/>
      <c r="DG60" s="10"/>
      <c r="DH60" s="10"/>
      <c r="DI60" s="10"/>
      <c r="DJ60" s="10"/>
      <c r="DK60" s="10"/>
      <c r="DL60" s="10"/>
      <c r="DM60" s="10"/>
      <c r="DN60" s="10"/>
      <c r="DO60" s="10"/>
      <c r="DP60" s="10"/>
      <c r="DQ60" s="10"/>
      <c r="DR60" s="12"/>
      <c r="DS60" s="12"/>
      <c r="DT60" s="10"/>
      <c r="DU60" s="10"/>
      <c r="DV60" s="10"/>
      <c r="DW60" s="10"/>
      <c r="DX60" s="10"/>
      <c r="DY60" s="10"/>
      <c r="DZ60" s="10"/>
      <c r="EA60" s="10"/>
      <c r="EB60" s="10"/>
      <c r="EC60" s="10"/>
      <c r="ED60" s="10"/>
      <c r="EE60" s="10"/>
      <c r="EF60" s="10"/>
      <c r="EG60" s="10"/>
      <c r="EH60" s="10"/>
      <c r="EI60" s="10"/>
      <c r="EJ60" s="10"/>
      <c r="EK60" s="10"/>
      <c r="EL60" s="10"/>
      <c r="EM60" s="10"/>
      <c r="EN60" s="10"/>
      <c r="EO60" s="10"/>
      <c r="EP60" s="10"/>
      <c r="EQ60" s="10"/>
      <c r="ER60" s="10"/>
      <c r="ES60" s="10"/>
      <c r="ET60" s="10"/>
      <c r="EU60" s="10"/>
      <c r="EV60" s="12"/>
      <c r="EW60" s="12"/>
      <c r="EX60" s="12"/>
      <c r="EY60" s="12"/>
      <c r="EZ60" s="12"/>
      <c r="FA60" s="12"/>
      <c r="FB60" s="12"/>
      <c r="FC60" s="13"/>
      <c r="FD60" s="13"/>
      <c r="FE60" s="12"/>
      <c r="FF60" s="10"/>
      <c r="FG60" s="10"/>
      <c r="FH60" s="10"/>
      <c r="FI60" s="10"/>
      <c r="FJ60" s="10"/>
      <c r="FK60" s="10"/>
      <c r="FL60" s="10"/>
      <c r="FM60" s="10"/>
      <c r="FN60" s="12"/>
      <c r="FO60" s="12"/>
      <c r="FP60" s="10"/>
      <c r="FQ60" s="10"/>
      <c r="FR60" s="10"/>
      <c r="FS60" s="10"/>
      <c r="FT60" s="10"/>
      <c r="FU60" s="10"/>
      <c r="FV60" s="10"/>
      <c r="FW60" s="10"/>
      <c r="FX60" s="10"/>
      <c r="FY60" s="10"/>
      <c r="FZ60" s="10"/>
      <c r="GA60" s="10"/>
      <c r="GB60" s="10"/>
      <c r="GC60" s="10"/>
      <c r="GD60" s="10"/>
      <c r="GE60" s="10"/>
      <c r="GF60" s="10"/>
      <c r="GG60" s="10"/>
    </row>
    <row r="61" spans="1:189" ht="14.25" customHeight="1" x14ac:dyDescent="0.2">
      <c r="A61" s="115">
        <v>44018</v>
      </c>
      <c r="B61" s="10"/>
      <c r="C61" s="10"/>
      <c r="D61" s="10"/>
      <c r="E61" s="10"/>
      <c r="F61" s="10"/>
      <c r="G61" s="10"/>
      <c r="H61" s="10"/>
      <c r="I61" s="10"/>
      <c r="J61" s="10"/>
      <c r="K61" s="10"/>
      <c r="L61" s="10"/>
      <c r="M61" s="10"/>
      <c r="N61" s="10"/>
      <c r="O61" s="114"/>
      <c r="P61" s="10"/>
      <c r="Q61" s="11"/>
      <c r="R61" s="11"/>
      <c r="S61" s="11"/>
      <c r="T61" s="10"/>
      <c r="U61" s="10"/>
      <c r="V61" s="10"/>
      <c r="W61" s="10"/>
      <c r="X61" s="10"/>
      <c r="Y61" s="10"/>
      <c r="Z61" s="10"/>
      <c r="AA61" s="10"/>
      <c r="AB61" s="10"/>
      <c r="AC61" s="10"/>
      <c r="AD61" s="11"/>
      <c r="AE61" s="11"/>
      <c r="AF61" s="10"/>
      <c r="AG61" s="10"/>
      <c r="AH61" s="10"/>
      <c r="AI61" s="10"/>
      <c r="AJ61" s="10"/>
      <c r="AK61" s="10"/>
      <c r="AL61" s="10"/>
      <c r="AM61" s="10"/>
      <c r="AN61" s="10"/>
      <c r="AO61" s="10"/>
      <c r="AP61" s="10"/>
      <c r="AQ61" s="10"/>
      <c r="AR61" s="10"/>
      <c r="AS61" s="10"/>
      <c r="AT61" s="10"/>
      <c r="AU61" s="10"/>
      <c r="AV61" s="10"/>
      <c r="AW61" s="10"/>
      <c r="AX61" s="10"/>
      <c r="AY61" s="10"/>
      <c r="AZ61" s="10"/>
      <c r="BA61" s="10"/>
      <c r="BB61" s="10"/>
      <c r="BC61" s="10"/>
      <c r="BD61" s="10"/>
      <c r="BE61" s="10"/>
      <c r="BF61" s="10"/>
      <c r="BG61" s="10"/>
      <c r="BH61" s="12"/>
      <c r="BI61" s="12"/>
      <c r="BJ61" s="12"/>
      <c r="BK61" s="12"/>
      <c r="BL61" s="12"/>
      <c r="BM61" s="12"/>
      <c r="BN61" s="10"/>
      <c r="BO61" s="10"/>
      <c r="BP61" s="10"/>
      <c r="BQ61" s="10"/>
      <c r="BR61" s="10"/>
      <c r="BS61" s="10"/>
      <c r="BT61" s="12"/>
      <c r="BU61" s="12"/>
      <c r="BV61" s="10"/>
      <c r="BW61" s="10"/>
      <c r="BX61" s="10"/>
      <c r="BY61" s="10"/>
      <c r="BZ61" s="10"/>
      <c r="CA61" s="10"/>
      <c r="CB61" s="10"/>
      <c r="CC61" s="10"/>
      <c r="CD61" s="10"/>
      <c r="CE61" s="10"/>
      <c r="CF61" s="10"/>
      <c r="CG61" s="10"/>
      <c r="CH61" s="10"/>
      <c r="CI61" s="10"/>
      <c r="CJ61" s="10"/>
      <c r="CK61" s="10"/>
      <c r="CL61" s="10"/>
      <c r="CM61" s="10"/>
      <c r="CN61" s="10"/>
      <c r="CO61" s="10"/>
      <c r="CP61" s="10"/>
      <c r="CQ61" s="10"/>
      <c r="CR61" s="10"/>
      <c r="CS61" s="10"/>
      <c r="CT61" s="11"/>
      <c r="CU61" s="12"/>
      <c r="CV61" s="10"/>
      <c r="CW61" s="10"/>
      <c r="CX61" s="12"/>
      <c r="CY61" s="12"/>
      <c r="CZ61" s="10"/>
      <c r="DA61" s="10"/>
      <c r="DB61" s="10"/>
      <c r="DC61" s="10"/>
      <c r="DD61" s="10"/>
      <c r="DE61" s="10"/>
      <c r="DF61" s="10"/>
      <c r="DG61" s="10"/>
      <c r="DH61" s="10"/>
      <c r="DI61" s="10"/>
      <c r="DJ61" s="10"/>
      <c r="DK61" s="10"/>
      <c r="DL61" s="10"/>
      <c r="DM61" s="10"/>
      <c r="DN61" s="10"/>
      <c r="DO61" s="10"/>
      <c r="DP61" s="10"/>
      <c r="DQ61" s="10"/>
      <c r="DR61" s="12"/>
      <c r="DS61" s="12"/>
      <c r="DT61" s="10"/>
      <c r="DU61" s="10"/>
      <c r="DV61" s="10"/>
      <c r="DW61" s="10"/>
      <c r="DX61" s="10"/>
      <c r="DY61" s="10"/>
      <c r="DZ61" s="10"/>
      <c r="EA61" s="10"/>
      <c r="EB61" s="10"/>
      <c r="EC61" s="10"/>
      <c r="ED61" s="10"/>
      <c r="EE61" s="10"/>
      <c r="EF61" s="10"/>
      <c r="EG61" s="10"/>
      <c r="EH61" s="10"/>
      <c r="EI61" s="10"/>
      <c r="EJ61" s="10"/>
      <c r="EK61" s="10"/>
      <c r="EL61" s="10"/>
      <c r="EM61" s="10"/>
      <c r="EN61" s="10"/>
      <c r="EO61" s="10"/>
      <c r="EP61" s="10"/>
      <c r="EQ61" s="10"/>
      <c r="ER61" s="10"/>
      <c r="ES61" s="10"/>
      <c r="ET61" s="10"/>
      <c r="EU61" s="10"/>
      <c r="EV61" s="12"/>
      <c r="EW61" s="12"/>
      <c r="EX61" s="12"/>
      <c r="EY61" s="12"/>
      <c r="EZ61" s="12"/>
      <c r="FA61" s="12"/>
      <c r="FB61" s="12"/>
      <c r="FC61" s="13"/>
      <c r="FD61" s="13"/>
      <c r="FE61" s="12"/>
      <c r="FF61" s="10"/>
      <c r="FG61" s="10"/>
      <c r="FH61" s="10"/>
      <c r="FI61" s="10"/>
      <c r="FJ61" s="10"/>
      <c r="FK61" s="10"/>
      <c r="FL61" s="10"/>
      <c r="FM61" s="10"/>
      <c r="FN61" s="12"/>
      <c r="FO61" s="12"/>
      <c r="FP61" s="10"/>
      <c r="FQ61" s="10"/>
      <c r="FR61" s="10"/>
      <c r="FS61" s="10"/>
      <c r="FT61" s="10"/>
      <c r="FU61" s="10"/>
      <c r="FV61" s="10"/>
      <c r="FW61" s="10"/>
      <c r="FX61" s="10"/>
      <c r="FY61" s="10"/>
      <c r="FZ61" s="10"/>
      <c r="GA61" s="10"/>
      <c r="GB61" s="10"/>
      <c r="GC61" s="10"/>
      <c r="GD61" s="10"/>
      <c r="GE61" s="10"/>
      <c r="GF61" s="10"/>
      <c r="GG61" s="10"/>
    </row>
    <row r="62" spans="1:189" ht="14.25" customHeight="1" x14ac:dyDescent="0.2">
      <c r="A62" s="115">
        <v>44019</v>
      </c>
      <c r="B62" s="10"/>
      <c r="C62" s="10"/>
      <c r="D62" s="10"/>
      <c r="E62" s="10"/>
      <c r="F62" s="10"/>
      <c r="G62" s="10"/>
      <c r="H62" s="10"/>
      <c r="I62" s="10"/>
      <c r="J62" s="10"/>
      <c r="K62" s="10"/>
      <c r="L62" s="10"/>
      <c r="M62" s="10"/>
      <c r="N62" s="10"/>
      <c r="O62" s="114"/>
      <c r="P62" s="10"/>
      <c r="Q62" s="11"/>
      <c r="R62" s="11"/>
      <c r="S62" s="11"/>
      <c r="T62" s="10"/>
      <c r="U62" s="10"/>
      <c r="V62" s="10"/>
      <c r="W62" s="10"/>
      <c r="X62" s="10"/>
      <c r="Y62" s="10"/>
      <c r="Z62" s="10"/>
      <c r="AA62" s="10"/>
      <c r="AB62" s="10"/>
      <c r="AC62" s="10"/>
      <c r="AD62" s="11"/>
      <c r="AE62" s="11"/>
      <c r="AF62" s="10"/>
      <c r="AG62" s="10"/>
      <c r="AH62" s="10"/>
      <c r="AI62" s="10"/>
      <c r="AJ62" s="10"/>
      <c r="AK62" s="10"/>
      <c r="AL62" s="10"/>
      <c r="AM62" s="10"/>
      <c r="AN62" s="10"/>
      <c r="AO62" s="10"/>
      <c r="AP62" s="10"/>
      <c r="AQ62" s="10"/>
      <c r="AR62" s="10"/>
      <c r="AS62" s="10"/>
      <c r="AT62" s="10"/>
      <c r="AU62" s="10"/>
      <c r="AV62" s="10"/>
      <c r="AW62" s="10"/>
      <c r="AX62" s="10"/>
      <c r="AY62" s="10"/>
      <c r="AZ62" s="10"/>
      <c r="BA62" s="10"/>
      <c r="BB62" s="10"/>
      <c r="BC62" s="10"/>
      <c r="BD62" s="10"/>
      <c r="BE62" s="10"/>
      <c r="BF62" s="10"/>
      <c r="BG62" s="10"/>
      <c r="BH62" s="12"/>
      <c r="BI62" s="12"/>
      <c r="BJ62" s="12"/>
      <c r="BK62" s="12"/>
      <c r="BL62" s="12"/>
      <c r="BM62" s="12"/>
      <c r="BN62" s="10"/>
      <c r="BO62" s="10"/>
      <c r="BP62" s="10"/>
      <c r="BQ62" s="10"/>
      <c r="BR62" s="10"/>
      <c r="BS62" s="10"/>
      <c r="BT62" s="12"/>
      <c r="BU62" s="12"/>
      <c r="BV62" s="10"/>
      <c r="BW62" s="10"/>
      <c r="BX62" s="10"/>
      <c r="BY62" s="10"/>
      <c r="BZ62" s="10"/>
      <c r="CA62" s="10"/>
      <c r="CB62" s="10"/>
      <c r="CC62" s="10"/>
      <c r="CD62" s="10"/>
      <c r="CE62" s="10"/>
      <c r="CF62" s="10"/>
      <c r="CG62" s="10"/>
      <c r="CH62" s="10"/>
      <c r="CI62" s="10"/>
      <c r="CJ62" s="10"/>
      <c r="CK62" s="10"/>
      <c r="CL62" s="10"/>
      <c r="CM62" s="10"/>
      <c r="CN62" s="10"/>
      <c r="CO62" s="10"/>
      <c r="CP62" s="10"/>
      <c r="CQ62" s="10"/>
      <c r="CR62" s="10"/>
      <c r="CS62" s="10"/>
      <c r="CT62" s="11"/>
      <c r="CU62" s="12"/>
      <c r="CV62" s="10"/>
      <c r="CW62" s="10"/>
      <c r="CX62" s="12"/>
      <c r="CY62" s="12"/>
      <c r="CZ62" s="10"/>
      <c r="DA62" s="10"/>
      <c r="DB62" s="10"/>
      <c r="DC62" s="10"/>
      <c r="DD62" s="10"/>
      <c r="DE62" s="10"/>
      <c r="DF62" s="10"/>
      <c r="DG62" s="10"/>
      <c r="DH62" s="10"/>
      <c r="DI62" s="10"/>
      <c r="DJ62" s="10"/>
      <c r="DK62" s="10"/>
      <c r="DL62" s="10"/>
      <c r="DM62" s="10"/>
      <c r="DN62" s="10"/>
      <c r="DO62" s="10"/>
      <c r="DP62" s="10"/>
      <c r="DQ62" s="10"/>
      <c r="DR62" s="12"/>
      <c r="DS62" s="12"/>
      <c r="DT62" s="10"/>
      <c r="DU62" s="10"/>
      <c r="DV62" s="10"/>
      <c r="DW62" s="10"/>
      <c r="DX62" s="10"/>
      <c r="DY62" s="10"/>
      <c r="DZ62" s="10"/>
      <c r="EA62" s="10"/>
      <c r="EB62" s="10"/>
      <c r="EC62" s="10"/>
      <c r="ED62" s="10"/>
      <c r="EE62" s="10"/>
      <c r="EF62" s="10"/>
      <c r="EG62" s="10"/>
      <c r="EH62" s="10"/>
      <c r="EI62" s="10"/>
      <c r="EJ62" s="10"/>
      <c r="EK62" s="10"/>
      <c r="EL62" s="10"/>
      <c r="EM62" s="10"/>
      <c r="EN62" s="10"/>
      <c r="EO62" s="10"/>
      <c r="EP62" s="10"/>
      <c r="EQ62" s="10"/>
      <c r="ER62" s="10"/>
      <c r="ES62" s="10"/>
      <c r="ET62" s="10"/>
      <c r="EU62" s="10"/>
      <c r="EV62" s="12"/>
      <c r="EW62" s="12"/>
      <c r="EX62" s="12"/>
      <c r="EY62" s="12"/>
      <c r="EZ62" s="12"/>
      <c r="FA62" s="12"/>
      <c r="FB62" s="12"/>
      <c r="FC62" s="13"/>
      <c r="FD62" s="13"/>
      <c r="FE62" s="12"/>
      <c r="FF62" s="10"/>
      <c r="FG62" s="10"/>
      <c r="FH62" s="10"/>
      <c r="FI62" s="10"/>
      <c r="FJ62" s="10"/>
      <c r="FK62" s="10"/>
      <c r="FL62" s="10"/>
      <c r="FM62" s="10"/>
      <c r="FN62" s="12"/>
      <c r="FO62" s="12"/>
      <c r="FP62" s="10"/>
      <c r="FQ62" s="10"/>
      <c r="FR62" s="10"/>
      <c r="FS62" s="10"/>
      <c r="FT62" s="10"/>
      <c r="FU62" s="10"/>
      <c r="FV62" s="10"/>
      <c r="FW62" s="10"/>
      <c r="FX62" s="10"/>
      <c r="FY62" s="10"/>
      <c r="FZ62" s="10"/>
      <c r="GA62" s="10"/>
      <c r="GB62" s="10"/>
      <c r="GC62" s="10"/>
      <c r="GD62" s="10"/>
      <c r="GE62" s="10"/>
      <c r="GF62" s="10"/>
      <c r="GG62" s="10"/>
    </row>
    <row r="63" spans="1:189" ht="14.25" customHeight="1" x14ac:dyDescent="0.2">
      <c r="A63" s="115">
        <v>44020</v>
      </c>
      <c r="B63" s="10"/>
      <c r="C63" s="10"/>
      <c r="D63" s="10"/>
      <c r="E63" s="10"/>
      <c r="F63" s="10"/>
      <c r="G63" s="10"/>
      <c r="H63" s="10"/>
      <c r="I63" s="10"/>
      <c r="J63" s="10"/>
      <c r="K63" s="10"/>
      <c r="L63" s="10"/>
      <c r="M63" s="10"/>
      <c r="N63" s="10"/>
      <c r="O63" s="114"/>
      <c r="P63" s="10"/>
      <c r="Q63" s="11"/>
      <c r="R63" s="11"/>
      <c r="S63" s="11"/>
      <c r="T63" s="10"/>
      <c r="U63" s="10"/>
      <c r="V63" s="10"/>
      <c r="W63" s="10"/>
      <c r="X63" s="10"/>
      <c r="Y63" s="10"/>
      <c r="Z63" s="10"/>
      <c r="AA63" s="10"/>
      <c r="AB63" s="10"/>
      <c r="AC63" s="10"/>
      <c r="AD63" s="11"/>
      <c r="AE63" s="11"/>
      <c r="AF63" s="10"/>
      <c r="AG63" s="10"/>
      <c r="AH63" s="10"/>
      <c r="AI63" s="10"/>
      <c r="AJ63" s="10"/>
      <c r="AK63" s="10"/>
      <c r="AL63" s="10"/>
      <c r="AM63" s="10"/>
      <c r="AN63" s="10"/>
      <c r="AO63" s="10"/>
      <c r="AP63" s="10"/>
      <c r="AQ63" s="10"/>
      <c r="AR63" s="10"/>
      <c r="AS63" s="10"/>
      <c r="AT63" s="10"/>
      <c r="AU63" s="10"/>
      <c r="AV63" s="10"/>
      <c r="AW63" s="10"/>
      <c r="AX63" s="10"/>
      <c r="AY63" s="10"/>
      <c r="AZ63" s="10"/>
      <c r="BA63" s="10"/>
      <c r="BB63" s="10"/>
      <c r="BC63" s="10"/>
      <c r="BD63" s="10"/>
      <c r="BE63" s="10"/>
      <c r="BF63" s="10"/>
      <c r="BG63" s="10"/>
      <c r="BH63" s="12"/>
      <c r="BI63" s="12"/>
      <c r="BJ63" s="12"/>
      <c r="BK63" s="12"/>
      <c r="BL63" s="12"/>
      <c r="BM63" s="12"/>
      <c r="BN63" s="10"/>
      <c r="BO63" s="10"/>
      <c r="BP63" s="10"/>
      <c r="BQ63" s="10"/>
      <c r="BR63" s="10"/>
      <c r="BS63" s="10"/>
      <c r="BT63" s="12"/>
      <c r="BU63" s="12"/>
      <c r="BV63" s="10"/>
      <c r="BW63" s="10"/>
      <c r="BX63" s="10"/>
      <c r="BY63" s="10"/>
      <c r="BZ63" s="10"/>
      <c r="CA63" s="10"/>
      <c r="CB63" s="10"/>
      <c r="CC63" s="10"/>
      <c r="CD63" s="10"/>
      <c r="CE63" s="10"/>
      <c r="CF63" s="10"/>
      <c r="CG63" s="10"/>
      <c r="CH63" s="10"/>
      <c r="CI63" s="10"/>
      <c r="CJ63" s="10"/>
      <c r="CK63" s="10"/>
      <c r="CL63" s="10"/>
      <c r="CM63" s="10"/>
      <c r="CN63" s="10"/>
      <c r="CO63" s="10"/>
      <c r="CP63" s="10"/>
      <c r="CQ63" s="10"/>
      <c r="CR63" s="10"/>
      <c r="CS63" s="10"/>
      <c r="CT63" s="11"/>
      <c r="CU63" s="12"/>
      <c r="CV63" s="10"/>
      <c r="CW63" s="10"/>
      <c r="CX63" s="12"/>
      <c r="CY63" s="12"/>
      <c r="CZ63" s="10"/>
      <c r="DA63" s="10"/>
      <c r="DB63" s="10"/>
      <c r="DC63" s="10"/>
      <c r="DD63" s="10"/>
      <c r="DE63" s="10"/>
      <c r="DF63" s="10"/>
      <c r="DG63" s="10"/>
      <c r="DH63" s="10"/>
      <c r="DI63" s="10"/>
      <c r="DJ63" s="10"/>
      <c r="DK63" s="10"/>
      <c r="DL63" s="10"/>
      <c r="DM63" s="10"/>
      <c r="DN63" s="10"/>
      <c r="DO63" s="10"/>
      <c r="DP63" s="10"/>
      <c r="DQ63" s="10"/>
      <c r="DR63" s="12"/>
      <c r="DS63" s="12"/>
      <c r="DT63" s="10"/>
      <c r="DU63" s="10"/>
      <c r="DV63" s="10"/>
      <c r="DW63" s="10"/>
      <c r="DX63" s="10"/>
      <c r="DY63" s="10"/>
      <c r="DZ63" s="10"/>
      <c r="EA63" s="10"/>
      <c r="EB63" s="10"/>
      <c r="EC63" s="10"/>
      <c r="ED63" s="10"/>
      <c r="EE63" s="10"/>
      <c r="EF63" s="10"/>
      <c r="EG63" s="10"/>
      <c r="EH63" s="10"/>
      <c r="EI63" s="10"/>
      <c r="EJ63" s="10"/>
      <c r="EK63" s="10"/>
      <c r="EL63" s="10"/>
      <c r="EM63" s="10"/>
      <c r="EN63" s="10"/>
      <c r="EO63" s="10"/>
      <c r="EP63" s="10"/>
      <c r="EQ63" s="10"/>
      <c r="ER63" s="10"/>
      <c r="ES63" s="10"/>
      <c r="ET63" s="10"/>
      <c r="EU63" s="10"/>
      <c r="EV63" s="12"/>
      <c r="EW63" s="12"/>
      <c r="EX63" s="12"/>
      <c r="EY63" s="12"/>
      <c r="EZ63" s="12"/>
      <c r="FA63" s="12"/>
      <c r="FB63" s="12"/>
      <c r="FC63" s="13"/>
      <c r="FD63" s="13"/>
      <c r="FE63" s="12"/>
      <c r="FF63" s="10"/>
      <c r="FG63" s="10"/>
      <c r="FH63" s="10"/>
      <c r="FI63" s="10"/>
      <c r="FJ63" s="10"/>
      <c r="FK63" s="10"/>
      <c r="FL63" s="10"/>
      <c r="FM63" s="10"/>
      <c r="FN63" s="12"/>
      <c r="FO63" s="12"/>
      <c r="FP63" s="10"/>
      <c r="FQ63" s="10"/>
      <c r="FR63" s="10"/>
      <c r="FS63" s="10"/>
      <c r="FT63" s="10"/>
      <c r="FU63" s="10"/>
      <c r="FV63" s="10"/>
      <c r="FW63" s="10"/>
      <c r="FX63" s="10"/>
      <c r="FY63" s="10"/>
      <c r="FZ63" s="10"/>
      <c r="GA63" s="10"/>
      <c r="GB63" s="10"/>
      <c r="GC63" s="10"/>
      <c r="GD63" s="10"/>
      <c r="GE63" s="10"/>
      <c r="GF63" s="10"/>
      <c r="GG63" s="10"/>
    </row>
    <row r="64" spans="1:189" ht="14.25" customHeight="1" x14ac:dyDescent="0.2">
      <c r="A64" s="115">
        <v>44021</v>
      </c>
      <c r="B64" s="10"/>
      <c r="C64" s="10"/>
      <c r="D64" s="10"/>
      <c r="E64" s="10"/>
      <c r="F64" s="10"/>
      <c r="G64" s="10"/>
      <c r="H64" s="10"/>
      <c r="I64" s="10"/>
      <c r="J64" s="10"/>
      <c r="K64" s="10"/>
      <c r="L64" s="10"/>
      <c r="M64" s="10"/>
      <c r="N64" s="10"/>
      <c r="O64" s="114"/>
      <c r="P64" s="10"/>
      <c r="Q64" s="11"/>
      <c r="R64" s="11"/>
      <c r="S64" s="11"/>
      <c r="T64" s="10"/>
      <c r="U64" s="10"/>
      <c r="V64" s="10"/>
      <c r="W64" s="10"/>
      <c r="X64" s="10"/>
      <c r="Y64" s="10"/>
      <c r="Z64" s="10"/>
      <c r="AA64" s="10"/>
      <c r="AB64" s="10"/>
      <c r="AC64" s="10"/>
      <c r="AD64" s="11"/>
      <c r="AE64" s="11"/>
      <c r="AF64" s="10"/>
      <c r="AG64" s="10"/>
      <c r="AH64" s="10"/>
      <c r="AI64" s="10"/>
      <c r="AJ64" s="10"/>
      <c r="AK64" s="10"/>
      <c r="AL64" s="10"/>
      <c r="AM64" s="10"/>
      <c r="AN64" s="10"/>
      <c r="AO64" s="10"/>
      <c r="AP64" s="10"/>
      <c r="AQ64" s="10"/>
      <c r="AR64" s="10"/>
      <c r="AS64" s="10"/>
      <c r="AT64" s="10"/>
      <c r="AU64" s="10"/>
      <c r="AV64" s="10"/>
      <c r="AW64" s="10"/>
      <c r="AX64" s="10"/>
      <c r="AY64" s="10"/>
      <c r="AZ64" s="10"/>
      <c r="BA64" s="10"/>
      <c r="BB64" s="10"/>
      <c r="BC64" s="10"/>
      <c r="BD64" s="10"/>
      <c r="BE64" s="10"/>
      <c r="BF64" s="10"/>
      <c r="BG64" s="10"/>
      <c r="BH64" s="12"/>
      <c r="BI64" s="12"/>
      <c r="BJ64" s="12"/>
      <c r="BK64" s="12"/>
      <c r="BL64" s="12"/>
      <c r="BM64" s="12"/>
      <c r="BN64" s="10"/>
      <c r="BO64" s="10"/>
      <c r="BP64" s="10"/>
      <c r="BQ64" s="10"/>
      <c r="BR64" s="10"/>
      <c r="BS64" s="10"/>
      <c r="BT64" s="12"/>
      <c r="BU64" s="12"/>
      <c r="BV64" s="10"/>
      <c r="BW64" s="10"/>
      <c r="BX64" s="10"/>
      <c r="BY64" s="10"/>
      <c r="BZ64" s="10"/>
      <c r="CA64" s="10"/>
      <c r="CB64" s="10"/>
      <c r="CC64" s="10"/>
      <c r="CD64" s="10"/>
      <c r="CE64" s="10"/>
      <c r="CF64" s="10"/>
      <c r="CG64" s="10"/>
      <c r="CH64" s="10"/>
      <c r="CI64" s="10"/>
      <c r="CJ64" s="10"/>
      <c r="CK64" s="10"/>
      <c r="CL64" s="10"/>
      <c r="CM64" s="10"/>
      <c r="CN64" s="10"/>
      <c r="CO64" s="10"/>
      <c r="CP64" s="10"/>
      <c r="CQ64" s="10"/>
      <c r="CR64" s="10"/>
      <c r="CS64" s="10"/>
      <c r="CT64" s="11"/>
      <c r="CU64" s="12"/>
      <c r="CV64" s="10"/>
      <c r="CW64" s="10"/>
      <c r="CX64" s="12"/>
      <c r="CY64" s="12"/>
      <c r="CZ64" s="10"/>
      <c r="DA64" s="10"/>
      <c r="DB64" s="10"/>
      <c r="DC64" s="10"/>
      <c r="DD64" s="10"/>
      <c r="DE64" s="10"/>
      <c r="DF64" s="10"/>
      <c r="DG64" s="10"/>
      <c r="DH64" s="10"/>
      <c r="DI64" s="10"/>
      <c r="DJ64" s="10"/>
      <c r="DK64" s="10"/>
      <c r="DL64" s="10"/>
      <c r="DM64" s="10"/>
      <c r="DN64" s="10"/>
      <c r="DO64" s="10"/>
      <c r="DP64" s="10"/>
      <c r="DQ64" s="10"/>
      <c r="DR64" s="12"/>
      <c r="DS64" s="12"/>
      <c r="DT64" s="10"/>
      <c r="DU64" s="10"/>
      <c r="DV64" s="10"/>
      <c r="DW64" s="10"/>
      <c r="DX64" s="10"/>
      <c r="DY64" s="10"/>
      <c r="DZ64" s="10"/>
      <c r="EA64" s="10"/>
      <c r="EB64" s="10"/>
      <c r="EC64" s="10"/>
      <c r="ED64" s="10"/>
      <c r="EE64" s="10"/>
      <c r="EF64" s="10"/>
      <c r="EG64" s="10"/>
      <c r="EH64" s="10"/>
      <c r="EI64" s="10"/>
      <c r="EJ64" s="10"/>
      <c r="EK64" s="10"/>
      <c r="EL64" s="10"/>
      <c r="EM64" s="10"/>
      <c r="EN64" s="10"/>
      <c r="EO64" s="10"/>
      <c r="EP64" s="10"/>
      <c r="EQ64" s="10"/>
      <c r="ER64" s="10"/>
      <c r="ES64" s="10"/>
      <c r="ET64" s="10"/>
      <c r="EU64" s="10"/>
      <c r="EV64" s="12"/>
      <c r="EW64" s="12"/>
      <c r="EX64" s="12"/>
      <c r="EY64" s="12"/>
      <c r="EZ64" s="12"/>
      <c r="FA64" s="12"/>
      <c r="FB64" s="12"/>
      <c r="FC64" s="13"/>
      <c r="FD64" s="13"/>
      <c r="FE64" s="12"/>
      <c r="FF64" s="10"/>
      <c r="FG64" s="10"/>
      <c r="FH64" s="10"/>
      <c r="FI64" s="10"/>
      <c r="FJ64" s="10"/>
      <c r="FK64" s="10"/>
      <c r="FL64" s="10"/>
      <c r="FM64" s="10"/>
      <c r="FN64" s="12"/>
      <c r="FO64" s="12"/>
      <c r="FP64" s="10"/>
      <c r="FQ64" s="10"/>
      <c r="FR64" s="10"/>
      <c r="FS64" s="10"/>
      <c r="FT64" s="10"/>
      <c r="FU64" s="10"/>
      <c r="FV64" s="10"/>
      <c r="FW64" s="10"/>
      <c r="FX64" s="10"/>
      <c r="FY64" s="10"/>
      <c r="FZ64" s="10"/>
      <c r="GA64" s="10"/>
      <c r="GB64" s="10"/>
      <c r="GC64" s="10"/>
      <c r="GD64" s="10"/>
      <c r="GE64" s="10"/>
      <c r="GF64" s="10"/>
      <c r="GG64" s="10"/>
    </row>
    <row r="65" spans="1:189" ht="14.25" customHeight="1" x14ac:dyDescent="0.2">
      <c r="A65" s="115">
        <v>44022</v>
      </c>
      <c r="B65" s="10"/>
      <c r="C65" s="10"/>
      <c r="D65" s="10"/>
      <c r="E65" s="10"/>
      <c r="F65" s="10"/>
      <c r="G65" s="10"/>
      <c r="H65" s="10"/>
      <c r="I65" s="10"/>
      <c r="J65" s="10"/>
      <c r="K65" s="10"/>
      <c r="L65" s="10"/>
      <c r="M65" s="10"/>
      <c r="N65" s="10"/>
      <c r="O65" s="114"/>
      <c r="P65" s="10"/>
      <c r="Q65" s="11"/>
      <c r="R65" s="11"/>
      <c r="S65" s="11"/>
      <c r="T65" s="10"/>
      <c r="U65" s="10"/>
      <c r="V65" s="10"/>
      <c r="W65" s="10"/>
      <c r="X65" s="10"/>
      <c r="Y65" s="10"/>
      <c r="Z65" s="10"/>
      <c r="AA65" s="10"/>
      <c r="AB65" s="10"/>
      <c r="AC65" s="10"/>
      <c r="AD65" s="11"/>
      <c r="AE65" s="11"/>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2"/>
      <c r="BI65" s="12"/>
      <c r="BJ65" s="12"/>
      <c r="BK65" s="12"/>
      <c r="BL65" s="12"/>
      <c r="BM65" s="12"/>
      <c r="BN65" s="10"/>
      <c r="BO65" s="10"/>
      <c r="BP65" s="10"/>
      <c r="BQ65" s="10"/>
      <c r="BR65" s="10"/>
      <c r="BS65" s="10"/>
      <c r="BT65" s="12"/>
      <c r="BU65" s="12"/>
      <c r="BV65" s="10"/>
      <c r="BW65" s="10"/>
      <c r="BX65" s="10"/>
      <c r="BY65" s="10"/>
      <c r="BZ65" s="10"/>
      <c r="CA65" s="10"/>
      <c r="CB65" s="10"/>
      <c r="CC65" s="10"/>
      <c r="CD65" s="10"/>
      <c r="CE65" s="10"/>
      <c r="CF65" s="10"/>
      <c r="CG65" s="10"/>
      <c r="CH65" s="10"/>
      <c r="CI65" s="10"/>
      <c r="CJ65" s="10"/>
      <c r="CK65" s="10"/>
      <c r="CL65" s="10"/>
      <c r="CM65" s="10"/>
      <c r="CN65" s="10"/>
      <c r="CO65" s="10"/>
      <c r="CP65" s="10"/>
      <c r="CQ65" s="10"/>
      <c r="CR65" s="10"/>
      <c r="CS65" s="10"/>
      <c r="CT65" s="11"/>
      <c r="CU65" s="12"/>
      <c r="CV65" s="10"/>
      <c r="CW65" s="10"/>
      <c r="CX65" s="12"/>
      <c r="CY65" s="12"/>
      <c r="CZ65" s="10"/>
      <c r="DA65" s="10"/>
      <c r="DB65" s="10"/>
      <c r="DC65" s="10"/>
      <c r="DD65" s="10"/>
      <c r="DE65" s="10"/>
      <c r="DF65" s="10"/>
      <c r="DG65" s="10"/>
      <c r="DH65" s="10"/>
      <c r="DI65" s="10"/>
      <c r="DJ65" s="10"/>
      <c r="DK65" s="10"/>
      <c r="DL65" s="10"/>
      <c r="DM65" s="10"/>
      <c r="DN65" s="10"/>
      <c r="DO65" s="10"/>
      <c r="DP65" s="10"/>
      <c r="DQ65" s="10"/>
      <c r="DR65" s="12"/>
      <c r="DS65" s="12"/>
      <c r="DT65" s="10"/>
      <c r="DU65" s="10"/>
      <c r="DV65" s="10"/>
      <c r="DW65" s="10"/>
      <c r="DX65" s="10"/>
      <c r="DY65" s="10"/>
      <c r="DZ65" s="10"/>
      <c r="EA65" s="10"/>
      <c r="EB65" s="10"/>
      <c r="EC65" s="10"/>
      <c r="ED65" s="10"/>
      <c r="EE65" s="10"/>
      <c r="EF65" s="10"/>
      <c r="EG65" s="10"/>
      <c r="EH65" s="10"/>
      <c r="EI65" s="10"/>
      <c r="EJ65" s="10"/>
      <c r="EK65" s="10"/>
      <c r="EL65" s="10"/>
      <c r="EM65" s="10"/>
      <c r="EN65" s="10"/>
      <c r="EO65" s="10"/>
      <c r="EP65" s="10"/>
      <c r="EQ65" s="10"/>
      <c r="ER65" s="10"/>
      <c r="ES65" s="10"/>
      <c r="ET65" s="10"/>
      <c r="EU65" s="10"/>
      <c r="EV65" s="12"/>
      <c r="EW65" s="12"/>
      <c r="EX65" s="12"/>
      <c r="EY65" s="12"/>
      <c r="EZ65" s="12"/>
      <c r="FA65" s="12"/>
      <c r="FB65" s="12"/>
      <c r="FC65" s="13"/>
      <c r="FD65" s="13"/>
      <c r="FE65" s="12"/>
      <c r="FF65" s="10"/>
      <c r="FG65" s="10"/>
      <c r="FH65" s="10"/>
      <c r="FI65" s="10"/>
      <c r="FJ65" s="10"/>
      <c r="FK65" s="10"/>
      <c r="FL65" s="10"/>
      <c r="FM65" s="10"/>
      <c r="FN65" s="12"/>
      <c r="FO65" s="12"/>
      <c r="FP65" s="10"/>
      <c r="FQ65" s="10"/>
      <c r="FR65" s="10"/>
      <c r="FS65" s="10"/>
      <c r="FT65" s="10"/>
      <c r="FU65" s="10"/>
      <c r="FV65" s="10"/>
      <c r="FW65" s="10"/>
      <c r="FX65" s="10"/>
      <c r="FY65" s="10"/>
      <c r="FZ65" s="10"/>
      <c r="GA65" s="10"/>
      <c r="GB65" s="10"/>
      <c r="GC65" s="10"/>
      <c r="GD65" s="10"/>
      <c r="GE65" s="10"/>
      <c r="GF65" s="10"/>
      <c r="GG65" s="10"/>
    </row>
    <row r="66" spans="1:189" ht="14.25" customHeight="1" x14ac:dyDescent="0.2">
      <c r="A66" s="115">
        <v>44025</v>
      </c>
      <c r="B66" s="10"/>
      <c r="C66" s="10"/>
      <c r="D66" s="10"/>
      <c r="E66" s="10"/>
      <c r="F66" s="10"/>
      <c r="G66" s="10"/>
      <c r="H66" s="10"/>
      <c r="I66" s="10"/>
      <c r="J66" s="10"/>
      <c r="K66" s="10"/>
      <c r="L66" s="10"/>
      <c r="M66" s="10"/>
      <c r="N66" s="10"/>
      <c r="O66" s="114"/>
      <c r="P66" s="10"/>
      <c r="Q66" s="11"/>
      <c r="R66" s="11"/>
      <c r="S66" s="11"/>
      <c r="T66" s="10"/>
      <c r="U66" s="10"/>
      <c r="V66" s="10"/>
      <c r="W66" s="10"/>
      <c r="X66" s="10"/>
      <c r="Y66" s="10"/>
      <c r="Z66" s="10"/>
      <c r="AA66" s="10"/>
      <c r="AB66" s="10"/>
      <c r="AC66" s="10"/>
      <c r="AD66" s="11">
        <v>1</v>
      </c>
      <c r="AE66" s="11">
        <v>1</v>
      </c>
      <c r="AF66" s="10"/>
      <c r="AG66" s="10"/>
      <c r="AH66" s="10"/>
      <c r="AI66" s="10"/>
      <c r="AJ66" s="10"/>
      <c r="AK66" s="10"/>
      <c r="AL66" s="10">
        <v>2</v>
      </c>
      <c r="AM66" s="10">
        <v>2</v>
      </c>
      <c r="AN66" s="10"/>
      <c r="AO66" s="10"/>
      <c r="AP66" s="10">
        <v>7</v>
      </c>
      <c r="AQ66" s="10">
        <v>7</v>
      </c>
      <c r="AR66" s="10"/>
      <c r="AS66" s="10"/>
      <c r="AT66" s="10"/>
      <c r="AU66" s="10"/>
      <c r="AV66" s="10">
        <v>1</v>
      </c>
      <c r="AW66" s="10">
        <v>1</v>
      </c>
      <c r="AX66" s="10"/>
      <c r="AY66" s="10"/>
      <c r="AZ66" s="10"/>
      <c r="BA66" s="10"/>
      <c r="BB66" s="10"/>
      <c r="BC66" s="10"/>
      <c r="BD66" s="10">
        <v>2</v>
      </c>
      <c r="BE66" s="10">
        <v>2</v>
      </c>
      <c r="BF66" s="10"/>
      <c r="BG66" s="10"/>
      <c r="BH66" s="12"/>
      <c r="BI66" s="12"/>
      <c r="BJ66" s="12"/>
      <c r="BK66" s="12"/>
      <c r="BL66" s="12"/>
      <c r="BM66" s="12"/>
      <c r="BN66" s="10"/>
      <c r="BO66" s="10"/>
      <c r="BP66" s="10"/>
      <c r="BQ66" s="10"/>
      <c r="BR66" s="10"/>
      <c r="BS66" s="10"/>
      <c r="BT66" s="12"/>
      <c r="BU66" s="12"/>
      <c r="BV66" s="10"/>
      <c r="BW66" s="10"/>
      <c r="BX66" s="10"/>
      <c r="BY66" s="10"/>
      <c r="BZ66" s="10"/>
      <c r="CA66" s="10"/>
      <c r="CB66" s="10"/>
      <c r="CC66" s="10"/>
      <c r="CD66" s="10"/>
      <c r="CE66" s="10"/>
      <c r="CF66" s="10"/>
      <c r="CG66" s="10"/>
      <c r="CH66" s="10"/>
      <c r="CI66" s="10"/>
      <c r="CJ66" s="10"/>
      <c r="CK66" s="10"/>
      <c r="CL66" s="10"/>
      <c r="CM66" s="10"/>
      <c r="CN66" s="10"/>
      <c r="CO66" s="10"/>
      <c r="CP66" s="10"/>
      <c r="CQ66" s="10"/>
      <c r="CR66" s="10"/>
      <c r="CS66" s="10"/>
      <c r="CT66" s="11"/>
      <c r="CU66" s="12"/>
      <c r="CV66" s="10"/>
      <c r="CW66" s="10"/>
      <c r="CX66" s="12"/>
      <c r="CY66" s="12"/>
      <c r="CZ66" s="10"/>
      <c r="DA66" s="10"/>
      <c r="DB66" s="10">
        <v>98</v>
      </c>
      <c r="DC66" s="10">
        <v>98</v>
      </c>
      <c r="DD66" s="10"/>
      <c r="DE66" s="10"/>
      <c r="DF66" s="10"/>
      <c r="DG66" s="10"/>
      <c r="DH66" s="10"/>
      <c r="DI66" s="10"/>
      <c r="DJ66" s="10"/>
      <c r="DK66" s="10"/>
      <c r="DL66" s="10"/>
      <c r="DM66" s="10"/>
      <c r="DN66" s="10"/>
      <c r="DO66" s="10"/>
      <c r="DP66" s="10"/>
      <c r="DQ66" s="10"/>
      <c r="DR66" s="12"/>
      <c r="DS66" s="12"/>
      <c r="DT66" s="10"/>
      <c r="DU66" s="10"/>
      <c r="DV66" s="10"/>
      <c r="DW66" s="10"/>
      <c r="DX66" s="10"/>
      <c r="DY66" s="10"/>
      <c r="DZ66" s="10"/>
      <c r="EA66" s="10"/>
      <c r="EB66" s="10"/>
      <c r="EC66" s="10"/>
      <c r="ED66" s="10">
        <v>24</v>
      </c>
      <c r="EE66" s="10">
        <v>24</v>
      </c>
      <c r="EF66" s="10"/>
      <c r="EG66" s="10"/>
      <c r="EH66" s="10"/>
      <c r="EI66" s="10"/>
      <c r="EJ66" s="10"/>
      <c r="EK66" s="10"/>
      <c r="EL66" s="10"/>
      <c r="EM66" s="10"/>
      <c r="EN66" s="10"/>
      <c r="EO66" s="10"/>
      <c r="EP66" s="10"/>
      <c r="EQ66" s="10"/>
      <c r="ER66" s="10"/>
      <c r="ES66" s="10"/>
      <c r="ET66" s="10"/>
      <c r="EU66" s="10"/>
      <c r="EV66" s="12"/>
      <c r="EW66" s="12"/>
      <c r="EX66" s="12"/>
      <c r="EY66" s="12"/>
      <c r="EZ66" s="12">
        <v>25</v>
      </c>
      <c r="FA66" s="12">
        <v>25</v>
      </c>
      <c r="FB66" s="12">
        <v>60</v>
      </c>
      <c r="FC66" s="13">
        <v>60</v>
      </c>
      <c r="FD66" s="13"/>
      <c r="FE66" s="12"/>
      <c r="FF66" s="10"/>
      <c r="FG66" s="10"/>
      <c r="FH66" s="10"/>
      <c r="FI66" s="10"/>
      <c r="FJ66" s="10"/>
      <c r="FK66" s="10"/>
      <c r="FL66" s="10"/>
      <c r="FM66" s="10"/>
      <c r="FN66" s="12"/>
      <c r="FO66" s="12"/>
      <c r="FP66" s="10"/>
      <c r="FQ66" s="10"/>
      <c r="FR66" s="10"/>
      <c r="FS66" s="10"/>
      <c r="FT66" s="10"/>
      <c r="FU66" s="10"/>
      <c r="FV66" s="10"/>
      <c r="FW66" s="10"/>
      <c r="FX66" s="10"/>
      <c r="FY66" s="10"/>
      <c r="FZ66" s="10"/>
      <c r="GA66" s="10"/>
      <c r="GB66" s="10"/>
      <c r="GC66" s="10"/>
      <c r="GD66" s="10"/>
      <c r="GE66" s="10"/>
      <c r="GF66" s="10">
        <v>3</v>
      </c>
      <c r="GG66" s="10">
        <v>3</v>
      </c>
    </row>
    <row r="67" spans="1:189" ht="14.25" customHeight="1" x14ac:dyDescent="0.2">
      <c r="A67" s="115">
        <v>44026</v>
      </c>
      <c r="B67" s="10"/>
      <c r="C67" s="10"/>
      <c r="D67" s="10"/>
      <c r="E67" s="10"/>
      <c r="F67" s="10"/>
      <c r="G67" s="10"/>
      <c r="H67" s="10"/>
      <c r="I67" s="10"/>
      <c r="J67" s="10"/>
      <c r="K67" s="10"/>
      <c r="L67" s="10"/>
      <c r="M67" s="10"/>
      <c r="N67" s="10"/>
      <c r="O67" s="114"/>
      <c r="P67" s="10"/>
      <c r="Q67" s="11"/>
      <c r="R67" s="11"/>
      <c r="S67" s="11"/>
      <c r="T67" s="10"/>
      <c r="U67" s="10"/>
      <c r="V67" s="10"/>
      <c r="W67" s="10"/>
      <c r="X67" s="10"/>
      <c r="Y67" s="10"/>
      <c r="Z67" s="10"/>
      <c r="AA67" s="10"/>
      <c r="AB67" s="10"/>
      <c r="AC67" s="10"/>
      <c r="AD67" s="11">
        <v>0</v>
      </c>
      <c r="AE67" s="11">
        <f>SUM(AE66,AD67)</f>
        <v>1</v>
      </c>
      <c r="AF67" s="10"/>
      <c r="AG67" s="10"/>
      <c r="AH67" s="10"/>
      <c r="AI67" s="10"/>
      <c r="AJ67" s="10"/>
      <c r="AK67" s="10"/>
      <c r="AL67" s="10">
        <v>0</v>
      </c>
      <c r="AM67" s="10">
        <v>2</v>
      </c>
      <c r="AN67" s="10"/>
      <c r="AO67" s="10"/>
      <c r="AP67" s="10">
        <v>0</v>
      </c>
      <c r="AQ67" s="10">
        <v>7</v>
      </c>
      <c r="AR67" s="10"/>
      <c r="AS67" s="10"/>
      <c r="AT67" s="10"/>
      <c r="AU67" s="10"/>
      <c r="AV67" s="10">
        <v>0</v>
      </c>
      <c r="AW67" s="10">
        <v>1</v>
      </c>
      <c r="AX67" s="10"/>
      <c r="AY67" s="10"/>
      <c r="AZ67" s="10"/>
      <c r="BA67" s="10"/>
      <c r="BB67" s="10"/>
      <c r="BC67" s="10"/>
      <c r="BD67" s="10">
        <v>1</v>
      </c>
      <c r="BE67" s="10">
        <f>SUM(BE66+BD67)</f>
        <v>3</v>
      </c>
      <c r="BF67" s="10"/>
      <c r="BG67" s="10"/>
      <c r="BH67" s="12"/>
      <c r="BI67" s="12"/>
      <c r="BJ67" s="12"/>
      <c r="BK67" s="12"/>
      <c r="BL67" s="12"/>
      <c r="BM67" s="12"/>
      <c r="BN67" s="10"/>
      <c r="BO67" s="10"/>
      <c r="BP67" s="10"/>
      <c r="BQ67" s="10"/>
      <c r="BR67" s="10"/>
      <c r="BS67" s="10"/>
      <c r="BT67" s="12"/>
      <c r="BU67" s="12"/>
      <c r="BV67" s="10"/>
      <c r="BW67" s="10"/>
      <c r="BX67" s="10"/>
      <c r="BY67" s="10"/>
      <c r="BZ67" s="10"/>
      <c r="CA67" s="10"/>
      <c r="CB67" s="10"/>
      <c r="CC67" s="10"/>
      <c r="CD67" s="10"/>
      <c r="CE67" s="10"/>
      <c r="CF67" s="10"/>
      <c r="CG67" s="10"/>
      <c r="CH67" s="10"/>
      <c r="CI67" s="10"/>
      <c r="CJ67" s="10"/>
      <c r="CK67" s="10"/>
      <c r="CL67" s="10"/>
      <c r="CM67" s="10"/>
      <c r="CN67" s="10"/>
      <c r="CO67" s="10"/>
      <c r="CP67" s="10"/>
      <c r="CQ67" s="10"/>
      <c r="CR67" s="10"/>
      <c r="CS67" s="10"/>
      <c r="CT67" s="11"/>
      <c r="CU67" s="12"/>
      <c r="CV67" s="10"/>
      <c r="CW67" s="10"/>
      <c r="CX67" s="12"/>
      <c r="CY67" s="12"/>
      <c r="CZ67" s="10"/>
      <c r="DA67" s="10"/>
      <c r="DB67" s="10">
        <v>50</v>
      </c>
      <c r="DC67" s="10">
        <f t="shared" ref="DC67:DC98" si="0">SUM(DC66,DB67)</f>
        <v>148</v>
      </c>
      <c r="DD67" s="10"/>
      <c r="DE67" s="10"/>
      <c r="DF67" s="10"/>
      <c r="DG67" s="10"/>
      <c r="DH67" s="10"/>
      <c r="DI67" s="10"/>
      <c r="DJ67" s="10"/>
      <c r="DK67" s="10"/>
      <c r="DL67" s="10"/>
      <c r="DM67" s="10"/>
      <c r="DN67" s="10"/>
      <c r="DO67" s="10"/>
      <c r="DP67" s="10"/>
      <c r="DQ67" s="10"/>
      <c r="DR67" s="12"/>
      <c r="DS67" s="12"/>
      <c r="DT67" s="10"/>
      <c r="DU67" s="10"/>
      <c r="DV67" s="10"/>
      <c r="DW67" s="10"/>
      <c r="DX67" s="10"/>
      <c r="DY67" s="10"/>
      <c r="DZ67" s="10"/>
      <c r="EA67" s="10"/>
      <c r="EB67" s="10"/>
      <c r="EC67" s="10"/>
      <c r="ED67" s="10">
        <v>0</v>
      </c>
      <c r="EE67" s="10">
        <f>SUM(EE66,ED67)</f>
        <v>24</v>
      </c>
      <c r="EF67" s="10"/>
      <c r="EG67" s="10"/>
      <c r="EH67" s="10"/>
      <c r="EI67" s="10"/>
      <c r="EJ67" s="10"/>
      <c r="EK67" s="10"/>
      <c r="EL67" s="10"/>
      <c r="EM67" s="10"/>
      <c r="EN67" s="10"/>
      <c r="EO67" s="10"/>
      <c r="EP67" s="10"/>
      <c r="EQ67" s="10"/>
      <c r="ER67" s="10"/>
      <c r="ES67" s="10"/>
      <c r="ET67" s="10"/>
      <c r="EU67" s="10"/>
      <c r="EV67" s="12"/>
      <c r="EW67" s="12"/>
      <c r="EX67" s="12"/>
      <c r="EY67" s="12"/>
      <c r="EZ67" s="12">
        <v>4</v>
      </c>
      <c r="FA67" s="12">
        <f>SUM(FA66,EZ67)</f>
        <v>29</v>
      </c>
      <c r="FB67" s="12">
        <v>24</v>
      </c>
      <c r="FC67" s="13">
        <f>SUM(FC66,FB67)</f>
        <v>84</v>
      </c>
      <c r="FD67" s="13"/>
      <c r="FE67" s="12"/>
      <c r="FF67" s="10"/>
      <c r="FG67" s="10"/>
      <c r="FH67" s="10"/>
      <c r="FI67" s="10"/>
      <c r="FJ67" s="10"/>
      <c r="FK67" s="10"/>
      <c r="FL67" s="10"/>
      <c r="FM67" s="10"/>
      <c r="FN67" s="12"/>
      <c r="FO67" s="12"/>
      <c r="FP67" s="10"/>
      <c r="FQ67" s="10"/>
      <c r="FR67" s="10"/>
      <c r="FS67" s="10"/>
      <c r="FT67" s="10"/>
      <c r="FU67" s="10"/>
      <c r="FV67" s="10"/>
      <c r="FW67" s="10"/>
      <c r="FX67" s="10"/>
      <c r="FY67" s="10"/>
      <c r="FZ67" s="10"/>
      <c r="GA67" s="10"/>
      <c r="GB67" s="10"/>
      <c r="GC67" s="10"/>
      <c r="GD67" s="10"/>
      <c r="GE67" s="10"/>
      <c r="GF67" s="10">
        <v>12</v>
      </c>
      <c r="GG67" s="10">
        <f>SUM(GG66+GF67)</f>
        <v>15</v>
      </c>
    </row>
    <row r="68" spans="1:189" ht="14.25" customHeight="1" x14ac:dyDescent="0.2">
      <c r="A68" s="115">
        <v>44027</v>
      </c>
      <c r="B68" s="10"/>
      <c r="C68" s="10"/>
      <c r="D68" s="10"/>
      <c r="E68" s="10"/>
      <c r="F68" s="10"/>
      <c r="G68" s="10"/>
      <c r="H68" s="10"/>
      <c r="I68" s="10"/>
      <c r="J68" s="10"/>
      <c r="K68" s="10"/>
      <c r="L68" s="10"/>
      <c r="M68" s="10"/>
      <c r="N68" s="10"/>
      <c r="O68" s="114"/>
      <c r="P68" s="10"/>
      <c r="Q68" s="11"/>
      <c r="R68" s="11"/>
      <c r="S68" s="11"/>
      <c r="T68" s="10"/>
      <c r="U68" s="10"/>
      <c r="V68" s="10"/>
      <c r="W68" s="10"/>
      <c r="X68" s="10"/>
      <c r="Y68" s="10"/>
      <c r="Z68" s="10"/>
      <c r="AA68" s="10"/>
      <c r="AB68" s="10"/>
      <c r="AC68" s="10"/>
      <c r="AD68" s="11">
        <v>0</v>
      </c>
      <c r="AE68" s="11">
        <f t="shared" ref="AE68:AE71" si="1">SUM(AE67,AD68)</f>
        <v>1</v>
      </c>
      <c r="AF68" s="10"/>
      <c r="AG68" s="10"/>
      <c r="AH68" s="10"/>
      <c r="AI68" s="10"/>
      <c r="AJ68" s="10"/>
      <c r="AK68" s="10"/>
      <c r="AL68" s="10">
        <v>0</v>
      </c>
      <c r="AM68" s="10">
        <v>2</v>
      </c>
      <c r="AN68" s="10"/>
      <c r="AO68" s="10"/>
      <c r="AP68" s="10">
        <v>0</v>
      </c>
      <c r="AQ68" s="10">
        <v>7</v>
      </c>
      <c r="AR68" s="10"/>
      <c r="AS68" s="10"/>
      <c r="AT68" s="10"/>
      <c r="AU68" s="10"/>
      <c r="AV68" s="10">
        <v>0</v>
      </c>
      <c r="AW68" s="10">
        <v>1</v>
      </c>
      <c r="AX68" s="10"/>
      <c r="AY68" s="10"/>
      <c r="AZ68" s="10"/>
      <c r="BA68" s="10"/>
      <c r="BB68" s="10"/>
      <c r="BC68" s="10"/>
      <c r="BD68" s="10">
        <v>0</v>
      </c>
      <c r="BE68" s="10">
        <f t="shared" ref="BE68:BE131" si="2">SUM(BE67+BD68)</f>
        <v>3</v>
      </c>
      <c r="BF68" s="10"/>
      <c r="BG68" s="10"/>
      <c r="BH68" s="12"/>
      <c r="BI68" s="12"/>
      <c r="BJ68" s="12"/>
      <c r="BK68" s="12"/>
      <c r="BL68" s="12"/>
      <c r="BM68" s="12"/>
      <c r="BN68" s="10"/>
      <c r="BO68" s="10"/>
      <c r="BP68" s="10"/>
      <c r="BQ68" s="10"/>
      <c r="BR68" s="10"/>
      <c r="BS68" s="10"/>
      <c r="BT68" s="12"/>
      <c r="BU68" s="12"/>
      <c r="BV68" s="10"/>
      <c r="BW68" s="10"/>
      <c r="BX68" s="10"/>
      <c r="BY68" s="10"/>
      <c r="BZ68" s="10"/>
      <c r="CA68" s="10"/>
      <c r="CB68" s="10"/>
      <c r="CC68" s="10"/>
      <c r="CD68" s="10"/>
      <c r="CE68" s="10"/>
      <c r="CF68" s="10"/>
      <c r="CG68" s="10"/>
      <c r="CH68" s="10"/>
      <c r="CI68" s="10"/>
      <c r="CJ68" s="10"/>
      <c r="CK68" s="10"/>
      <c r="CL68" s="10"/>
      <c r="CM68" s="10"/>
      <c r="CN68" s="10"/>
      <c r="CO68" s="10"/>
      <c r="CP68" s="10"/>
      <c r="CQ68" s="10"/>
      <c r="CR68" s="10"/>
      <c r="CS68" s="10"/>
      <c r="CT68" s="11"/>
      <c r="CU68" s="12"/>
      <c r="CV68" s="10"/>
      <c r="CW68" s="10"/>
      <c r="CX68" s="12"/>
      <c r="CY68" s="12"/>
      <c r="CZ68" s="10">
        <v>2</v>
      </c>
      <c r="DA68" s="10">
        <v>2</v>
      </c>
      <c r="DB68" s="10">
        <v>1</v>
      </c>
      <c r="DC68" s="10">
        <f t="shared" si="0"/>
        <v>149</v>
      </c>
      <c r="DD68" s="10"/>
      <c r="DE68" s="10"/>
      <c r="DF68" s="10"/>
      <c r="DG68" s="10"/>
      <c r="DH68" s="10"/>
      <c r="DI68" s="10"/>
      <c r="DJ68" s="10"/>
      <c r="DK68" s="10"/>
      <c r="DL68" s="10"/>
      <c r="DM68" s="10"/>
      <c r="DN68" s="10"/>
      <c r="DO68" s="10"/>
      <c r="DP68" s="10"/>
      <c r="DQ68" s="10"/>
      <c r="DR68" s="12"/>
      <c r="DS68" s="12"/>
      <c r="DT68" s="10"/>
      <c r="DU68" s="10"/>
      <c r="DV68" s="10"/>
      <c r="DW68" s="10"/>
      <c r="DX68" s="10"/>
      <c r="DY68" s="10"/>
      <c r="DZ68" s="10"/>
      <c r="EA68" s="10"/>
      <c r="EB68" s="10"/>
      <c r="EC68" s="10"/>
      <c r="ED68" s="10">
        <v>15</v>
      </c>
      <c r="EE68" s="10">
        <f t="shared" ref="EE68:EE104" si="3">SUM(EE67,ED68)</f>
        <v>39</v>
      </c>
      <c r="EF68" s="10"/>
      <c r="EG68" s="10"/>
      <c r="EH68" s="10"/>
      <c r="EI68" s="10"/>
      <c r="EJ68" s="10"/>
      <c r="EK68" s="10"/>
      <c r="EL68" s="10"/>
      <c r="EM68" s="10"/>
      <c r="EN68" s="10"/>
      <c r="EO68" s="10"/>
      <c r="EP68" s="10"/>
      <c r="EQ68" s="10"/>
      <c r="ER68" s="10"/>
      <c r="ES68" s="10"/>
      <c r="ET68" s="10"/>
      <c r="EU68" s="10"/>
      <c r="EV68" s="12"/>
      <c r="EW68" s="12"/>
      <c r="EX68" s="12"/>
      <c r="EY68" s="12"/>
      <c r="EZ68" s="12">
        <v>1</v>
      </c>
      <c r="FA68" s="12">
        <f t="shared" ref="FA68:FA75" si="4">SUM(FA67,EZ68)</f>
        <v>30</v>
      </c>
      <c r="FB68" s="12">
        <v>24</v>
      </c>
      <c r="FC68" s="13">
        <f t="shared" ref="FC68:FC105" si="5">SUM(FC67,FB68)</f>
        <v>108</v>
      </c>
      <c r="FD68" s="13"/>
      <c r="FE68" s="12"/>
      <c r="FF68" s="10"/>
      <c r="FG68" s="10"/>
      <c r="FH68" s="10"/>
      <c r="FI68" s="10"/>
      <c r="FJ68" s="10"/>
      <c r="FK68" s="10"/>
      <c r="FL68" s="10"/>
      <c r="FM68" s="10"/>
      <c r="FN68" s="12"/>
      <c r="FO68" s="12"/>
      <c r="FP68" s="10"/>
      <c r="FQ68" s="10"/>
      <c r="FR68" s="10"/>
      <c r="FS68" s="10"/>
      <c r="FT68" s="10"/>
      <c r="FU68" s="10"/>
      <c r="FV68" s="10"/>
      <c r="FW68" s="10"/>
      <c r="FX68" s="10"/>
      <c r="FY68" s="10"/>
      <c r="FZ68" s="10"/>
      <c r="GA68" s="10"/>
      <c r="GB68" s="10"/>
      <c r="GC68" s="10"/>
      <c r="GD68" s="10"/>
      <c r="GE68" s="10"/>
      <c r="GF68" s="10">
        <v>0</v>
      </c>
      <c r="GG68" s="10">
        <f t="shared" ref="GG68:GG131" si="6">SUM(GG67+GF68)</f>
        <v>15</v>
      </c>
    </row>
    <row r="69" spans="1:189" ht="14.25" customHeight="1" x14ac:dyDescent="0.2">
      <c r="A69" s="115">
        <v>44028</v>
      </c>
      <c r="B69" s="10"/>
      <c r="C69" s="10"/>
      <c r="D69" s="10"/>
      <c r="E69" s="10"/>
      <c r="F69" s="10"/>
      <c r="G69" s="10"/>
      <c r="H69" s="10"/>
      <c r="I69" s="10"/>
      <c r="J69" s="10"/>
      <c r="K69" s="10"/>
      <c r="L69" s="10"/>
      <c r="M69" s="10"/>
      <c r="N69" s="10"/>
      <c r="O69" s="114"/>
      <c r="P69" s="10"/>
      <c r="Q69" s="11"/>
      <c r="R69" s="11"/>
      <c r="S69" s="11"/>
      <c r="T69" s="10"/>
      <c r="U69" s="10"/>
      <c r="V69" s="10"/>
      <c r="W69" s="10"/>
      <c r="X69" s="10"/>
      <c r="Y69" s="10"/>
      <c r="Z69" s="10"/>
      <c r="AA69" s="10"/>
      <c r="AB69" s="10"/>
      <c r="AC69" s="10"/>
      <c r="AD69" s="11">
        <v>0</v>
      </c>
      <c r="AE69" s="11">
        <f t="shared" si="1"/>
        <v>1</v>
      </c>
      <c r="AF69" s="10"/>
      <c r="AG69" s="10"/>
      <c r="AH69" s="10"/>
      <c r="AI69" s="10"/>
      <c r="AJ69" s="10"/>
      <c r="AK69" s="10"/>
      <c r="AL69" s="10">
        <v>0</v>
      </c>
      <c r="AM69" s="10">
        <v>2</v>
      </c>
      <c r="AN69" s="10"/>
      <c r="AO69" s="10"/>
      <c r="AP69" s="10">
        <v>1</v>
      </c>
      <c r="AQ69" s="10">
        <v>8</v>
      </c>
      <c r="AR69" s="10"/>
      <c r="AS69" s="10"/>
      <c r="AT69" s="10"/>
      <c r="AU69" s="10"/>
      <c r="AV69" s="10">
        <v>0</v>
      </c>
      <c r="AW69" s="10">
        <v>1</v>
      </c>
      <c r="AX69" s="10"/>
      <c r="AY69" s="10"/>
      <c r="AZ69" s="10"/>
      <c r="BA69" s="10"/>
      <c r="BB69" s="10"/>
      <c r="BC69" s="10"/>
      <c r="BD69" s="10">
        <v>0</v>
      </c>
      <c r="BE69" s="10">
        <f t="shared" si="2"/>
        <v>3</v>
      </c>
      <c r="BF69" s="10"/>
      <c r="BG69" s="10"/>
      <c r="BH69" s="12"/>
      <c r="BI69" s="12"/>
      <c r="BJ69" s="12"/>
      <c r="BK69" s="12"/>
      <c r="BL69" s="12"/>
      <c r="BM69" s="12"/>
      <c r="BN69" s="10"/>
      <c r="BO69" s="10"/>
      <c r="BP69" s="10"/>
      <c r="BQ69" s="10"/>
      <c r="BR69" s="10"/>
      <c r="BS69" s="10"/>
      <c r="BT69" s="12"/>
      <c r="BU69" s="12"/>
      <c r="BV69" s="10"/>
      <c r="BW69" s="10"/>
      <c r="BX69" s="10"/>
      <c r="BY69" s="10"/>
      <c r="BZ69" s="10"/>
      <c r="CA69" s="10"/>
      <c r="CB69" s="10"/>
      <c r="CC69" s="10"/>
      <c r="CD69" s="10"/>
      <c r="CE69" s="10"/>
      <c r="CF69" s="10"/>
      <c r="CG69" s="10"/>
      <c r="CH69" s="10"/>
      <c r="CI69" s="10"/>
      <c r="CJ69" s="10"/>
      <c r="CK69" s="10"/>
      <c r="CL69" s="10"/>
      <c r="CM69" s="10"/>
      <c r="CN69" s="10"/>
      <c r="CO69" s="10"/>
      <c r="CP69" s="10"/>
      <c r="CQ69" s="10"/>
      <c r="CR69" s="10"/>
      <c r="CS69" s="10"/>
      <c r="CT69" s="11"/>
      <c r="CU69" s="12"/>
      <c r="CV69" s="10"/>
      <c r="CW69" s="10"/>
      <c r="CX69" s="12"/>
      <c r="CY69" s="12"/>
      <c r="CZ69" s="10">
        <v>0</v>
      </c>
      <c r="DA69" s="10">
        <v>2</v>
      </c>
      <c r="DB69" s="10">
        <v>66</v>
      </c>
      <c r="DC69" s="10">
        <f t="shared" si="0"/>
        <v>215</v>
      </c>
      <c r="DD69" s="10"/>
      <c r="DE69" s="10"/>
      <c r="DF69" s="10"/>
      <c r="DG69" s="10"/>
      <c r="DH69" s="10"/>
      <c r="DI69" s="10"/>
      <c r="DJ69" s="10"/>
      <c r="DK69" s="10"/>
      <c r="DL69" s="10"/>
      <c r="DM69" s="10"/>
      <c r="DN69" s="10"/>
      <c r="DO69" s="10"/>
      <c r="DP69" s="10"/>
      <c r="DQ69" s="10"/>
      <c r="DR69" s="12"/>
      <c r="DS69" s="12"/>
      <c r="DT69" s="10"/>
      <c r="DU69" s="10"/>
      <c r="DV69" s="10"/>
      <c r="DW69" s="10"/>
      <c r="DX69" s="10"/>
      <c r="DY69" s="10"/>
      <c r="DZ69" s="10"/>
      <c r="EA69" s="10"/>
      <c r="EB69" s="10"/>
      <c r="EC69" s="10"/>
      <c r="ED69" s="10">
        <v>19</v>
      </c>
      <c r="EE69" s="10">
        <f t="shared" si="3"/>
        <v>58</v>
      </c>
      <c r="EF69" s="10"/>
      <c r="EG69" s="10"/>
      <c r="EH69" s="10"/>
      <c r="EI69" s="10"/>
      <c r="EJ69" s="10"/>
      <c r="EK69" s="10"/>
      <c r="EL69" s="10"/>
      <c r="EM69" s="10"/>
      <c r="EN69" s="10"/>
      <c r="EO69" s="10"/>
      <c r="EP69" s="10"/>
      <c r="EQ69" s="10"/>
      <c r="ER69" s="10"/>
      <c r="ES69" s="10"/>
      <c r="ET69" s="10"/>
      <c r="EU69" s="10"/>
      <c r="EV69" s="12"/>
      <c r="EW69" s="12"/>
      <c r="EX69" s="12"/>
      <c r="EY69" s="12"/>
      <c r="EZ69" s="12">
        <v>1</v>
      </c>
      <c r="FA69" s="12">
        <f t="shared" si="4"/>
        <v>31</v>
      </c>
      <c r="FB69" s="12">
        <v>13</v>
      </c>
      <c r="FC69" s="13">
        <f t="shared" si="5"/>
        <v>121</v>
      </c>
      <c r="FD69" s="13"/>
      <c r="FE69" s="12"/>
      <c r="FF69" s="10"/>
      <c r="FG69" s="10"/>
      <c r="FH69" s="10"/>
      <c r="FI69" s="10"/>
      <c r="FJ69" s="10"/>
      <c r="FK69" s="10"/>
      <c r="FL69" s="10"/>
      <c r="FM69" s="10"/>
      <c r="FN69" s="12"/>
      <c r="FO69" s="12"/>
      <c r="FP69" s="10"/>
      <c r="FQ69" s="10"/>
      <c r="FR69" s="10"/>
      <c r="FS69" s="10"/>
      <c r="FT69" s="10"/>
      <c r="FU69" s="10"/>
      <c r="FV69" s="10"/>
      <c r="FW69" s="10"/>
      <c r="FX69" s="10"/>
      <c r="FY69" s="10"/>
      <c r="FZ69" s="10"/>
      <c r="GA69" s="10"/>
      <c r="GB69" s="10"/>
      <c r="GC69" s="10"/>
      <c r="GD69" s="10"/>
      <c r="GE69" s="10"/>
      <c r="GF69" s="10">
        <v>4</v>
      </c>
      <c r="GG69" s="10">
        <f t="shared" si="6"/>
        <v>19</v>
      </c>
    </row>
    <row r="70" spans="1:189" ht="14.25" customHeight="1" x14ac:dyDescent="0.2">
      <c r="A70" s="115">
        <v>44029</v>
      </c>
      <c r="B70" s="10"/>
      <c r="C70" s="10"/>
      <c r="D70" s="10"/>
      <c r="E70" s="10"/>
      <c r="F70" s="10"/>
      <c r="G70" s="10"/>
      <c r="H70" s="10"/>
      <c r="I70" s="10"/>
      <c r="J70" s="10"/>
      <c r="K70" s="10"/>
      <c r="L70" s="10"/>
      <c r="M70" s="10"/>
      <c r="N70" s="10"/>
      <c r="O70" s="114"/>
      <c r="P70" s="10"/>
      <c r="Q70" s="11"/>
      <c r="R70" s="11"/>
      <c r="S70" s="11"/>
      <c r="T70" s="10"/>
      <c r="U70" s="10"/>
      <c r="V70" s="10"/>
      <c r="W70" s="10"/>
      <c r="X70" s="10"/>
      <c r="Y70" s="10"/>
      <c r="Z70" s="10"/>
      <c r="AA70" s="10"/>
      <c r="AB70" s="10"/>
      <c r="AC70" s="10"/>
      <c r="AD70" s="11">
        <v>0</v>
      </c>
      <c r="AE70" s="11">
        <f t="shared" si="1"/>
        <v>1</v>
      </c>
      <c r="AF70" s="10"/>
      <c r="AG70" s="10"/>
      <c r="AH70" s="10"/>
      <c r="AI70" s="10"/>
      <c r="AJ70" s="10"/>
      <c r="AK70" s="10"/>
      <c r="AL70" s="10">
        <v>0</v>
      </c>
      <c r="AM70" s="10">
        <v>2</v>
      </c>
      <c r="AN70" s="10"/>
      <c r="AO70" s="10"/>
      <c r="AP70" s="10">
        <v>6</v>
      </c>
      <c r="AQ70" s="10">
        <v>14</v>
      </c>
      <c r="AR70" s="10"/>
      <c r="AS70" s="10"/>
      <c r="AT70" s="10"/>
      <c r="AU70" s="10"/>
      <c r="AV70" s="10">
        <v>0</v>
      </c>
      <c r="AW70" s="10">
        <v>1</v>
      </c>
      <c r="AX70" s="10"/>
      <c r="AY70" s="10"/>
      <c r="AZ70" s="10"/>
      <c r="BA70" s="10"/>
      <c r="BB70" s="10"/>
      <c r="BC70" s="10"/>
      <c r="BD70" s="10">
        <v>1</v>
      </c>
      <c r="BE70" s="10">
        <f t="shared" si="2"/>
        <v>4</v>
      </c>
      <c r="BF70" s="10"/>
      <c r="BG70" s="10"/>
      <c r="BH70" s="12"/>
      <c r="BI70" s="12"/>
      <c r="BJ70" s="12"/>
      <c r="BK70" s="12"/>
      <c r="BL70" s="12"/>
      <c r="BM70" s="12"/>
      <c r="BN70" s="10"/>
      <c r="BO70" s="10"/>
      <c r="BP70" s="10"/>
      <c r="BQ70" s="10"/>
      <c r="BR70" s="10"/>
      <c r="BS70" s="10"/>
      <c r="BT70" s="12"/>
      <c r="BU70" s="12"/>
      <c r="BV70" s="10"/>
      <c r="BW70" s="10"/>
      <c r="BX70" s="10"/>
      <c r="BY70" s="10"/>
      <c r="BZ70" s="10"/>
      <c r="CA70" s="10"/>
      <c r="CB70" s="10"/>
      <c r="CC70" s="10"/>
      <c r="CD70" s="10"/>
      <c r="CE70" s="10"/>
      <c r="CF70" s="10"/>
      <c r="CG70" s="10"/>
      <c r="CH70" s="10"/>
      <c r="CI70" s="10"/>
      <c r="CJ70" s="10"/>
      <c r="CK70" s="10"/>
      <c r="CL70" s="10"/>
      <c r="CM70" s="10"/>
      <c r="CN70" s="10"/>
      <c r="CO70" s="10"/>
      <c r="CP70" s="10"/>
      <c r="CQ70" s="10"/>
      <c r="CR70" s="10"/>
      <c r="CS70" s="10"/>
      <c r="CT70" s="11"/>
      <c r="CU70" s="12"/>
      <c r="CV70" s="10"/>
      <c r="CW70" s="10"/>
      <c r="CX70" s="12"/>
      <c r="CY70" s="12"/>
      <c r="CZ70" s="10">
        <v>0</v>
      </c>
      <c r="DA70" s="10">
        <v>2</v>
      </c>
      <c r="DB70" s="10">
        <v>43</v>
      </c>
      <c r="DC70" s="10">
        <f t="shared" si="0"/>
        <v>258</v>
      </c>
      <c r="DD70" s="10"/>
      <c r="DE70" s="10"/>
      <c r="DF70" s="10"/>
      <c r="DG70" s="10"/>
      <c r="DH70" s="10"/>
      <c r="DI70" s="10"/>
      <c r="DJ70" s="10"/>
      <c r="DK70" s="10"/>
      <c r="DL70" s="10"/>
      <c r="DM70" s="10"/>
      <c r="DN70" s="10"/>
      <c r="DO70" s="10"/>
      <c r="DP70" s="10"/>
      <c r="DQ70" s="10"/>
      <c r="DR70" s="12"/>
      <c r="DS70" s="12"/>
      <c r="DT70" s="10"/>
      <c r="DU70" s="10"/>
      <c r="DV70" s="10"/>
      <c r="DW70" s="10"/>
      <c r="DX70" s="10"/>
      <c r="DY70" s="10"/>
      <c r="DZ70" s="10"/>
      <c r="EA70" s="10"/>
      <c r="EB70" s="10"/>
      <c r="EC70" s="10"/>
      <c r="ED70" s="10">
        <v>20</v>
      </c>
      <c r="EE70" s="10">
        <f t="shared" si="3"/>
        <v>78</v>
      </c>
      <c r="EF70" s="10"/>
      <c r="EG70" s="10"/>
      <c r="EH70" s="10"/>
      <c r="EI70" s="10"/>
      <c r="EJ70" s="10"/>
      <c r="EK70" s="10"/>
      <c r="EL70" s="10"/>
      <c r="EM70" s="10"/>
      <c r="EN70" s="10"/>
      <c r="EO70" s="10"/>
      <c r="EP70" s="10"/>
      <c r="EQ70" s="10"/>
      <c r="ER70" s="10"/>
      <c r="ES70" s="10"/>
      <c r="ET70" s="10"/>
      <c r="EU70" s="10"/>
      <c r="EV70" s="12"/>
      <c r="EW70" s="12"/>
      <c r="EX70" s="12"/>
      <c r="EY70" s="12"/>
      <c r="EZ70" s="12">
        <v>1</v>
      </c>
      <c r="FA70" s="12">
        <f t="shared" si="4"/>
        <v>32</v>
      </c>
      <c r="FB70" s="12">
        <v>8</v>
      </c>
      <c r="FC70" s="13">
        <f t="shared" si="5"/>
        <v>129</v>
      </c>
      <c r="FD70" s="13"/>
      <c r="FE70" s="12"/>
      <c r="FF70" s="10"/>
      <c r="FG70" s="10"/>
      <c r="FH70" s="10"/>
      <c r="FI70" s="10"/>
      <c r="FJ70" s="10"/>
      <c r="FK70" s="10"/>
      <c r="FL70" s="10"/>
      <c r="FM70" s="10"/>
      <c r="FN70" s="12"/>
      <c r="FO70" s="12"/>
      <c r="FP70" s="10"/>
      <c r="FQ70" s="10"/>
      <c r="FR70" s="10"/>
      <c r="FS70" s="10"/>
      <c r="FT70" s="10"/>
      <c r="FU70" s="10"/>
      <c r="FV70" s="10"/>
      <c r="FW70" s="10"/>
      <c r="FX70" s="10"/>
      <c r="FY70" s="10"/>
      <c r="FZ70" s="10"/>
      <c r="GA70" s="10"/>
      <c r="GB70" s="10"/>
      <c r="GC70" s="10"/>
      <c r="GD70" s="10"/>
      <c r="GE70" s="10"/>
      <c r="GF70" s="10">
        <v>1</v>
      </c>
      <c r="GG70" s="10">
        <f t="shared" si="6"/>
        <v>20</v>
      </c>
    </row>
    <row r="71" spans="1:189" ht="14.25" customHeight="1" x14ac:dyDescent="0.2">
      <c r="A71" s="115">
        <v>44032</v>
      </c>
      <c r="B71" s="10"/>
      <c r="C71" s="10"/>
      <c r="D71" s="10"/>
      <c r="E71" s="10"/>
      <c r="F71" s="10"/>
      <c r="G71" s="10"/>
      <c r="H71" s="10"/>
      <c r="I71" s="10"/>
      <c r="J71" s="10"/>
      <c r="K71" s="10"/>
      <c r="L71" s="10"/>
      <c r="M71" s="10"/>
      <c r="N71" s="10"/>
      <c r="O71" s="114"/>
      <c r="P71" s="10"/>
      <c r="Q71" s="11"/>
      <c r="R71" s="11"/>
      <c r="S71" s="11"/>
      <c r="T71" s="10"/>
      <c r="U71" s="10"/>
      <c r="V71" s="10"/>
      <c r="W71" s="10"/>
      <c r="X71" s="10"/>
      <c r="Y71" s="10"/>
      <c r="Z71" s="10"/>
      <c r="AA71" s="10"/>
      <c r="AB71" s="10"/>
      <c r="AC71" s="10"/>
      <c r="AD71" s="11">
        <v>2</v>
      </c>
      <c r="AE71" s="11">
        <f t="shared" si="1"/>
        <v>3</v>
      </c>
      <c r="AF71" s="10"/>
      <c r="AG71" s="10"/>
      <c r="AH71" s="10"/>
      <c r="AI71" s="10"/>
      <c r="AJ71" s="10"/>
      <c r="AK71" s="10"/>
      <c r="AL71" s="10">
        <v>0</v>
      </c>
      <c r="AM71" s="10">
        <v>2</v>
      </c>
      <c r="AN71" s="10"/>
      <c r="AO71" s="10"/>
      <c r="AP71" s="10">
        <v>2</v>
      </c>
      <c r="AQ71" s="10">
        <v>16</v>
      </c>
      <c r="AR71" s="10"/>
      <c r="AS71" s="10"/>
      <c r="AT71" s="10"/>
      <c r="AU71" s="10"/>
      <c r="AV71" s="10">
        <v>0</v>
      </c>
      <c r="AW71" s="10">
        <v>1</v>
      </c>
      <c r="AX71" s="10"/>
      <c r="AY71" s="10"/>
      <c r="AZ71" s="10"/>
      <c r="BA71" s="10"/>
      <c r="BB71" s="10"/>
      <c r="BC71" s="10"/>
      <c r="BD71" s="10">
        <v>0</v>
      </c>
      <c r="BE71" s="10">
        <f t="shared" si="2"/>
        <v>4</v>
      </c>
      <c r="BF71" s="10"/>
      <c r="BG71" s="10"/>
      <c r="BH71" s="12"/>
      <c r="BI71" s="12"/>
      <c r="BJ71" s="12"/>
      <c r="BK71" s="12"/>
      <c r="BL71" s="12"/>
      <c r="BM71" s="12"/>
      <c r="BN71" s="10"/>
      <c r="BO71" s="10"/>
      <c r="BP71" s="10"/>
      <c r="BQ71" s="10"/>
      <c r="BR71" s="10"/>
      <c r="BS71" s="10"/>
      <c r="BT71" s="12"/>
      <c r="BU71" s="12"/>
      <c r="BV71" s="10"/>
      <c r="BW71" s="10"/>
      <c r="BX71" s="10">
        <v>2</v>
      </c>
      <c r="BY71" s="10">
        <v>2</v>
      </c>
      <c r="BZ71" s="10"/>
      <c r="CA71" s="10"/>
      <c r="CB71" s="10"/>
      <c r="CC71" s="10"/>
      <c r="CD71" s="10"/>
      <c r="CE71" s="10"/>
      <c r="CF71" s="10"/>
      <c r="CG71" s="10"/>
      <c r="CH71" s="10"/>
      <c r="CI71" s="10"/>
      <c r="CJ71" s="10"/>
      <c r="CK71" s="10"/>
      <c r="CL71" s="10"/>
      <c r="CM71" s="10"/>
      <c r="CN71" s="10"/>
      <c r="CO71" s="10"/>
      <c r="CP71" s="10"/>
      <c r="CQ71" s="10"/>
      <c r="CR71" s="10"/>
      <c r="CS71" s="10"/>
      <c r="CT71" s="11"/>
      <c r="CU71" s="12"/>
      <c r="CV71" s="10"/>
      <c r="CW71" s="10"/>
      <c r="CX71" s="12"/>
      <c r="CY71" s="12"/>
      <c r="CZ71" s="10">
        <v>1</v>
      </c>
      <c r="DA71" s="10">
        <v>3</v>
      </c>
      <c r="DB71" s="10">
        <v>231</v>
      </c>
      <c r="DC71" s="10">
        <f t="shared" si="0"/>
        <v>489</v>
      </c>
      <c r="DD71" s="10"/>
      <c r="DE71" s="10"/>
      <c r="DF71" s="10"/>
      <c r="DG71" s="10"/>
      <c r="DH71" s="10"/>
      <c r="DI71" s="10"/>
      <c r="DJ71" s="10"/>
      <c r="DK71" s="10"/>
      <c r="DL71" s="10"/>
      <c r="DM71" s="10"/>
      <c r="DN71" s="10"/>
      <c r="DO71" s="10"/>
      <c r="DP71" s="10"/>
      <c r="DQ71" s="10"/>
      <c r="DR71" s="12"/>
      <c r="DS71" s="12"/>
      <c r="DT71" s="10"/>
      <c r="DU71" s="10"/>
      <c r="DV71" s="10"/>
      <c r="DW71" s="10"/>
      <c r="DX71" s="10"/>
      <c r="DY71" s="10"/>
      <c r="DZ71" s="10"/>
      <c r="EA71" s="10"/>
      <c r="EB71" s="10"/>
      <c r="EC71" s="10"/>
      <c r="ED71" s="10">
        <v>61</v>
      </c>
      <c r="EE71" s="10">
        <f t="shared" si="3"/>
        <v>139</v>
      </c>
      <c r="EF71" s="10"/>
      <c r="EG71" s="10"/>
      <c r="EH71" s="10">
        <v>1</v>
      </c>
      <c r="EI71" s="10">
        <v>1</v>
      </c>
      <c r="EJ71" s="10"/>
      <c r="EK71" s="10"/>
      <c r="EL71" s="10"/>
      <c r="EM71" s="10"/>
      <c r="EN71" s="10"/>
      <c r="EO71" s="10"/>
      <c r="EP71" s="10"/>
      <c r="EQ71" s="10"/>
      <c r="ER71" s="10"/>
      <c r="ES71" s="10"/>
      <c r="ET71" s="10"/>
      <c r="EU71" s="10"/>
      <c r="EV71" s="12"/>
      <c r="EW71" s="12"/>
      <c r="EX71" s="12">
        <v>1</v>
      </c>
      <c r="EY71" s="12">
        <v>1</v>
      </c>
      <c r="EZ71" s="12">
        <v>22</v>
      </c>
      <c r="FA71" s="12">
        <f t="shared" si="4"/>
        <v>54</v>
      </c>
      <c r="FB71" s="12">
        <v>95</v>
      </c>
      <c r="FC71" s="13">
        <f t="shared" si="5"/>
        <v>224</v>
      </c>
      <c r="FD71" s="13"/>
      <c r="FE71" s="12"/>
      <c r="FF71" s="10"/>
      <c r="FG71" s="10"/>
      <c r="FH71" s="10"/>
      <c r="FI71" s="10"/>
      <c r="FJ71" s="10"/>
      <c r="FK71" s="10"/>
      <c r="FL71" s="10"/>
      <c r="FM71" s="10"/>
      <c r="FN71" s="12">
        <v>1</v>
      </c>
      <c r="FO71" s="12">
        <v>1</v>
      </c>
      <c r="FP71" s="10"/>
      <c r="FQ71" s="10"/>
      <c r="FR71" s="10"/>
      <c r="FS71" s="10"/>
      <c r="FT71" s="10"/>
      <c r="FU71" s="10"/>
      <c r="FV71" s="10"/>
      <c r="FW71" s="10"/>
      <c r="FX71" s="10"/>
      <c r="FY71" s="10"/>
      <c r="FZ71" s="10"/>
      <c r="GA71" s="10"/>
      <c r="GB71" s="10"/>
      <c r="GC71" s="10"/>
      <c r="GD71" s="10"/>
      <c r="GE71" s="10"/>
      <c r="GF71" s="10">
        <v>14</v>
      </c>
      <c r="GG71" s="10">
        <f t="shared" si="6"/>
        <v>34</v>
      </c>
    </row>
    <row r="72" spans="1:189" ht="14.25" customHeight="1" x14ac:dyDescent="0.2">
      <c r="A72" s="115">
        <v>44033</v>
      </c>
      <c r="B72" s="10"/>
      <c r="C72" s="10"/>
      <c r="D72" s="10"/>
      <c r="E72" s="10"/>
      <c r="F72" s="10"/>
      <c r="G72" s="10"/>
      <c r="H72" s="10"/>
      <c r="I72" s="10"/>
      <c r="J72" s="10"/>
      <c r="K72" s="10"/>
      <c r="L72" s="10"/>
      <c r="M72" s="10"/>
      <c r="N72" s="10">
        <v>1</v>
      </c>
      <c r="O72" s="114">
        <v>1</v>
      </c>
      <c r="P72" s="10"/>
      <c r="Q72" s="11"/>
      <c r="R72" s="11"/>
      <c r="S72" s="11"/>
      <c r="T72" s="10"/>
      <c r="U72" s="10"/>
      <c r="V72" s="10"/>
      <c r="W72" s="10"/>
      <c r="X72" s="10"/>
      <c r="Y72" s="10"/>
      <c r="Z72" s="10"/>
      <c r="AA72" s="10"/>
      <c r="AB72" s="10"/>
      <c r="AC72" s="10"/>
      <c r="AD72" s="11"/>
      <c r="AE72" s="11"/>
      <c r="AF72" s="10"/>
      <c r="AG72" s="10"/>
      <c r="AH72" s="10"/>
      <c r="AI72" s="10"/>
      <c r="AJ72" s="10"/>
      <c r="AK72" s="10"/>
      <c r="AL72" s="10">
        <v>0</v>
      </c>
      <c r="AM72" s="10">
        <v>2</v>
      </c>
      <c r="AN72" s="10"/>
      <c r="AO72" s="10"/>
      <c r="AP72" s="10">
        <v>0</v>
      </c>
      <c r="AQ72" s="10">
        <v>16</v>
      </c>
      <c r="AR72" s="10"/>
      <c r="AS72" s="10"/>
      <c r="AT72" s="10"/>
      <c r="AU72" s="10"/>
      <c r="AV72" s="10">
        <v>0</v>
      </c>
      <c r="AW72" s="10">
        <v>1</v>
      </c>
      <c r="AX72" s="10"/>
      <c r="AY72" s="10"/>
      <c r="AZ72" s="10"/>
      <c r="BA72" s="10"/>
      <c r="BB72" s="10"/>
      <c r="BC72" s="10"/>
      <c r="BD72" s="10">
        <v>4</v>
      </c>
      <c r="BE72" s="10">
        <f t="shared" si="2"/>
        <v>8</v>
      </c>
      <c r="BF72" s="10"/>
      <c r="BG72" s="10"/>
      <c r="BH72" s="12"/>
      <c r="BI72" s="12"/>
      <c r="BJ72" s="12"/>
      <c r="BK72" s="12"/>
      <c r="BL72" s="12"/>
      <c r="BM72" s="12"/>
      <c r="BN72" s="10"/>
      <c r="BO72" s="10"/>
      <c r="BP72" s="10"/>
      <c r="BQ72" s="10"/>
      <c r="BR72" s="10"/>
      <c r="BS72" s="10"/>
      <c r="BT72" s="12"/>
      <c r="BU72" s="12"/>
      <c r="BV72" s="10"/>
      <c r="BW72" s="10"/>
      <c r="BX72" s="10">
        <v>0</v>
      </c>
      <c r="BY72" s="10">
        <v>2</v>
      </c>
      <c r="BZ72" s="10"/>
      <c r="CA72" s="10"/>
      <c r="CB72" s="10">
        <v>2</v>
      </c>
      <c r="CC72" s="10">
        <v>2</v>
      </c>
      <c r="CD72" s="10"/>
      <c r="CE72" s="10"/>
      <c r="CF72" s="10"/>
      <c r="CG72" s="10"/>
      <c r="CH72" s="10"/>
      <c r="CI72" s="10"/>
      <c r="CJ72" s="10"/>
      <c r="CK72" s="10"/>
      <c r="CL72" s="10"/>
      <c r="CM72" s="10"/>
      <c r="CN72" s="10"/>
      <c r="CO72" s="10"/>
      <c r="CP72" s="10"/>
      <c r="CQ72" s="10"/>
      <c r="CR72" s="10"/>
      <c r="CS72" s="10"/>
      <c r="CT72" s="11"/>
      <c r="CU72" s="12"/>
      <c r="CV72" s="10"/>
      <c r="CW72" s="10"/>
      <c r="CX72" s="12"/>
      <c r="CY72" s="12"/>
      <c r="CZ72" s="10">
        <v>0</v>
      </c>
      <c r="DA72" s="10">
        <v>3</v>
      </c>
      <c r="DB72" s="10">
        <v>46</v>
      </c>
      <c r="DC72" s="10">
        <f t="shared" si="0"/>
        <v>535</v>
      </c>
      <c r="DD72" s="10"/>
      <c r="DE72" s="10"/>
      <c r="DF72" s="10"/>
      <c r="DG72" s="10"/>
      <c r="DH72" s="10"/>
      <c r="DI72" s="10"/>
      <c r="DJ72" s="10"/>
      <c r="DK72" s="10"/>
      <c r="DL72" s="10"/>
      <c r="DM72" s="10"/>
      <c r="DN72" s="10"/>
      <c r="DO72" s="10"/>
      <c r="DP72" s="10"/>
      <c r="DQ72" s="10"/>
      <c r="DR72" s="12"/>
      <c r="DS72" s="12"/>
      <c r="DT72" s="10"/>
      <c r="DU72" s="10"/>
      <c r="DV72" s="10"/>
      <c r="DW72" s="10"/>
      <c r="DX72" s="10"/>
      <c r="DY72" s="10"/>
      <c r="DZ72" s="10"/>
      <c r="EA72" s="10"/>
      <c r="EB72" s="10"/>
      <c r="EC72" s="10"/>
      <c r="ED72" s="10">
        <v>6</v>
      </c>
      <c r="EE72" s="10">
        <f t="shared" si="3"/>
        <v>145</v>
      </c>
      <c r="EF72" s="10"/>
      <c r="EG72" s="10"/>
      <c r="EH72" s="10">
        <v>0</v>
      </c>
      <c r="EI72" s="10">
        <v>1</v>
      </c>
      <c r="EJ72" s="10"/>
      <c r="EK72" s="10"/>
      <c r="EL72" s="10"/>
      <c r="EM72" s="10"/>
      <c r="EN72" s="10"/>
      <c r="EO72" s="10"/>
      <c r="EP72" s="10"/>
      <c r="EQ72" s="10"/>
      <c r="ER72" s="10"/>
      <c r="ES72" s="10"/>
      <c r="ET72" s="10"/>
      <c r="EU72" s="10"/>
      <c r="EV72" s="12"/>
      <c r="EW72" s="12"/>
      <c r="EX72" s="12">
        <v>0</v>
      </c>
      <c r="EY72" s="12">
        <v>1</v>
      </c>
      <c r="EZ72" s="12">
        <v>4</v>
      </c>
      <c r="FA72" s="12">
        <f t="shared" si="4"/>
        <v>58</v>
      </c>
      <c r="FB72" s="12">
        <v>31</v>
      </c>
      <c r="FC72" s="13">
        <f t="shared" si="5"/>
        <v>255</v>
      </c>
      <c r="FD72" s="13"/>
      <c r="FE72" s="12"/>
      <c r="FF72" s="10"/>
      <c r="FG72" s="10"/>
      <c r="FH72" s="10"/>
      <c r="FI72" s="10"/>
      <c r="FJ72" s="10"/>
      <c r="FK72" s="10"/>
      <c r="FL72" s="10"/>
      <c r="FM72" s="10"/>
      <c r="FN72" s="12">
        <v>0</v>
      </c>
      <c r="FO72" s="12">
        <v>1</v>
      </c>
      <c r="FP72" s="10"/>
      <c r="FQ72" s="10"/>
      <c r="FR72" s="10"/>
      <c r="FS72" s="10"/>
      <c r="FT72" s="10"/>
      <c r="FU72" s="10"/>
      <c r="FV72" s="10"/>
      <c r="FW72" s="10"/>
      <c r="FX72" s="10"/>
      <c r="FY72" s="10"/>
      <c r="FZ72" s="10"/>
      <c r="GA72" s="10"/>
      <c r="GB72" s="10"/>
      <c r="GC72" s="10"/>
      <c r="GD72" s="10"/>
      <c r="GE72" s="10"/>
      <c r="GF72" s="10">
        <v>2</v>
      </c>
      <c r="GG72" s="10">
        <f t="shared" si="6"/>
        <v>36</v>
      </c>
    </row>
    <row r="73" spans="1:189" ht="14.25" customHeight="1" x14ac:dyDescent="0.2">
      <c r="A73" s="115">
        <v>44034</v>
      </c>
      <c r="B73" s="10"/>
      <c r="C73" s="10"/>
      <c r="D73" s="10"/>
      <c r="E73" s="10"/>
      <c r="F73" s="10">
        <v>0</v>
      </c>
      <c r="G73" s="10">
        <v>0</v>
      </c>
      <c r="H73" s="10"/>
      <c r="I73" s="10"/>
      <c r="J73" s="10"/>
      <c r="K73" s="10"/>
      <c r="L73" s="10"/>
      <c r="M73" s="10"/>
      <c r="N73" s="10">
        <v>0</v>
      </c>
      <c r="O73" s="114">
        <v>1</v>
      </c>
      <c r="P73" s="10"/>
      <c r="Q73" s="11"/>
      <c r="R73" s="11"/>
      <c r="S73" s="11"/>
      <c r="T73" s="10"/>
      <c r="U73" s="10"/>
      <c r="V73" s="10"/>
      <c r="W73" s="10"/>
      <c r="X73" s="10"/>
      <c r="Y73" s="10"/>
      <c r="Z73" s="10"/>
      <c r="AA73" s="10"/>
      <c r="AB73" s="10"/>
      <c r="AC73" s="10"/>
      <c r="AD73" s="11"/>
      <c r="AE73" s="11"/>
      <c r="AF73" s="10"/>
      <c r="AG73" s="10"/>
      <c r="AH73" s="10"/>
      <c r="AI73" s="10"/>
      <c r="AJ73" s="10"/>
      <c r="AK73" s="10"/>
      <c r="AL73" s="10">
        <v>0</v>
      </c>
      <c r="AM73" s="10">
        <v>2</v>
      </c>
      <c r="AN73" s="10"/>
      <c r="AO73" s="10"/>
      <c r="AP73" s="10">
        <v>1</v>
      </c>
      <c r="AQ73" s="10">
        <v>17</v>
      </c>
      <c r="AR73" s="10"/>
      <c r="AS73" s="10"/>
      <c r="AT73" s="10"/>
      <c r="AU73" s="10"/>
      <c r="AV73" s="10">
        <v>1</v>
      </c>
      <c r="AW73" s="10">
        <v>2</v>
      </c>
      <c r="AX73" s="10"/>
      <c r="AY73" s="10"/>
      <c r="AZ73" s="10"/>
      <c r="BA73" s="10"/>
      <c r="BB73" s="10"/>
      <c r="BC73" s="10"/>
      <c r="BD73" s="10">
        <v>0</v>
      </c>
      <c r="BE73" s="10">
        <f t="shared" si="2"/>
        <v>8</v>
      </c>
      <c r="BF73" s="10"/>
      <c r="BG73" s="10"/>
      <c r="BH73" s="12"/>
      <c r="BI73" s="12"/>
      <c r="BJ73" s="12"/>
      <c r="BK73" s="12"/>
      <c r="BL73" s="12"/>
      <c r="BM73" s="12"/>
      <c r="BN73" s="10"/>
      <c r="BO73" s="10"/>
      <c r="BP73" s="10"/>
      <c r="BQ73" s="10"/>
      <c r="BR73" s="10"/>
      <c r="BS73" s="10"/>
      <c r="BT73" s="12"/>
      <c r="BU73" s="12"/>
      <c r="BV73" s="10"/>
      <c r="BW73" s="10"/>
      <c r="BX73" s="10">
        <v>0</v>
      </c>
      <c r="BY73" s="10">
        <v>2</v>
      </c>
      <c r="BZ73" s="10"/>
      <c r="CA73" s="10"/>
      <c r="CB73" s="10">
        <v>0</v>
      </c>
      <c r="CC73" s="10">
        <f>SUM(CC72+CB73)</f>
        <v>2</v>
      </c>
      <c r="CD73" s="10"/>
      <c r="CE73" s="10"/>
      <c r="CF73" s="10"/>
      <c r="CG73" s="10"/>
      <c r="CH73" s="10"/>
      <c r="CI73" s="10"/>
      <c r="CJ73" s="10"/>
      <c r="CK73" s="10"/>
      <c r="CL73" s="10"/>
      <c r="CM73" s="10"/>
      <c r="CN73" s="10"/>
      <c r="CO73" s="10"/>
      <c r="CP73" s="10"/>
      <c r="CQ73" s="10"/>
      <c r="CR73" s="10"/>
      <c r="CS73" s="10"/>
      <c r="CT73" s="11"/>
      <c r="CU73" s="12"/>
      <c r="CV73" s="10"/>
      <c r="CW73" s="10"/>
      <c r="CX73" s="12"/>
      <c r="CY73" s="12"/>
      <c r="CZ73" s="10">
        <v>0</v>
      </c>
      <c r="DA73" s="10">
        <v>3</v>
      </c>
      <c r="DB73" s="10">
        <v>33</v>
      </c>
      <c r="DC73" s="10">
        <f t="shared" si="0"/>
        <v>568</v>
      </c>
      <c r="DD73" s="10"/>
      <c r="DE73" s="10"/>
      <c r="DF73" s="10"/>
      <c r="DG73" s="10"/>
      <c r="DH73" s="10"/>
      <c r="DI73" s="10"/>
      <c r="DJ73" s="10"/>
      <c r="DK73" s="10"/>
      <c r="DL73" s="10"/>
      <c r="DM73" s="10"/>
      <c r="DN73" s="10"/>
      <c r="DO73" s="10"/>
      <c r="DP73" s="10"/>
      <c r="DQ73" s="10"/>
      <c r="DR73" s="12"/>
      <c r="DS73" s="12"/>
      <c r="DT73" s="10"/>
      <c r="DU73" s="10"/>
      <c r="DV73" s="10"/>
      <c r="DW73" s="10"/>
      <c r="DX73" s="10"/>
      <c r="DY73" s="10"/>
      <c r="DZ73" s="10"/>
      <c r="EA73" s="10"/>
      <c r="EB73" s="10"/>
      <c r="EC73" s="10"/>
      <c r="ED73" s="10">
        <v>15</v>
      </c>
      <c r="EE73" s="10">
        <f t="shared" si="3"/>
        <v>160</v>
      </c>
      <c r="EF73" s="10"/>
      <c r="EG73" s="10"/>
      <c r="EH73" s="10">
        <v>0</v>
      </c>
      <c r="EI73" s="10">
        <v>1</v>
      </c>
      <c r="EJ73" s="10"/>
      <c r="EK73" s="10"/>
      <c r="EL73" s="10"/>
      <c r="EM73" s="10"/>
      <c r="EN73" s="10"/>
      <c r="EO73" s="10"/>
      <c r="EP73" s="10"/>
      <c r="EQ73" s="10"/>
      <c r="ER73" s="10"/>
      <c r="ES73" s="10"/>
      <c r="ET73" s="10"/>
      <c r="EU73" s="10"/>
      <c r="EV73" s="12"/>
      <c r="EW73" s="12"/>
      <c r="EX73" s="12">
        <v>0</v>
      </c>
      <c r="EY73" s="12">
        <v>1</v>
      </c>
      <c r="EZ73" s="12">
        <v>1</v>
      </c>
      <c r="FA73" s="12">
        <f t="shared" si="4"/>
        <v>59</v>
      </c>
      <c r="FB73" s="12">
        <v>24</v>
      </c>
      <c r="FC73" s="13">
        <f t="shared" si="5"/>
        <v>279</v>
      </c>
      <c r="FD73" s="13"/>
      <c r="FE73" s="12"/>
      <c r="FF73" s="10"/>
      <c r="FG73" s="10"/>
      <c r="FH73" s="10"/>
      <c r="FI73" s="10"/>
      <c r="FJ73" s="10"/>
      <c r="FK73" s="10"/>
      <c r="FL73" s="10"/>
      <c r="FM73" s="10"/>
      <c r="FN73" s="12">
        <v>0</v>
      </c>
      <c r="FO73" s="12">
        <v>1</v>
      </c>
      <c r="FP73" s="10"/>
      <c r="FQ73" s="10"/>
      <c r="FR73" s="10"/>
      <c r="FS73" s="10"/>
      <c r="FT73" s="10"/>
      <c r="FU73" s="10"/>
      <c r="FV73" s="10"/>
      <c r="FW73" s="10"/>
      <c r="FX73" s="10"/>
      <c r="FY73" s="10"/>
      <c r="FZ73" s="10"/>
      <c r="GA73" s="10"/>
      <c r="GB73" s="10"/>
      <c r="GC73" s="10"/>
      <c r="GD73" s="10"/>
      <c r="GE73" s="10"/>
      <c r="GF73" s="10">
        <v>1</v>
      </c>
      <c r="GG73" s="10">
        <f t="shared" si="6"/>
        <v>37</v>
      </c>
    </row>
    <row r="74" spans="1:189" ht="14.25" customHeight="1" x14ac:dyDescent="0.2">
      <c r="A74" s="115">
        <v>44035</v>
      </c>
      <c r="B74" s="10"/>
      <c r="C74" s="10"/>
      <c r="D74" s="10"/>
      <c r="E74" s="10"/>
      <c r="F74" s="10">
        <v>1</v>
      </c>
      <c r="G74" s="10">
        <f>SUM(G73,F74)</f>
        <v>1</v>
      </c>
      <c r="H74" s="10">
        <v>0</v>
      </c>
      <c r="I74" s="10"/>
      <c r="J74" s="10"/>
      <c r="K74" s="10"/>
      <c r="L74" s="10"/>
      <c r="M74" s="10"/>
      <c r="N74" s="10">
        <v>0</v>
      </c>
      <c r="O74" s="114">
        <v>1</v>
      </c>
      <c r="P74" s="10"/>
      <c r="Q74" s="11"/>
      <c r="R74" s="11"/>
      <c r="S74" s="11"/>
      <c r="T74" s="10">
        <v>0</v>
      </c>
      <c r="U74" s="10"/>
      <c r="V74" s="10">
        <v>0</v>
      </c>
      <c r="W74" s="10">
        <f>SUM(V74)</f>
        <v>0</v>
      </c>
      <c r="X74" s="10"/>
      <c r="Y74" s="10"/>
      <c r="Z74" s="10"/>
      <c r="AA74" s="10"/>
      <c r="AB74" s="10">
        <v>0</v>
      </c>
      <c r="AC74" s="10">
        <v>0</v>
      </c>
      <c r="AD74" s="11"/>
      <c r="AE74" s="11"/>
      <c r="AF74" s="10"/>
      <c r="AG74" s="10"/>
      <c r="AH74" s="10"/>
      <c r="AI74" s="10"/>
      <c r="AJ74" s="10">
        <v>0</v>
      </c>
      <c r="AK74" s="10">
        <v>0</v>
      </c>
      <c r="AL74" s="10">
        <v>0</v>
      </c>
      <c r="AM74" s="10">
        <v>2</v>
      </c>
      <c r="AN74" s="10">
        <v>62</v>
      </c>
      <c r="AO74" s="10">
        <v>62</v>
      </c>
      <c r="AP74" s="10">
        <v>1</v>
      </c>
      <c r="AQ74" s="10">
        <v>18</v>
      </c>
      <c r="AR74" s="10"/>
      <c r="AS74" s="10"/>
      <c r="AT74" s="10">
        <v>0</v>
      </c>
      <c r="AU74" s="10"/>
      <c r="AV74" s="10">
        <v>0</v>
      </c>
      <c r="AW74" s="10">
        <v>2</v>
      </c>
      <c r="AX74" s="10">
        <v>0</v>
      </c>
      <c r="AY74" s="10">
        <f t="shared" ref="AY74:AY76" si="7">SUM(AY73,AX74)</f>
        <v>0</v>
      </c>
      <c r="AZ74" s="10"/>
      <c r="BA74" s="10"/>
      <c r="BB74" s="10"/>
      <c r="BC74" s="10"/>
      <c r="BD74" s="10">
        <v>1</v>
      </c>
      <c r="BE74" s="10">
        <f t="shared" si="2"/>
        <v>9</v>
      </c>
      <c r="BF74" s="10">
        <v>0</v>
      </c>
      <c r="BG74" s="10">
        <v>0</v>
      </c>
      <c r="BH74" s="12">
        <v>0</v>
      </c>
      <c r="BI74" s="12"/>
      <c r="BJ74" s="12">
        <v>0</v>
      </c>
      <c r="BK74" s="12"/>
      <c r="BL74" s="12"/>
      <c r="BM74" s="12"/>
      <c r="BN74" s="10"/>
      <c r="BO74" s="10"/>
      <c r="BP74" s="10"/>
      <c r="BQ74" s="10"/>
      <c r="BR74" s="10"/>
      <c r="BS74" s="10"/>
      <c r="BT74" s="12">
        <v>0</v>
      </c>
      <c r="BU74" s="12">
        <v>0</v>
      </c>
      <c r="BV74" s="10"/>
      <c r="BW74" s="10"/>
      <c r="BX74" s="10">
        <v>0</v>
      </c>
      <c r="BY74" s="10">
        <v>2</v>
      </c>
      <c r="BZ74" s="10"/>
      <c r="CA74" s="10"/>
      <c r="CB74" s="10">
        <v>0</v>
      </c>
      <c r="CC74" s="10">
        <f t="shared" ref="CC74:CC117" si="8">SUM(CC73+CB74)</f>
        <v>2</v>
      </c>
      <c r="CD74" s="10"/>
      <c r="CE74" s="10"/>
      <c r="CF74" s="10"/>
      <c r="CG74" s="10"/>
      <c r="CH74" s="10"/>
      <c r="CI74" s="10"/>
      <c r="CJ74" s="10">
        <v>0</v>
      </c>
      <c r="CK74" s="10">
        <v>0</v>
      </c>
      <c r="CL74" s="10"/>
      <c r="CM74" s="10"/>
      <c r="CN74" s="10"/>
      <c r="CO74" s="10"/>
      <c r="CP74" s="10"/>
      <c r="CQ74" s="10"/>
      <c r="CR74" s="10"/>
      <c r="CS74" s="10"/>
      <c r="CT74" s="11">
        <v>0</v>
      </c>
      <c r="CU74" s="12"/>
      <c r="CV74" s="10">
        <v>1</v>
      </c>
      <c r="CW74" s="10">
        <v>1</v>
      </c>
      <c r="CX74" s="12">
        <v>0</v>
      </c>
      <c r="CY74" s="12">
        <v>0</v>
      </c>
      <c r="CZ74" s="10">
        <v>0</v>
      </c>
      <c r="DA74" s="10">
        <v>3</v>
      </c>
      <c r="DB74" s="10">
        <v>66</v>
      </c>
      <c r="DC74" s="10">
        <f t="shared" si="0"/>
        <v>634</v>
      </c>
      <c r="DD74" s="10"/>
      <c r="DE74" s="10"/>
      <c r="DF74" s="10">
        <v>0</v>
      </c>
      <c r="DG74" s="10"/>
      <c r="DH74" s="10"/>
      <c r="DI74" s="10"/>
      <c r="DJ74" s="10"/>
      <c r="DK74" s="10"/>
      <c r="DL74" s="10">
        <v>0</v>
      </c>
      <c r="DM74" s="10">
        <v>0</v>
      </c>
      <c r="DN74" s="10"/>
      <c r="DO74" s="10"/>
      <c r="DP74" s="10"/>
      <c r="DQ74" s="10"/>
      <c r="DR74" s="12">
        <v>0</v>
      </c>
      <c r="DS74" s="12">
        <v>0</v>
      </c>
      <c r="DT74" s="10">
        <v>0</v>
      </c>
      <c r="DU74" s="10">
        <f>SUM(DU73,DT74)</f>
        <v>0</v>
      </c>
      <c r="DV74" s="10"/>
      <c r="DW74" s="10"/>
      <c r="DX74" s="10"/>
      <c r="DY74" s="10"/>
      <c r="DZ74" s="10"/>
      <c r="EA74" s="10"/>
      <c r="EB74" s="10"/>
      <c r="EC74" s="10"/>
      <c r="ED74" s="10">
        <v>25</v>
      </c>
      <c r="EE74" s="10">
        <f t="shared" si="3"/>
        <v>185</v>
      </c>
      <c r="EF74" s="10"/>
      <c r="EG74" s="10"/>
      <c r="EH74" s="10">
        <v>1</v>
      </c>
      <c r="EI74" s="10">
        <v>2</v>
      </c>
      <c r="EJ74" s="10"/>
      <c r="EK74" s="10"/>
      <c r="EL74" s="10">
        <v>0</v>
      </c>
      <c r="EM74" s="10"/>
      <c r="EN74" s="10"/>
      <c r="EO74" s="10"/>
      <c r="EP74" s="10"/>
      <c r="EQ74" s="10"/>
      <c r="ER74" s="10"/>
      <c r="ES74" s="10"/>
      <c r="ET74" s="10"/>
      <c r="EU74" s="10"/>
      <c r="EV74" s="12"/>
      <c r="EW74" s="12"/>
      <c r="EX74" s="12">
        <v>0</v>
      </c>
      <c r="EY74" s="12">
        <v>1</v>
      </c>
      <c r="EZ74" s="12">
        <v>2</v>
      </c>
      <c r="FA74" s="12">
        <f t="shared" si="4"/>
        <v>61</v>
      </c>
      <c r="FB74" s="12">
        <v>22</v>
      </c>
      <c r="FC74" s="13">
        <f t="shared" si="5"/>
        <v>301</v>
      </c>
      <c r="FD74" s="13"/>
      <c r="FE74" s="12"/>
      <c r="FF74" s="10"/>
      <c r="FG74" s="10"/>
      <c r="FH74" s="10"/>
      <c r="FI74" s="10"/>
      <c r="FJ74" s="10"/>
      <c r="FK74" s="10"/>
      <c r="FL74" s="10"/>
      <c r="FM74" s="10"/>
      <c r="FN74" s="12">
        <v>0</v>
      </c>
      <c r="FO74" s="12">
        <v>1</v>
      </c>
      <c r="FP74" s="10">
        <v>0</v>
      </c>
      <c r="FQ74" s="10"/>
      <c r="FR74" s="10"/>
      <c r="FS74" s="10"/>
      <c r="FT74" s="10"/>
      <c r="FU74" s="10"/>
      <c r="FV74" s="10" t="e">
        <f>SUM(FV73,#REF!)</f>
        <v>#REF!</v>
      </c>
      <c r="FW74" s="10"/>
      <c r="FX74" s="10"/>
      <c r="FY74" s="10"/>
      <c r="FZ74" s="10"/>
      <c r="GA74" s="10"/>
      <c r="GB74" s="10"/>
      <c r="GC74" s="10"/>
      <c r="GD74" s="10"/>
      <c r="GE74" s="10"/>
      <c r="GF74" s="10">
        <v>2</v>
      </c>
      <c r="GG74" s="10">
        <f t="shared" si="6"/>
        <v>39</v>
      </c>
    </row>
    <row r="75" spans="1:189" ht="14.25" customHeight="1" x14ac:dyDescent="0.2">
      <c r="A75" s="115">
        <v>44036</v>
      </c>
      <c r="B75" s="10"/>
      <c r="C75" s="10"/>
      <c r="D75" s="10"/>
      <c r="E75" s="10"/>
      <c r="F75" s="10">
        <v>2</v>
      </c>
      <c r="G75" s="10">
        <f t="shared" ref="G75:G138" si="9">SUM(G74,F75)</f>
        <v>3</v>
      </c>
      <c r="H75" s="10">
        <v>26</v>
      </c>
      <c r="I75" s="10">
        <v>26</v>
      </c>
      <c r="J75" s="10"/>
      <c r="K75" s="10"/>
      <c r="L75" s="10"/>
      <c r="M75" s="10"/>
      <c r="N75" s="10">
        <v>2</v>
      </c>
      <c r="O75" s="114">
        <v>3</v>
      </c>
      <c r="P75" s="10"/>
      <c r="Q75" s="11"/>
      <c r="R75" s="11"/>
      <c r="S75" s="11"/>
      <c r="T75" s="10">
        <v>0</v>
      </c>
      <c r="U75" s="10"/>
      <c r="V75" s="10">
        <v>0</v>
      </c>
      <c r="W75" s="10">
        <f>SUM(W74+V75)</f>
        <v>0</v>
      </c>
      <c r="X75" s="10"/>
      <c r="Y75" s="10"/>
      <c r="Z75" s="10"/>
      <c r="AA75" s="10"/>
      <c r="AB75" s="10">
        <v>0</v>
      </c>
      <c r="AC75" s="10">
        <f>SUM(AC74+AB75)</f>
        <v>0</v>
      </c>
      <c r="AD75" s="11"/>
      <c r="AE75" s="11"/>
      <c r="AF75" s="10"/>
      <c r="AG75" s="10"/>
      <c r="AH75" s="10"/>
      <c r="AI75" s="10"/>
      <c r="AJ75" s="10">
        <v>0</v>
      </c>
      <c r="AK75" s="10">
        <f>SUM(AK74+AJ75)</f>
        <v>0</v>
      </c>
      <c r="AL75" s="10">
        <v>0</v>
      </c>
      <c r="AM75" s="10">
        <v>2</v>
      </c>
      <c r="AN75" s="10">
        <v>150</v>
      </c>
      <c r="AO75" s="10">
        <f>SUM(AO74,AN75)</f>
        <v>212</v>
      </c>
      <c r="AP75" s="10">
        <v>0</v>
      </c>
      <c r="AQ75" s="10">
        <v>18</v>
      </c>
      <c r="AR75" s="10"/>
      <c r="AS75" s="10"/>
      <c r="AT75" s="10">
        <v>0</v>
      </c>
      <c r="AU75" s="10"/>
      <c r="AV75" s="10">
        <v>0</v>
      </c>
      <c r="AW75" s="10">
        <v>2</v>
      </c>
      <c r="AX75" s="10">
        <v>0</v>
      </c>
      <c r="AY75" s="10">
        <f t="shared" si="7"/>
        <v>0</v>
      </c>
      <c r="AZ75" s="10"/>
      <c r="BA75" s="10"/>
      <c r="BB75" s="10"/>
      <c r="BC75" s="10"/>
      <c r="BD75" s="10">
        <v>0</v>
      </c>
      <c r="BE75" s="10">
        <f t="shared" si="2"/>
        <v>9</v>
      </c>
      <c r="BF75" s="10">
        <v>0</v>
      </c>
      <c r="BG75" s="10">
        <f t="shared" ref="BG75:BG97" si="10">SUM(BG74,BF75)</f>
        <v>0</v>
      </c>
      <c r="BH75" s="12">
        <v>0</v>
      </c>
      <c r="BI75" s="12"/>
      <c r="BJ75" s="12">
        <v>0</v>
      </c>
      <c r="BK75" s="12"/>
      <c r="BL75" s="12"/>
      <c r="BM75" s="12"/>
      <c r="BN75" s="10"/>
      <c r="BO75" s="10"/>
      <c r="BP75" s="10"/>
      <c r="BQ75" s="10"/>
      <c r="BR75" s="10"/>
      <c r="BS75" s="10"/>
      <c r="BT75" s="12">
        <v>0</v>
      </c>
      <c r="BU75" s="12">
        <f>SUM(BU74+BT75)</f>
        <v>0</v>
      </c>
      <c r="BV75" s="10"/>
      <c r="BW75" s="10"/>
      <c r="BX75" s="10">
        <v>0</v>
      </c>
      <c r="BY75" s="10">
        <v>2</v>
      </c>
      <c r="BZ75" s="10"/>
      <c r="CA75" s="10"/>
      <c r="CB75" s="10">
        <v>0</v>
      </c>
      <c r="CC75" s="10">
        <f t="shared" si="8"/>
        <v>2</v>
      </c>
      <c r="CD75" s="10"/>
      <c r="CE75" s="10"/>
      <c r="CF75" s="10"/>
      <c r="CG75" s="10"/>
      <c r="CH75" s="10"/>
      <c r="CI75" s="10"/>
      <c r="CJ75" s="10">
        <v>0</v>
      </c>
      <c r="CK75" s="10">
        <f>CK74+CJ75</f>
        <v>0</v>
      </c>
      <c r="CL75" s="10"/>
      <c r="CM75" s="10"/>
      <c r="CN75" s="10"/>
      <c r="CO75" s="10"/>
      <c r="CP75" s="10"/>
      <c r="CQ75" s="10"/>
      <c r="CR75" s="10"/>
      <c r="CS75" s="10"/>
      <c r="CT75" s="11">
        <v>0</v>
      </c>
      <c r="CU75" s="12"/>
      <c r="CV75" s="10">
        <v>1</v>
      </c>
      <c r="CW75" s="10">
        <f>SUM(CW74+CV75)</f>
        <v>2</v>
      </c>
      <c r="CX75" s="12">
        <v>0</v>
      </c>
      <c r="CY75" s="12">
        <f>SUM(CY74+CX75)</f>
        <v>0</v>
      </c>
      <c r="CZ75" s="10">
        <v>0</v>
      </c>
      <c r="DA75" s="10">
        <v>3</v>
      </c>
      <c r="DB75" s="10">
        <v>74</v>
      </c>
      <c r="DC75" s="10">
        <f t="shared" si="0"/>
        <v>708</v>
      </c>
      <c r="DD75" s="10"/>
      <c r="DE75" s="10"/>
      <c r="DF75" s="10">
        <v>0</v>
      </c>
      <c r="DG75" s="10"/>
      <c r="DH75" s="10"/>
      <c r="DI75" s="10"/>
      <c r="DJ75" s="10"/>
      <c r="DK75" s="10"/>
      <c r="DL75" s="10">
        <v>0</v>
      </c>
      <c r="DM75" s="10">
        <f>SUM(DM74+DL75)</f>
        <v>0</v>
      </c>
      <c r="DN75" s="10"/>
      <c r="DO75" s="10"/>
      <c r="DP75" s="10"/>
      <c r="DQ75" s="10"/>
      <c r="DR75" s="12">
        <v>1</v>
      </c>
      <c r="DS75" s="12">
        <f>SUM(DS74+DR75)</f>
        <v>1</v>
      </c>
      <c r="DT75" s="10">
        <v>0</v>
      </c>
      <c r="DU75" s="10">
        <f t="shared" ref="DU75:DU138" si="11">SUM(DU74,DT75)</f>
        <v>0</v>
      </c>
      <c r="DV75" s="10"/>
      <c r="DW75" s="10"/>
      <c r="DX75" s="10"/>
      <c r="DY75" s="10"/>
      <c r="DZ75" s="10"/>
      <c r="EA75" s="10"/>
      <c r="EB75" s="10"/>
      <c r="EC75" s="10"/>
      <c r="ED75" s="10">
        <v>31</v>
      </c>
      <c r="EE75" s="10">
        <f t="shared" si="3"/>
        <v>216</v>
      </c>
      <c r="EF75" s="10"/>
      <c r="EG75" s="10"/>
      <c r="EH75" s="10">
        <v>0</v>
      </c>
      <c r="EI75" s="10">
        <v>2</v>
      </c>
      <c r="EJ75" s="10"/>
      <c r="EK75" s="10"/>
      <c r="EL75" s="10">
        <v>0</v>
      </c>
      <c r="EM75" s="10"/>
      <c r="EN75" s="10"/>
      <c r="EO75" s="10"/>
      <c r="EP75" s="10"/>
      <c r="EQ75" s="10"/>
      <c r="ER75" s="10"/>
      <c r="ES75" s="10"/>
      <c r="ET75" s="10"/>
      <c r="EU75" s="10"/>
      <c r="EV75" s="12"/>
      <c r="EW75" s="12"/>
      <c r="EX75" s="12">
        <v>0</v>
      </c>
      <c r="EY75" s="12">
        <v>1</v>
      </c>
      <c r="EZ75" s="12">
        <v>1</v>
      </c>
      <c r="FA75" s="12">
        <f t="shared" si="4"/>
        <v>62</v>
      </c>
      <c r="FB75" s="12">
        <v>18</v>
      </c>
      <c r="FC75" s="13">
        <f t="shared" si="5"/>
        <v>319</v>
      </c>
      <c r="FD75" s="13"/>
      <c r="FE75" s="12"/>
      <c r="FF75" s="10"/>
      <c r="FG75" s="10"/>
      <c r="FH75" s="10"/>
      <c r="FI75" s="10"/>
      <c r="FJ75" s="10"/>
      <c r="FK75" s="10"/>
      <c r="FL75" s="10"/>
      <c r="FM75" s="10"/>
      <c r="FN75" s="12">
        <v>0</v>
      </c>
      <c r="FO75" s="12">
        <v>1</v>
      </c>
      <c r="FP75" s="10">
        <v>0</v>
      </c>
      <c r="FQ75" s="10"/>
      <c r="FR75" s="10"/>
      <c r="FS75" s="10"/>
      <c r="FT75" s="10"/>
      <c r="FU75" s="10"/>
      <c r="FV75" s="10">
        <v>0</v>
      </c>
      <c r="FW75" s="10"/>
      <c r="FX75" s="10"/>
      <c r="FY75" s="10"/>
      <c r="FZ75" s="10"/>
      <c r="GA75" s="10"/>
      <c r="GB75" s="10"/>
      <c r="GC75" s="10"/>
      <c r="GD75" s="10"/>
      <c r="GE75" s="10"/>
      <c r="GF75" s="10">
        <v>8</v>
      </c>
      <c r="GG75" s="10">
        <f t="shared" si="6"/>
        <v>47</v>
      </c>
    </row>
    <row r="76" spans="1:189" ht="14.25" customHeight="1" x14ac:dyDescent="0.2">
      <c r="A76" s="115">
        <v>44039</v>
      </c>
      <c r="B76" s="10"/>
      <c r="C76" s="10"/>
      <c r="D76" s="10"/>
      <c r="E76" s="10"/>
      <c r="F76" s="10">
        <v>4</v>
      </c>
      <c r="G76" s="10">
        <f t="shared" si="9"/>
        <v>7</v>
      </c>
      <c r="H76" s="10">
        <v>52</v>
      </c>
      <c r="I76" s="10">
        <f>SUM(I75,H76)</f>
        <v>78</v>
      </c>
      <c r="J76" s="10"/>
      <c r="K76" s="10"/>
      <c r="L76" s="10"/>
      <c r="M76" s="10"/>
      <c r="N76" s="10">
        <v>0</v>
      </c>
      <c r="O76" s="114">
        <v>3</v>
      </c>
      <c r="P76" s="10"/>
      <c r="Q76" s="11"/>
      <c r="R76" s="11"/>
      <c r="S76" s="11"/>
      <c r="T76" s="10">
        <v>0</v>
      </c>
      <c r="U76" s="10"/>
      <c r="V76" s="10">
        <v>0</v>
      </c>
      <c r="W76" s="10">
        <f t="shared" ref="W76:W82" si="12">SUM(W75+V76)</f>
        <v>0</v>
      </c>
      <c r="X76" s="10"/>
      <c r="Y76" s="10"/>
      <c r="Z76" s="10"/>
      <c r="AA76" s="10"/>
      <c r="AB76" s="10">
        <v>0</v>
      </c>
      <c r="AC76" s="10">
        <f t="shared" ref="AC76:AC144" si="13">SUM(AC75+AB76)</f>
        <v>0</v>
      </c>
      <c r="AD76" s="11"/>
      <c r="AE76" s="11"/>
      <c r="AF76" s="10"/>
      <c r="AG76" s="10"/>
      <c r="AH76" s="10"/>
      <c r="AI76" s="10"/>
      <c r="AJ76" s="10">
        <v>0</v>
      </c>
      <c r="AK76" s="10">
        <f t="shared" ref="AK76:AK131" si="14">SUM(AK75+AJ76)</f>
        <v>0</v>
      </c>
      <c r="AL76" s="10">
        <v>0</v>
      </c>
      <c r="AM76" s="10">
        <v>2</v>
      </c>
      <c r="AN76" s="10">
        <v>194</v>
      </c>
      <c r="AO76" s="10">
        <f t="shared" ref="AO76:AO139" si="15">SUM(AO75,AN76)</f>
        <v>406</v>
      </c>
      <c r="AP76" s="10">
        <v>4</v>
      </c>
      <c r="AQ76" s="10">
        <v>22</v>
      </c>
      <c r="AR76" s="10"/>
      <c r="AS76" s="10"/>
      <c r="AT76" s="10">
        <v>0</v>
      </c>
      <c r="AU76" s="10"/>
      <c r="AV76" s="10">
        <v>6</v>
      </c>
      <c r="AW76" s="10">
        <v>8</v>
      </c>
      <c r="AX76" s="10">
        <v>0</v>
      </c>
      <c r="AY76" s="10">
        <f t="shared" si="7"/>
        <v>0</v>
      </c>
      <c r="AZ76" s="10"/>
      <c r="BA76" s="10"/>
      <c r="BB76" s="10"/>
      <c r="BC76" s="10"/>
      <c r="BD76" s="10">
        <v>1</v>
      </c>
      <c r="BE76" s="10">
        <f t="shared" si="2"/>
        <v>10</v>
      </c>
      <c r="BF76" s="10">
        <v>0</v>
      </c>
      <c r="BG76" s="10">
        <f t="shared" si="10"/>
        <v>0</v>
      </c>
      <c r="BH76" s="12">
        <v>0</v>
      </c>
      <c r="BI76" s="12"/>
      <c r="BJ76" s="12">
        <v>0</v>
      </c>
      <c r="BK76" s="12"/>
      <c r="BL76" s="12"/>
      <c r="BM76" s="12"/>
      <c r="BN76" s="10"/>
      <c r="BO76" s="10"/>
      <c r="BP76" s="10"/>
      <c r="BQ76" s="10"/>
      <c r="BR76" s="10"/>
      <c r="BS76" s="10"/>
      <c r="BT76" s="12">
        <v>0</v>
      </c>
      <c r="BU76" s="12">
        <f t="shared" ref="BU76:BU122" si="16">SUM(BU75+BT76)</f>
        <v>0</v>
      </c>
      <c r="BV76" s="10"/>
      <c r="BW76" s="10"/>
      <c r="BX76" s="10">
        <v>0</v>
      </c>
      <c r="BY76" s="10">
        <v>2</v>
      </c>
      <c r="BZ76" s="10"/>
      <c r="CA76" s="10"/>
      <c r="CB76" s="10">
        <v>0</v>
      </c>
      <c r="CC76" s="10">
        <f t="shared" si="8"/>
        <v>2</v>
      </c>
      <c r="CD76" s="10"/>
      <c r="CE76" s="10"/>
      <c r="CF76" s="10"/>
      <c r="CG76" s="10"/>
      <c r="CH76" s="10"/>
      <c r="CI76" s="10"/>
      <c r="CJ76" s="10">
        <v>4</v>
      </c>
      <c r="CK76" s="10">
        <f t="shared" ref="CK76:CK144" si="17">CK75+CJ76</f>
        <v>4</v>
      </c>
      <c r="CL76" s="10"/>
      <c r="CM76" s="10"/>
      <c r="CN76" s="10"/>
      <c r="CO76" s="10"/>
      <c r="CP76" s="10"/>
      <c r="CQ76" s="10"/>
      <c r="CR76" s="10"/>
      <c r="CS76" s="10"/>
      <c r="CT76" s="11">
        <v>0</v>
      </c>
      <c r="CU76" s="12"/>
      <c r="CV76" s="10">
        <v>0</v>
      </c>
      <c r="CW76" s="10">
        <f t="shared" ref="CW76:CW144" si="18">SUM(CW75+CV76)</f>
        <v>2</v>
      </c>
      <c r="CX76" s="12">
        <v>0</v>
      </c>
      <c r="CY76" s="12">
        <f t="shared" ref="CY76:CY116" si="19">SUM(CY75+CX76)</f>
        <v>0</v>
      </c>
      <c r="CZ76" s="10">
        <v>1</v>
      </c>
      <c r="DA76" s="10">
        <v>4</v>
      </c>
      <c r="DB76" s="10">
        <v>269</v>
      </c>
      <c r="DC76" s="10">
        <f t="shared" si="0"/>
        <v>977</v>
      </c>
      <c r="DD76" s="10"/>
      <c r="DE76" s="10"/>
      <c r="DF76" s="10">
        <v>0</v>
      </c>
      <c r="DG76" s="10"/>
      <c r="DH76" s="10"/>
      <c r="DI76" s="10"/>
      <c r="DJ76" s="10"/>
      <c r="DK76" s="10"/>
      <c r="DL76" s="10">
        <v>0</v>
      </c>
      <c r="DM76" s="10">
        <f t="shared" ref="DM76:DM144" si="20">SUM(DM75+DL76)</f>
        <v>0</v>
      </c>
      <c r="DN76" s="10"/>
      <c r="DO76" s="10"/>
      <c r="DP76" s="10"/>
      <c r="DQ76" s="10"/>
      <c r="DR76" s="12">
        <v>0</v>
      </c>
      <c r="DS76" s="12">
        <f t="shared" ref="DS76:DS117" si="21">SUM(DS75+DR76)</f>
        <v>1</v>
      </c>
      <c r="DT76" s="10">
        <v>7</v>
      </c>
      <c r="DU76" s="10">
        <f t="shared" si="11"/>
        <v>7</v>
      </c>
      <c r="DV76" s="10"/>
      <c r="DW76" s="10"/>
      <c r="DX76" s="10"/>
      <c r="DY76" s="10"/>
      <c r="DZ76" s="10"/>
      <c r="EA76" s="10"/>
      <c r="EB76" s="10"/>
      <c r="EC76" s="10"/>
      <c r="ED76" s="10">
        <v>63</v>
      </c>
      <c r="EE76" s="10">
        <f t="shared" si="3"/>
        <v>279</v>
      </c>
      <c r="EF76" s="10"/>
      <c r="EG76" s="10"/>
      <c r="EH76" s="10">
        <v>0</v>
      </c>
      <c r="EI76" s="10">
        <v>2</v>
      </c>
      <c r="EJ76" s="10"/>
      <c r="EK76" s="10"/>
      <c r="EL76" s="10">
        <v>0</v>
      </c>
      <c r="EM76" s="10"/>
      <c r="EN76" s="10"/>
      <c r="EO76" s="10"/>
      <c r="EP76" s="10"/>
      <c r="EQ76" s="10"/>
      <c r="ER76" s="10"/>
      <c r="ES76" s="10"/>
      <c r="ET76" s="10"/>
      <c r="EU76" s="10"/>
      <c r="EV76" s="12"/>
      <c r="EW76" s="12"/>
      <c r="EX76" s="12">
        <v>0</v>
      </c>
      <c r="EY76" s="12">
        <v>1</v>
      </c>
      <c r="EZ76" s="12"/>
      <c r="FA76" s="12"/>
      <c r="FB76" s="12">
        <v>109</v>
      </c>
      <c r="FC76" s="13">
        <f t="shared" si="5"/>
        <v>428</v>
      </c>
      <c r="FD76" s="13"/>
      <c r="FE76" s="12"/>
      <c r="FF76" s="10"/>
      <c r="FG76" s="10"/>
      <c r="FH76" s="10"/>
      <c r="FI76" s="10"/>
      <c r="FJ76" s="10"/>
      <c r="FK76" s="10"/>
      <c r="FL76" s="10"/>
      <c r="FM76" s="10"/>
      <c r="FN76" s="12">
        <v>0</v>
      </c>
      <c r="FO76" s="12">
        <v>1</v>
      </c>
      <c r="FP76" s="10">
        <v>0</v>
      </c>
      <c r="FQ76" s="10"/>
      <c r="FR76" s="10"/>
      <c r="FS76" s="10"/>
      <c r="FT76" s="10"/>
      <c r="FU76" s="10"/>
      <c r="FV76" s="10">
        <v>0</v>
      </c>
      <c r="FW76" s="10"/>
      <c r="FX76" s="10"/>
      <c r="FY76" s="10"/>
      <c r="FZ76" s="10"/>
      <c r="GA76" s="10"/>
      <c r="GB76" s="10"/>
      <c r="GC76" s="10"/>
      <c r="GD76" s="10"/>
      <c r="GE76" s="10"/>
      <c r="GF76" s="10">
        <v>7</v>
      </c>
      <c r="GG76" s="10">
        <f t="shared" si="6"/>
        <v>54</v>
      </c>
    </row>
    <row r="77" spans="1:189" ht="14.25" customHeight="1" x14ac:dyDescent="0.2">
      <c r="A77" s="115">
        <v>44040</v>
      </c>
      <c r="B77" s="10"/>
      <c r="C77" s="10"/>
      <c r="D77" s="10"/>
      <c r="E77" s="10"/>
      <c r="F77" s="10">
        <v>0</v>
      </c>
      <c r="G77" s="10">
        <f t="shared" si="9"/>
        <v>7</v>
      </c>
      <c r="H77" s="10">
        <v>21</v>
      </c>
      <c r="I77" s="10">
        <f>SUM(I76,H77)</f>
        <v>99</v>
      </c>
      <c r="J77" s="10"/>
      <c r="K77" s="10"/>
      <c r="L77" s="10"/>
      <c r="M77" s="10"/>
      <c r="N77" s="10">
        <v>0</v>
      </c>
      <c r="O77" s="114">
        <v>3</v>
      </c>
      <c r="P77" s="10"/>
      <c r="Q77" s="11"/>
      <c r="R77" s="11"/>
      <c r="S77" s="11"/>
      <c r="T77" s="10">
        <v>0</v>
      </c>
      <c r="U77" s="10"/>
      <c r="V77" s="10">
        <v>0</v>
      </c>
      <c r="W77" s="10">
        <f t="shared" si="12"/>
        <v>0</v>
      </c>
      <c r="X77" s="10"/>
      <c r="Y77" s="10"/>
      <c r="Z77" s="10"/>
      <c r="AA77" s="10"/>
      <c r="AB77" s="10">
        <v>0</v>
      </c>
      <c r="AC77" s="10">
        <f t="shared" si="13"/>
        <v>0</v>
      </c>
      <c r="AD77" s="11"/>
      <c r="AE77" s="11"/>
      <c r="AF77" s="10"/>
      <c r="AG77" s="10"/>
      <c r="AH77" s="10"/>
      <c r="AI77" s="10"/>
      <c r="AJ77" s="10">
        <v>0</v>
      </c>
      <c r="AK77" s="10">
        <f t="shared" si="14"/>
        <v>0</v>
      </c>
      <c r="AL77" s="10">
        <v>3</v>
      </c>
      <c r="AM77" s="10">
        <v>5</v>
      </c>
      <c r="AN77" s="10">
        <v>73</v>
      </c>
      <c r="AO77" s="10">
        <f t="shared" si="15"/>
        <v>479</v>
      </c>
      <c r="AP77" s="10">
        <v>2</v>
      </c>
      <c r="AQ77" s="10">
        <v>24</v>
      </c>
      <c r="AR77" s="10"/>
      <c r="AS77" s="10"/>
      <c r="AT77" s="10">
        <v>0</v>
      </c>
      <c r="AU77" s="10"/>
      <c r="AV77" s="10">
        <v>0</v>
      </c>
      <c r="AW77" s="10">
        <v>8</v>
      </c>
      <c r="AX77" s="10">
        <v>1</v>
      </c>
      <c r="AY77" s="10">
        <f>SUM(AY76,AX77)</f>
        <v>1</v>
      </c>
      <c r="AZ77" s="10"/>
      <c r="BA77" s="10"/>
      <c r="BB77" s="10"/>
      <c r="BC77" s="10"/>
      <c r="BD77" s="10">
        <v>3</v>
      </c>
      <c r="BE77" s="10">
        <f t="shared" si="2"/>
        <v>13</v>
      </c>
      <c r="BF77" s="10">
        <v>0</v>
      </c>
      <c r="BG77" s="10">
        <f t="shared" si="10"/>
        <v>0</v>
      </c>
      <c r="BH77" s="12">
        <v>0</v>
      </c>
      <c r="BI77" s="12"/>
      <c r="BJ77" s="12">
        <v>0</v>
      </c>
      <c r="BK77" s="12"/>
      <c r="BL77" s="12"/>
      <c r="BM77" s="12"/>
      <c r="BN77" s="10"/>
      <c r="BO77" s="10"/>
      <c r="BP77" s="10"/>
      <c r="BQ77" s="10"/>
      <c r="BR77" s="10"/>
      <c r="BS77" s="10"/>
      <c r="BT77" s="12">
        <v>0</v>
      </c>
      <c r="BU77" s="12">
        <f t="shared" si="16"/>
        <v>0</v>
      </c>
      <c r="BV77" s="10"/>
      <c r="BW77" s="10"/>
      <c r="BX77" s="10">
        <v>0</v>
      </c>
      <c r="BY77" s="10">
        <v>2</v>
      </c>
      <c r="BZ77" s="10"/>
      <c r="CA77" s="10"/>
      <c r="CB77" s="10">
        <v>0</v>
      </c>
      <c r="CC77" s="10">
        <f t="shared" si="8"/>
        <v>2</v>
      </c>
      <c r="CD77" s="10"/>
      <c r="CE77" s="10"/>
      <c r="CF77" s="10"/>
      <c r="CG77" s="10"/>
      <c r="CH77" s="10"/>
      <c r="CI77" s="10"/>
      <c r="CJ77" s="10">
        <v>0</v>
      </c>
      <c r="CK77" s="10">
        <f t="shared" si="17"/>
        <v>4</v>
      </c>
      <c r="CL77" s="10"/>
      <c r="CM77" s="10"/>
      <c r="CN77" s="10"/>
      <c r="CO77" s="10"/>
      <c r="CP77" s="10"/>
      <c r="CQ77" s="10"/>
      <c r="CR77" s="10"/>
      <c r="CS77" s="10"/>
      <c r="CT77" s="11">
        <v>0</v>
      </c>
      <c r="CU77" s="12"/>
      <c r="CV77" s="10">
        <v>0</v>
      </c>
      <c r="CW77" s="10">
        <f t="shared" si="18"/>
        <v>2</v>
      </c>
      <c r="CX77" s="12">
        <v>0</v>
      </c>
      <c r="CY77" s="12">
        <f t="shared" si="19"/>
        <v>0</v>
      </c>
      <c r="CZ77" s="10">
        <v>0</v>
      </c>
      <c r="DA77" s="10">
        <v>4</v>
      </c>
      <c r="DB77" s="10">
        <v>73</v>
      </c>
      <c r="DC77" s="10">
        <f t="shared" si="0"/>
        <v>1050</v>
      </c>
      <c r="DD77" s="10"/>
      <c r="DE77" s="10"/>
      <c r="DF77" s="10">
        <v>0</v>
      </c>
      <c r="DG77" s="10"/>
      <c r="DH77" s="10"/>
      <c r="DI77" s="10"/>
      <c r="DJ77" s="10"/>
      <c r="DK77" s="10"/>
      <c r="DL77" s="10">
        <v>0</v>
      </c>
      <c r="DM77" s="10">
        <f t="shared" si="20"/>
        <v>0</v>
      </c>
      <c r="DN77" s="10"/>
      <c r="DO77" s="10"/>
      <c r="DP77" s="10"/>
      <c r="DQ77" s="10"/>
      <c r="DR77" s="12">
        <v>0</v>
      </c>
      <c r="DS77" s="12">
        <f t="shared" si="21"/>
        <v>1</v>
      </c>
      <c r="DT77" s="10">
        <v>1</v>
      </c>
      <c r="DU77" s="10">
        <f t="shared" si="11"/>
        <v>8</v>
      </c>
      <c r="DV77" s="10"/>
      <c r="DW77" s="10"/>
      <c r="DX77" s="10"/>
      <c r="DY77" s="10"/>
      <c r="DZ77" s="10"/>
      <c r="EA77" s="10"/>
      <c r="EB77" s="10"/>
      <c r="EC77" s="10"/>
      <c r="ED77" s="10">
        <v>22</v>
      </c>
      <c r="EE77" s="10">
        <f t="shared" si="3"/>
        <v>301</v>
      </c>
      <c r="EF77" s="10"/>
      <c r="EG77" s="10"/>
      <c r="EH77" s="10">
        <v>0</v>
      </c>
      <c r="EI77" s="10">
        <v>2</v>
      </c>
      <c r="EJ77" s="10"/>
      <c r="EK77" s="10"/>
      <c r="EL77" s="10">
        <v>0</v>
      </c>
      <c r="EM77" s="10"/>
      <c r="EN77" s="10"/>
      <c r="EO77" s="10"/>
      <c r="EP77" s="10"/>
      <c r="EQ77" s="10"/>
      <c r="ER77" s="10"/>
      <c r="ES77" s="10"/>
      <c r="ET77" s="10"/>
      <c r="EU77" s="10"/>
      <c r="EV77" s="12"/>
      <c r="EW77" s="12"/>
      <c r="EX77" s="12">
        <v>0</v>
      </c>
      <c r="EY77" s="12">
        <v>1</v>
      </c>
      <c r="EZ77" s="12"/>
      <c r="FA77" s="12"/>
      <c r="FB77" s="12">
        <v>50</v>
      </c>
      <c r="FC77" s="13">
        <f t="shared" si="5"/>
        <v>478</v>
      </c>
      <c r="FD77" s="13"/>
      <c r="FE77" s="12"/>
      <c r="FF77" s="10"/>
      <c r="FG77" s="10"/>
      <c r="FH77" s="10"/>
      <c r="FI77" s="10"/>
      <c r="FJ77" s="10"/>
      <c r="FK77" s="10"/>
      <c r="FL77" s="10"/>
      <c r="FM77" s="10"/>
      <c r="FN77" s="12">
        <v>1</v>
      </c>
      <c r="FO77" s="12">
        <v>2</v>
      </c>
      <c r="FP77" s="10">
        <v>0</v>
      </c>
      <c r="FQ77" s="10"/>
      <c r="FR77" s="10"/>
      <c r="FS77" s="10"/>
      <c r="FT77" s="10"/>
      <c r="FU77" s="10"/>
      <c r="FV77" s="10">
        <v>0</v>
      </c>
      <c r="FW77" s="10"/>
      <c r="FX77" s="10"/>
      <c r="FY77" s="10"/>
      <c r="FZ77" s="10"/>
      <c r="GA77" s="10"/>
      <c r="GB77" s="10"/>
      <c r="GC77" s="10"/>
      <c r="GD77" s="10"/>
      <c r="GE77" s="10"/>
      <c r="GF77" s="10">
        <v>6</v>
      </c>
      <c r="GG77" s="10">
        <f t="shared" si="6"/>
        <v>60</v>
      </c>
    </row>
    <row r="78" spans="1:189" ht="14.25" customHeight="1" x14ac:dyDescent="0.2">
      <c r="A78" s="115">
        <v>44041</v>
      </c>
      <c r="B78" s="10"/>
      <c r="C78" s="10"/>
      <c r="D78" s="10"/>
      <c r="E78" s="10"/>
      <c r="F78" s="10">
        <v>0</v>
      </c>
      <c r="G78" s="10">
        <f t="shared" si="9"/>
        <v>7</v>
      </c>
      <c r="H78" s="10">
        <v>7</v>
      </c>
      <c r="I78" s="10">
        <f t="shared" ref="I78" si="22">SUM(I77,H78)</f>
        <v>106</v>
      </c>
      <c r="J78" s="10"/>
      <c r="K78" s="10"/>
      <c r="L78" s="10"/>
      <c r="M78" s="10"/>
      <c r="N78" s="10">
        <v>0</v>
      </c>
      <c r="O78" s="114">
        <v>3</v>
      </c>
      <c r="P78" s="10"/>
      <c r="Q78" s="11"/>
      <c r="R78" s="11"/>
      <c r="S78" s="11"/>
      <c r="T78" s="10">
        <v>0</v>
      </c>
      <c r="U78" s="10"/>
      <c r="V78" s="10">
        <v>0</v>
      </c>
      <c r="W78" s="10">
        <f t="shared" si="12"/>
        <v>0</v>
      </c>
      <c r="X78" s="10"/>
      <c r="Y78" s="10"/>
      <c r="Z78" s="10"/>
      <c r="AA78" s="10"/>
      <c r="AB78" s="10">
        <v>0</v>
      </c>
      <c r="AC78" s="10">
        <f t="shared" si="13"/>
        <v>0</v>
      </c>
      <c r="AD78" s="11"/>
      <c r="AE78" s="11"/>
      <c r="AF78" s="10"/>
      <c r="AG78" s="10"/>
      <c r="AH78" s="10"/>
      <c r="AI78" s="10"/>
      <c r="AJ78" s="10">
        <v>0</v>
      </c>
      <c r="AK78" s="10">
        <f t="shared" si="14"/>
        <v>0</v>
      </c>
      <c r="AL78" s="10">
        <v>0</v>
      </c>
      <c r="AM78" s="10">
        <v>5</v>
      </c>
      <c r="AN78" s="10">
        <v>79</v>
      </c>
      <c r="AO78" s="10">
        <f t="shared" si="15"/>
        <v>558</v>
      </c>
      <c r="AP78" s="10">
        <v>0</v>
      </c>
      <c r="AQ78" s="10">
        <v>24</v>
      </c>
      <c r="AR78" s="10"/>
      <c r="AS78" s="10"/>
      <c r="AT78" s="10">
        <v>0</v>
      </c>
      <c r="AU78" s="10"/>
      <c r="AV78" s="10">
        <v>0</v>
      </c>
      <c r="AW78" s="10">
        <v>8</v>
      </c>
      <c r="AX78" s="10">
        <v>0</v>
      </c>
      <c r="AY78" s="10">
        <f t="shared" ref="AY78:AY141" si="23">SUM(AY77,AX78)</f>
        <v>1</v>
      </c>
      <c r="AZ78" s="10"/>
      <c r="BA78" s="10"/>
      <c r="BB78" s="10"/>
      <c r="BC78" s="10"/>
      <c r="BD78" s="10">
        <v>0</v>
      </c>
      <c r="BE78" s="10">
        <f t="shared" si="2"/>
        <v>13</v>
      </c>
      <c r="BF78" s="10">
        <v>0</v>
      </c>
      <c r="BG78" s="10">
        <f t="shared" si="10"/>
        <v>0</v>
      </c>
      <c r="BH78" s="12">
        <v>0</v>
      </c>
      <c r="BI78" s="12"/>
      <c r="BJ78" s="12">
        <v>0</v>
      </c>
      <c r="BK78" s="12"/>
      <c r="BL78" s="12"/>
      <c r="BM78" s="12"/>
      <c r="BN78" s="10"/>
      <c r="BO78" s="10"/>
      <c r="BP78" s="10"/>
      <c r="BQ78" s="10"/>
      <c r="BR78" s="10"/>
      <c r="BS78" s="10"/>
      <c r="BT78" s="12">
        <v>0</v>
      </c>
      <c r="BU78" s="12">
        <f t="shared" si="16"/>
        <v>0</v>
      </c>
      <c r="BV78" s="10"/>
      <c r="BW78" s="10"/>
      <c r="BX78" s="10">
        <v>0</v>
      </c>
      <c r="BY78" s="10">
        <v>2</v>
      </c>
      <c r="BZ78" s="10"/>
      <c r="CA78" s="10"/>
      <c r="CB78" s="10">
        <v>0</v>
      </c>
      <c r="CC78" s="10">
        <f t="shared" si="8"/>
        <v>2</v>
      </c>
      <c r="CD78" s="10"/>
      <c r="CE78" s="10"/>
      <c r="CF78" s="10"/>
      <c r="CG78" s="10"/>
      <c r="CH78" s="10"/>
      <c r="CI78" s="10"/>
      <c r="CJ78" s="10">
        <v>0</v>
      </c>
      <c r="CK78" s="10">
        <f t="shared" si="17"/>
        <v>4</v>
      </c>
      <c r="CL78" s="10"/>
      <c r="CM78" s="10"/>
      <c r="CN78" s="10"/>
      <c r="CO78" s="10"/>
      <c r="CP78" s="10"/>
      <c r="CQ78" s="10"/>
      <c r="CR78" s="10"/>
      <c r="CS78" s="10"/>
      <c r="CT78" s="11">
        <v>0</v>
      </c>
      <c r="CU78" s="12"/>
      <c r="CV78" s="10">
        <v>0</v>
      </c>
      <c r="CW78" s="10">
        <f t="shared" si="18"/>
        <v>2</v>
      </c>
      <c r="CX78" s="12">
        <v>0</v>
      </c>
      <c r="CY78" s="12">
        <f t="shared" si="19"/>
        <v>0</v>
      </c>
      <c r="CZ78" s="10">
        <v>0</v>
      </c>
      <c r="DA78" s="10">
        <v>4</v>
      </c>
      <c r="DB78" s="10">
        <v>65</v>
      </c>
      <c r="DC78" s="10">
        <f t="shared" si="0"/>
        <v>1115</v>
      </c>
      <c r="DD78" s="10"/>
      <c r="DE78" s="10"/>
      <c r="DF78" s="10">
        <v>0</v>
      </c>
      <c r="DG78" s="10"/>
      <c r="DH78" s="10"/>
      <c r="DI78" s="10"/>
      <c r="DJ78" s="10"/>
      <c r="DK78" s="10"/>
      <c r="DL78" s="10">
        <v>0</v>
      </c>
      <c r="DM78" s="10">
        <f t="shared" si="20"/>
        <v>0</v>
      </c>
      <c r="DN78" s="10"/>
      <c r="DO78" s="10"/>
      <c r="DP78" s="10"/>
      <c r="DQ78" s="10"/>
      <c r="DR78" s="12">
        <v>0</v>
      </c>
      <c r="DS78" s="12">
        <f t="shared" si="21"/>
        <v>1</v>
      </c>
      <c r="DT78" s="10">
        <v>0</v>
      </c>
      <c r="DU78" s="10">
        <f t="shared" si="11"/>
        <v>8</v>
      </c>
      <c r="DV78" s="10"/>
      <c r="DW78" s="10"/>
      <c r="DX78" s="10"/>
      <c r="DY78" s="10"/>
      <c r="DZ78" s="10"/>
      <c r="EA78" s="10"/>
      <c r="EB78" s="10"/>
      <c r="EC78" s="10"/>
      <c r="ED78" s="10">
        <v>33</v>
      </c>
      <c r="EE78" s="10">
        <f t="shared" si="3"/>
        <v>334</v>
      </c>
      <c r="EF78" s="10"/>
      <c r="EG78" s="10"/>
      <c r="EH78" s="10">
        <v>0</v>
      </c>
      <c r="EI78" s="10">
        <v>2</v>
      </c>
      <c r="EJ78" s="10"/>
      <c r="EK78" s="10"/>
      <c r="EL78" s="10">
        <v>0</v>
      </c>
      <c r="EM78" s="10"/>
      <c r="EN78" s="10"/>
      <c r="EO78" s="10"/>
      <c r="EP78" s="10"/>
      <c r="EQ78" s="10"/>
      <c r="ER78" s="10"/>
      <c r="ES78" s="10"/>
      <c r="ET78" s="10"/>
      <c r="EU78" s="10"/>
      <c r="EV78" s="12"/>
      <c r="EW78" s="12"/>
      <c r="EX78" s="12">
        <v>2</v>
      </c>
      <c r="EY78" s="12">
        <v>3</v>
      </c>
      <c r="EZ78" s="12"/>
      <c r="FA78" s="12"/>
      <c r="FB78" s="12">
        <v>18</v>
      </c>
      <c r="FC78" s="13">
        <f t="shared" si="5"/>
        <v>496</v>
      </c>
      <c r="FD78" s="13"/>
      <c r="FE78" s="12"/>
      <c r="FF78" s="10"/>
      <c r="FG78" s="10"/>
      <c r="FH78" s="10"/>
      <c r="FI78" s="10"/>
      <c r="FJ78" s="10"/>
      <c r="FK78" s="10"/>
      <c r="FL78" s="10"/>
      <c r="FM78" s="10"/>
      <c r="FN78" s="12">
        <v>0</v>
      </c>
      <c r="FO78" s="12">
        <v>2</v>
      </c>
      <c r="FP78" s="10">
        <v>0</v>
      </c>
      <c r="FQ78" s="10"/>
      <c r="FR78" s="10"/>
      <c r="FS78" s="10"/>
      <c r="FT78" s="10"/>
      <c r="FU78" s="10"/>
      <c r="FV78" s="10">
        <v>0</v>
      </c>
      <c r="FW78" s="10"/>
      <c r="FX78" s="10"/>
      <c r="FY78" s="10"/>
      <c r="FZ78" s="10"/>
      <c r="GA78" s="10"/>
      <c r="GB78" s="10"/>
      <c r="GC78" s="10"/>
      <c r="GD78" s="10"/>
      <c r="GE78" s="10"/>
      <c r="GF78" s="10">
        <v>8</v>
      </c>
      <c r="GG78" s="10">
        <f t="shared" si="6"/>
        <v>68</v>
      </c>
    </row>
    <row r="79" spans="1:189" ht="14.25" customHeight="1" x14ac:dyDescent="0.2">
      <c r="A79" s="115">
        <v>44042</v>
      </c>
      <c r="B79" s="10"/>
      <c r="C79" s="10"/>
      <c r="D79" s="10"/>
      <c r="E79" s="10"/>
      <c r="F79" s="10">
        <v>0</v>
      </c>
      <c r="G79" s="10">
        <f t="shared" si="9"/>
        <v>7</v>
      </c>
      <c r="H79" s="10">
        <v>4</v>
      </c>
      <c r="I79" s="10">
        <f>SUM(I78,H79)</f>
        <v>110</v>
      </c>
      <c r="J79" s="10"/>
      <c r="K79" s="10"/>
      <c r="L79" s="10"/>
      <c r="M79" s="10"/>
      <c r="N79" s="10">
        <v>3</v>
      </c>
      <c r="O79" s="114">
        <v>6</v>
      </c>
      <c r="P79" s="10"/>
      <c r="Q79" s="11"/>
      <c r="R79" s="11"/>
      <c r="S79" s="11"/>
      <c r="T79" s="10">
        <v>0</v>
      </c>
      <c r="U79" s="10"/>
      <c r="V79" s="10">
        <v>0</v>
      </c>
      <c r="W79" s="10">
        <f t="shared" si="12"/>
        <v>0</v>
      </c>
      <c r="X79" s="10"/>
      <c r="Y79" s="10"/>
      <c r="Z79" s="10"/>
      <c r="AA79" s="10"/>
      <c r="AB79" s="10">
        <v>0</v>
      </c>
      <c r="AC79" s="10">
        <f t="shared" si="13"/>
        <v>0</v>
      </c>
      <c r="AD79" s="11"/>
      <c r="AE79" s="11"/>
      <c r="AF79" s="10"/>
      <c r="AG79" s="10"/>
      <c r="AH79" s="10"/>
      <c r="AI79" s="10"/>
      <c r="AJ79" s="10">
        <v>0</v>
      </c>
      <c r="AK79" s="10">
        <f t="shared" si="14"/>
        <v>0</v>
      </c>
      <c r="AL79" s="10">
        <v>0</v>
      </c>
      <c r="AM79" s="10">
        <v>5</v>
      </c>
      <c r="AN79" s="10">
        <v>80</v>
      </c>
      <c r="AO79" s="10">
        <f t="shared" si="15"/>
        <v>638</v>
      </c>
      <c r="AP79" s="10">
        <v>4</v>
      </c>
      <c r="AQ79" s="10">
        <v>28</v>
      </c>
      <c r="AR79" s="10"/>
      <c r="AS79" s="10"/>
      <c r="AT79" s="10">
        <v>0</v>
      </c>
      <c r="AU79" s="10"/>
      <c r="AV79" s="10">
        <v>0</v>
      </c>
      <c r="AW79" s="10">
        <v>8</v>
      </c>
      <c r="AX79" s="10">
        <v>0</v>
      </c>
      <c r="AY79" s="10">
        <f t="shared" si="23"/>
        <v>1</v>
      </c>
      <c r="AZ79" s="10"/>
      <c r="BA79" s="10"/>
      <c r="BB79" s="10"/>
      <c r="BC79" s="10"/>
      <c r="BD79" s="10">
        <v>0</v>
      </c>
      <c r="BE79" s="10">
        <f t="shared" si="2"/>
        <v>13</v>
      </c>
      <c r="BF79" s="10">
        <v>0</v>
      </c>
      <c r="BG79" s="10">
        <f t="shared" si="10"/>
        <v>0</v>
      </c>
      <c r="BH79" s="12">
        <v>0</v>
      </c>
      <c r="BI79" s="12"/>
      <c r="BJ79" s="12">
        <v>0</v>
      </c>
      <c r="BK79" s="12"/>
      <c r="BL79" s="12"/>
      <c r="BM79" s="12"/>
      <c r="BN79" s="10"/>
      <c r="BO79" s="10"/>
      <c r="BP79" s="10"/>
      <c r="BQ79" s="10"/>
      <c r="BR79" s="10"/>
      <c r="BS79" s="10"/>
      <c r="BT79" s="12">
        <v>0</v>
      </c>
      <c r="BU79" s="12">
        <f t="shared" si="16"/>
        <v>0</v>
      </c>
      <c r="BV79" s="10"/>
      <c r="BW79" s="10"/>
      <c r="BX79" s="10">
        <v>0</v>
      </c>
      <c r="BY79" s="10">
        <v>2</v>
      </c>
      <c r="BZ79" s="10"/>
      <c r="CA79" s="10"/>
      <c r="CB79" s="10">
        <v>0</v>
      </c>
      <c r="CC79" s="10">
        <f t="shared" si="8"/>
        <v>2</v>
      </c>
      <c r="CD79" s="10"/>
      <c r="CE79" s="10"/>
      <c r="CF79" s="10"/>
      <c r="CG79" s="10"/>
      <c r="CH79" s="10"/>
      <c r="CI79" s="10"/>
      <c r="CJ79" s="10">
        <v>0</v>
      </c>
      <c r="CK79" s="10">
        <f t="shared" si="17"/>
        <v>4</v>
      </c>
      <c r="CL79" s="10"/>
      <c r="CM79" s="10"/>
      <c r="CN79" s="10"/>
      <c r="CO79" s="10"/>
      <c r="CP79" s="10"/>
      <c r="CQ79" s="10"/>
      <c r="CR79" s="10"/>
      <c r="CS79" s="10"/>
      <c r="CT79" s="11">
        <v>0</v>
      </c>
      <c r="CU79" s="12"/>
      <c r="CV79" s="10">
        <v>0</v>
      </c>
      <c r="CW79" s="10">
        <f t="shared" si="18"/>
        <v>2</v>
      </c>
      <c r="CX79" s="12">
        <v>0</v>
      </c>
      <c r="CY79" s="12">
        <f t="shared" si="19"/>
        <v>0</v>
      </c>
      <c r="CZ79" s="10">
        <v>1</v>
      </c>
      <c r="DA79" s="10">
        <v>5</v>
      </c>
      <c r="DB79" s="10">
        <v>120</v>
      </c>
      <c r="DC79" s="10">
        <f t="shared" si="0"/>
        <v>1235</v>
      </c>
      <c r="DD79" s="10"/>
      <c r="DE79" s="10"/>
      <c r="DF79" s="10">
        <v>0</v>
      </c>
      <c r="DG79" s="10"/>
      <c r="DH79" s="10"/>
      <c r="DI79" s="10"/>
      <c r="DJ79" s="10"/>
      <c r="DK79" s="10"/>
      <c r="DL79" s="10">
        <v>0</v>
      </c>
      <c r="DM79" s="10">
        <f t="shared" si="20"/>
        <v>0</v>
      </c>
      <c r="DN79" s="10"/>
      <c r="DO79" s="10"/>
      <c r="DP79" s="10"/>
      <c r="DQ79" s="10"/>
      <c r="DR79" s="12">
        <v>0</v>
      </c>
      <c r="DS79" s="12">
        <f t="shared" si="21"/>
        <v>1</v>
      </c>
      <c r="DT79" s="10">
        <v>0</v>
      </c>
      <c r="DU79" s="10">
        <f t="shared" si="11"/>
        <v>8</v>
      </c>
      <c r="DV79" s="10"/>
      <c r="DW79" s="10"/>
      <c r="DX79" s="10"/>
      <c r="DY79" s="10"/>
      <c r="DZ79" s="10"/>
      <c r="EA79" s="10"/>
      <c r="EB79" s="10"/>
      <c r="EC79" s="10"/>
      <c r="ED79" s="10">
        <v>18</v>
      </c>
      <c r="EE79" s="10">
        <f t="shared" si="3"/>
        <v>352</v>
      </c>
      <c r="EF79" s="10"/>
      <c r="EG79" s="10"/>
      <c r="EH79" s="10">
        <v>0</v>
      </c>
      <c r="EI79" s="10">
        <v>2</v>
      </c>
      <c r="EJ79" s="10"/>
      <c r="EK79" s="10"/>
      <c r="EL79" s="10">
        <v>0</v>
      </c>
      <c r="EM79" s="10"/>
      <c r="EN79" s="10"/>
      <c r="EO79" s="10"/>
      <c r="EP79" s="10"/>
      <c r="EQ79" s="10"/>
      <c r="ER79" s="10"/>
      <c r="ES79" s="10"/>
      <c r="ET79" s="10"/>
      <c r="EU79" s="10"/>
      <c r="EV79" s="12"/>
      <c r="EW79" s="12"/>
      <c r="EX79" s="12">
        <v>0</v>
      </c>
      <c r="EY79" s="12">
        <v>3</v>
      </c>
      <c r="EZ79" s="12"/>
      <c r="FA79" s="12"/>
      <c r="FB79" s="12">
        <v>51</v>
      </c>
      <c r="FC79" s="13">
        <f t="shared" si="5"/>
        <v>547</v>
      </c>
      <c r="FD79" s="13"/>
      <c r="FE79" s="12"/>
      <c r="FF79" s="10"/>
      <c r="FG79" s="10"/>
      <c r="FH79" s="10"/>
      <c r="FI79" s="10"/>
      <c r="FJ79" s="10"/>
      <c r="FK79" s="10"/>
      <c r="FL79" s="10"/>
      <c r="FM79" s="10"/>
      <c r="FN79" s="12">
        <v>0</v>
      </c>
      <c r="FO79" s="12">
        <v>2</v>
      </c>
      <c r="FP79" s="10">
        <v>0</v>
      </c>
      <c r="FQ79" s="10"/>
      <c r="FR79" s="10"/>
      <c r="FS79" s="10"/>
      <c r="FT79" s="10"/>
      <c r="FU79" s="10"/>
      <c r="FV79" s="10">
        <v>0</v>
      </c>
      <c r="FW79" s="10"/>
      <c r="FX79" s="10"/>
      <c r="FY79" s="10"/>
      <c r="FZ79" s="10"/>
      <c r="GA79" s="10"/>
      <c r="GB79" s="10"/>
      <c r="GC79" s="10"/>
      <c r="GD79" s="10"/>
      <c r="GE79" s="10"/>
      <c r="GF79" s="10">
        <v>1</v>
      </c>
      <c r="GG79" s="10">
        <f t="shared" si="6"/>
        <v>69</v>
      </c>
    </row>
    <row r="80" spans="1:189" ht="14.25" customHeight="1" x14ac:dyDescent="0.2">
      <c r="A80" s="115">
        <v>44043</v>
      </c>
      <c r="B80" s="10"/>
      <c r="C80" s="10"/>
      <c r="D80" s="10"/>
      <c r="E80" s="10"/>
      <c r="F80" s="10">
        <v>2</v>
      </c>
      <c r="G80" s="10">
        <f t="shared" si="9"/>
        <v>9</v>
      </c>
      <c r="H80" s="10">
        <v>6</v>
      </c>
      <c r="I80" s="10">
        <f>SUM(I79,H80)</f>
        <v>116</v>
      </c>
      <c r="J80" s="10"/>
      <c r="K80" s="10"/>
      <c r="L80" s="10"/>
      <c r="M80" s="10"/>
      <c r="N80" s="10">
        <v>0</v>
      </c>
      <c r="O80" s="114">
        <v>6</v>
      </c>
      <c r="P80" s="10"/>
      <c r="Q80" s="11"/>
      <c r="R80" s="11"/>
      <c r="S80" s="11"/>
      <c r="T80" s="10">
        <v>0</v>
      </c>
      <c r="U80" s="10"/>
      <c r="V80" s="10">
        <v>0</v>
      </c>
      <c r="W80" s="10">
        <f t="shared" si="12"/>
        <v>0</v>
      </c>
      <c r="X80" s="10"/>
      <c r="Y80" s="10"/>
      <c r="Z80" s="10"/>
      <c r="AA80" s="10"/>
      <c r="AB80" s="10">
        <v>0</v>
      </c>
      <c r="AC80" s="10">
        <f t="shared" si="13"/>
        <v>0</v>
      </c>
      <c r="AD80" s="11"/>
      <c r="AE80" s="11"/>
      <c r="AF80" s="10"/>
      <c r="AG80" s="10"/>
      <c r="AH80" s="10"/>
      <c r="AI80" s="10"/>
      <c r="AJ80" s="10">
        <v>0</v>
      </c>
      <c r="AK80" s="10">
        <f t="shared" si="14"/>
        <v>0</v>
      </c>
      <c r="AL80" s="10">
        <v>0</v>
      </c>
      <c r="AM80" s="10">
        <v>5</v>
      </c>
      <c r="AN80" s="10">
        <v>68</v>
      </c>
      <c r="AO80" s="10">
        <f t="shared" si="15"/>
        <v>706</v>
      </c>
      <c r="AP80" s="10">
        <v>1</v>
      </c>
      <c r="AQ80" s="10">
        <v>29</v>
      </c>
      <c r="AR80" s="10"/>
      <c r="AS80" s="10"/>
      <c r="AT80" s="10">
        <v>0</v>
      </c>
      <c r="AU80" s="10"/>
      <c r="AV80" s="10">
        <v>0</v>
      </c>
      <c r="AW80" s="10">
        <v>8</v>
      </c>
      <c r="AX80" s="10">
        <v>0</v>
      </c>
      <c r="AY80" s="10">
        <f t="shared" si="23"/>
        <v>1</v>
      </c>
      <c r="AZ80" s="10"/>
      <c r="BA80" s="10"/>
      <c r="BB80" s="10"/>
      <c r="BC80" s="10"/>
      <c r="BD80" s="10">
        <v>0</v>
      </c>
      <c r="BE80" s="10">
        <f t="shared" si="2"/>
        <v>13</v>
      </c>
      <c r="BF80" s="10">
        <v>0</v>
      </c>
      <c r="BG80" s="10">
        <f t="shared" si="10"/>
        <v>0</v>
      </c>
      <c r="BH80" s="12">
        <v>0</v>
      </c>
      <c r="BI80" s="12"/>
      <c r="BJ80" s="12">
        <v>0</v>
      </c>
      <c r="BK80" s="12"/>
      <c r="BL80" s="12"/>
      <c r="BM80" s="12"/>
      <c r="BN80" s="10"/>
      <c r="BO80" s="10"/>
      <c r="BP80" s="10"/>
      <c r="BQ80" s="10"/>
      <c r="BR80" s="10"/>
      <c r="BS80" s="10"/>
      <c r="BT80" s="12">
        <v>1</v>
      </c>
      <c r="BU80" s="12">
        <f t="shared" si="16"/>
        <v>1</v>
      </c>
      <c r="BV80" s="10"/>
      <c r="BW80" s="10"/>
      <c r="BX80" s="10">
        <v>0</v>
      </c>
      <c r="BY80" s="10">
        <v>2</v>
      </c>
      <c r="BZ80" s="10"/>
      <c r="CA80" s="10"/>
      <c r="CB80" s="10">
        <v>0</v>
      </c>
      <c r="CC80" s="10">
        <f t="shared" si="8"/>
        <v>2</v>
      </c>
      <c r="CD80" s="10"/>
      <c r="CE80" s="10"/>
      <c r="CF80" s="10"/>
      <c r="CG80" s="10"/>
      <c r="CH80" s="10"/>
      <c r="CI80" s="10"/>
      <c r="CJ80" s="10">
        <v>0</v>
      </c>
      <c r="CK80" s="10">
        <f t="shared" si="17"/>
        <v>4</v>
      </c>
      <c r="CL80" s="10"/>
      <c r="CM80" s="10"/>
      <c r="CN80" s="10"/>
      <c r="CO80" s="10"/>
      <c r="CP80" s="10"/>
      <c r="CQ80" s="10"/>
      <c r="CR80" s="10"/>
      <c r="CS80" s="10"/>
      <c r="CT80" s="11">
        <v>0</v>
      </c>
      <c r="CU80" s="12"/>
      <c r="CV80" s="10">
        <v>0</v>
      </c>
      <c r="CW80" s="10">
        <f t="shared" si="18"/>
        <v>2</v>
      </c>
      <c r="CX80" s="12">
        <v>0</v>
      </c>
      <c r="CY80" s="12">
        <f t="shared" si="19"/>
        <v>0</v>
      </c>
      <c r="CZ80" s="10">
        <v>0</v>
      </c>
      <c r="DA80" s="10">
        <v>5</v>
      </c>
      <c r="DB80" s="10">
        <v>65</v>
      </c>
      <c r="DC80" s="10">
        <f t="shared" si="0"/>
        <v>1300</v>
      </c>
      <c r="DD80" s="10"/>
      <c r="DE80" s="10"/>
      <c r="DF80" s="10">
        <v>0</v>
      </c>
      <c r="DG80" s="10"/>
      <c r="DH80" s="10"/>
      <c r="DI80" s="10"/>
      <c r="DJ80" s="10"/>
      <c r="DK80" s="10"/>
      <c r="DL80" s="10">
        <v>2</v>
      </c>
      <c r="DM80" s="10">
        <f t="shared" si="20"/>
        <v>2</v>
      </c>
      <c r="DN80" s="10"/>
      <c r="DO80" s="10"/>
      <c r="DP80" s="10"/>
      <c r="DQ80" s="10"/>
      <c r="DR80" s="12">
        <v>5</v>
      </c>
      <c r="DS80" s="12">
        <f t="shared" si="21"/>
        <v>6</v>
      </c>
      <c r="DT80" s="10">
        <v>0</v>
      </c>
      <c r="DU80" s="10">
        <f t="shared" si="11"/>
        <v>8</v>
      </c>
      <c r="DV80" s="10"/>
      <c r="DW80" s="10"/>
      <c r="DX80" s="10"/>
      <c r="DY80" s="10"/>
      <c r="DZ80" s="10"/>
      <c r="EA80" s="10"/>
      <c r="EB80" s="10"/>
      <c r="EC80" s="10"/>
      <c r="ED80" s="10">
        <v>48</v>
      </c>
      <c r="EE80" s="10">
        <f t="shared" si="3"/>
        <v>400</v>
      </c>
      <c r="EF80" s="10"/>
      <c r="EG80" s="10"/>
      <c r="EH80" s="10">
        <v>0</v>
      </c>
      <c r="EI80" s="10">
        <v>2</v>
      </c>
      <c r="EJ80" s="10"/>
      <c r="EK80" s="10"/>
      <c r="EL80" s="10">
        <v>0</v>
      </c>
      <c r="EM80" s="10"/>
      <c r="EN80" s="10"/>
      <c r="EO80" s="10"/>
      <c r="EP80" s="10"/>
      <c r="EQ80" s="10"/>
      <c r="ER80" s="10"/>
      <c r="ES80" s="10"/>
      <c r="ET80" s="10"/>
      <c r="EU80" s="10"/>
      <c r="EV80" s="12"/>
      <c r="EW80" s="12"/>
      <c r="EX80" s="12">
        <v>0</v>
      </c>
      <c r="EY80" s="12">
        <v>3</v>
      </c>
      <c r="EZ80" s="12"/>
      <c r="FA80" s="12"/>
      <c r="FB80" s="12">
        <v>57</v>
      </c>
      <c r="FC80" s="13">
        <f t="shared" si="5"/>
        <v>604</v>
      </c>
      <c r="FD80" s="13"/>
      <c r="FE80" s="12"/>
      <c r="FF80" s="10"/>
      <c r="FG80" s="10"/>
      <c r="FH80" s="10"/>
      <c r="FI80" s="10"/>
      <c r="FJ80" s="10"/>
      <c r="FK80" s="10"/>
      <c r="FL80" s="10"/>
      <c r="FM80" s="10"/>
      <c r="FN80" s="12">
        <v>0</v>
      </c>
      <c r="FO80" s="12">
        <v>2</v>
      </c>
      <c r="FP80" s="10">
        <v>0</v>
      </c>
      <c r="FQ80" s="10"/>
      <c r="FR80" s="10"/>
      <c r="FS80" s="10"/>
      <c r="FT80" s="10"/>
      <c r="FU80" s="10"/>
      <c r="FV80" s="10">
        <v>0</v>
      </c>
      <c r="FW80" s="10"/>
      <c r="FX80" s="10"/>
      <c r="FY80" s="10"/>
      <c r="FZ80" s="10"/>
      <c r="GA80" s="10"/>
      <c r="GB80" s="10"/>
      <c r="GC80" s="10"/>
      <c r="GD80" s="10"/>
      <c r="GE80" s="10"/>
      <c r="GF80" s="10">
        <v>4</v>
      </c>
      <c r="GG80" s="10">
        <f t="shared" si="6"/>
        <v>73</v>
      </c>
    </row>
    <row r="81" spans="1:189" ht="14.25" customHeight="1" x14ac:dyDescent="0.2">
      <c r="A81" s="115">
        <v>44044</v>
      </c>
      <c r="B81" s="10"/>
      <c r="C81" s="10"/>
      <c r="D81" s="10"/>
      <c r="E81" s="10"/>
      <c r="F81" s="10"/>
      <c r="G81" s="10">
        <f t="shared" si="9"/>
        <v>9</v>
      </c>
      <c r="H81" s="10"/>
      <c r="I81" s="10">
        <f t="shared" ref="I81:I131" si="24">SUM(I80,H81)</f>
        <v>116</v>
      </c>
      <c r="J81" s="10"/>
      <c r="K81" s="10"/>
      <c r="L81" s="10"/>
      <c r="M81" s="10"/>
      <c r="N81" s="10"/>
      <c r="O81" s="114"/>
      <c r="P81" s="10"/>
      <c r="Q81" s="11"/>
      <c r="R81" s="11"/>
      <c r="S81" s="11"/>
      <c r="T81" s="10"/>
      <c r="U81" s="10"/>
      <c r="V81" s="10"/>
      <c r="W81" s="10">
        <f t="shared" si="12"/>
        <v>0</v>
      </c>
      <c r="X81" s="10"/>
      <c r="Y81" s="10"/>
      <c r="Z81" s="10"/>
      <c r="AA81" s="10"/>
      <c r="AB81" s="10"/>
      <c r="AC81" s="10">
        <f t="shared" si="13"/>
        <v>0</v>
      </c>
      <c r="AD81" s="11"/>
      <c r="AE81" s="11"/>
      <c r="AF81" s="10"/>
      <c r="AG81" s="10"/>
      <c r="AH81" s="10"/>
      <c r="AI81" s="10"/>
      <c r="AJ81" s="10"/>
      <c r="AK81" s="10">
        <f t="shared" si="14"/>
        <v>0</v>
      </c>
      <c r="AL81" s="10"/>
      <c r="AM81" s="10">
        <v>5</v>
      </c>
      <c r="AN81" s="10"/>
      <c r="AO81" s="10">
        <f t="shared" si="15"/>
        <v>706</v>
      </c>
      <c r="AP81" s="10"/>
      <c r="AQ81" s="10">
        <v>29</v>
      </c>
      <c r="AR81" s="10"/>
      <c r="AS81" s="10"/>
      <c r="AT81" s="10"/>
      <c r="AU81" s="10"/>
      <c r="AV81" s="10"/>
      <c r="AW81" s="10">
        <v>8</v>
      </c>
      <c r="AX81" s="10"/>
      <c r="AY81" s="10">
        <f t="shared" si="23"/>
        <v>1</v>
      </c>
      <c r="AZ81" s="10"/>
      <c r="BA81" s="10"/>
      <c r="BB81" s="10"/>
      <c r="BC81" s="10"/>
      <c r="BD81" s="10"/>
      <c r="BE81" s="10">
        <f t="shared" si="2"/>
        <v>13</v>
      </c>
      <c r="BF81" s="10"/>
      <c r="BG81" s="10">
        <f t="shared" si="10"/>
        <v>0</v>
      </c>
      <c r="BH81" s="12"/>
      <c r="BI81" s="12"/>
      <c r="BJ81" s="12"/>
      <c r="BK81" s="12"/>
      <c r="BL81" s="12"/>
      <c r="BM81" s="12"/>
      <c r="BN81" s="10"/>
      <c r="BO81" s="10"/>
      <c r="BP81" s="10"/>
      <c r="BQ81" s="10"/>
      <c r="BR81" s="10"/>
      <c r="BS81" s="10"/>
      <c r="BT81" s="12"/>
      <c r="BU81" s="12">
        <f t="shared" si="16"/>
        <v>1</v>
      </c>
      <c r="BV81" s="10"/>
      <c r="BW81" s="10"/>
      <c r="BX81" s="10"/>
      <c r="BY81" s="10">
        <v>2</v>
      </c>
      <c r="BZ81" s="10"/>
      <c r="CA81" s="10"/>
      <c r="CB81" s="10"/>
      <c r="CC81" s="10">
        <f t="shared" si="8"/>
        <v>2</v>
      </c>
      <c r="CD81" s="10"/>
      <c r="CE81" s="10"/>
      <c r="CF81" s="10"/>
      <c r="CG81" s="10"/>
      <c r="CH81" s="10"/>
      <c r="CI81" s="10"/>
      <c r="CJ81" s="10"/>
      <c r="CK81" s="10">
        <f t="shared" si="17"/>
        <v>4</v>
      </c>
      <c r="CL81" s="10"/>
      <c r="CM81" s="10"/>
      <c r="CN81" s="10"/>
      <c r="CO81" s="10"/>
      <c r="CP81" s="10"/>
      <c r="CQ81" s="10"/>
      <c r="CR81" s="10"/>
      <c r="CS81" s="10"/>
      <c r="CT81" s="11"/>
      <c r="CU81" s="12"/>
      <c r="CV81" s="10"/>
      <c r="CW81" s="10">
        <f t="shared" si="18"/>
        <v>2</v>
      </c>
      <c r="CX81" s="12"/>
      <c r="CY81" s="12">
        <f t="shared" si="19"/>
        <v>0</v>
      </c>
      <c r="CZ81" s="10"/>
      <c r="DA81" s="10"/>
      <c r="DB81" s="10"/>
      <c r="DC81" s="10">
        <f t="shared" si="0"/>
        <v>1300</v>
      </c>
      <c r="DD81" s="10"/>
      <c r="DE81" s="10"/>
      <c r="DF81" s="10"/>
      <c r="DG81" s="10"/>
      <c r="DH81" s="10"/>
      <c r="DI81" s="10"/>
      <c r="DJ81" s="10"/>
      <c r="DK81" s="10"/>
      <c r="DL81" s="10"/>
      <c r="DM81" s="10">
        <f t="shared" si="20"/>
        <v>2</v>
      </c>
      <c r="DN81" s="10"/>
      <c r="DO81" s="10"/>
      <c r="DP81" s="10"/>
      <c r="DQ81" s="10"/>
      <c r="DR81" s="12"/>
      <c r="DS81" s="12">
        <f t="shared" si="21"/>
        <v>6</v>
      </c>
      <c r="DT81" s="10"/>
      <c r="DU81" s="10">
        <f t="shared" si="11"/>
        <v>8</v>
      </c>
      <c r="DV81" s="10"/>
      <c r="DW81" s="10"/>
      <c r="DX81" s="10"/>
      <c r="DY81" s="10"/>
      <c r="DZ81" s="10"/>
      <c r="EA81" s="10"/>
      <c r="EB81" s="10"/>
      <c r="EC81" s="10"/>
      <c r="ED81" s="10"/>
      <c r="EE81" s="10">
        <f t="shared" si="3"/>
        <v>400</v>
      </c>
      <c r="EF81" s="10"/>
      <c r="EG81" s="10"/>
      <c r="EH81" s="10"/>
      <c r="EI81" s="10">
        <v>2</v>
      </c>
      <c r="EJ81" s="10"/>
      <c r="EK81" s="10"/>
      <c r="EL81" s="10"/>
      <c r="EM81" s="10"/>
      <c r="EN81" s="10"/>
      <c r="EO81" s="10"/>
      <c r="EP81" s="10"/>
      <c r="EQ81" s="10"/>
      <c r="ER81" s="10"/>
      <c r="ES81" s="10"/>
      <c r="ET81" s="10"/>
      <c r="EU81" s="10"/>
      <c r="EV81" s="12"/>
      <c r="EW81" s="12"/>
      <c r="EX81" s="12"/>
      <c r="EY81" s="12">
        <v>3</v>
      </c>
      <c r="EZ81" s="12"/>
      <c r="FA81" s="12"/>
      <c r="FB81" s="12"/>
      <c r="FC81" s="13">
        <f t="shared" si="5"/>
        <v>604</v>
      </c>
      <c r="FD81" s="13"/>
      <c r="FE81" s="12"/>
      <c r="FF81" s="10"/>
      <c r="FG81" s="10"/>
      <c r="FH81" s="10"/>
      <c r="FI81" s="10"/>
      <c r="FJ81" s="10"/>
      <c r="FK81" s="10"/>
      <c r="FL81" s="10"/>
      <c r="FM81" s="10"/>
      <c r="FN81" s="12"/>
      <c r="FO81" s="12"/>
      <c r="FP81" s="10"/>
      <c r="FQ81" s="10"/>
      <c r="FR81" s="10"/>
      <c r="FS81" s="10"/>
      <c r="FT81" s="10"/>
      <c r="FU81" s="10"/>
      <c r="FV81" s="10"/>
      <c r="FW81" s="10"/>
      <c r="FX81" s="10"/>
      <c r="FY81" s="10"/>
      <c r="FZ81" s="10"/>
      <c r="GA81" s="10"/>
      <c r="GB81" s="10"/>
      <c r="GC81" s="10"/>
      <c r="GD81" s="10"/>
      <c r="GE81" s="10"/>
      <c r="GF81" s="10"/>
      <c r="GG81" s="10">
        <f t="shared" si="6"/>
        <v>73</v>
      </c>
    </row>
    <row r="82" spans="1:189" ht="14.25" customHeight="1" x14ac:dyDescent="0.2">
      <c r="A82" s="115">
        <v>44045</v>
      </c>
      <c r="B82" s="10"/>
      <c r="C82" s="10"/>
      <c r="D82" s="10"/>
      <c r="E82" s="10"/>
      <c r="F82" s="10"/>
      <c r="G82" s="10">
        <f t="shared" si="9"/>
        <v>9</v>
      </c>
      <c r="H82" s="10"/>
      <c r="I82" s="10">
        <f t="shared" si="24"/>
        <v>116</v>
      </c>
      <c r="J82" s="10"/>
      <c r="K82" s="10"/>
      <c r="L82" s="10"/>
      <c r="M82" s="10"/>
      <c r="N82" s="10"/>
      <c r="O82" s="114"/>
      <c r="P82" s="10"/>
      <c r="Q82" s="11"/>
      <c r="R82" s="11"/>
      <c r="S82" s="11"/>
      <c r="T82" s="10"/>
      <c r="U82" s="10"/>
      <c r="V82" s="10"/>
      <c r="W82" s="10">
        <f t="shared" si="12"/>
        <v>0</v>
      </c>
      <c r="X82" s="10"/>
      <c r="Y82" s="10"/>
      <c r="Z82" s="10"/>
      <c r="AA82" s="10"/>
      <c r="AB82" s="10"/>
      <c r="AC82" s="10">
        <f t="shared" si="13"/>
        <v>0</v>
      </c>
      <c r="AD82" s="11"/>
      <c r="AE82" s="11"/>
      <c r="AF82" s="10"/>
      <c r="AG82" s="10"/>
      <c r="AH82" s="10"/>
      <c r="AI82" s="10"/>
      <c r="AJ82" s="10"/>
      <c r="AK82" s="10">
        <f t="shared" si="14"/>
        <v>0</v>
      </c>
      <c r="AL82" s="10"/>
      <c r="AM82" s="10">
        <v>5</v>
      </c>
      <c r="AN82" s="10"/>
      <c r="AO82" s="10">
        <f t="shared" si="15"/>
        <v>706</v>
      </c>
      <c r="AP82" s="10"/>
      <c r="AQ82" s="10">
        <v>29</v>
      </c>
      <c r="AR82" s="10"/>
      <c r="AS82" s="10"/>
      <c r="AT82" s="10"/>
      <c r="AU82" s="10"/>
      <c r="AV82" s="10"/>
      <c r="AW82" s="10">
        <v>8</v>
      </c>
      <c r="AX82" s="10"/>
      <c r="AY82" s="10">
        <f t="shared" si="23"/>
        <v>1</v>
      </c>
      <c r="AZ82" s="10"/>
      <c r="BA82" s="10"/>
      <c r="BB82" s="10"/>
      <c r="BC82" s="10"/>
      <c r="BD82" s="10"/>
      <c r="BE82" s="10">
        <f t="shared" si="2"/>
        <v>13</v>
      </c>
      <c r="BF82" s="10"/>
      <c r="BG82" s="10">
        <f t="shared" si="10"/>
        <v>0</v>
      </c>
      <c r="BH82" s="12"/>
      <c r="BI82" s="12"/>
      <c r="BJ82" s="12"/>
      <c r="BK82" s="12"/>
      <c r="BL82" s="12"/>
      <c r="BM82" s="12"/>
      <c r="BN82" s="10"/>
      <c r="BO82" s="10"/>
      <c r="BP82" s="10"/>
      <c r="BQ82" s="10"/>
      <c r="BR82" s="10"/>
      <c r="BS82" s="10"/>
      <c r="BT82" s="12"/>
      <c r="BU82" s="12">
        <f t="shared" si="16"/>
        <v>1</v>
      </c>
      <c r="BV82" s="10"/>
      <c r="BW82" s="10"/>
      <c r="BX82" s="10"/>
      <c r="BY82" s="10">
        <v>2</v>
      </c>
      <c r="BZ82" s="10"/>
      <c r="CA82" s="10"/>
      <c r="CB82" s="10"/>
      <c r="CC82" s="10">
        <f t="shared" si="8"/>
        <v>2</v>
      </c>
      <c r="CD82" s="10"/>
      <c r="CE82" s="10"/>
      <c r="CF82" s="10"/>
      <c r="CG82" s="10"/>
      <c r="CH82" s="10"/>
      <c r="CI82" s="10"/>
      <c r="CJ82" s="10"/>
      <c r="CK82" s="10">
        <f t="shared" si="17"/>
        <v>4</v>
      </c>
      <c r="CL82" s="10"/>
      <c r="CM82" s="10"/>
      <c r="CN82" s="10"/>
      <c r="CO82" s="10"/>
      <c r="CP82" s="10"/>
      <c r="CQ82" s="10"/>
      <c r="CR82" s="10"/>
      <c r="CS82" s="10"/>
      <c r="CT82" s="11"/>
      <c r="CU82" s="12"/>
      <c r="CV82" s="10"/>
      <c r="CW82" s="10">
        <f t="shared" si="18"/>
        <v>2</v>
      </c>
      <c r="CX82" s="12"/>
      <c r="CY82" s="12">
        <f t="shared" si="19"/>
        <v>0</v>
      </c>
      <c r="CZ82" s="10"/>
      <c r="DA82" s="10"/>
      <c r="DB82" s="10"/>
      <c r="DC82" s="10">
        <f t="shared" si="0"/>
        <v>1300</v>
      </c>
      <c r="DD82" s="10"/>
      <c r="DE82" s="10"/>
      <c r="DF82" s="10"/>
      <c r="DG82" s="10"/>
      <c r="DH82" s="10"/>
      <c r="DI82" s="10"/>
      <c r="DJ82" s="10"/>
      <c r="DK82" s="10"/>
      <c r="DL82" s="10"/>
      <c r="DM82" s="10">
        <f t="shared" si="20"/>
        <v>2</v>
      </c>
      <c r="DN82" s="10"/>
      <c r="DO82" s="10"/>
      <c r="DP82" s="10"/>
      <c r="DQ82" s="10"/>
      <c r="DR82" s="12"/>
      <c r="DS82" s="12">
        <f t="shared" si="21"/>
        <v>6</v>
      </c>
      <c r="DT82" s="10"/>
      <c r="DU82" s="10">
        <f t="shared" si="11"/>
        <v>8</v>
      </c>
      <c r="DV82" s="10"/>
      <c r="DW82" s="10"/>
      <c r="DX82" s="10"/>
      <c r="DY82" s="10"/>
      <c r="DZ82" s="10"/>
      <c r="EA82" s="10"/>
      <c r="EB82" s="10"/>
      <c r="EC82" s="10"/>
      <c r="ED82" s="10"/>
      <c r="EE82" s="10">
        <f t="shared" si="3"/>
        <v>400</v>
      </c>
      <c r="EF82" s="10"/>
      <c r="EG82" s="10"/>
      <c r="EH82" s="10"/>
      <c r="EI82" s="10">
        <v>2</v>
      </c>
      <c r="EJ82" s="10"/>
      <c r="EK82" s="10"/>
      <c r="EL82" s="10"/>
      <c r="EM82" s="10"/>
      <c r="EN82" s="10"/>
      <c r="EO82" s="10"/>
      <c r="EP82" s="10"/>
      <c r="EQ82" s="10"/>
      <c r="ER82" s="10"/>
      <c r="ES82" s="10"/>
      <c r="ET82" s="10"/>
      <c r="EU82" s="10"/>
      <c r="EV82" s="12"/>
      <c r="EW82" s="12"/>
      <c r="EX82" s="12"/>
      <c r="EY82" s="12">
        <v>3</v>
      </c>
      <c r="EZ82" s="12"/>
      <c r="FA82" s="12"/>
      <c r="FB82" s="12"/>
      <c r="FC82" s="13">
        <f t="shared" si="5"/>
        <v>604</v>
      </c>
      <c r="FD82" s="13"/>
      <c r="FE82" s="12"/>
      <c r="FF82" s="10"/>
      <c r="FG82" s="10"/>
      <c r="FH82" s="10"/>
      <c r="FI82" s="10"/>
      <c r="FJ82" s="10"/>
      <c r="FK82" s="10"/>
      <c r="FL82" s="10"/>
      <c r="FM82" s="10"/>
      <c r="FN82" s="12"/>
      <c r="FO82" s="12"/>
      <c r="FP82" s="10"/>
      <c r="FQ82" s="10"/>
      <c r="FR82" s="10"/>
      <c r="FS82" s="10"/>
      <c r="FT82" s="10"/>
      <c r="FU82" s="10"/>
      <c r="FV82" s="10"/>
      <c r="FW82" s="10"/>
      <c r="FX82" s="10"/>
      <c r="FY82" s="10"/>
      <c r="FZ82" s="10"/>
      <c r="GA82" s="10"/>
      <c r="GB82" s="10"/>
      <c r="GC82" s="10"/>
      <c r="GD82" s="10"/>
      <c r="GE82" s="10"/>
      <c r="GF82" s="10"/>
      <c r="GG82" s="10">
        <f t="shared" si="6"/>
        <v>73</v>
      </c>
    </row>
    <row r="83" spans="1:189" ht="14.25" customHeight="1" x14ac:dyDescent="0.2">
      <c r="A83" s="115">
        <v>44046</v>
      </c>
      <c r="B83" s="10"/>
      <c r="C83" s="10"/>
      <c r="D83" s="10"/>
      <c r="E83" s="10"/>
      <c r="F83" s="10">
        <v>0</v>
      </c>
      <c r="G83" s="10">
        <f t="shared" si="9"/>
        <v>9</v>
      </c>
      <c r="H83" s="10">
        <v>25</v>
      </c>
      <c r="I83" s="10">
        <f t="shared" si="24"/>
        <v>141</v>
      </c>
      <c r="J83" s="10"/>
      <c r="K83" s="10"/>
      <c r="L83" s="10"/>
      <c r="M83" s="10"/>
      <c r="N83" s="10">
        <v>0</v>
      </c>
      <c r="O83" s="114">
        <v>6</v>
      </c>
      <c r="P83" s="10"/>
      <c r="Q83" s="11"/>
      <c r="R83" s="11"/>
      <c r="S83" s="11"/>
      <c r="T83" s="10">
        <v>1</v>
      </c>
      <c r="U83" s="10">
        <v>1</v>
      </c>
      <c r="V83" s="10">
        <v>0</v>
      </c>
      <c r="W83" s="10">
        <f>W82+V83</f>
        <v>0</v>
      </c>
      <c r="X83" s="10"/>
      <c r="Y83" s="10"/>
      <c r="Z83" s="10"/>
      <c r="AA83" s="10"/>
      <c r="AB83" s="10">
        <v>1</v>
      </c>
      <c r="AC83" s="10">
        <f t="shared" si="13"/>
        <v>1</v>
      </c>
      <c r="AD83" s="11"/>
      <c r="AE83" s="11"/>
      <c r="AF83" s="10"/>
      <c r="AG83" s="10"/>
      <c r="AH83" s="10"/>
      <c r="AI83" s="10"/>
      <c r="AJ83" s="10">
        <v>0</v>
      </c>
      <c r="AK83" s="10">
        <f t="shared" si="14"/>
        <v>0</v>
      </c>
      <c r="AL83" s="10">
        <v>0</v>
      </c>
      <c r="AM83" s="10">
        <f>SUM(AL83+AM82)</f>
        <v>5</v>
      </c>
      <c r="AN83" s="10">
        <v>138</v>
      </c>
      <c r="AO83" s="10">
        <f t="shared" si="15"/>
        <v>844</v>
      </c>
      <c r="AP83" s="10">
        <v>10</v>
      </c>
      <c r="AQ83" s="10">
        <f>SUM(AQ82+AP83)</f>
        <v>39</v>
      </c>
      <c r="AR83" s="10"/>
      <c r="AS83" s="10"/>
      <c r="AT83" s="10">
        <v>0</v>
      </c>
      <c r="AU83" s="10">
        <v>0</v>
      </c>
      <c r="AV83" s="10">
        <v>0</v>
      </c>
      <c r="AW83" s="10">
        <f>SUM(AW82+AV83)</f>
        <v>8</v>
      </c>
      <c r="AX83" s="10">
        <v>0</v>
      </c>
      <c r="AY83" s="10">
        <f t="shared" si="23"/>
        <v>1</v>
      </c>
      <c r="AZ83" s="10"/>
      <c r="BA83" s="10"/>
      <c r="BB83" s="10"/>
      <c r="BC83" s="10"/>
      <c r="BD83" s="10">
        <v>7</v>
      </c>
      <c r="BE83" s="10">
        <f t="shared" si="2"/>
        <v>20</v>
      </c>
      <c r="BF83" s="10">
        <v>3</v>
      </c>
      <c r="BG83" s="10">
        <f t="shared" si="10"/>
        <v>3</v>
      </c>
      <c r="BH83" s="12">
        <v>0</v>
      </c>
      <c r="BI83" s="12">
        <v>0</v>
      </c>
      <c r="BJ83" s="12">
        <v>0</v>
      </c>
      <c r="BK83" s="12">
        <v>0</v>
      </c>
      <c r="BL83" s="12"/>
      <c r="BM83" s="12"/>
      <c r="BN83" s="10"/>
      <c r="BO83" s="10"/>
      <c r="BP83" s="10"/>
      <c r="BQ83" s="10"/>
      <c r="BR83" s="10"/>
      <c r="BS83" s="10"/>
      <c r="BT83" s="12">
        <v>0</v>
      </c>
      <c r="BU83" s="12">
        <f t="shared" si="16"/>
        <v>1</v>
      </c>
      <c r="BV83" s="10"/>
      <c r="BW83" s="10"/>
      <c r="BX83" s="10">
        <v>0</v>
      </c>
      <c r="BY83" s="10">
        <v>2</v>
      </c>
      <c r="BZ83" s="10"/>
      <c r="CA83" s="10"/>
      <c r="CB83" s="10">
        <v>0</v>
      </c>
      <c r="CC83" s="10">
        <f t="shared" si="8"/>
        <v>2</v>
      </c>
      <c r="CD83" s="10"/>
      <c r="CE83" s="10"/>
      <c r="CF83" s="10"/>
      <c r="CG83" s="10"/>
      <c r="CH83" s="10"/>
      <c r="CI83" s="10"/>
      <c r="CJ83" s="10">
        <v>0</v>
      </c>
      <c r="CK83" s="10">
        <f t="shared" si="17"/>
        <v>4</v>
      </c>
      <c r="CL83" s="10"/>
      <c r="CM83" s="10"/>
      <c r="CN83" s="10"/>
      <c r="CO83" s="10"/>
      <c r="CP83" s="10"/>
      <c r="CQ83" s="10"/>
      <c r="CR83" s="10"/>
      <c r="CS83" s="10"/>
      <c r="CT83" s="11">
        <v>0</v>
      </c>
      <c r="CU83" s="12">
        <v>0</v>
      </c>
      <c r="CV83" s="10">
        <v>2</v>
      </c>
      <c r="CW83" s="10">
        <f t="shared" si="18"/>
        <v>4</v>
      </c>
      <c r="CX83" s="12">
        <v>2</v>
      </c>
      <c r="CY83" s="12">
        <f t="shared" si="19"/>
        <v>2</v>
      </c>
      <c r="CZ83" s="10">
        <v>0</v>
      </c>
      <c r="DA83" s="10">
        <v>5</v>
      </c>
      <c r="DB83" s="10">
        <v>174</v>
      </c>
      <c r="DC83" s="10">
        <f t="shared" si="0"/>
        <v>1474</v>
      </c>
      <c r="DD83" s="10"/>
      <c r="DE83" s="10"/>
      <c r="DF83" s="10">
        <v>0</v>
      </c>
      <c r="DG83" s="10">
        <v>0</v>
      </c>
      <c r="DH83" s="10"/>
      <c r="DI83" s="10"/>
      <c r="DJ83" s="10"/>
      <c r="DK83" s="10"/>
      <c r="DL83" s="10">
        <v>2</v>
      </c>
      <c r="DM83" s="10">
        <f t="shared" si="20"/>
        <v>4</v>
      </c>
      <c r="DN83" s="10"/>
      <c r="DO83" s="10"/>
      <c r="DP83" s="10"/>
      <c r="DQ83" s="10"/>
      <c r="DR83" s="12">
        <v>2</v>
      </c>
      <c r="DS83" s="12">
        <f t="shared" si="21"/>
        <v>8</v>
      </c>
      <c r="DT83" s="10">
        <v>0</v>
      </c>
      <c r="DU83" s="10">
        <f t="shared" si="11"/>
        <v>8</v>
      </c>
      <c r="DV83" s="10"/>
      <c r="DW83" s="10"/>
      <c r="DX83" s="10"/>
      <c r="DY83" s="10"/>
      <c r="DZ83" s="10"/>
      <c r="EA83" s="10"/>
      <c r="EB83" s="10"/>
      <c r="EC83" s="10"/>
      <c r="ED83" s="10">
        <v>98</v>
      </c>
      <c r="EE83" s="10">
        <f t="shared" si="3"/>
        <v>498</v>
      </c>
      <c r="EF83" s="10"/>
      <c r="EG83" s="10"/>
      <c r="EH83" s="10">
        <v>0</v>
      </c>
      <c r="EI83" s="10">
        <f>SUM(EH83+EI82)</f>
        <v>2</v>
      </c>
      <c r="EJ83" s="10"/>
      <c r="EK83" s="10"/>
      <c r="EL83" s="10">
        <v>0</v>
      </c>
      <c r="EM83" s="10">
        <v>0</v>
      </c>
      <c r="EN83" s="10"/>
      <c r="EO83" s="10"/>
      <c r="EP83" s="10"/>
      <c r="EQ83" s="10"/>
      <c r="ER83" s="10"/>
      <c r="ES83" s="10"/>
      <c r="ET83" s="10"/>
      <c r="EU83" s="10"/>
      <c r="EV83" s="12"/>
      <c r="EW83" s="12"/>
      <c r="EX83" s="12">
        <v>0</v>
      </c>
      <c r="EY83" s="12">
        <v>3</v>
      </c>
      <c r="EZ83" s="12"/>
      <c r="FA83" s="12"/>
      <c r="FB83" s="12">
        <v>113</v>
      </c>
      <c r="FC83" s="13">
        <f t="shared" si="5"/>
        <v>717</v>
      </c>
      <c r="FD83" s="13"/>
      <c r="FE83" s="12"/>
      <c r="FF83" s="10"/>
      <c r="FG83" s="10"/>
      <c r="FH83" s="10"/>
      <c r="FI83" s="10"/>
      <c r="FJ83" s="10"/>
      <c r="FK83" s="10"/>
      <c r="FL83" s="10"/>
      <c r="FM83" s="10"/>
      <c r="FN83" s="12">
        <v>1</v>
      </c>
      <c r="FO83" s="12">
        <v>3</v>
      </c>
      <c r="FP83" s="10">
        <v>0</v>
      </c>
      <c r="FQ83" s="10">
        <v>0</v>
      </c>
      <c r="FR83" s="10"/>
      <c r="FS83" s="10"/>
      <c r="FT83" s="10"/>
      <c r="FU83" s="10"/>
      <c r="FV83" s="10">
        <v>0</v>
      </c>
      <c r="FW83" s="10">
        <v>0</v>
      </c>
      <c r="FX83" s="10"/>
      <c r="FY83" s="10"/>
      <c r="FZ83" s="10"/>
      <c r="GA83" s="10"/>
      <c r="GB83" s="10"/>
      <c r="GC83" s="10"/>
      <c r="GD83" s="10"/>
      <c r="GE83" s="10"/>
      <c r="GF83" s="10">
        <v>7</v>
      </c>
      <c r="GG83" s="10">
        <f t="shared" si="6"/>
        <v>80</v>
      </c>
    </row>
    <row r="84" spans="1:189" ht="14.25" customHeight="1" x14ac:dyDescent="0.2">
      <c r="A84" s="115">
        <v>44047</v>
      </c>
      <c r="B84" s="10"/>
      <c r="C84" s="10"/>
      <c r="D84" s="10"/>
      <c r="E84" s="10"/>
      <c r="F84" s="10">
        <v>0</v>
      </c>
      <c r="G84" s="10">
        <f t="shared" si="9"/>
        <v>9</v>
      </c>
      <c r="H84" s="10">
        <v>0</v>
      </c>
      <c r="I84" s="10">
        <f t="shared" si="24"/>
        <v>141</v>
      </c>
      <c r="J84" s="10"/>
      <c r="K84" s="10"/>
      <c r="L84" s="10"/>
      <c r="M84" s="10"/>
      <c r="N84" s="10">
        <v>0</v>
      </c>
      <c r="O84" s="114">
        <f>SUM(N84+O83)</f>
        <v>6</v>
      </c>
      <c r="P84" s="10"/>
      <c r="Q84" s="11"/>
      <c r="R84" s="11"/>
      <c r="S84" s="11"/>
      <c r="T84" s="10">
        <v>0</v>
      </c>
      <c r="U84" s="10">
        <f>SUM(T84+U83)</f>
        <v>1</v>
      </c>
      <c r="V84" s="10">
        <v>0</v>
      </c>
      <c r="W84" s="10">
        <f t="shared" ref="W84:W151" si="25">W83+V84</f>
        <v>0</v>
      </c>
      <c r="X84" s="10"/>
      <c r="Y84" s="10"/>
      <c r="Z84" s="10"/>
      <c r="AA84" s="10"/>
      <c r="AB84" s="10">
        <v>0</v>
      </c>
      <c r="AC84" s="10">
        <f t="shared" si="13"/>
        <v>1</v>
      </c>
      <c r="AD84" s="11"/>
      <c r="AE84" s="11"/>
      <c r="AF84" s="10"/>
      <c r="AG84" s="10"/>
      <c r="AH84" s="10"/>
      <c r="AI84" s="10"/>
      <c r="AJ84" s="10">
        <v>0</v>
      </c>
      <c r="AK84" s="10">
        <f t="shared" si="14"/>
        <v>0</v>
      </c>
      <c r="AL84" s="10">
        <v>0</v>
      </c>
      <c r="AM84" s="10">
        <f t="shared" ref="AM84:AM147" si="26">SUM(AL84+AM83)</f>
        <v>5</v>
      </c>
      <c r="AN84" s="10">
        <v>40</v>
      </c>
      <c r="AO84" s="10">
        <f t="shared" si="15"/>
        <v>884</v>
      </c>
      <c r="AP84" s="10">
        <v>1</v>
      </c>
      <c r="AQ84" s="10">
        <f>SUM(AQ83+AP84)</f>
        <v>40</v>
      </c>
      <c r="AR84" s="10"/>
      <c r="AS84" s="10"/>
      <c r="AT84" s="10">
        <v>0</v>
      </c>
      <c r="AU84" s="10">
        <f>SUM(AT84+AU83)</f>
        <v>0</v>
      </c>
      <c r="AV84" s="10">
        <v>2</v>
      </c>
      <c r="AW84" s="10">
        <f t="shared" ref="AW84:AW131" si="27">SUM(AW83+AV84)</f>
        <v>10</v>
      </c>
      <c r="AX84" s="10">
        <v>0</v>
      </c>
      <c r="AY84" s="10">
        <f t="shared" si="23"/>
        <v>1</v>
      </c>
      <c r="AZ84" s="10"/>
      <c r="BA84" s="10"/>
      <c r="BB84" s="10"/>
      <c r="BC84" s="10"/>
      <c r="BD84" s="10">
        <v>5</v>
      </c>
      <c r="BE84" s="10">
        <f t="shared" si="2"/>
        <v>25</v>
      </c>
      <c r="BF84" s="10">
        <v>0</v>
      </c>
      <c r="BG84" s="10">
        <f t="shared" si="10"/>
        <v>3</v>
      </c>
      <c r="BH84" s="12">
        <v>0</v>
      </c>
      <c r="BI84" s="12">
        <f>SUM(BH84+BI83)</f>
        <v>0</v>
      </c>
      <c r="BJ84" s="12">
        <v>0</v>
      </c>
      <c r="BK84" s="12">
        <f>SUM(BJ84+BK83)</f>
        <v>0</v>
      </c>
      <c r="BL84" s="12"/>
      <c r="BM84" s="12"/>
      <c r="BN84" s="10"/>
      <c r="BO84" s="10"/>
      <c r="BP84" s="10"/>
      <c r="BQ84" s="10"/>
      <c r="BR84" s="10"/>
      <c r="BS84" s="10"/>
      <c r="BT84" s="12">
        <v>0</v>
      </c>
      <c r="BU84" s="12">
        <f t="shared" si="16"/>
        <v>1</v>
      </c>
      <c r="BV84" s="10"/>
      <c r="BW84" s="10"/>
      <c r="BX84" s="10">
        <v>0</v>
      </c>
      <c r="BY84" s="10">
        <f>SUM(BX84+BY83)</f>
        <v>2</v>
      </c>
      <c r="BZ84" s="10"/>
      <c r="CA84" s="10"/>
      <c r="CB84" s="10">
        <v>0</v>
      </c>
      <c r="CC84" s="10">
        <f t="shared" si="8"/>
        <v>2</v>
      </c>
      <c r="CD84" s="10"/>
      <c r="CE84" s="10"/>
      <c r="CF84" s="10"/>
      <c r="CG84" s="10"/>
      <c r="CH84" s="10"/>
      <c r="CI84" s="10"/>
      <c r="CJ84" s="10">
        <v>4</v>
      </c>
      <c r="CK84" s="10">
        <f t="shared" si="17"/>
        <v>8</v>
      </c>
      <c r="CL84" s="10"/>
      <c r="CM84" s="10"/>
      <c r="CN84" s="10"/>
      <c r="CO84" s="10"/>
      <c r="CP84" s="10"/>
      <c r="CQ84" s="10"/>
      <c r="CR84" s="10"/>
      <c r="CS84" s="10"/>
      <c r="CT84" s="11">
        <v>0</v>
      </c>
      <c r="CU84" s="12">
        <f>SUM(CT84+CU83)</f>
        <v>0</v>
      </c>
      <c r="CV84" s="10">
        <v>0</v>
      </c>
      <c r="CW84" s="10">
        <f t="shared" si="18"/>
        <v>4</v>
      </c>
      <c r="CX84" s="12">
        <v>2</v>
      </c>
      <c r="CY84" s="12">
        <f t="shared" si="19"/>
        <v>4</v>
      </c>
      <c r="CZ84" s="10">
        <v>0</v>
      </c>
      <c r="DA84" s="10">
        <f>SUM(CZ84+DA83)</f>
        <v>5</v>
      </c>
      <c r="DB84" s="10">
        <v>70</v>
      </c>
      <c r="DC84" s="10">
        <f t="shared" si="0"/>
        <v>1544</v>
      </c>
      <c r="DD84" s="10"/>
      <c r="DE84" s="10"/>
      <c r="DF84" s="10">
        <v>0</v>
      </c>
      <c r="DG84" s="10">
        <f>SUM(+DF84)</f>
        <v>0</v>
      </c>
      <c r="DH84" s="10"/>
      <c r="DI84" s="10"/>
      <c r="DJ84" s="10"/>
      <c r="DK84" s="10"/>
      <c r="DL84" s="10">
        <v>0</v>
      </c>
      <c r="DM84" s="10">
        <f t="shared" si="20"/>
        <v>4</v>
      </c>
      <c r="DN84" s="10"/>
      <c r="DO84" s="10"/>
      <c r="DP84" s="10"/>
      <c r="DQ84" s="10"/>
      <c r="DR84" s="12">
        <v>4</v>
      </c>
      <c r="DS84" s="12">
        <f t="shared" si="21"/>
        <v>12</v>
      </c>
      <c r="DT84" s="10">
        <v>1</v>
      </c>
      <c r="DU84" s="10">
        <f t="shared" si="11"/>
        <v>9</v>
      </c>
      <c r="DV84" s="10"/>
      <c r="DW84" s="10"/>
      <c r="DX84" s="10"/>
      <c r="DY84" s="10"/>
      <c r="DZ84" s="10"/>
      <c r="EA84" s="10"/>
      <c r="EB84" s="10"/>
      <c r="EC84" s="10"/>
      <c r="ED84" s="10">
        <v>15</v>
      </c>
      <c r="EE84" s="10">
        <f t="shared" si="3"/>
        <v>513</v>
      </c>
      <c r="EF84" s="10"/>
      <c r="EG84" s="10"/>
      <c r="EH84" s="10">
        <v>0</v>
      </c>
      <c r="EI84" s="10">
        <f t="shared" ref="EI84:EI97" si="28">SUM(EH84+EI83)</f>
        <v>2</v>
      </c>
      <c r="EJ84" s="10"/>
      <c r="EK84" s="10"/>
      <c r="EL84" s="10">
        <v>0</v>
      </c>
      <c r="EM84" s="10">
        <f>SUM(EL84+EM83)</f>
        <v>0</v>
      </c>
      <c r="EN84" s="10"/>
      <c r="EO84" s="10"/>
      <c r="EP84" s="10"/>
      <c r="EQ84" s="10"/>
      <c r="ER84" s="10"/>
      <c r="ES84" s="10"/>
      <c r="ET84" s="10"/>
      <c r="EU84" s="10"/>
      <c r="EV84" s="12"/>
      <c r="EW84" s="12"/>
      <c r="EX84" s="12">
        <v>0</v>
      </c>
      <c r="EY84" s="12">
        <f>SUM(EX84+EY83)</f>
        <v>3</v>
      </c>
      <c r="EZ84" s="12"/>
      <c r="FA84" s="12"/>
      <c r="FB84" s="12">
        <v>18</v>
      </c>
      <c r="FC84" s="13">
        <f t="shared" si="5"/>
        <v>735</v>
      </c>
      <c r="FD84" s="13"/>
      <c r="FE84" s="12"/>
      <c r="FF84" s="10"/>
      <c r="FG84" s="10"/>
      <c r="FH84" s="10"/>
      <c r="FI84" s="10"/>
      <c r="FJ84" s="10"/>
      <c r="FK84" s="10"/>
      <c r="FL84" s="10"/>
      <c r="FM84" s="10"/>
      <c r="FN84" s="12">
        <v>0</v>
      </c>
      <c r="FO84" s="12">
        <f>SUM(FN84+FO83)</f>
        <v>3</v>
      </c>
      <c r="FP84" s="10">
        <v>0</v>
      </c>
      <c r="FQ84" s="10">
        <f>SUM(FP84+FQ83)</f>
        <v>0</v>
      </c>
      <c r="FR84" s="10"/>
      <c r="FS84" s="10"/>
      <c r="FT84" s="10"/>
      <c r="FU84" s="10"/>
      <c r="FV84" s="10">
        <v>0</v>
      </c>
      <c r="FW84" s="10">
        <f>SUM(FV84+FW83)</f>
        <v>0</v>
      </c>
      <c r="FX84" s="10"/>
      <c r="FY84" s="10"/>
      <c r="FZ84" s="10"/>
      <c r="GA84" s="10"/>
      <c r="GB84" s="10"/>
      <c r="GC84" s="10"/>
      <c r="GD84" s="10"/>
      <c r="GE84" s="10"/>
      <c r="GF84" s="10">
        <v>4</v>
      </c>
      <c r="GG84" s="10">
        <f t="shared" si="6"/>
        <v>84</v>
      </c>
    </row>
    <row r="85" spans="1:189" ht="14.25" customHeight="1" x14ac:dyDescent="0.2">
      <c r="A85" s="115">
        <v>44048</v>
      </c>
      <c r="B85" s="10"/>
      <c r="C85" s="10"/>
      <c r="D85" s="10"/>
      <c r="E85" s="10"/>
      <c r="F85" s="10">
        <v>0</v>
      </c>
      <c r="G85" s="10">
        <f t="shared" si="9"/>
        <v>9</v>
      </c>
      <c r="H85" s="10">
        <v>5</v>
      </c>
      <c r="I85" s="10">
        <f t="shared" si="24"/>
        <v>146</v>
      </c>
      <c r="J85" s="10"/>
      <c r="K85" s="10"/>
      <c r="L85" s="10"/>
      <c r="M85" s="10"/>
      <c r="N85" s="10">
        <v>0</v>
      </c>
      <c r="O85" s="114">
        <f t="shared" ref="O85:O151" si="29">SUM(N85+O84)</f>
        <v>6</v>
      </c>
      <c r="P85" s="10"/>
      <c r="Q85" s="11"/>
      <c r="R85" s="11"/>
      <c r="S85" s="11"/>
      <c r="T85" s="10">
        <v>0</v>
      </c>
      <c r="U85" s="10">
        <f t="shared" ref="U85:U151" si="30">SUM(T85+U84)</f>
        <v>1</v>
      </c>
      <c r="V85" s="10">
        <v>0</v>
      </c>
      <c r="W85" s="10">
        <f t="shared" si="25"/>
        <v>0</v>
      </c>
      <c r="X85" s="10"/>
      <c r="Y85" s="10"/>
      <c r="Z85" s="10"/>
      <c r="AA85" s="10"/>
      <c r="AB85" s="10">
        <v>0</v>
      </c>
      <c r="AC85" s="10">
        <f t="shared" si="13"/>
        <v>1</v>
      </c>
      <c r="AD85" s="11"/>
      <c r="AE85" s="11"/>
      <c r="AF85" s="10"/>
      <c r="AG85" s="10"/>
      <c r="AH85" s="10"/>
      <c r="AI85" s="10"/>
      <c r="AJ85" s="10">
        <v>0</v>
      </c>
      <c r="AK85" s="10">
        <f t="shared" si="14"/>
        <v>0</v>
      </c>
      <c r="AL85" s="10">
        <v>0</v>
      </c>
      <c r="AM85" s="10">
        <f t="shared" si="26"/>
        <v>5</v>
      </c>
      <c r="AN85" s="10">
        <v>12</v>
      </c>
      <c r="AO85" s="10">
        <f t="shared" si="15"/>
        <v>896</v>
      </c>
      <c r="AP85" s="10">
        <v>2</v>
      </c>
      <c r="AQ85" s="10">
        <f>SUM(AQ84+AP85)</f>
        <v>42</v>
      </c>
      <c r="AR85" s="10"/>
      <c r="AS85" s="10"/>
      <c r="AT85" s="10">
        <v>0</v>
      </c>
      <c r="AU85" s="10">
        <f t="shared" ref="AU85:AU98" si="31">SUM(AT85+AU84)</f>
        <v>0</v>
      </c>
      <c r="AV85" s="10">
        <v>0</v>
      </c>
      <c r="AW85" s="10">
        <f t="shared" si="27"/>
        <v>10</v>
      </c>
      <c r="AX85" s="10">
        <v>0</v>
      </c>
      <c r="AY85" s="10">
        <f t="shared" si="23"/>
        <v>1</v>
      </c>
      <c r="AZ85" s="10"/>
      <c r="BA85" s="10"/>
      <c r="BB85" s="10"/>
      <c r="BC85" s="10"/>
      <c r="BD85" s="10">
        <v>0</v>
      </c>
      <c r="BE85" s="10">
        <f t="shared" si="2"/>
        <v>25</v>
      </c>
      <c r="BF85" s="10">
        <v>0</v>
      </c>
      <c r="BG85" s="10">
        <f t="shared" si="10"/>
        <v>3</v>
      </c>
      <c r="BH85" s="12">
        <v>0</v>
      </c>
      <c r="BI85" s="12">
        <f t="shared" ref="BI85:BI114" si="32">SUM(BH85+BI84)</f>
        <v>0</v>
      </c>
      <c r="BJ85" s="12">
        <v>0</v>
      </c>
      <c r="BK85" s="12">
        <f t="shared" ref="BK85:BK91" si="33">SUM(BJ85+BK84)</f>
        <v>0</v>
      </c>
      <c r="BL85" s="12"/>
      <c r="BM85" s="12"/>
      <c r="BN85" s="10"/>
      <c r="BO85" s="10"/>
      <c r="BP85" s="10"/>
      <c r="BQ85" s="10"/>
      <c r="BR85" s="10"/>
      <c r="BS85" s="10"/>
      <c r="BT85" s="12">
        <v>0</v>
      </c>
      <c r="BU85" s="12">
        <f t="shared" si="16"/>
        <v>1</v>
      </c>
      <c r="BV85" s="10"/>
      <c r="BW85" s="10"/>
      <c r="BX85" s="10">
        <v>0</v>
      </c>
      <c r="BY85" s="10">
        <f t="shared" ref="BY85:BY151" si="34">SUM(BX85+BY84)</f>
        <v>2</v>
      </c>
      <c r="BZ85" s="10"/>
      <c r="CA85" s="10"/>
      <c r="CB85" s="10">
        <v>0</v>
      </c>
      <c r="CC85" s="10">
        <f t="shared" si="8"/>
        <v>2</v>
      </c>
      <c r="CD85" s="10"/>
      <c r="CE85" s="10"/>
      <c r="CF85" s="10"/>
      <c r="CG85" s="10"/>
      <c r="CH85" s="10"/>
      <c r="CI85" s="10"/>
      <c r="CJ85" s="10">
        <v>0</v>
      </c>
      <c r="CK85" s="10">
        <f t="shared" si="17"/>
        <v>8</v>
      </c>
      <c r="CL85" s="10"/>
      <c r="CM85" s="10"/>
      <c r="CN85" s="10"/>
      <c r="CO85" s="10"/>
      <c r="CP85" s="10"/>
      <c r="CQ85" s="10"/>
      <c r="CR85" s="10"/>
      <c r="CS85" s="10"/>
      <c r="CT85" s="11">
        <v>0</v>
      </c>
      <c r="CU85" s="12">
        <f t="shared" ref="CU85:CU116" si="35">SUM(CT85+CU84)</f>
        <v>0</v>
      </c>
      <c r="CV85" s="10">
        <v>0</v>
      </c>
      <c r="CW85" s="10">
        <f t="shared" si="18"/>
        <v>4</v>
      </c>
      <c r="CX85" s="12">
        <v>0</v>
      </c>
      <c r="CY85" s="12">
        <f t="shared" si="19"/>
        <v>4</v>
      </c>
      <c r="CZ85" s="10">
        <v>0</v>
      </c>
      <c r="DA85" s="10">
        <f t="shared" ref="DA85:DA98" si="36">SUM(CZ85+DA84)</f>
        <v>5</v>
      </c>
      <c r="DB85" s="10">
        <v>45</v>
      </c>
      <c r="DC85" s="10">
        <f t="shared" si="0"/>
        <v>1589</v>
      </c>
      <c r="DD85" s="10"/>
      <c r="DE85" s="10"/>
      <c r="DF85" s="10">
        <v>0</v>
      </c>
      <c r="DG85" s="10">
        <f t="shared" ref="DG85:DG92" si="37">SUM(+DF85)</f>
        <v>0</v>
      </c>
      <c r="DH85" s="10"/>
      <c r="DI85" s="10"/>
      <c r="DJ85" s="10"/>
      <c r="DK85" s="10"/>
      <c r="DL85" s="10">
        <v>0</v>
      </c>
      <c r="DM85" s="10">
        <f t="shared" si="20"/>
        <v>4</v>
      </c>
      <c r="DN85" s="10"/>
      <c r="DO85" s="10"/>
      <c r="DP85" s="10"/>
      <c r="DQ85" s="10"/>
      <c r="DR85" s="12">
        <v>0</v>
      </c>
      <c r="DS85" s="12">
        <f t="shared" si="21"/>
        <v>12</v>
      </c>
      <c r="DT85" s="10">
        <v>0</v>
      </c>
      <c r="DU85" s="10">
        <f t="shared" si="11"/>
        <v>9</v>
      </c>
      <c r="DV85" s="10"/>
      <c r="DW85" s="10"/>
      <c r="DX85" s="10"/>
      <c r="DY85" s="10"/>
      <c r="DZ85" s="10"/>
      <c r="EA85" s="10"/>
      <c r="EB85" s="10"/>
      <c r="EC85" s="10"/>
      <c r="ED85" s="10">
        <v>3</v>
      </c>
      <c r="EE85" s="10">
        <f t="shared" si="3"/>
        <v>516</v>
      </c>
      <c r="EF85" s="10"/>
      <c r="EG85" s="10"/>
      <c r="EH85" s="10">
        <v>0</v>
      </c>
      <c r="EI85" s="10">
        <f t="shared" si="28"/>
        <v>2</v>
      </c>
      <c r="EJ85" s="10"/>
      <c r="EK85" s="10"/>
      <c r="EL85" s="10">
        <v>0</v>
      </c>
      <c r="EM85" s="10">
        <f t="shared" ref="EM85:EM151" si="38">SUM(EL85+EM84)</f>
        <v>0</v>
      </c>
      <c r="EN85" s="10"/>
      <c r="EO85" s="10"/>
      <c r="EP85" s="10"/>
      <c r="EQ85" s="10"/>
      <c r="ER85" s="10"/>
      <c r="ES85" s="10"/>
      <c r="ET85" s="10"/>
      <c r="EU85" s="10"/>
      <c r="EV85" s="12"/>
      <c r="EW85" s="12"/>
      <c r="EX85" s="12">
        <v>0</v>
      </c>
      <c r="EY85" s="12">
        <f t="shared" ref="EY85:EY98" si="39">SUM(EX85+EY84)</f>
        <v>3</v>
      </c>
      <c r="EZ85" s="12"/>
      <c r="FA85" s="12"/>
      <c r="FB85" s="12">
        <v>10</v>
      </c>
      <c r="FC85" s="13">
        <f t="shared" si="5"/>
        <v>745</v>
      </c>
      <c r="FD85" s="13"/>
      <c r="FE85" s="12"/>
      <c r="FF85" s="10"/>
      <c r="FG85" s="10"/>
      <c r="FH85" s="10"/>
      <c r="FI85" s="10"/>
      <c r="FJ85" s="10"/>
      <c r="FK85" s="10"/>
      <c r="FL85" s="10"/>
      <c r="FM85" s="10"/>
      <c r="FN85" s="12">
        <v>0</v>
      </c>
      <c r="FO85" s="12">
        <f t="shared" ref="FO85:FO122" si="40">SUM(FN85+FO84)</f>
        <v>3</v>
      </c>
      <c r="FP85" s="10">
        <v>0</v>
      </c>
      <c r="FQ85" s="10">
        <f t="shared" ref="FQ85:FQ148" si="41">SUM(FP85+FQ84)</f>
        <v>0</v>
      </c>
      <c r="FR85" s="10"/>
      <c r="FS85" s="10"/>
      <c r="FT85" s="10"/>
      <c r="FU85" s="10"/>
      <c r="FV85" s="10">
        <v>0</v>
      </c>
      <c r="FW85" s="10">
        <f t="shared" ref="FW85:FW148" si="42">SUM(FV85+FW84)</f>
        <v>0</v>
      </c>
      <c r="FX85" s="10"/>
      <c r="FY85" s="10"/>
      <c r="FZ85" s="10"/>
      <c r="GA85" s="10"/>
      <c r="GB85" s="10"/>
      <c r="GC85" s="10"/>
      <c r="GD85" s="10"/>
      <c r="GE85" s="10"/>
      <c r="GF85" s="10">
        <v>9</v>
      </c>
      <c r="GG85" s="10">
        <f t="shared" si="6"/>
        <v>93</v>
      </c>
    </row>
    <row r="86" spans="1:189" ht="14.25" customHeight="1" x14ac:dyDescent="0.2">
      <c r="A86" s="115">
        <v>44049</v>
      </c>
      <c r="B86" s="10"/>
      <c r="C86" s="10"/>
      <c r="D86" s="10"/>
      <c r="E86" s="10"/>
      <c r="F86" s="10">
        <v>1</v>
      </c>
      <c r="G86" s="10">
        <f t="shared" si="9"/>
        <v>10</v>
      </c>
      <c r="H86" s="10">
        <v>3</v>
      </c>
      <c r="I86" s="10">
        <f t="shared" si="24"/>
        <v>149</v>
      </c>
      <c r="J86" s="10"/>
      <c r="K86" s="10"/>
      <c r="L86" s="10"/>
      <c r="M86" s="10"/>
      <c r="N86" s="10">
        <v>0</v>
      </c>
      <c r="O86" s="114">
        <f t="shared" si="29"/>
        <v>6</v>
      </c>
      <c r="P86" s="10"/>
      <c r="Q86" s="11"/>
      <c r="R86" s="11"/>
      <c r="S86" s="11"/>
      <c r="T86" s="10">
        <v>0</v>
      </c>
      <c r="U86" s="10">
        <f t="shared" si="30"/>
        <v>1</v>
      </c>
      <c r="V86" s="10">
        <v>1</v>
      </c>
      <c r="W86" s="10">
        <f t="shared" si="25"/>
        <v>1</v>
      </c>
      <c r="X86" s="10"/>
      <c r="Y86" s="10"/>
      <c r="Z86" s="10"/>
      <c r="AA86" s="10"/>
      <c r="AB86" s="10">
        <v>0</v>
      </c>
      <c r="AC86" s="10">
        <f t="shared" si="13"/>
        <v>1</v>
      </c>
      <c r="AD86" s="11"/>
      <c r="AE86" s="11"/>
      <c r="AF86" s="10"/>
      <c r="AG86" s="10"/>
      <c r="AH86" s="10"/>
      <c r="AI86" s="10"/>
      <c r="AJ86" s="10">
        <v>0</v>
      </c>
      <c r="AK86" s="10">
        <f t="shared" si="14"/>
        <v>0</v>
      </c>
      <c r="AL86" s="10">
        <v>0</v>
      </c>
      <c r="AM86" s="10">
        <f t="shared" si="26"/>
        <v>5</v>
      </c>
      <c r="AN86" s="10">
        <v>25</v>
      </c>
      <c r="AO86" s="10">
        <f t="shared" si="15"/>
        <v>921</v>
      </c>
      <c r="AP86" s="10">
        <v>2</v>
      </c>
      <c r="AQ86" s="10">
        <f>SUM(AQ85+AP86)</f>
        <v>44</v>
      </c>
      <c r="AR86" s="10"/>
      <c r="AS86" s="10"/>
      <c r="AT86" s="10">
        <v>0</v>
      </c>
      <c r="AU86" s="10">
        <f t="shared" si="31"/>
        <v>0</v>
      </c>
      <c r="AV86" s="10">
        <v>0</v>
      </c>
      <c r="AW86" s="10">
        <f t="shared" si="27"/>
        <v>10</v>
      </c>
      <c r="AX86" s="10">
        <v>0</v>
      </c>
      <c r="AY86" s="10">
        <f t="shared" si="23"/>
        <v>1</v>
      </c>
      <c r="AZ86" s="10"/>
      <c r="BA86" s="10"/>
      <c r="BB86" s="10"/>
      <c r="BC86" s="10"/>
      <c r="BD86" s="10">
        <v>1</v>
      </c>
      <c r="BE86" s="10">
        <f t="shared" si="2"/>
        <v>26</v>
      </c>
      <c r="BF86" s="10">
        <v>0</v>
      </c>
      <c r="BG86" s="10">
        <f t="shared" si="10"/>
        <v>3</v>
      </c>
      <c r="BH86" s="12">
        <v>0</v>
      </c>
      <c r="BI86" s="12">
        <f t="shared" si="32"/>
        <v>0</v>
      </c>
      <c r="BJ86" s="12">
        <v>0</v>
      </c>
      <c r="BK86" s="12">
        <f t="shared" si="33"/>
        <v>0</v>
      </c>
      <c r="BL86" s="12"/>
      <c r="BM86" s="12"/>
      <c r="BN86" s="10"/>
      <c r="BO86" s="10"/>
      <c r="BP86" s="10"/>
      <c r="BQ86" s="10"/>
      <c r="BR86" s="10"/>
      <c r="BS86" s="10"/>
      <c r="BT86" s="12">
        <v>0</v>
      </c>
      <c r="BU86" s="12">
        <f t="shared" si="16"/>
        <v>1</v>
      </c>
      <c r="BV86" s="10"/>
      <c r="BW86" s="10"/>
      <c r="BX86" s="10">
        <v>0</v>
      </c>
      <c r="BY86" s="10">
        <f t="shared" si="34"/>
        <v>2</v>
      </c>
      <c r="BZ86" s="10"/>
      <c r="CA86" s="10"/>
      <c r="CB86" s="10">
        <v>0</v>
      </c>
      <c r="CC86" s="10">
        <f t="shared" si="8"/>
        <v>2</v>
      </c>
      <c r="CD86" s="10"/>
      <c r="CE86" s="10"/>
      <c r="CF86" s="10"/>
      <c r="CG86" s="10"/>
      <c r="CH86" s="10"/>
      <c r="CI86" s="10"/>
      <c r="CJ86" s="10">
        <v>0</v>
      </c>
      <c r="CK86" s="10">
        <f t="shared" si="17"/>
        <v>8</v>
      </c>
      <c r="CL86" s="10"/>
      <c r="CM86" s="10"/>
      <c r="CN86" s="10"/>
      <c r="CO86" s="10"/>
      <c r="CP86" s="10"/>
      <c r="CQ86" s="10"/>
      <c r="CR86" s="10"/>
      <c r="CS86" s="10"/>
      <c r="CT86" s="11">
        <v>0</v>
      </c>
      <c r="CU86" s="12">
        <f t="shared" si="35"/>
        <v>0</v>
      </c>
      <c r="CV86" s="10">
        <v>0</v>
      </c>
      <c r="CW86" s="10">
        <f t="shared" si="18"/>
        <v>4</v>
      </c>
      <c r="CX86" s="12">
        <v>0</v>
      </c>
      <c r="CY86" s="12">
        <f t="shared" si="19"/>
        <v>4</v>
      </c>
      <c r="CZ86" s="10">
        <v>0</v>
      </c>
      <c r="DA86" s="10">
        <f t="shared" si="36"/>
        <v>5</v>
      </c>
      <c r="DB86" s="10">
        <v>49</v>
      </c>
      <c r="DC86" s="10">
        <f t="shared" si="0"/>
        <v>1638</v>
      </c>
      <c r="DD86" s="10"/>
      <c r="DE86" s="10"/>
      <c r="DF86" s="10">
        <v>0</v>
      </c>
      <c r="DG86" s="10">
        <f t="shared" si="37"/>
        <v>0</v>
      </c>
      <c r="DH86" s="10"/>
      <c r="DI86" s="10"/>
      <c r="DJ86" s="10"/>
      <c r="DK86" s="10"/>
      <c r="DL86" s="10">
        <v>0</v>
      </c>
      <c r="DM86" s="10">
        <f t="shared" si="20"/>
        <v>4</v>
      </c>
      <c r="DN86" s="10"/>
      <c r="DO86" s="10"/>
      <c r="DP86" s="10"/>
      <c r="DQ86" s="10"/>
      <c r="DR86" s="12">
        <v>3</v>
      </c>
      <c r="DS86" s="12">
        <f t="shared" si="21"/>
        <v>15</v>
      </c>
      <c r="DT86" s="10">
        <v>0</v>
      </c>
      <c r="DU86" s="10">
        <f t="shared" si="11"/>
        <v>9</v>
      </c>
      <c r="DV86" s="10"/>
      <c r="DW86" s="10"/>
      <c r="DX86" s="10"/>
      <c r="DY86" s="10"/>
      <c r="DZ86" s="10"/>
      <c r="EA86" s="10"/>
      <c r="EB86" s="10"/>
      <c r="EC86" s="10"/>
      <c r="ED86" s="10">
        <v>4</v>
      </c>
      <c r="EE86" s="10">
        <f t="shared" si="3"/>
        <v>520</v>
      </c>
      <c r="EF86" s="10"/>
      <c r="EG86" s="10"/>
      <c r="EH86" s="10">
        <v>0</v>
      </c>
      <c r="EI86" s="10">
        <f t="shared" si="28"/>
        <v>2</v>
      </c>
      <c r="EJ86" s="10"/>
      <c r="EK86" s="10"/>
      <c r="EL86" s="10">
        <v>0</v>
      </c>
      <c r="EM86" s="10">
        <f t="shared" si="38"/>
        <v>0</v>
      </c>
      <c r="EN86" s="10"/>
      <c r="EO86" s="10"/>
      <c r="EP86" s="10"/>
      <c r="EQ86" s="10"/>
      <c r="ER86" s="10"/>
      <c r="ES86" s="10"/>
      <c r="ET86" s="10"/>
      <c r="EU86" s="10"/>
      <c r="EV86" s="12"/>
      <c r="EW86" s="12"/>
      <c r="EX86" s="12">
        <v>0</v>
      </c>
      <c r="EY86" s="12">
        <f t="shared" si="39"/>
        <v>3</v>
      </c>
      <c r="EZ86" s="12"/>
      <c r="FA86" s="12"/>
      <c r="FB86" s="12">
        <v>15</v>
      </c>
      <c r="FC86" s="13">
        <f t="shared" si="5"/>
        <v>760</v>
      </c>
      <c r="FD86" s="13"/>
      <c r="FE86" s="12"/>
      <c r="FF86" s="10"/>
      <c r="FG86" s="10"/>
      <c r="FH86" s="10"/>
      <c r="FI86" s="10"/>
      <c r="FJ86" s="10"/>
      <c r="FK86" s="10"/>
      <c r="FL86" s="10"/>
      <c r="FM86" s="10"/>
      <c r="FN86" s="12">
        <v>0</v>
      </c>
      <c r="FO86" s="12">
        <f t="shared" si="40"/>
        <v>3</v>
      </c>
      <c r="FP86" s="10">
        <v>0</v>
      </c>
      <c r="FQ86" s="10">
        <f t="shared" si="41"/>
        <v>0</v>
      </c>
      <c r="FR86" s="10"/>
      <c r="FS86" s="10"/>
      <c r="FT86" s="10"/>
      <c r="FU86" s="10"/>
      <c r="FV86" s="10">
        <v>0</v>
      </c>
      <c r="FW86" s="10">
        <f t="shared" si="42"/>
        <v>0</v>
      </c>
      <c r="FX86" s="10"/>
      <c r="FY86" s="10"/>
      <c r="FZ86" s="10"/>
      <c r="GA86" s="10"/>
      <c r="GB86" s="10"/>
      <c r="GC86" s="10"/>
      <c r="GD86" s="10"/>
      <c r="GE86" s="10"/>
      <c r="GF86" s="10">
        <v>0</v>
      </c>
      <c r="GG86" s="10">
        <f t="shared" si="6"/>
        <v>93</v>
      </c>
    </row>
    <row r="87" spans="1:189" ht="14.25" customHeight="1" x14ac:dyDescent="0.2">
      <c r="A87" s="115">
        <v>44050</v>
      </c>
      <c r="B87" s="10"/>
      <c r="C87" s="10"/>
      <c r="D87" s="10"/>
      <c r="E87" s="10"/>
      <c r="F87" s="10">
        <v>4</v>
      </c>
      <c r="G87" s="10">
        <f t="shared" si="9"/>
        <v>14</v>
      </c>
      <c r="H87" s="10">
        <v>3</v>
      </c>
      <c r="I87" s="10">
        <f t="shared" si="24"/>
        <v>152</v>
      </c>
      <c r="J87" s="10"/>
      <c r="K87" s="10"/>
      <c r="L87" s="10"/>
      <c r="M87" s="10"/>
      <c r="N87" s="10">
        <v>0</v>
      </c>
      <c r="O87" s="114">
        <f t="shared" si="29"/>
        <v>6</v>
      </c>
      <c r="P87" s="10"/>
      <c r="Q87" s="11"/>
      <c r="R87" s="11">
        <v>0</v>
      </c>
      <c r="S87" s="11">
        <v>0</v>
      </c>
      <c r="T87" s="10">
        <v>0</v>
      </c>
      <c r="U87" s="10">
        <f t="shared" si="30"/>
        <v>1</v>
      </c>
      <c r="V87" s="10">
        <v>0</v>
      </c>
      <c r="W87" s="10">
        <f t="shared" si="25"/>
        <v>1</v>
      </c>
      <c r="X87" s="10"/>
      <c r="Y87" s="10"/>
      <c r="Z87" s="10">
        <v>0</v>
      </c>
      <c r="AA87" s="10">
        <f>SUM(AA86,Z87)</f>
        <v>0</v>
      </c>
      <c r="AB87" s="10">
        <v>0</v>
      </c>
      <c r="AC87" s="10">
        <f t="shared" si="13"/>
        <v>1</v>
      </c>
      <c r="AD87" s="11"/>
      <c r="AE87" s="11"/>
      <c r="AF87" s="10"/>
      <c r="AG87" s="10"/>
      <c r="AH87" s="10"/>
      <c r="AI87" s="10"/>
      <c r="AJ87" s="10">
        <v>0</v>
      </c>
      <c r="AK87" s="10">
        <f t="shared" si="14"/>
        <v>0</v>
      </c>
      <c r="AL87" s="10">
        <v>0</v>
      </c>
      <c r="AM87" s="10">
        <f t="shared" si="26"/>
        <v>5</v>
      </c>
      <c r="AN87" s="10">
        <v>22</v>
      </c>
      <c r="AO87" s="10">
        <f t="shared" si="15"/>
        <v>943</v>
      </c>
      <c r="AP87" s="10">
        <v>0</v>
      </c>
      <c r="AQ87" s="10">
        <f>SUM(AQ86+AP87)</f>
        <v>44</v>
      </c>
      <c r="AR87" s="10"/>
      <c r="AS87" s="10"/>
      <c r="AT87" s="10">
        <v>0</v>
      </c>
      <c r="AU87" s="10">
        <f t="shared" si="31"/>
        <v>0</v>
      </c>
      <c r="AV87" s="10">
        <v>0</v>
      </c>
      <c r="AW87" s="10">
        <f t="shared" si="27"/>
        <v>10</v>
      </c>
      <c r="AX87" s="10">
        <v>0</v>
      </c>
      <c r="AY87" s="10">
        <f t="shared" si="23"/>
        <v>1</v>
      </c>
      <c r="AZ87" s="10"/>
      <c r="BA87" s="10"/>
      <c r="BB87" s="10"/>
      <c r="BC87" s="10"/>
      <c r="BD87" s="10">
        <v>0</v>
      </c>
      <c r="BE87" s="10">
        <f t="shared" si="2"/>
        <v>26</v>
      </c>
      <c r="BF87" s="10">
        <v>0</v>
      </c>
      <c r="BG87" s="10">
        <f t="shared" si="10"/>
        <v>3</v>
      </c>
      <c r="BH87" s="12">
        <v>0</v>
      </c>
      <c r="BI87" s="12">
        <f t="shared" si="32"/>
        <v>0</v>
      </c>
      <c r="BJ87" s="12">
        <v>0</v>
      </c>
      <c r="BK87" s="12">
        <f t="shared" si="33"/>
        <v>0</v>
      </c>
      <c r="BL87" s="12"/>
      <c r="BM87" s="12"/>
      <c r="BN87" s="10"/>
      <c r="BO87" s="10"/>
      <c r="BP87" s="10"/>
      <c r="BQ87" s="10"/>
      <c r="BR87" s="10"/>
      <c r="BS87" s="10"/>
      <c r="BT87" s="12">
        <v>0</v>
      </c>
      <c r="BU87" s="12">
        <f t="shared" si="16"/>
        <v>1</v>
      </c>
      <c r="BV87" s="10"/>
      <c r="BW87" s="10"/>
      <c r="BX87" s="10">
        <v>0</v>
      </c>
      <c r="BY87" s="10">
        <f t="shared" si="34"/>
        <v>2</v>
      </c>
      <c r="BZ87" s="10"/>
      <c r="CA87" s="10"/>
      <c r="CB87" s="10">
        <v>0</v>
      </c>
      <c r="CC87" s="10">
        <f t="shared" si="8"/>
        <v>2</v>
      </c>
      <c r="CD87" s="10"/>
      <c r="CE87" s="10"/>
      <c r="CF87" s="10"/>
      <c r="CG87" s="10"/>
      <c r="CH87" s="10"/>
      <c r="CI87" s="10"/>
      <c r="CJ87" s="10">
        <v>0</v>
      </c>
      <c r="CK87" s="10">
        <f t="shared" si="17"/>
        <v>8</v>
      </c>
      <c r="CL87" s="10"/>
      <c r="CM87" s="10"/>
      <c r="CN87" s="10"/>
      <c r="CO87" s="10"/>
      <c r="CP87" s="10"/>
      <c r="CQ87" s="10"/>
      <c r="CR87" s="10"/>
      <c r="CS87" s="10"/>
      <c r="CT87" s="11">
        <v>0</v>
      </c>
      <c r="CU87" s="12">
        <f t="shared" si="35"/>
        <v>0</v>
      </c>
      <c r="CV87" s="10">
        <v>0</v>
      </c>
      <c r="CW87" s="10">
        <f t="shared" si="18"/>
        <v>4</v>
      </c>
      <c r="CX87" s="12">
        <v>0</v>
      </c>
      <c r="CY87" s="12">
        <f t="shared" si="19"/>
        <v>4</v>
      </c>
      <c r="CZ87" s="10">
        <v>0</v>
      </c>
      <c r="DA87" s="10">
        <f t="shared" si="36"/>
        <v>5</v>
      </c>
      <c r="DB87" s="10">
        <v>33</v>
      </c>
      <c r="DC87" s="10">
        <f t="shared" si="0"/>
        <v>1671</v>
      </c>
      <c r="DD87" s="10"/>
      <c r="DE87" s="10"/>
      <c r="DF87" s="10">
        <v>0</v>
      </c>
      <c r="DG87" s="10">
        <f t="shared" si="37"/>
        <v>0</v>
      </c>
      <c r="DH87" s="10"/>
      <c r="DI87" s="10"/>
      <c r="DJ87" s="10"/>
      <c r="DK87" s="10"/>
      <c r="DL87" s="10">
        <v>0</v>
      </c>
      <c r="DM87" s="10">
        <f t="shared" si="20"/>
        <v>4</v>
      </c>
      <c r="DN87" s="10"/>
      <c r="DO87" s="10"/>
      <c r="DP87" s="10"/>
      <c r="DQ87" s="10"/>
      <c r="DR87" s="12">
        <v>0</v>
      </c>
      <c r="DS87" s="12">
        <f t="shared" si="21"/>
        <v>15</v>
      </c>
      <c r="DT87" s="10">
        <v>0</v>
      </c>
      <c r="DU87" s="10">
        <f t="shared" si="11"/>
        <v>9</v>
      </c>
      <c r="DV87" s="10"/>
      <c r="DW87" s="10"/>
      <c r="DX87" s="10"/>
      <c r="DY87" s="10"/>
      <c r="DZ87" s="10"/>
      <c r="EA87" s="10"/>
      <c r="EB87" s="10"/>
      <c r="EC87" s="10"/>
      <c r="ED87" s="10">
        <v>23</v>
      </c>
      <c r="EE87" s="10">
        <f t="shared" si="3"/>
        <v>543</v>
      </c>
      <c r="EF87" s="10"/>
      <c r="EG87" s="10"/>
      <c r="EH87" s="10">
        <v>0</v>
      </c>
      <c r="EI87" s="10">
        <f t="shared" si="28"/>
        <v>2</v>
      </c>
      <c r="EJ87" s="10"/>
      <c r="EK87" s="10"/>
      <c r="EL87" s="10">
        <v>0</v>
      </c>
      <c r="EM87" s="10">
        <f t="shared" si="38"/>
        <v>0</v>
      </c>
      <c r="EN87" s="10"/>
      <c r="EO87" s="10"/>
      <c r="EP87" s="10">
        <v>0</v>
      </c>
      <c r="EQ87" s="10">
        <f>SUM(EQ86,EP87)</f>
        <v>0</v>
      </c>
      <c r="ER87" s="10"/>
      <c r="ES87" s="10"/>
      <c r="ET87" s="10"/>
      <c r="EU87" s="10"/>
      <c r="EV87" s="12">
        <v>0</v>
      </c>
      <c r="EW87" s="12">
        <v>0</v>
      </c>
      <c r="EX87" s="12">
        <v>0</v>
      </c>
      <c r="EY87" s="12">
        <f t="shared" si="39"/>
        <v>3</v>
      </c>
      <c r="EZ87" s="12"/>
      <c r="FA87" s="12"/>
      <c r="FB87" s="12">
        <v>15</v>
      </c>
      <c r="FC87" s="13">
        <f t="shared" si="5"/>
        <v>775</v>
      </c>
      <c r="FD87" s="13">
        <v>0</v>
      </c>
      <c r="FE87" s="12">
        <v>0</v>
      </c>
      <c r="FF87" s="10"/>
      <c r="FG87" s="10"/>
      <c r="FH87" s="10"/>
      <c r="FI87" s="10"/>
      <c r="FJ87" s="10"/>
      <c r="FK87" s="10"/>
      <c r="FL87" s="10">
        <v>1</v>
      </c>
      <c r="FM87" s="10">
        <f>SUM(FM86,FL87)</f>
        <v>1</v>
      </c>
      <c r="FN87" s="12">
        <v>0</v>
      </c>
      <c r="FO87" s="12">
        <f t="shared" si="40"/>
        <v>3</v>
      </c>
      <c r="FP87" s="10">
        <v>0</v>
      </c>
      <c r="FQ87" s="10">
        <f t="shared" si="41"/>
        <v>0</v>
      </c>
      <c r="FR87" s="10"/>
      <c r="FS87" s="10"/>
      <c r="FT87" s="10"/>
      <c r="FU87" s="10"/>
      <c r="FV87" s="10">
        <v>0</v>
      </c>
      <c r="FW87" s="10">
        <f t="shared" si="42"/>
        <v>0</v>
      </c>
      <c r="FX87" s="10"/>
      <c r="FY87" s="10"/>
      <c r="FZ87" s="10"/>
      <c r="GA87" s="10"/>
      <c r="GB87" s="10"/>
      <c r="GC87" s="10"/>
      <c r="GD87" s="10"/>
      <c r="GE87" s="10"/>
      <c r="GF87" s="10">
        <v>5</v>
      </c>
      <c r="GG87" s="10">
        <f t="shared" si="6"/>
        <v>98</v>
      </c>
    </row>
    <row r="88" spans="1:189" ht="14.25" customHeight="1" x14ac:dyDescent="0.2">
      <c r="A88" s="115">
        <v>44051</v>
      </c>
      <c r="B88" s="10"/>
      <c r="C88" s="10"/>
      <c r="D88" s="10"/>
      <c r="E88" s="10"/>
      <c r="F88" s="10"/>
      <c r="G88" s="10">
        <f t="shared" si="9"/>
        <v>14</v>
      </c>
      <c r="H88" s="10"/>
      <c r="I88" s="10">
        <f t="shared" si="24"/>
        <v>152</v>
      </c>
      <c r="J88" s="10"/>
      <c r="K88" s="10"/>
      <c r="L88" s="10"/>
      <c r="M88" s="10"/>
      <c r="N88" s="10"/>
      <c r="O88" s="114">
        <f t="shared" si="29"/>
        <v>6</v>
      </c>
      <c r="P88" s="10"/>
      <c r="Q88" s="11"/>
      <c r="R88" s="11"/>
      <c r="S88" s="11">
        <v>0</v>
      </c>
      <c r="T88" s="10"/>
      <c r="U88" s="10">
        <f t="shared" si="30"/>
        <v>1</v>
      </c>
      <c r="V88" s="10"/>
      <c r="W88" s="10">
        <f t="shared" si="25"/>
        <v>1</v>
      </c>
      <c r="X88" s="10"/>
      <c r="Y88" s="10"/>
      <c r="Z88" s="10"/>
      <c r="AA88" s="10">
        <f t="shared" ref="AA88:AA99" si="43">SUM(AA87,Z88)</f>
        <v>0</v>
      </c>
      <c r="AB88" s="10"/>
      <c r="AC88" s="10">
        <f t="shared" si="13"/>
        <v>1</v>
      </c>
      <c r="AD88" s="11"/>
      <c r="AE88" s="11"/>
      <c r="AF88" s="10"/>
      <c r="AG88" s="10"/>
      <c r="AH88" s="10"/>
      <c r="AI88" s="10"/>
      <c r="AJ88" s="10"/>
      <c r="AK88" s="10">
        <f t="shared" si="14"/>
        <v>0</v>
      </c>
      <c r="AL88" s="10"/>
      <c r="AM88" s="10">
        <f t="shared" si="26"/>
        <v>5</v>
      </c>
      <c r="AN88" s="10"/>
      <c r="AO88" s="10">
        <f t="shared" si="15"/>
        <v>943</v>
      </c>
      <c r="AP88" s="10"/>
      <c r="AQ88" s="10">
        <f t="shared" ref="AQ88:AQ151" si="44">SUM(AQ87+AP88)</f>
        <v>44</v>
      </c>
      <c r="AR88" s="10"/>
      <c r="AS88" s="10"/>
      <c r="AT88" s="10"/>
      <c r="AU88" s="10">
        <f t="shared" si="31"/>
        <v>0</v>
      </c>
      <c r="AV88" s="10"/>
      <c r="AW88" s="10">
        <f t="shared" si="27"/>
        <v>10</v>
      </c>
      <c r="AX88" s="10"/>
      <c r="AY88" s="10">
        <f t="shared" si="23"/>
        <v>1</v>
      </c>
      <c r="AZ88" s="10"/>
      <c r="BA88" s="10"/>
      <c r="BB88" s="10"/>
      <c r="BC88" s="10"/>
      <c r="BD88" s="10"/>
      <c r="BE88" s="10">
        <f t="shared" si="2"/>
        <v>26</v>
      </c>
      <c r="BF88" s="10"/>
      <c r="BG88" s="10">
        <f t="shared" si="10"/>
        <v>3</v>
      </c>
      <c r="BH88" s="12"/>
      <c r="BI88" s="12">
        <f t="shared" si="32"/>
        <v>0</v>
      </c>
      <c r="BJ88" s="12"/>
      <c r="BK88" s="12">
        <f t="shared" si="33"/>
        <v>0</v>
      </c>
      <c r="BL88" s="12"/>
      <c r="BM88" s="12"/>
      <c r="BN88" s="10"/>
      <c r="BO88" s="10"/>
      <c r="BP88" s="10"/>
      <c r="BQ88" s="10"/>
      <c r="BR88" s="10"/>
      <c r="BS88" s="10"/>
      <c r="BT88" s="12"/>
      <c r="BU88" s="12">
        <f t="shared" si="16"/>
        <v>1</v>
      </c>
      <c r="BV88" s="10"/>
      <c r="BW88" s="10"/>
      <c r="BX88" s="10"/>
      <c r="BY88" s="10">
        <f t="shared" si="34"/>
        <v>2</v>
      </c>
      <c r="BZ88" s="10"/>
      <c r="CA88" s="10"/>
      <c r="CB88" s="10"/>
      <c r="CC88" s="10">
        <f t="shared" si="8"/>
        <v>2</v>
      </c>
      <c r="CD88" s="10"/>
      <c r="CE88" s="10"/>
      <c r="CF88" s="10"/>
      <c r="CG88" s="10"/>
      <c r="CH88" s="10"/>
      <c r="CI88" s="10"/>
      <c r="CJ88" s="10"/>
      <c r="CK88" s="10">
        <f t="shared" si="17"/>
        <v>8</v>
      </c>
      <c r="CL88" s="10"/>
      <c r="CM88" s="10"/>
      <c r="CN88" s="10"/>
      <c r="CO88" s="10"/>
      <c r="CP88" s="10"/>
      <c r="CQ88" s="10"/>
      <c r="CR88" s="10"/>
      <c r="CS88" s="10"/>
      <c r="CT88" s="11"/>
      <c r="CU88" s="12">
        <f t="shared" si="35"/>
        <v>0</v>
      </c>
      <c r="CV88" s="10"/>
      <c r="CW88" s="10">
        <f t="shared" si="18"/>
        <v>4</v>
      </c>
      <c r="CX88" s="12"/>
      <c r="CY88" s="12">
        <f t="shared" si="19"/>
        <v>4</v>
      </c>
      <c r="CZ88" s="10"/>
      <c r="DA88" s="10">
        <f t="shared" si="36"/>
        <v>5</v>
      </c>
      <c r="DB88" s="10"/>
      <c r="DC88" s="10">
        <f t="shared" si="0"/>
        <v>1671</v>
      </c>
      <c r="DD88" s="10"/>
      <c r="DE88" s="10"/>
      <c r="DF88" s="10"/>
      <c r="DG88" s="10">
        <f t="shared" si="37"/>
        <v>0</v>
      </c>
      <c r="DH88" s="10"/>
      <c r="DI88" s="10"/>
      <c r="DJ88" s="10"/>
      <c r="DK88" s="10"/>
      <c r="DL88" s="10"/>
      <c r="DM88" s="10">
        <f t="shared" si="20"/>
        <v>4</v>
      </c>
      <c r="DN88" s="10"/>
      <c r="DO88" s="10"/>
      <c r="DP88" s="10"/>
      <c r="DQ88" s="10"/>
      <c r="DR88" s="12"/>
      <c r="DS88" s="12">
        <f t="shared" si="21"/>
        <v>15</v>
      </c>
      <c r="DT88" s="10"/>
      <c r="DU88" s="10">
        <f t="shared" si="11"/>
        <v>9</v>
      </c>
      <c r="DV88" s="10"/>
      <c r="DW88" s="10"/>
      <c r="DX88" s="10"/>
      <c r="DY88" s="10"/>
      <c r="DZ88" s="10"/>
      <c r="EA88" s="10"/>
      <c r="EB88" s="10"/>
      <c r="EC88" s="10"/>
      <c r="ED88" s="10"/>
      <c r="EE88" s="10">
        <f t="shared" si="3"/>
        <v>543</v>
      </c>
      <c r="EF88" s="10"/>
      <c r="EG88" s="10"/>
      <c r="EH88" s="10"/>
      <c r="EI88" s="10">
        <f t="shared" si="28"/>
        <v>2</v>
      </c>
      <c r="EJ88" s="10"/>
      <c r="EK88" s="10"/>
      <c r="EL88" s="10"/>
      <c r="EM88" s="10">
        <f t="shared" si="38"/>
        <v>0</v>
      </c>
      <c r="EN88" s="10"/>
      <c r="EO88" s="10"/>
      <c r="EP88" s="10"/>
      <c r="EQ88" s="10">
        <f t="shared" ref="EQ88:EQ151" si="45">SUM(EQ87,EP88)</f>
        <v>0</v>
      </c>
      <c r="ER88" s="10"/>
      <c r="ES88" s="10"/>
      <c r="ET88" s="10"/>
      <c r="EU88" s="10"/>
      <c r="EV88" s="12"/>
      <c r="EW88" s="12">
        <v>0</v>
      </c>
      <c r="EX88" s="12"/>
      <c r="EY88" s="12">
        <f t="shared" si="39"/>
        <v>3</v>
      </c>
      <c r="EZ88" s="12"/>
      <c r="FA88" s="12"/>
      <c r="FB88" s="12"/>
      <c r="FC88" s="13">
        <f t="shared" si="5"/>
        <v>775</v>
      </c>
      <c r="FD88" s="13"/>
      <c r="FE88" s="12">
        <v>0</v>
      </c>
      <c r="FF88" s="10"/>
      <c r="FG88" s="10"/>
      <c r="FH88" s="10"/>
      <c r="FI88" s="10"/>
      <c r="FJ88" s="10"/>
      <c r="FK88" s="10"/>
      <c r="FL88" s="10"/>
      <c r="FM88" s="10">
        <f t="shared" ref="FM88:FM151" si="46">SUM(FM87,FL88)</f>
        <v>1</v>
      </c>
      <c r="FN88" s="12"/>
      <c r="FO88" s="12">
        <f t="shared" si="40"/>
        <v>3</v>
      </c>
      <c r="FP88" s="10"/>
      <c r="FQ88" s="10">
        <f t="shared" si="41"/>
        <v>0</v>
      </c>
      <c r="FR88" s="10"/>
      <c r="FS88" s="10"/>
      <c r="FT88" s="10"/>
      <c r="FU88" s="10"/>
      <c r="FV88" s="10"/>
      <c r="FW88" s="10">
        <f t="shared" si="42"/>
        <v>0</v>
      </c>
      <c r="FX88" s="10"/>
      <c r="FY88" s="10"/>
      <c r="FZ88" s="10"/>
      <c r="GA88" s="10"/>
      <c r="GB88" s="10"/>
      <c r="GC88" s="10"/>
      <c r="GD88" s="10"/>
      <c r="GE88" s="10"/>
      <c r="GF88" s="10"/>
      <c r="GG88" s="10">
        <f t="shared" si="6"/>
        <v>98</v>
      </c>
    </row>
    <row r="89" spans="1:189" ht="14.25" customHeight="1" x14ac:dyDescent="0.2">
      <c r="A89" s="115">
        <v>44052</v>
      </c>
      <c r="B89" s="10"/>
      <c r="C89" s="10"/>
      <c r="D89" s="10"/>
      <c r="E89" s="10"/>
      <c r="F89" s="10"/>
      <c r="G89" s="10">
        <f t="shared" si="9"/>
        <v>14</v>
      </c>
      <c r="H89" s="10"/>
      <c r="I89" s="10">
        <f t="shared" si="24"/>
        <v>152</v>
      </c>
      <c r="J89" s="10"/>
      <c r="K89" s="10"/>
      <c r="L89" s="10"/>
      <c r="M89" s="10"/>
      <c r="N89" s="10"/>
      <c r="O89" s="114">
        <f t="shared" si="29"/>
        <v>6</v>
      </c>
      <c r="P89" s="10"/>
      <c r="Q89" s="11"/>
      <c r="R89" s="11"/>
      <c r="S89" s="11">
        <v>0</v>
      </c>
      <c r="T89" s="10"/>
      <c r="U89" s="10">
        <f t="shared" si="30"/>
        <v>1</v>
      </c>
      <c r="V89" s="10"/>
      <c r="W89" s="10">
        <f t="shared" si="25"/>
        <v>1</v>
      </c>
      <c r="X89" s="10"/>
      <c r="Y89" s="10"/>
      <c r="Z89" s="10"/>
      <c r="AA89" s="10">
        <f t="shared" si="43"/>
        <v>0</v>
      </c>
      <c r="AB89" s="10"/>
      <c r="AC89" s="10">
        <f t="shared" si="13"/>
        <v>1</v>
      </c>
      <c r="AD89" s="11"/>
      <c r="AE89" s="11"/>
      <c r="AF89" s="10"/>
      <c r="AG89" s="10"/>
      <c r="AH89" s="10"/>
      <c r="AI89" s="10"/>
      <c r="AJ89" s="10"/>
      <c r="AK89" s="10">
        <f t="shared" si="14"/>
        <v>0</v>
      </c>
      <c r="AL89" s="10"/>
      <c r="AM89" s="10">
        <f t="shared" si="26"/>
        <v>5</v>
      </c>
      <c r="AN89" s="10"/>
      <c r="AO89" s="10">
        <f t="shared" si="15"/>
        <v>943</v>
      </c>
      <c r="AP89" s="10"/>
      <c r="AQ89" s="10">
        <f t="shared" si="44"/>
        <v>44</v>
      </c>
      <c r="AR89" s="10"/>
      <c r="AS89" s="10"/>
      <c r="AT89" s="10"/>
      <c r="AU89" s="10">
        <f t="shared" si="31"/>
        <v>0</v>
      </c>
      <c r="AV89" s="10"/>
      <c r="AW89" s="10">
        <f t="shared" si="27"/>
        <v>10</v>
      </c>
      <c r="AX89" s="10"/>
      <c r="AY89" s="10">
        <f t="shared" si="23"/>
        <v>1</v>
      </c>
      <c r="AZ89" s="10"/>
      <c r="BA89" s="10"/>
      <c r="BB89" s="10"/>
      <c r="BC89" s="10"/>
      <c r="BD89" s="10"/>
      <c r="BE89" s="10">
        <f t="shared" si="2"/>
        <v>26</v>
      </c>
      <c r="BF89" s="10"/>
      <c r="BG89" s="10">
        <f t="shared" si="10"/>
        <v>3</v>
      </c>
      <c r="BH89" s="12"/>
      <c r="BI89" s="12">
        <f t="shared" si="32"/>
        <v>0</v>
      </c>
      <c r="BJ89" s="12"/>
      <c r="BK89" s="12">
        <f t="shared" si="33"/>
        <v>0</v>
      </c>
      <c r="BL89" s="12"/>
      <c r="BM89" s="12"/>
      <c r="BN89" s="10"/>
      <c r="BO89" s="10"/>
      <c r="BP89" s="10"/>
      <c r="BQ89" s="10"/>
      <c r="BR89" s="10"/>
      <c r="BS89" s="10"/>
      <c r="BT89" s="12"/>
      <c r="BU89" s="12">
        <f t="shared" si="16"/>
        <v>1</v>
      </c>
      <c r="BV89" s="10"/>
      <c r="BW89" s="10"/>
      <c r="BX89" s="10"/>
      <c r="BY89" s="10">
        <f t="shared" si="34"/>
        <v>2</v>
      </c>
      <c r="BZ89" s="10"/>
      <c r="CA89" s="10"/>
      <c r="CB89" s="10"/>
      <c r="CC89" s="10">
        <f t="shared" si="8"/>
        <v>2</v>
      </c>
      <c r="CD89" s="10"/>
      <c r="CE89" s="10"/>
      <c r="CF89" s="10"/>
      <c r="CG89" s="10"/>
      <c r="CH89" s="10"/>
      <c r="CI89" s="10"/>
      <c r="CJ89" s="10"/>
      <c r="CK89" s="10">
        <f t="shared" si="17"/>
        <v>8</v>
      </c>
      <c r="CL89" s="10"/>
      <c r="CM89" s="10"/>
      <c r="CN89" s="10"/>
      <c r="CO89" s="10"/>
      <c r="CP89" s="10"/>
      <c r="CQ89" s="10"/>
      <c r="CR89" s="10"/>
      <c r="CS89" s="10"/>
      <c r="CT89" s="11"/>
      <c r="CU89" s="12">
        <f t="shared" si="35"/>
        <v>0</v>
      </c>
      <c r="CV89" s="10"/>
      <c r="CW89" s="10">
        <f t="shared" si="18"/>
        <v>4</v>
      </c>
      <c r="CX89" s="12"/>
      <c r="CY89" s="12">
        <f t="shared" si="19"/>
        <v>4</v>
      </c>
      <c r="CZ89" s="10"/>
      <c r="DA89" s="10">
        <f t="shared" si="36"/>
        <v>5</v>
      </c>
      <c r="DB89" s="10"/>
      <c r="DC89" s="10">
        <f t="shared" si="0"/>
        <v>1671</v>
      </c>
      <c r="DD89" s="10"/>
      <c r="DE89" s="10"/>
      <c r="DF89" s="10"/>
      <c r="DG89" s="10">
        <f t="shared" si="37"/>
        <v>0</v>
      </c>
      <c r="DH89" s="10"/>
      <c r="DI89" s="10"/>
      <c r="DJ89" s="10"/>
      <c r="DK89" s="10"/>
      <c r="DL89" s="10"/>
      <c r="DM89" s="10">
        <f t="shared" si="20"/>
        <v>4</v>
      </c>
      <c r="DN89" s="10"/>
      <c r="DO89" s="10"/>
      <c r="DP89" s="10"/>
      <c r="DQ89" s="10"/>
      <c r="DR89" s="12"/>
      <c r="DS89" s="12">
        <f t="shared" si="21"/>
        <v>15</v>
      </c>
      <c r="DT89" s="10"/>
      <c r="DU89" s="10">
        <f t="shared" si="11"/>
        <v>9</v>
      </c>
      <c r="DV89" s="10"/>
      <c r="DW89" s="10"/>
      <c r="DX89" s="10"/>
      <c r="DY89" s="10"/>
      <c r="DZ89" s="10"/>
      <c r="EA89" s="10"/>
      <c r="EB89" s="10"/>
      <c r="EC89" s="10"/>
      <c r="ED89" s="10"/>
      <c r="EE89" s="10">
        <f t="shared" si="3"/>
        <v>543</v>
      </c>
      <c r="EF89" s="10"/>
      <c r="EG89" s="10"/>
      <c r="EH89" s="10"/>
      <c r="EI89" s="10">
        <f t="shared" si="28"/>
        <v>2</v>
      </c>
      <c r="EJ89" s="10"/>
      <c r="EK89" s="10"/>
      <c r="EL89" s="10"/>
      <c r="EM89" s="10">
        <f t="shared" si="38"/>
        <v>0</v>
      </c>
      <c r="EN89" s="10"/>
      <c r="EO89" s="10"/>
      <c r="EP89" s="10"/>
      <c r="EQ89" s="10">
        <f t="shared" si="45"/>
        <v>0</v>
      </c>
      <c r="ER89" s="10"/>
      <c r="ES89" s="10"/>
      <c r="ET89" s="10"/>
      <c r="EU89" s="10"/>
      <c r="EV89" s="12"/>
      <c r="EW89" s="12">
        <v>0</v>
      </c>
      <c r="EX89" s="12"/>
      <c r="EY89" s="12">
        <f t="shared" si="39"/>
        <v>3</v>
      </c>
      <c r="EZ89" s="12"/>
      <c r="FA89" s="12"/>
      <c r="FB89" s="12"/>
      <c r="FC89" s="13">
        <f t="shared" si="5"/>
        <v>775</v>
      </c>
      <c r="FD89" s="13"/>
      <c r="FE89" s="12">
        <v>0</v>
      </c>
      <c r="FF89" s="10"/>
      <c r="FG89" s="10"/>
      <c r="FH89" s="10"/>
      <c r="FI89" s="10"/>
      <c r="FJ89" s="10"/>
      <c r="FK89" s="10"/>
      <c r="FL89" s="10"/>
      <c r="FM89" s="10">
        <f t="shared" si="46"/>
        <v>1</v>
      </c>
      <c r="FN89" s="12"/>
      <c r="FO89" s="12">
        <f t="shared" si="40"/>
        <v>3</v>
      </c>
      <c r="FP89" s="10"/>
      <c r="FQ89" s="10">
        <f t="shared" si="41"/>
        <v>0</v>
      </c>
      <c r="FR89" s="10"/>
      <c r="FS89" s="10"/>
      <c r="FT89" s="10"/>
      <c r="FU89" s="10"/>
      <c r="FV89" s="10"/>
      <c r="FW89" s="10">
        <f t="shared" si="42"/>
        <v>0</v>
      </c>
      <c r="FX89" s="10"/>
      <c r="FY89" s="10"/>
      <c r="FZ89" s="10"/>
      <c r="GA89" s="10"/>
      <c r="GB89" s="10"/>
      <c r="GC89" s="10"/>
      <c r="GD89" s="10"/>
      <c r="GE89" s="10"/>
      <c r="GF89" s="10"/>
      <c r="GG89" s="10">
        <f t="shared" si="6"/>
        <v>98</v>
      </c>
    </row>
    <row r="90" spans="1:189" ht="14.25" customHeight="1" x14ac:dyDescent="0.2">
      <c r="A90" s="115">
        <v>44053</v>
      </c>
      <c r="B90" s="10"/>
      <c r="C90" s="10"/>
      <c r="D90" s="10"/>
      <c r="E90" s="10"/>
      <c r="F90" s="10">
        <v>1</v>
      </c>
      <c r="G90" s="10">
        <f t="shared" si="9"/>
        <v>15</v>
      </c>
      <c r="H90" s="10">
        <v>4</v>
      </c>
      <c r="I90" s="10">
        <f t="shared" si="24"/>
        <v>156</v>
      </c>
      <c r="J90" s="10"/>
      <c r="K90" s="10"/>
      <c r="L90" s="10"/>
      <c r="M90" s="10"/>
      <c r="N90" s="10">
        <v>1</v>
      </c>
      <c r="O90" s="114">
        <f t="shared" si="29"/>
        <v>7</v>
      </c>
      <c r="P90" s="10"/>
      <c r="Q90" s="11"/>
      <c r="R90" s="11">
        <v>0</v>
      </c>
      <c r="S90" s="11">
        <v>0</v>
      </c>
      <c r="T90" s="10">
        <v>0</v>
      </c>
      <c r="U90" s="10">
        <f t="shared" si="30"/>
        <v>1</v>
      </c>
      <c r="V90" s="10">
        <v>0</v>
      </c>
      <c r="W90" s="10">
        <f t="shared" si="25"/>
        <v>1</v>
      </c>
      <c r="X90" s="10"/>
      <c r="Y90" s="10"/>
      <c r="Z90" s="10">
        <v>0</v>
      </c>
      <c r="AA90" s="10">
        <f t="shared" si="43"/>
        <v>0</v>
      </c>
      <c r="AB90" s="10">
        <v>0</v>
      </c>
      <c r="AC90" s="10">
        <f t="shared" si="13"/>
        <v>1</v>
      </c>
      <c r="AD90" s="11"/>
      <c r="AE90" s="11"/>
      <c r="AF90" s="10"/>
      <c r="AG90" s="10"/>
      <c r="AH90" s="10"/>
      <c r="AI90" s="10"/>
      <c r="AJ90" s="10">
        <v>0</v>
      </c>
      <c r="AK90" s="10">
        <f t="shared" si="14"/>
        <v>0</v>
      </c>
      <c r="AL90" s="10">
        <v>0</v>
      </c>
      <c r="AM90" s="10">
        <f t="shared" si="26"/>
        <v>5</v>
      </c>
      <c r="AN90" s="10">
        <v>71</v>
      </c>
      <c r="AO90" s="10">
        <f t="shared" si="15"/>
        <v>1014</v>
      </c>
      <c r="AP90" s="10">
        <v>11</v>
      </c>
      <c r="AQ90" s="10">
        <f t="shared" si="44"/>
        <v>55</v>
      </c>
      <c r="AR90" s="10"/>
      <c r="AS90" s="10"/>
      <c r="AT90" s="10">
        <v>0</v>
      </c>
      <c r="AU90" s="10">
        <f t="shared" si="31"/>
        <v>0</v>
      </c>
      <c r="AV90" s="10">
        <v>0</v>
      </c>
      <c r="AW90" s="10">
        <f t="shared" si="27"/>
        <v>10</v>
      </c>
      <c r="AX90" s="10">
        <v>5</v>
      </c>
      <c r="AY90" s="10">
        <f t="shared" si="23"/>
        <v>6</v>
      </c>
      <c r="AZ90" s="10"/>
      <c r="BA90" s="10"/>
      <c r="BB90" s="10"/>
      <c r="BC90" s="10"/>
      <c r="BD90" s="10">
        <v>15</v>
      </c>
      <c r="BE90" s="10">
        <f t="shared" si="2"/>
        <v>41</v>
      </c>
      <c r="BF90" s="10">
        <v>0</v>
      </c>
      <c r="BG90" s="10">
        <f t="shared" si="10"/>
        <v>3</v>
      </c>
      <c r="BH90" s="12">
        <v>0</v>
      </c>
      <c r="BI90" s="12">
        <f t="shared" si="32"/>
        <v>0</v>
      </c>
      <c r="BJ90" s="12">
        <v>0</v>
      </c>
      <c r="BK90" s="12">
        <f t="shared" si="33"/>
        <v>0</v>
      </c>
      <c r="BL90" s="12"/>
      <c r="BM90" s="12"/>
      <c r="BN90" s="10"/>
      <c r="BO90" s="10"/>
      <c r="BP90" s="10"/>
      <c r="BQ90" s="10"/>
      <c r="BR90" s="10"/>
      <c r="BS90" s="10"/>
      <c r="BT90" s="12">
        <v>0</v>
      </c>
      <c r="BU90" s="12">
        <f t="shared" si="16"/>
        <v>1</v>
      </c>
      <c r="BV90" s="10"/>
      <c r="BW90" s="10"/>
      <c r="BX90" s="10">
        <v>0</v>
      </c>
      <c r="BY90" s="10">
        <f t="shared" si="34"/>
        <v>2</v>
      </c>
      <c r="BZ90" s="10"/>
      <c r="CA90" s="10"/>
      <c r="CB90" s="10">
        <v>0</v>
      </c>
      <c r="CC90" s="10">
        <f t="shared" si="8"/>
        <v>2</v>
      </c>
      <c r="CD90" s="10"/>
      <c r="CE90" s="10"/>
      <c r="CF90" s="10"/>
      <c r="CG90" s="10"/>
      <c r="CH90" s="10"/>
      <c r="CI90" s="10"/>
      <c r="CJ90" s="10">
        <v>0</v>
      </c>
      <c r="CK90" s="10">
        <f t="shared" si="17"/>
        <v>8</v>
      </c>
      <c r="CL90" s="10"/>
      <c r="CM90" s="10"/>
      <c r="CN90" s="10"/>
      <c r="CO90" s="10"/>
      <c r="CP90" s="10"/>
      <c r="CQ90" s="10"/>
      <c r="CR90" s="10"/>
      <c r="CS90" s="10"/>
      <c r="CT90" s="11">
        <v>0</v>
      </c>
      <c r="CU90" s="12">
        <f t="shared" si="35"/>
        <v>0</v>
      </c>
      <c r="CV90" s="10">
        <v>4</v>
      </c>
      <c r="CW90" s="10">
        <f t="shared" si="18"/>
        <v>8</v>
      </c>
      <c r="CX90" s="12">
        <v>0</v>
      </c>
      <c r="CY90" s="12">
        <f t="shared" si="19"/>
        <v>4</v>
      </c>
      <c r="CZ90" s="10">
        <v>0</v>
      </c>
      <c r="DA90" s="10">
        <f t="shared" si="36"/>
        <v>5</v>
      </c>
      <c r="DB90" s="10">
        <v>113</v>
      </c>
      <c r="DC90" s="10">
        <f t="shared" si="0"/>
        <v>1784</v>
      </c>
      <c r="DD90" s="10"/>
      <c r="DE90" s="10"/>
      <c r="DF90" s="10">
        <v>0</v>
      </c>
      <c r="DG90" s="10">
        <f t="shared" si="37"/>
        <v>0</v>
      </c>
      <c r="DH90" s="10"/>
      <c r="DI90" s="10"/>
      <c r="DJ90" s="10"/>
      <c r="DK90" s="10"/>
      <c r="DL90" s="10">
        <v>2</v>
      </c>
      <c r="DM90" s="10">
        <f t="shared" si="20"/>
        <v>6</v>
      </c>
      <c r="DN90" s="10"/>
      <c r="DO90" s="10"/>
      <c r="DP90" s="10"/>
      <c r="DQ90" s="10"/>
      <c r="DR90" s="12">
        <v>8</v>
      </c>
      <c r="DS90" s="12">
        <f t="shared" si="21"/>
        <v>23</v>
      </c>
      <c r="DT90" s="10">
        <v>2</v>
      </c>
      <c r="DU90" s="10">
        <f t="shared" si="11"/>
        <v>11</v>
      </c>
      <c r="DV90" s="10"/>
      <c r="DW90" s="10"/>
      <c r="DX90" s="10"/>
      <c r="DY90" s="10"/>
      <c r="DZ90" s="10"/>
      <c r="EA90" s="10"/>
      <c r="EB90" s="10"/>
      <c r="EC90" s="10"/>
      <c r="ED90" s="10">
        <v>38</v>
      </c>
      <c r="EE90" s="10">
        <f t="shared" si="3"/>
        <v>581</v>
      </c>
      <c r="EF90" s="10"/>
      <c r="EG90" s="10"/>
      <c r="EH90" s="10">
        <v>0</v>
      </c>
      <c r="EI90" s="10">
        <f t="shared" si="28"/>
        <v>2</v>
      </c>
      <c r="EJ90" s="10"/>
      <c r="EK90" s="10"/>
      <c r="EL90" s="10">
        <v>0</v>
      </c>
      <c r="EM90" s="10">
        <f t="shared" si="38"/>
        <v>0</v>
      </c>
      <c r="EN90" s="10"/>
      <c r="EO90" s="10"/>
      <c r="EP90" s="10">
        <v>8</v>
      </c>
      <c r="EQ90" s="10">
        <f t="shared" si="45"/>
        <v>8</v>
      </c>
      <c r="ER90" s="10"/>
      <c r="ES90" s="10"/>
      <c r="ET90" s="10"/>
      <c r="EU90" s="10"/>
      <c r="EV90" s="12">
        <v>0</v>
      </c>
      <c r="EW90" s="12">
        <v>0</v>
      </c>
      <c r="EX90" s="12">
        <v>0</v>
      </c>
      <c r="EY90" s="12">
        <f t="shared" si="39"/>
        <v>3</v>
      </c>
      <c r="EZ90" s="12"/>
      <c r="FA90" s="12"/>
      <c r="FB90" s="12">
        <v>66</v>
      </c>
      <c r="FC90" s="13">
        <f t="shared" si="5"/>
        <v>841</v>
      </c>
      <c r="FD90" s="13">
        <v>0</v>
      </c>
      <c r="FE90" s="12">
        <v>0</v>
      </c>
      <c r="FF90" s="10"/>
      <c r="FG90" s="10"/>
      <c r="FH90" s="10"/>
      <c r="FI90" s="10"/>
      <c r="FJ90" s="10"/>
      <c r="FK90" s="10"/>
      <c r="FL90" s="10">
        <v>92</v>
      </c>
      <c r="FM90" s="10">
        <f t="shared" si="46"/>
        <v>93</v>
      </c>
      <c r="FN90" s="12">
        <v>1</v>
      </c>
      <c r="FO90" s="12">
        <f t="shared" si="40"/>
        <v>4</v>
      </c>
      <c r="FP90" s="10">
        <v>0</v>
      </c>
      <c r="FQ90" s="10">
        <f t="shared" si="41"/>
        <v>0</v>
      </c>
      <c r="FR90" s="10"/>
      <c r="FS90" s="10"/>
      <c r="FT90" s="10"/>
      <c r="FU90" s="10"/>
      <c r="FV90" s="10">
        <v>0</v>
      </c>
      <c r="FW90" s="10">
        <f t="shared" si="42"/>
        <v>0</v>
      </c>
      <c r="FX90" s="10"/>
      <c r="FY90" s="10"/>
      <c r="FZ90" s="10"/>
      <c r="GA90" s="10"/>
      <c r="GB90" s="10"/>
      <c r="GC90" s="10"/>
      <c r="GD90" s="10"/>
      <c r="GE90" s="10"/>
      <c r="GF90" s="10">
        <v>3</v>
      </c>
      <c r="GG90" s="10">
        <f t="shared" si="6"/>
        <v>101</v>
      </c>
    </row>
    <row r="91" spans="1:189" ht="14.25" customHeight="1" x14ac:dyDescent="0.2">
      <c r="A91" s="115">
        <v>44054</v>
      </c>
      <c r="B91" s="10"/>
      <c r="C91" s="10"/>
      <c r="D91" s="10"/>
      <c r="E91" s="10"/>
      <c r="F91" s="10">
        <v>0</v>
      </c>
      <c r="G91" s="10">
        <f t="shared" si="9"/>
        <v>15</v>
      </c>
      <c r="H91" s="10">
        <v>2</v>
      </c>
      <c r="I91" s="10">
        <f t="shared" si="24"/>
        <v>158</v>
      </c>
      <c r="J91" s="10"/>
      <c r="K91" s="10"/>
      <c r="L91" s="10"/>
      <c r="M91" s="10"/>
      <c r="N91" s="10">
        <v>0</v>
      </c>
      <c r="O91" s="114">
        <f t="shared" si="29"/>
        <v>7</v>
      </c>
      <c r="P91" s="10"/>
      <c r="Q91" s="11"/>
      <c r="R91" s="11">
        <v>0</v>
      </c>
      <c r="S91" s="11">
        <v>0</v>
      </c>
      <c r="T91" s="10">
        <v>0</v>
      </c>
      <c r="U91" s="10">
        <f t="shared" si="30"/>
        <v>1</v>
      </c>
      <c r="V91" s="10">
        <v>0</v>
      </c>
      <c r="W91" s="10">
        <f t="shared" si="25"/>
        <v>1</v>
      </c>
      <c r="X91" s="10"/>
      <c r="Y91" s="10"/>
      <c r="Z91" s="10">
        <v>0</v>
      </c>
      <c r="AA91" s="10">
        <f t="shared" si="43"/>
        <v>0</v>
      </c>
      <c r="AB91" s="10">
        <v>0</v>
      </c>
      <c r="AC91" s="10">
        <f t="shared" si="13"/>
        <v>1</v>
      </c>
      <c r="AD91" s="11"/>
      <c r="AE91" s="11"/>
      <c r="AF91" s="10"/>
      <c r="AG91" s="10"/>
      <c r="AH91" s="10"/>
      <c r="AI91" s="10"/>
      <c r="AJ91" s="10">
        <v>2</v>
      </c>
      <c r="AK91" s="10">
        <f t="shared" si="14"/>
        <v>2</v>
      </c>
      <c r="AL91" s="10">
        <v>0</v>
      </c>
      <c r="AM91" s="10">
        <f t="shared" si="26"/>
        <v>5</v>
      </c>
      <c r="AN91" s="10">
        <v>13</v>
      </c>
      <c r="AO91" s="10">
        <f t="shared" si="15"/>
        <v>1027</v>
      </c>
      <c r="AP91" s="10">
        <v>0</v>
      </c>
      <c r="AQ91" s="10">
        <f t="shared" si="44"/>
        <v>55</v>
      </c>
      <c r="AR91" s="10"/>
      <c r="AS91" s="10"/>
      <c r="AT91" s="10">
        <v>0</v>
      </c>
      <c r="AU91" s="10">
        <f t="shared" si="31"/>
        <v>0</v>
      </c>
      <c r="AV91" s="10">
        <v>0</v>
      </c>
      <c r="AW91" s="10">
        <f t="shared" si="27"/>
        <v>10</v>
      </c>
      <c r="AX91" s="10">
        <v>0</v>
      </c>
      <c r="AY91" s="10">
        <f t="shared" si="23"/>
        <v>6</v>
      </c>
      <c r="AZ91" s="10"/>
      <c r="BA91" s="10"/>
      <c r="BB91" s="10"/>
      <c r="BC91" s="10"/>
      <c r="BD91" s="10">
        <v>2</v>
      </c>
      <c r="BE91" s="10">
        <f t="shared" si="2"/>
        <v>43</v>
      </c>
      <c r="BF91" s="10">
        <v>0</v>
      </c>
      <c r="BG91" s="10">
        <f t="shared" si="10"/>
        <v>3</v>
      </c>
      <c r="BH91" s="12">
        <v>0</v>
      </c>
      <c r="BI91" s="12">
        <f t="shared" si="32"/>
        <v>0</v>
      </c>
      <c r="BJ91" s="12">
        <v>0</v>
      </c>
      <c r="BK91" s="12">
        <f t="shared" si="33"/>
        <v>0</v>
      </c>
      <c r="BL91" s="12"/>
      <c r="BM91" s="12"/>
      <c r="BN91" s="10"/>
      <c r="BO91" s="10"/>
      <c r="BP91" s="10"/>
      <c r="BQ91" s="10"/>
      <c r="BR91" s="10"/>
      <c r="BS91" s="10"/>
      <c r="BT91" s="12">
        <v>0</v>
      </c>
      <c r="BU91" s="12">
        <f t="shared" si="16"/>
        <v>1</v>
      </c>
      <c r="BV91" s="10"/>
      <c r="BW91" s="10"/>
      <c r="BX91" s="10">
        <v>0</v>
      </c>
      <c r="BY91" s="10">
        <f t="shared" si="34"/>
        <v>2</v>
      </c>
      <c r="BZ91" s="10"/>
      <c r="CA91" s="10"/>
      <c r="CB91" s="10">
        <v>0</v>
      </c>
      <c r="CC91" s="10">
        <f t="shared" si="8"/>
        <v>2</v>
      </c>
      <c r="CD91" s="10"/>
      <c r="CE91" s="10"/>
      <c r="CF91" s="10"/>
      <c r="CG91" s="10"/>
      <c r="CH91" s="10"/>
      <c r="CI91" s="10"/>
      <c r="CJ91" s="10">
        <v>0</v>
      </c>
      <c r="CK91" s="10">
        <f t="shared" si="17"/>
        <v>8</v>
      </c>
      <c r="CL91" s="10"/>
      <c r="CM91" s="10"/>
      <c r="CN91" s="10"/>
      <c r="CO91" s="10"/>
      <c r="CP91" s="10"/>
      <c r="CQ91" s="10"/>
      <c r="CR91" s="10"/>
      <c r="CS91" s="10"/>
      <c r="CT91" s="11">
        <v>0</v>
      </c>
      <c r="CU91" s="12">
        <f t="shared" si="35"/>
        <v>0</v>
      </c>
      <c r="CV91" s="10">
        <v>0</v>
      </c>
      <c r="CW91" s="10">
        <f t="shared" si="18"/>
        <v>8</v>
      </c>
      <c r="CX91" s="12">
        <v>0</v>
      </c>
      <c r="CY91" s="12">
        <f t="shared" si="19"/>
        <v>4</v>
      </c>
      <c r="CZ91" s="10">
        <v>0</v>
      </c>
      <c r="DA91" s="10">
        <f t="shared" si="36"/>
        <v>5</v>
      </c>
      <c r="DB91" s="10">
        <v>27</v>
      </c>
      <c r="DC91" s="10">
        <f t="shared" si="0"/>
        <v>1811</v>
      </c>
      <c r="DD91" s="10"/>
      <c r="DE91" s="10"/>
      <c r="DF91" s="10">
        <v>0</v>
      </c>
      <c r="DG91" s="10">
        <f t="shared" si="37"/>
        <v>0</v>
      </c>
      <c r="DH91" s="10"/>
      <c r="DI91" s="10"/>
      <c r="DJ91" s="10"/>
      <c r="DK91" s="10"/>
      <c r="DL91" s="10">
        <v>0</v>
      </c>
      <c r="DM91" s="10">
        <f t="shared" si="20"/>
        <v>6</v>
      </c>
      <c r="DN91" s="10"/>
      <c r="DO91" s="10"/>
      <c r="DP91" s="10"/>
      <c r="DQ91" s="10"/>
      <c r="DR91" s="12">
        <v>0</v>
      </c>
      <c r="DS91" s="12">
        <f t="shared" si="21"/>
        <v>23</v>
      </c>
      <c r="DT91" s="10">
        <v>0</v>
      </c>
      <c r="DU91" s="10">
        <f t="shared" si="11"/>
        <v>11</v>
      </c>
      <c r="DV91" s="10"/>
      <c r="DW91" s="10"/>
      <c r="DX91" s="10"/>
      <c r="DY91" s="10"/>
      <c r="DZ91" s="10"/>
      <c r="EA91" s="10"/>
      <c r="EB91" s="10"/>
      <c r="EC91" s="10"/>
      <c r="ED91" s="10">
        <v>16</v>
      </c>
      <c r="EE91" s="10">
        <f t="shared" si="3"/>
        <v>597</v>
      </c>
      <c r="EF91" s="10"/>
      <c r="EG91" s="10"/>
      <c r="EH91" s="10">
        <v>0</v>
      </c>
      <c r="EI91" s="10">
        <f t="shared" si="28"/>
        <v>2</v>
      </c>
      <c r="EJ91" s="10"/>
      <c r="EK91" s="10"/>
      <c r="EL91" s="10">
        <v>0</v>
      </c>
      <c r="EM91" s="10">
        <f t="shared" si="38"/>
        <v>0</v>
      </c>
      <c r="EN91" s="10"/>
      <c r="EO91" s="10"/>
      <c r="EP91" s="10">
        <v>4</v>
      </c>
      <c r="EQ91" s="10">
        <f t="shared" si="45"/>
        <v>12</v>
      </c>
      <c r="ER91" s="10"/>
      <c r="ES91" s="10"/>
      <c r="ET91" s="10"/>
      <c r="EU91" s="10"/>
      <c r="EV91" s="12">
        <v>0</v>
      </c>
      <c r="EW91" s="12">
        <v>0</v>
      </c>
      <c r="EX91" s="12">
        <v>0</v>
      </c>
      <c r="EY91" s="12">
        <f t="shared" si="39"/>
        <v>3</v>
      </c>
      <c r="EZ91" s="12"/>
      <c r="FA91" s="12"/>
      <c r="FB91" s="12">
        <v>15</v>
      </c>
      <c r="FC91" s="13">
        <f t="shared" si="5"/>
        <v>856</v>
      </c>
      <c r="FD91" s="13">
        <v>0</v>
      </c>
      <c r="FE91" s="12">
        <v>0</v>
      </c>
      <c r="FF91" s="10"/>
      <c r="FG91" s="10"/>
      <c r="FH91" s="10"/>
      <c r="FI91" s="10"/>
      <c r="FJ91" s="10"/>
      <c r="FK91" s="10"/>
      <c r="FL91" s="10">
        <v>35</v>
      </c>
      <c r="FM91" s="10">
        <f t="shared" si="46"/>
        <v>128</v>
      </c>
      <c r="FN91" s="12">
        <v>0</v>
      </c>
      <c r="FO91" s="12">
        <f t="shared" si="40"/>
        <v>4</v>
      </c>
      <c r="FP91" s="10">
        <v>0</v>
      </c>
      <c r="FQ91" s="10">
        <f t="shared" si="41"/>
        <v>0</v>
      </c>
      <c r="FR91" s="10"/>
      <c r="FS91" s="10"/>
      <c r="FT91" s="10"/>
      <c r="FU91" s="10"/>
      <c r="FV91" s="10">
        <v>0</v>
      </c>
      <c r="FW91" s="10">
        <f t="shared" si="42"/>
        <v>0</v>
      </c>
      <c r="FX91" s="10"/>
      <c r="FY91" s="10"/>
      <c r="FZ91" s="10"/>
      <c r="GA91" s="10"/>
      <c r="GB91" s="10"/>
      <c r="GC91" s="10"/>
      <c r="GD91" s="10"/>
      <c r="GE91" s="10"/>
      <c r="GF91" s="10">
        <v>2</v>
      </c>
      <c r="GG91" s="10">
        <f t="shared" si="6"/>
        <v>103</v>
      </c>
    </row>
    <row r="92" spans="1:189" ht="14.25" customHeight="1" x14ac:dyDescent="0.2">
      <c r="A92" s="115">
        <v>44055</v>
      </c>
      <c r="B92" s="10"/>
      <c r="C92" s="10"/>
      <c r="D92" s="10"/>
      <c r="E92" s="10"/>
      <c r="F92" s="10">
        <v>0</v>
      </c>
      <c r="G92" s="10">
        <f t="shared" si="9"/>
        <v>15</v>
      </c>
      <c r="H92" s="10">
        <v>0</v>
      </c>
      <c r="I92" s="10">
        <f t="shared" si="24"/>
        <v>158</v>
      </c>
      <c r="J92" s="10"/>
      <c r="K92" s="10"/>
      <c r="L92" s="10"/>
      <c r="M92" s="10"/>
      <c r="N92" s="10">
        <v>0</v>
      </c>
      <c r="O92" s="114">
        <f t="shared" si="29"/>
        <v>7</v>
      </c>
      <c r="P92" s="10"/>
      <c r="Q92" s="11"/>
      <c r="R92" s="11">
        <v>0</v>
      </c>
      <c r="S92" s="11">
        <v>0</v>
      </c>
      <c r="T92" s="10">
        <v>0</v>
      </c>
      <c r="U92" s="10">
        <f t="shared" si="30"/>
        <v>1</v>
      </c>
      <c r="V92" s="10">
        <v>0</v>
      </c>
      <c r="W92" s="10">
        <f t="shared" si="25"/>
        <v>1</v>
      </c>
      <c r="X92" s="10"/>
      <c r="Y92" s="10"/>
      <c r="Z92" s="10">
        <v>0</v>
      </c>
      <c r="AA92" s="10">
        <f t="shared" si="43"/>
        <v>0</v>
      </c>
      <c r="AB92" s="10">
        <v>0</v>
      </c>
      <c r="AC92" s="10">
        <f t="shared" si="13"/>
        <v>1</v>
      </c>
      <c r="AD92" s="11"/>
      <c r="AE92" s="11"/>
      <c r="AF92" s="10"/>
      <c r="AG92" s="10"/>
      <c r="AH92" s="10"/>
      <c r="AI92" s="10"/>
      <c r="AJ92" s="10">
        <v>0</v>
      </c>
      <c r="AK92" s="10">
        <f t="shared" si="14"/>
        <v>2</v>
      </c>
      <c r="AL92" s="10">
        <v>0</v>
      </c>
      <c r="AM92" s="10">
        <f t="shared" si="26"/>
        <v>5</v>
      </c>
      <c r="AN92" s="10">
        <v>1</v>
      </c>
      <c r="AO92" s="10">
        <f t="shared" si="15"/>
        <v>1028</v>
      </c>
      <c r="AP92" s="10">
        <v>0</v>
      </c>
      <c r="AQ92" s="10">
        <f t="shared" si="44"/>
        <v>55</v>
      </c>
      <c r="AR92" s="10"/>
      <c r="AS92" s="10"/>
      <c r="AT92" s="10">
        <v>0</v>
      </c>
      <c r="AU92" s="10">
        <f t="shared" si="31"/>
        <v>0</v>
      </c>
      <c r="AV92" s="10">
        <v>0</v>
      </c>
      <c r="AW92" s="10">
        <f t="shared" si="27"/>
        <v>10</v>
      </c>
      <c r="AX92" s="10">
        <v>0</v>
      </c>
      <c r="AY92" s="10">
        <f t="shared" si="23"/>
        <v>6</v>
      </c>
      <c r="AZ92" s="10"/>
      <c r="BA92" s="10"/>
      <c r="BB92" s="10"/>
      <c r="BC92" s="10"/>
      <c r="BD92" s="10">
        <v>0</v>
      </c>
      <c r="BE92" s="10">
        <f t="shared" si="2"/>
        <v>43</v>
      </c>
      <c r="BF92" s="10">
        <v>0</v>
      </c>
      <c r="BG92" s="10">
        <f t="shared" si="10"/>
        <v>3</v>
      </c>
      <c r="BH92" s="12">
        <v>0</v>
      </c>
      <c r="BI92" s="12">
        <f t="shared" si="32"/>
        <v>0</v>
      </c>
      <c r="BJ92" s="12">
        <v>0</v>
      </c>
      <c r="BK92" s="12">
        <f>SUM(BJ92+BK91)</f>
        <v>0</v>
      </c>
      <c r="BL92" s="12"/>
      <c r="BM92" s="12"/>
      <c r="BN92" s="10"/>
      <c r="BO92" s="10"/>
      <c r="BP92" s="10"/>
      <c r="BQ92" s="10"/>
      <c r="BR92" s="10"/>
      <c r="BS92" s="10"/>
      <c r="BT92" s="12">
        <v>0</v>
      </c>
      <c r="BU92" s="12">
        <f t="shared" si="16"/>
        <v>1</v>
      </c>
      <c r="BV92" s="10"/>
      <c r="BW92" s="10"/>
      <c r="BX92" s="10">
        <v>0</v>
      </c>
      <c r="BY92" s="10">
        <f t="shared" si="34"/>
        <v>2</v>
      </c>
      <c r="BZ92" s="10"/>
      <c r="CA92" s="10"/>
      <c r="CB92" s="10">
        <v>0</v>
      </c>
      <c r="CC92" s="10">
        <f t="shared" si="8"/>
        <v>2</v>
      </c>
      <c r="CD92" s="10"/>
      <c r="CE92" s="10"/>
      <c r="CF92" s="10"/>
      <c r="CG92" s="10"/>
      <c r="CH92" s="10"/>
      <c r="CI92" s="10"/>
      <c r="CJ92" s="10">
        <v>0</v>
      </c>
      <c r="CK92" s="10">
        <f t="shared" si="17"/>
        <v>8</v>
      </c>
      <c r="CL92" s="10"/>
      <c r="CM92" s="10"/>
      <c r="CN92" s="10"/>
      <c r="CO92" s="10"/>
      <c r="CP92" s="10"/>
      <c r="CQ92" s="10"/>
      <c r="CR92" s="10"/>
      <c r="CS92" s="10"/>
      <c r="CT92" s="11">
        <v>0</v>
      </c>
      <c r="CU92" s="12">
        <f t="shared" si="35"/>
        <v>0</v>
      </c>
      <c r="CV92" s="10">
        <v>0</v>
      </c>
      <c r="CW92" s="10">
        <f t="shared" si="18"/>
        <v>8</v>
      </c>
      <c r="CX92" s="12">
        <v>0</v>
      </c>
      <c r="CY92" s="12">
        <f t="shared" si="19"/>
        <v>4</v>
      </c>
      <c r="CZ92" s="10">
        <v>0</v>
      </c>
      <c r="DA92" s="10">
        <f t="shared" si="36"/>
        <v>5</v>
      </c>
      <c r="DB92" s="10">
        <v>5</v>
      </c>
      <c r="DC92" s="10">
        <f t="shared" si="0"/>
        <v>1816</v>
      </c>
      <c r="DD92" s="10"/>
      <c r="DE92" s="10"/>
      <c r="DF92" s="10">
        <v>0</v>
      </c>
      <c r="DG92" s="10">
        <f t="shared" si="37"/>
        <v>0</v>
      </c>
      <c r="DH92" s="10"/>
      <c r="DI92" s="10"/>
      <c r="DJ92" s="10"/>
      <c r="DK92" s="10"/>
      <c r="DL92" s="10">
        <v>0</v>
      </c>
      <c r="DM92" s="10">
        <f t="shared" si="20"/>
        <v>6</v>
      </c>
      <c r="DN92" s="10"/>
      <c r="DO92" s="10"/>
      <c r="DP92" s="10"/>
      <c r="DQ92" s="10"/>
      <c r="DR92" s="12">
        <v>0</v>
      </c>
      <c r="DS92" s="12">
        <f t="shared" si="21"/>
        <v>23</v>
      </c>
      <c r="DT92" s="10">
        <v>0</v>
      </c>
      <c r="DU92" s="10">
        <f t="shared" si="11"/>
        <v>11</v>
      </c>
      <c r="DV92" s="10"/>
      <c r="DW92" s="10"/>
      <c r="DX92" s="10"/>
      <c r="DY92" s="10"/>
      <c r="DZ92" s="10"/>
      <c r="EA92" s="10"/>
      <c r="EB92" s="10"/>
      <c r="EC92" s="10"/>
      <c r="ED92" s="10">
        <v>6</v>
      </c>
      <c r="EE92" s="10">
        <f t="shared" si="3"/>
        <v>603</v>
      </c>
      <c r="EF92" s="10"/>
      <c r="EG92" s="10"/>
      <c r="EH92" s="10">
        <v>0</v>
      </c>
      <c r="EI92" s="10">
        <f t="shared" si="28"/>
        <v>2</v>
      </c>
      <c r="EJ92" s="10"/>
      <c r="EK92" s="10"/>
      <c r="EL92" s="10">
        <v>0</v>
      </c>
      <c r="EM92" s="10">
        <f t="shared" si="38"/>
        <v>0</v>
      </c>
      <c r="EN92" s="10"/>
      <c r="EO92" s="10"/>
      <c r="EP92" s="10">
        <v>0</v>
      </c>
      <c r="EQ92" s="10">
        <f t="shared" si="45"/>
        <v>12</v>
      </c>
      <c r="ER92" s="10"/>
      <c r="ES92" s="10"/>
      <c r="ET92" s="10"/>
      <c r="EU92" s="10"/>
      <c r="EV92" s="12">
        <v>0</v>
      </c>
      <c r="EW92" s="12">
        <v>0</v>
      </c>
      <c r="EX92" s="12">
        <v>0</v>
      </c>
      <c r="EY92" s="12">
        <f t="shared" si="39"/>
        <v>3</v>
      </c>
      <c r="EZ92" s="12"/>
      <c r="FA92" s="12"/>
      <c r="FB92" s="12">
        <v>2</v>
      </c>
      <c r="FC92" s="13">
        <f t="shared" si="5"/>
        <v>858</v>
      </c>
      <c r="FD92" s="13">
        <v>0</v>
      </c>
      <c r="FE92" s="12">
        <v>0</v>
      </c>
      <c r="FF92" s="10"/>
      <c r="FG92" s="10"/>
      <c r="FH92" s="10"/>
      <c r="FI92" s="10"/>
      <c r="FJ92" s="10"/>
      <c r="FK92" s="10"/>
      <c r="FL92" s="10">
        <v>15</v>
      </c>
      <c r="FM92" s="10">
        <f t="shared" si="46"/>
        <v>143</v>
      </c>
      <c r="FN92" s="12">
        <v>0</v>
      </c>
      <c r="FO92" s="12">
        <f t="shared" si="40"/>
        <v>4</v>
      </c>
      <c r="FP92" s="10">
        <v>0</v>
      </c>
      <c r="FQ92" s="10">
        <f t="shared" si="41"/>
        <v>0</v>
      </c>
      <c r="FR92" s="10"/>
      <c r="FS92" s="10"/>
      <c r="FT92" s="10"/>
      <c r="FU92" s="10"/>
      <c r="FV92" s="10">
        <v>0</v>
      </c>
      <c r="FW92" s="10">
        <f t="shared" si="42"/>
        <v>0</v>
      </c>
      <c r="FX92" s="10"/>
      <c r="FY92" s="10"/>
      <c r="FZ92" s="10"/>
      <c r="GA92" s="10"/>
      <c r="GB92" s="10"/>
      <c r="GC92" s="10"/>
      <c r="GD92" s="10"/>
      <c r="GE92" s="10"/>
      <c r="GF92" s="10">
        <v>2</v>
      </c>
      <c r="GG92" s="10">
        <f t="shared" si="6"/>
        <v>105</v>
      </c>
    </row>
    <row r="93" spans="1:189" ht="14.25" customHeight="1" x14ac:dyDescent="0.2">
      <c r="A93" s="115">
        <v>44056</v>
      </c>
      <c r="B93" s="10"/>
      <c r="C93" s="10"/>
      <c r="D93" s="10"/>
      <c r="E93" s="10"/>
      <c r="F93" s="10">
        <v>0</v>
      </c>
      <c r="G93" s="10">
        <f t="shared" si="9"/>
        <v>15</v>
      </c>
      <c r="H93" s="10">
        <v>0</v>
      </c>
      <c r="I93" s="10">
        <f t="shared" si="24"/>
        <v>158</v>
      </c>
      <c r="J93" s="10"/>
      <c r="K93" s="10"/>
      <c r="L93" s="10"/>
      <c r="M93" s="10"/>
      <c r="N93" s="10">
        <v>0</v>
      </c>
      <c r="O93" s="114">
        <f t="shared" si="29"/>
        <v>7</v>
      </c>
      <c r="P93" s="10"/>
      <c r="Q93" s="11"/>
      <c r="R93" s="11">
        <v>0</v>
      </c>
      <c r="S93" s="11">
        <v>0</v>
      </c>
      <c r="T93" s="10">
        <v>0</v>
      </c>
      <c r="U93" s="10">
        <f t="shared" si="30"/>
        <v>1</v>
      </c>
      <c r="V93" s="10">
        <v>0</v>
      </c>
      <c r="W93" s="10">
        <f t="shared" si="25"/>
        <v>1</v>
      </c>
      <c r="X93" s="10"/>
      <c r="Y93" s="10"/>
      <c r="Z93" s="10">
        <v>0</v>
      </c>
      <c r="AA93" s="10">
        <f t="shared" si="43"/>
        <v>0</v>
      </c>
      <c r="AB93" s="10">
        <v>0</v>
      </c>
      <c r="AC93" s="10">
        <f t="shared" si="13"/>
        <v>1</v>
      </c>
      <c r="AD93" s="11"/>
      <c r="AE93" s="11"/>
      <c r="AF93" s="10"/>
      <c r="AG93" s="10"/>
      <c r="AH93" s="10"/>
      <c r="AI93" s="10"/>
      <c r="AJ93" s="10">
        <v>0</v>
      </c>
      <c r="AK93" s="10">
        <f t="shared" si="14"/>
        <v>2</v>
      </c>
      <c r="AL93" s="10">
        <v>0</v>
      </c>
      <c r="AM93" s="10">
        <f t="shared" si="26"/>
        <v>5</v>
      </c>
      <c r="AN93" s="10">
        <v>7</v>
      </c>
      <c r="AO93" s="10">
        <f t="shared" si="15"/>
        <v>1035</v>
      </c>
      <c r="AP93" s="10">
        <v>1</v>
      </c>
      <c r="AQ93" s="10">
        <f t="shared" si="44"/>
        <v>56</v>
      </c>
      <c r="AR93" s="10"/>
      <c r="AS93" s="10"/>
      <c r="AT93" s="10">
        <v>0</v>
      </c>
      <c r="AU93" s="10">
        <f t="shared" si="31"/>
        <v>0</v>
      </c>
      <c r="AV93" s="10">
        <v>0</v>
      </c>
      <c r="AW93" s="10">
        <f t="shared" si="27"/>
        <v>10</v>
      </c>
      <c r="AX93" s="10">
        <v>0</v>
      </c>
      <c r="AY93" s="10">
        <f t="shared" si="23"/>
        <v>6</v>
      </c>
      <c r="AZ93" s="10"/>
      <c r="BA93" s="10"/>
      <c r="BB93" s="10"/>
      <c r="BC93" s="10"/>
      <c r="BD93" s="10">
        <v>0</v>
      </c>
      <c r="BE93" s="10">
        <f t="shared" si="2"/>
        <v>43</v>
      </c>
      <c r="BF93" s="10">
        <v>0</v>
      </c>
      <c r="BG93" s="10">
        <f t="shared" si="10"/>
        <v>3</v>
      </c>
      <c r="BH93" s="12">
        <v>0</v>
      </c>
      <c r="BI93" s="12">
        <f t="shared" si="32"/>
        <v>0</v>
      </c>
      <c r="BJ93" s="12">
        <v>0</v>
      </c>
      <c r="BK93" s="12">
        <f>SUM(BJ93+BK92)</f>
        <v>0</v>
      </c>
      <c r="BL93" s="12"/>
      <c r="BM93" s="12"/>
      <c r="BN93" s="10"/>
      <c r="BO93" s="10"/>
      <c r="BP93" s="10"/>
      <c r="BQ93" s="10"/>
      <c r="BR93" s="10"/>
      <c r="BS93" s="10"/>
      <c r="BT93" s="12">
        <v>0</v>
      </c>
      <c r="BU93" s="12">
        <f t="shared" si="16"/>
        <v>1</v>
      </c>
      <c r="BV93" s="10"/>
      <c r="BW93" s="10"/>
      <c r="BX93" s="10">
        <v>0</v>
      </c>
      <c r="BY93" s="10">
        <f t="shared" si="34"/>
        <v>2</v>
      </c>
      <c r="BZ93" s="10"/>
      <c r="CA93" s="10"/>
      <c r="CB93" s="10">
        <v>0</v>
      </c>
      <c r="CC93" s="10">
        <f t="shared" si="8"/>
        <v>2</v>
      </c>
      <c r="CD93" s="10"/>
      <c r="CE93" s="10"/>
      <c r="CF93" s="10"/>
      <c r="CG93" s="10"/>
      <c r="CH93" s="10"/>
      <c r="CI93" s="10"/>
      <c r="CJ93" s="10">
        <v>0</v>
      </c>
      <c r="CK93" s="10">
        <f t="shared" si="17"/>
        <v>8</v>
      </c>
      <c r="CL93" s="10"/>
      <c r="CM93" s="10"/>
      <c r="CN93" s="10"/>
      <c r="CO93" s="10"/>
      <c r="CP93" s="10"/>
      <c r="CQ93" s="10"/>
      <c r="CR93" s="10"/>
      <c r="CS93" s="10"/>
      <c r="CT93" s="11">
        <v>0</v>
      </c>
      <c r="CU93" s="12">
        <f t="shared" si="35"/>
        <v>0</v>
      </c>
      <c r="CV93" s="10">
        <v>0</v>
      </c>
      <c r="CW93" s="10">
        <f t="shared" si="18"/>
        <v>8</v>
      </c>
      <c r="CX93" s="12">
        <v>0</v>
      </c>
      <c r="CY93" s="12">
        <f t="shared" si="19"/>
        <v>4</v>
      </c>
      <c r="CZ93" s="10">
        <v>0</v>
      </c>
      <c r="DA93" s="10">
        <f t="shared" si="36"/>
        <v>5</v>
      </c>
      <c r="DB93" s="10">
        <v>32</v>
      </c>
      <c r="DC93" s="10">
        <f t="shared" si="0"/>
        <v>1848</v>
      </c>
      <c r="DD93" s="10"/>
      <c r="DE93" s="10"/>
      <c r="DF93" s="10">
        <v>0</v>
      </c>
      <c r="DG93" s="10">
        <f>SUM(DG92+DF93)</f>
        <v>0</v>
      </c>
      <c r="DH93" s="10"/>
      <c r="DI93" s="10"/>
      <c r="DJ93" s="10"/>
      <c r="DK93" s="10"/>
      <c r="DL93" s="10">
        <v>0</v>
      </c>
      <c r="DM93" s="10">
        <f t="shared" si="20"/>
        <v>6</v>
      </c>
      <c r="DN93" s="10"/>
      <c r="DO93" s="10"/>
      <c r="DP93" s="10"/>
      <c r="DQ93" s="10"/>
      <c r="DR93" s="12">
        <v>0</v>
      </c>
      <c r="DS93" s="12">
        <f t="shared" si="21"/>
        <v>23</v>
      </c>
      <c r="DT93" s="10">
        <v>0</v>
      </c>
      <c r="DU93" s="10">
        <f t="shared" si="11"/>
        <v>11</v>
      </c>
      <c r="DV93" s="10"/>
      <c r="DW93" s="10"/>
      <c r="DX93" s="10"/>
      <c r="DY93" s="10"/>
      <c r="DZ93" s="10"/>
      <c r="EA93" s="10"/>
      <c r="EB93" s="10"/>
      <c r="EC93" s="10"/>
      <c r="ED93" s="10">
        <v>3</v>
      </c>
      <c r="EE93" s="10">
        <f t="shared" si="3"/>
        <v>606</v>
      </c>
      <c r="EF93" s="10"/>
      <c r="EG93" s="10"/>
      <c r="EH93" s="10">
        <v>0</v>
      </c>
      <c r="EI93" s="10">
        <f t="shared" si="28"/>
        <v>2</v>
      </c>
      <c r="EJ93" s="10"/>
      <c r="EK93" s="10"/>
      <c r="EL93" s="10">
        <v>0</v>
      </c>
      <c r="EM93" s="10">
        <f t="shared" si="38"/>
        <v>0</v>
      </c>
      <c r="EN93" s="10"/>
      <c r="EO93" s="10"/>
      <c r="EP93" s="10">
        <v>9</v>
      </c>
      <c r="EQ93" s="10">
        <f t="shared" si="45"/>
        <v>21</v>
      </c>
      <c r="ER93" s="10"/>
      <c r="ES93" s="10"/>
      <c r="ET93" s="10"/>
      <c r="EU93" s="10"/>
      <c r="EV93" s="12">
        <v>0</v>
      </c>
      <c r="EW93" s="12">
        <v>0</v>
      </c>
      <c r="EX93" s="12">
        <v>0</v>
      </c>
      <c r="EY93" s="12">
        <f t="shared" si="39"/>
        <v>3</v>
      </c>
      <c r="EZ93" s="12"/>
      <c r="FA93" s="12"/>
      <c r="FB93" s="12">
        <v>18</v>
      </c>
      <c r="FC93" s="13">
        <f t="shared" si="5"/>
        <v>876</v>
      </c>
      <c r="FD93" s="13">
        <v>1</v>
      </c>
      <c r="FE93" s="12">
        <v>1</v>
      </c>
      <c r="FF93" s="10"/>
      <c r="FG93" s="10"/>
      <c r="FH93" s="10"/>
      <c r="FI93" s="10"/>
      <c r="FJ93" s="10"/>
      <c r="FK93" s="10"/>
      <c r="FL93" s="10">
        <v>15</v>
      </c>
      <c r="FM93" s="10">
        <f t="shared" si="46"/>
        <v>158</v>
      </c>
      <c r="FN93" s="12">
        <v>0</v>
      </c>
      <c r="FO93" s="12">
        <f t="shared" si="40"/>
        <v>4</v>
      </c>
      <c r="FP93" s="10">
        <v>0</v>
      </c>
      <c r="FQ93" s="10">
        <f t="shared" si="41"/>
        <v>0</v>
      </c>
      <c r="FR93" s="10"/>
      <c r="FS93" s="10"/>
      <c r="FT93" s="10"/>
      <c r="FU93" s="10"/>
      <c r="FV93" s="10">
        <v>0</v>
      </c>
      <c r="FW93" s="10">
        <f t="shared" si="42"/>
        <v>0</v>
      </c>
      <c r="FX93" s="10"/>
      <c r="FY93" s="10"/>
      <c r="FZ93" s="10"/>
      <c r="GA93" s="10"/>
      <c r="GB93" s="10"/>
      <c r="GC93" s="10"/>
      <c r="GD93" s="10"/>
      <c r="GE93" s="10"/>
      <c r="GF93" s="10">
        <v>4</v>
      </c>
      <c r="GG93" s="10">
        <f t="shared" si="6"/>
        <v>109</v>
      </c>
    </row>
    <row r="94" spans="1:189" ht="14.25" customHeight="1" x14ac:dyDescent="0.2">
      <c r="A94" s="115">
        <v>44057</v>
      </c>
      <c r="B94" s="10"/>
      <c r="C94" s="10"/>
      <c r="D94" s="10"/>
      <c r="E94" s="10"/>
      <c r="F94" s="10">
        <v>0</v>
      </c>
      <c r="G94" s="10">
        <f t="shared" si="9"/>
        <v>15</v>
      </c>
      <c r="H94" s="10">
        <v>0</v>
      </c>
      <c r="I94" s="10">
        <f t="shared" si="24"/>
        <v>158</v>
      </c>
      <c r="J94" s="10"/>
      <c r="K94" s="10"/>
      <c r="L94" s="10"/>
      <c r="M94" s="10"/>
      <c r="N94" s="10">
        <v>0</v>
      </c>
      <c r="O94" s="114">
        <f t="shared" si="29"/>
        <v>7</v>
      </c>
      <c r="P94" s="10"/>
      <c r="Q94" s="11"/>
      <c r="R94" s="11">
        <v>0</v>
      </c>
      <c r="S94" s="11">
        <v>0</v>
      </c>
      <c r="T94" s="10">
        <v>0</v>
      </c>
      <c r="U94" s="10">
        <f t="shared" si="30"/>
        <v>1</v>
      </c>
      <c r="V94" s="10">
        <v>0</v>
      </c>
      <c r="W94" s="10">
        <f t="shared" si="25"/>
        <v>1</v>
      </c>
      <c r="X94" s="10"/>
      <c r="Y94" s="10"/>
      <c r="Z94" s="10">
        <v>0</v>
      </c>
      <c r="AA94" s="10">
        <f t="shared" si="43"/>
        <v>0</v>
      </c>
      <c r="AB94" s="10">
        <v>0</v>
      </c>
      <c r="AC94" s="10">
        <f t="shared" si="13"/>
        <v>1</v>
      </c>
      <c r="AD94" s="11"/>
      <c r="AE94" s="11"/>
      <c r="AF94" s="10"/>
      <c r="AG94" s="10"/>
      <c r="AH94" s="10"/>
      <c r="AI94" s="10"/>
      <c r="AJ94" s="10">
        <v>0</v>
      </c>
      <c r="AK94" s="10">
        <f t="shared" si="14"/>
        <v>2</v>
      </c>
      <c r="AL94" s="10">
        <v>0</v>
      </c>
      <c r="AM94" s="10">
        <f t="shared" si="26"/>
        <v>5</v>
      </c>
      <c r="AN94" s="10">
        <v>21</v>
      </c>
      <c r="AO94" s="10">
        <f t="shared" si="15"/>
        <v>1056</v>
      </c>
      <c r="AP94" s="10">
        <v>2</v>
      </c>
      <c r="AQ94" s="10">
        <f t="shared" si="44"/>
        <v>58</v>
      </c>
      <c r="AR94" s="10"/>
      <c r="AS94" s="10"/>
      <c r="AT94" s="10">
        <v>0</v>
      </c>
      <c r="AU94" s="10">
        <f t="shared" si="31"/>
        <v>0</v>
      </c>
      <c r="AV94" s="10">
        <v>0</v>
      </c>
      <c r="AW94" s="10">
        <f t="shared" si="27"/>
        <v>10</v>
      </c>
      <c r="AX94" s="10">
        <v>1</v>
      </c>
      <c r="AY94" s="10">
        <f t="shared" si="23"/>
        <v>7</v>
      </c>
      <c r="AZ94" s="10"/>
      <c r="BA94" s="10"/>
      <c r="BB94" s="10"/>
      <c r="BC94" s="10"/>
      <c r="BD94" s="10">
        <v>0</v>
      </c>
      <c r="BE94" s="10">
        <f t="shared" si="2"/>
        <v>43</v>
      </c>
      <c r="BF94" s="10">
        <v>3</v>
      </c>
      <c r="BG94" s="10">
        <f t="shared" si="10"/>
        <v>6</v>
      </c>
      <c r="BH94" s="12">
        <v>0</v>
      </c>
      <c r="BI94" s="12">
        <f t="shared" si="32"/>
        <v>0</v>
      </c>
      <c r="BJ94" s="12">
        <v>0</v>
      </c>
      <c r="BK94" s="12">
        <f>SUM(BJ94+BK93)</f>
        <v>0</v>
      </c>
      <c r="BL94" s="12"/>
      <c r="BM94" s="12"/>
      <c r="BN94" s="10"/>
      <c r="BO94" s="10"/>
      <c r="BP94" s="10"/>
      <c r="BQ94" s="10"/>
      <c r="BR94" s="10"/>
      <c r="BS94" s="10"/>
      <c r="BT94" s="12">
        <v>0</v>
      </c>
      <c r="BU94" s="12">
        <f t="shared" si="16"/>
        <v>1</v>
      </c>
      <c r="BV94" s="10"/>
      <c r="BW94" s="10"/>
      <c r="BX94" s="10">
        <v>0</v>
      </c>
      <c r="BY94" s="10">
        <f t="shared" si="34"/>
        <v>2</v>
      </c>
      <c r="BZ94" s="10"/>
      <c r="CA94" s="10"/>
      <c r="CB94" s="10">
        <v>0</v>
      </c>
      <c r="CC94" s="10">
        <f t="shared" si="8"/>
        <v>2</v>
      </c>
      <c r="CD94" s="10"/>
      <c r="CE94" s="10"/>
      <c r="CF94" s="10"/>
      <c r="CG94" s="10"/>
      <c r="CH94" s="10"/>
      <c r="CI94" s="10"/>
      <c r="CJ94" s="10">
        <v>0</v>
      </c>
      <c r="CK94" s="10">
        <f t="shared" si="17"/>
        <v>8</v>
      </c>
      <c r="CL94" s="10"/>
      <c r="CM94" s="10"/>
      <c r="CN94" s="10"/>
      <c r="CO94" s="10"/>
      <c r="CP94" s="10"/>
      <c r="CQ94" s="10"/>
      <c r="CR94" s="10"/>
      <c r="CS94" s="10"/>
      <c r="CT94" s="11">
        <v>0</v>
      </c>
      <c r="CU94" s="12">
        <f t="shared" si="35"/>
        <v>0</v>
      </c>
      <c r="CV94" s="10">
        <v>0</v>
      </c>
      <c r="CW94" s="10">
        <f t="shared" si="18"/>
        <v>8</v>
      </c>
      <c r="CX94" s="12">
        <v>0</v>
      </c>
      <c r="CY94" s="12">
        <f t="shared" si="19"/>
        <v>4</v>
      </c>
      <c r="CZ94" s="10">
        <v>0</v>
      </c>
      <c r="DA94" s="10">
        <f t="shared" si="36"/>
        <v>5</v>
      </c>
      <c r="DB94" s="10">
        <v>31</v>
      </c>
      <c r="DC94" s="10">
        <f t="shared" si="0"/>
        <v>1879</v>
      </c>
      <c r="DD94" s="10"/>
      <c r="DE94" s="10"/>
      <c r="DF94" s="10">
        <v>0</v>
      </c>
      <c r="DG94" s="10">
        <f>SUM(DG93+DF94)</f>
        <v>0</v>
      </c>
      <c r="DH94" s="10"/>
      <c r="DI94" s="10"/>
      <c r="DJ94" s="10"/>
      <c r="DK94" s="10"/>
      <c r="DL94" s="10">
        <v>0</v>
      </c>
      <c r="DM94" s="10">
        <f t="shared" si="20"/>
        <v>6</v>
      </c>
      <c r="DN94" s="10"/>
      <c r="DO94" s="10"/>
      <c r="DP94" s="10"/>
      <c r="DQ94" s="10"/>
      <c r="DR94" s="12">
        <v>0</v>
      </c>
      <c r="DS94" s="12">
        <f t="shared" si="21"/>
        <v>23</v>
      </c>
      <c r="DT94" s="10">
        <v>0</v>
      </c>
      <c r="DU94" s="10">
        <f t="shared" si="11"/>
        <v>11</v>
      </c>
      <c r="DV94" s="10"/>
      <c r="DW94" s="10"/>
      <c r="DX94" s="10"/>
      <c r="DY94" s="10"/>
      <c r="DZ94" s="10"/>
      <c r="EA94" s="10"/>
      <c r="EB94" s="10"/>
      <c r="EC94" s="10"/>
      <c r="ED94" s="10">
        <v>16</v>
      </c>
      <c r="EE94" s="10">
        <f t="shared" si="3"/>
        <v>622</v>
      </c>
      <c r="EF94" s="10"/>
      <c r="EG94" s="10"/>
      <c r="EH94" s="10">
        <v>0</v>
      </c>
      <c r="EI94" s="10">
        <f t="shared" si="28"/>
        <v>2</v>
      </c>
      <c r="EJ94" s="10"/>
      <c r="EK94" s="10"/>
      <c r="EL94" s="10">
        <v>0</v>
      </c>
      <c r="EM94" s="10">
        <f t="shared" si="38"/>
        <v>0</v>
      </c>
      <c r="EN94" s="10"/>
      <c r="EO94" s="10"/>
      <c r="EP94" s="10">
        <v>1</v>
      </c>
      <c r="EQ94" s="10">
        <f t="shared" si="45"/>
        <v>22</v>
      </c>
      <c r="ER94" s="10"/>
      <c r="ES94" s="10"/>
      <c r="ET94" s="10"/>
      <c r="EU94" s="10"/>
      <c r="EV94" s="12">
        <v>0</v>
      </c>
      <c r="EW94" s="12">
        <v>0</v>
      </c>
      <c r="EX94" s="12">
        <v>0</v>
      </c>
      <c r="EY94" s="12">
        <f t="shared" si="39"/>
        <v>3</v>
      </c>
      <c r="EZ94" s="12"/>
      <c r="FA94" s="12"/>
      <c r="FB94" s="12">
        <v>3</v>
      </c>
      <c r="FC94" s="13">
        <f t="shared" si="5"/>
        <v>879</v>
      </c>
      <c r="FD94" s="13">
        <v>0</v>
      </c>
      <c r="FE94" s="12">
        <v>1</v>
      </c>
      <c r="FF94" s="10"/>
      <c r="FG94" s="10"/>
      <c r="FH94" s="10"/>
      <c r="FI94" s="10"/>
      <c r="FJ94" s="10"/>
      <c r="FK94" s="10"/>
      <c r="FL94" s="10">
        <v>22</v>
      </c>
      <c r="FM94" s="10">
        <f t="shared" si="46"/>
        <v>180</v>
      </c>
      <c r="FN94" s="12">
        <v>0</v>
      </c>
      <c r="FO94" s="12">
        <f t="shared" si="40"/>
        <v>4</v>
      </c>
      <c r="FP94" s="10">
        <v>0</v>
      </c>
      <c r="FQ94" s="10">
        <f t="shared" si="41"/>
        <v>0</v>
      </c>
      <c r="FR94" s="10"/>
      <c r="FS94" s="10"/>
      <c r="FT94" s="10"/>
      <c r="FU94" s="10"/>
      <c r="FV94" s="10">
        <v>0</v>
      </c>
      <c r="FW94" s="10">
        <f t="shared" si="42"/>
        <v>0</v>
      </c>
      <c r="FX94" s="10"/>
      <c r="FY94" s="10"/>
      <c r="FZ94" s="10"/>
      <c r="GA94" s="10"/>
      <c r="GB94" s="10"/>
      <c r="GC94" s="10"/>
      <c r="GD94" s="10"/>
      <c r="GE94" s="10"/>
      <c r="GF94" s="10">
        <v>5</v>
      </c>
      <c r="GG94" s="10">
        <f t="shared" si="6"/>
        <v>114</v>
      </c>
    </row>
    <row r="95" spans="1:189" ht="14.25" customHeight="1" x14ac:dyDescent="0.2">
      <c r="A95" s="115">
        <v>44058</v>
      </c>
      <c r="B95" s="10"/>
      <c r="C95" s="10"/>
      <c r="D95" s="10"/>
      <c r="E95" s="10"/>
      <c r="F95" s="10"/>
      <c r="G95" s="10">
        <f t="shared" si="9"/>
        <v>15</v>
      </c>
      <c r="H95" s="10"/>
      <c r="I95" s="10">
        <f t="shared" si="24"/>
        <v>158</v>
      </c>
      <c r="J95" s="10"/>
      <c r="K95" s="10"/>
      <c r="L95" s="10"/>
      <c r="M95" s="10"/>
      <c r="N95" s="10"/>
      <c r="O95" s="114">
        <f t="shared" si="29"/>
        <v>7</v>
      </c>
      <c r="P95" s="10"/>
      <c r="Q95" s="11"/>
      <c r="R95" s="11"/>
      <c r="S95" s="11">
        <v>0</v>
      </c>
      <c r="T95" s="10"/>
      <c r="U95" s="10">
        <f t="shared" si="30"/>
        <v>1</v>
      </c>
      <c r="V95" s="10"/>
      <c r="W95" s="10">
        <f t="shared" si="25"/>
        <v>1</v>
      </c>
      <c r="X95" s="10"/>
      <c r="Y95" s="10"/>
      <c r="Z95" s="10"/>
      <c r="AA95" s="10">
        <f t="shared" si="43"/>
        <v>0</v>
      </c>
      <c r="AB95" s="10"/>
      <c r="AC95" s="10">
        <f t="shared" si="13"/>
        <v>1</v>
      </c>
      <c r="AD95" s="11"/>
      <c r="AE95" s="11"/>
      <c r="AF95" s="10"/>
      <c r="AG95" s="10"/>
      <c r="AH95" s="10"/>
      <c r="AI95" s="10"/>
      <c r="AJ95" s="10"/>
      <c r="AK95" s="10">
        <f t="shared" si="14"/>
        <v>2</v>
      </c>
      <c r="AL95" s="10"/>
      <c r="AM95" s="10">
        <f t="shared" si="26"/>
        <v>5</v>
      </c>
      <c r="AN95" s="10"/>
      <c r="AO95" s="10">
        <f t="shared" si="15"/>
        <v>1056</v>
      </c>
      <c r="AP95" s="10"/>
      <c r="AQ95" s="10">
        <f t="shared" si="44"/>
        <v>58</v>
      </c>
      <c r="AR95" s="10"/>
      <c r="AS95" s="10"/>
      <c r="AT95" s="10"/>
      <c r="AU95" s="10">
        <f t="shared" si="31"/>
        <v>0</v>
      </c>
      <c r="AV95" s="10"/>
      <c r="AW95" s="10">
        <f t="shared" si="27"/>
        <v>10</v>
      </c>
      <c r="AX95" s="10"/>
      <c r="AY95" s="10">
        <f t="shared" si="23"/>
        <v>7</v>
      </c>
      <c r="AZ95" s="10"/>
      <c r="BA95" s="10"/>
      <c r="BB95" s="10"/>
      <c r="BC95" s="10"/>
      <c r="BD95" s="10"/>
      <c r="BE95" s="10">
        <f t="shared" si="2"/>
        <v>43</v>
      </c>
      <c r="BF95" s="10"/>
      <c r="BG95" s="10">
        <f t="shared" si="10"/>
        <v>6</v>
      </c>
      <c r="BH95" s="12"/>
      <c r="BI95" s="12">
        <f t="shared" si="32"/>
        <v>0</v>
      </c>
      <c r="BJ95" s="12"/>
      <c r="BK95" s="12">
        <f t="shared" ref="BK95:BK114" si="47">SUM(BJ95+BK94)</f>
        <v>0</v>
      </c>
      <c r="BL95" s="12"/>
      <c r="BM95" s="12"/>
      <c r="BN95" s="10"/>
      <c r="BO95" s="10"/>
      <c r="BP95" s="10"/>
      <c r="BQ95" s="10"/>
      <c r="BR95" s="10"/>
      <c r="BS95" s="10"/>
      <c r="BT95" s="12"/>
      <c r="BU95" s="12">
        <f t="shared" si="16"/>
        <v>1</v>
      </c>
      <c r="BV95" s="10"/>
      <c r="BW95" s="10"/>
      <c r="BX95" s="10"/>
      <c r="BY95" s="10">
        <f t="shared" si="34"/>
        <v>2</v>
      </c>
      <c r="BZ95" s="10"/>
      <c r="CA95" s="10"/>
      <c r="CB95" s="10"/>
      <c r="CC95" s="10">
        <f t="shared" si="8"/>
        <v>2</v>
      </c>
      <c r="CD95" s="10"/>
      <c r="CE95" s="10"/>
      <c r="CF95" s="10"/>
      <c r="CG95" s="10"/>
      <c r="CH95" s="10"/>
      <c r="CI95" s="10"/>
      <c r="CJ95" s="10"/>
      <c r="CK95" s="10">
        <f t="shared" si="17"/>
        <v>8</v>
      </c>
      <c r="CL95" s="10"/>
      <c r="CM95" s="10"/>
      <c r="CN95" s="10"/>
      <c r="CO95" s="10"/>
      <c r="CP95" s="10"/>
      <c r="CQ95" s="10"/>
      <c r="CR95" s="10"/>
      <c r="CS95" s="10"/>
      <c r="CT95" s="11"/>
      <c r="CU95" s="12">
        <f t="shared" si="35"/>
        <v>0</v>
      </c>
      <c r="CV95" s="10"/>
      <c r="CW95" s="10">
        <f t="shared" si="18"/>
        <v>8</v>
      </c>
      <c r="CX95" s="12"/>
      <c r="CY95" s="12">
        <f t="shared" si="19"/>
        <v>4</v>
      </c>
      <c r="CZ95" s="10"/>
      <c r="DA95" s="10">
        <f t="shared" si="36"/>
        <v>5</v>
      </c>
      <c r="DB95" s="10"/>
      <c r="DC95" s="10">
        <f t="shared" si="0"/>
        <v>1879</v>
      </c>
      <c r="DD95" s="10"/>
      <c r="DE95" s="10"/>
      <c r="DF95" s="10"/>
      <c r="DG95" s="10">
        <f t="shared" ref="DG95:DG158" si="48">SUM(DG94+DF95)</f>
        <v>0</v>
      </c>
      <c r="DH95" s="10"/>
      <c r="DI95" s="10"/>
      <c r="DJ95" s="10"/>
      <c r="DK95" s="10"/>
      <c r="DL95" s="10"/>
      <c r="DM95" s="10">
        <f t="shared" si="20"/>
        <v>6</v>
      </c>
      <c r="DN95" s="10"/>
      <c r="DO95" s="10"/>
      <c r="DP95" s="10"/>
      <c r="DQ95" s="10"/>
      <c r="DR95" s="12"/>
      <c r="DS95" s="12">
        <f t="shared" si="21"/>
        <v>23</v>
      </c>
      <c r="DT95" s="10"/>
      <c r="DU95" s="10">
        <f t="shared" si="11"/>
        <v>11</v>
      </c>
      <c r="DV95" s="10"/>
      <c r="DW95" s="10"/>
      <c r="DX95" s="10"/>
      <c r="DY95" s="10"/>
      <c r="DZ95" s="10"/>
      <c r="EA95" s="10"/>
      <c r="EB95" s="10"/>
      <c r="EC95" s="10"/>
      <c r="ED95" s="10"/>
      <c r="EE95" s="10">
        <f t="shared" si="3"/>
        <v>622</v>
      </c>
      <c r="EF95" s="10"/>
      <c r="EG95" s="10"/>
      <c r="EH95" s="10"/>
      <c r="EI95" s="10">
        <f t="shared" si="28"/>
        <v>2</v>
      </c>
      <c r="EJ95" s="10"/>
      <c r="EK95" s="10"/>
      <c r="EL95" s="10"/>
      <c r="EM95" s="10">
        <f t="shared" si="38"/>
        <v>0</v>
      </c>
      <c r="EN95" s="10"/>
      <c r="EO95" s="10"/>
      <c r="EP95" s="10"/>
      <c r="EQ95" s="10">
        <f t="shared" si="45"/>
        <v>22</v>
      </c>
      <c r="ER95" s="10"/>
      <c r="ES95" s="10"/>
      <c r="ET95" s="10"/>
      <c r="EU95" s="10"/>
      <c r="EV95" s="12"/>
      <c r="EW95" s="12">
        <v>0</v>
      </c>
      <c r="EX95" s="12"/>
      <c r="EY95" s="12">
        <f t="shared" si="39"/>
        <v>3</v>
      </c>
      <c r="EZ95" s="12"/>
      <c r="FA95" s="12"/>
      <c r="FB95" s="12"/>
      <c r="FC95" s="13">
        <f t="shared" si="5"/>
        <v>879</v>
      </c>
      <c r="FD95" s="13"/>
      <c r="FE95" s="12">
        <v>1</v>
      </c>
      <c r="FF95" s="10"/>
      <c r="FG95" s="10"/>
      <c r="FH95" s="10"/>
      <c r="FI95" s="10"/>
      <c r="FJ95" s="10"/>
      <c r="FK95" s="10"/>
      <c r="FL95" s="10"/>
      <c r="FM95" s="10">
        <f t="shared" si="46"/>
        <v>180</v>
      </c>
      <c r="FN95" s="12"/>
      <c r="FO95" s="12">
        <f t="shared" si="40"/>
        <v>4</v>
      </c>
      <c r="FP95" s="10"/>
      <c r="FQ95" s="10">
        <f t="shared" si="41"/>
        <v>0</v>
      </c>
      <c r="FR95" s="10"/>
      <c r="FS95" s="10"/>
      <c r="FT95" s="10"/>
      <c r="FU95" s="10"/>
      <c r="FV95" s="10"/>
      <c r="FW95" s="10">
        <f t="shared" si="42"/>
        <v>0</v>
      </c>
      <c r="FX95" s="10"/>
      <c r="FY95" s="10"/>
      <c r="FZ95" s="10"/>
      <c r="GA95" s="10"/>
      <c r="GB95" s="10"/>
      <c r="GC95" s="10"/>
      <c r="GD95" s="10"/>
      <c r="GE95" s="10"/>
      <c r="GF95" s="10"/>
      <c r="GG95" s="10">
        <f t="shared" si="6"/>
        <v>114</v>
      </c>
    </row>
    <row r="96" spans="1:189" ht="14.25" customHeight="1" x14ac:dyDescent="0.2">
      <c r="A96" s="115">
        <v>44059</v>
      </c>
      <c r="B96" s="10"/>
      <c r="C96" s="10"/>
      <c r="D96" s="10"/>
      <c r="E96" s="10"/>
      <c r="F96" s="10"/>
      <c r="G96" s="10">
        <f t="shared" si="9"/>
        <v>15</v>
      </c>
      <c r="H96" s="10"/>
      <c r="I96" s="10">
        <f t="shared" si="24"/>
        <v>158</v>
      </c>
      <c r="J96" s="10"/>
      <c r="K96" s="10"/>
      <c r="L96" s="10"/>
      <c r="M96" s="10"/>
      <c r="N96" s="10"/>
      <c r="O96" s="114">
        <f t="shared" si="29"/>
        <v>7</v>
      </c>
      <c r="P96" s="10"/>
      <c r="Q96" s="11"/>
      <c r="R96" s="11"/>
      <c r="S96" s="11">
        <v>0</v>
      </c>
      <c r="T96" s="10"/>
      <c r="U96" s="10">
        <f t="shared" si="30"/>
        <v>1</v>
      </c>
      <c r="V96" s="10"/>
      <c r="W96" s="10">
        <f t="shared" si="25"/>
        <v>1</v>
      </c>
      <c r="X96" s="10"/>
      <c r="Y96" s="10"/>
      <c r="Z96" s="10"/>
      <c r="AA96" s="10">
        <f t="shared" si="43"/>
        <v>0</v>
      </c>
      <c r="AB96" s="10"/>
      <c r="AC96" s="10">
        <f t="shared" si="13"/>
        <v>1</v>
      </c>
      <c r="AD96" s="11"/>
      <c r="AE96" s="11"/>
      <c r="AF96" s="10"/>
      <c r="AG96" s="10"/>
      <c r="AH96" s="10"/>
      <c r="AI96" s="10"/>
      <c r="AJ96" s="10"/>
      <c r="AK96" s="10">
        <f t="shared" si="14"/>
        <v>2</v>
      </c>
      <c r="AL96" s="10"/>
      <c r="AM96" s="10">
        <f t="shared" si="26"/>
        <v>5</v>
      </c>
      <c r="AN96" s="10"/>
      <c r="AO96" s="10">
        <f t="shared" si="15"/>
        <v>1056</v>
      </c>
      <c r="AP96" s="10"/>
      <c r="AQ96" s="10">
        <f t="shared" si="44"/>
        <v>58</v>
      </c>
      <c r="AR96" s="10"/>
      <c r="AS96" s="10"/>
      <c r="AT96" s="10"/>
      <c r="AU96" s="10">
        <f t="shared" si="31"/>
        <v>0</v>
      </c>
      <c r="AV96" s="10"/>
      <c r="AW96" s="10">
        <f t="shared" si="27"/>
        <v>10</v>
      </c>
      <c r="AX96" s="10"/>
      <c r="AY96" s="10">
        <f t="shared" si="23"/>
        <v>7</v>
      </c>
      <c r="AZ96" s="10"/>
      <c r="BA96" s="10"/>
      <c r="BB96" s="10"/>
      <c r="BC96" s="10"/>
      <c r="BD96" s="10"/>
      <c r="BE96" s="10">
        <f t="shared" si="2"/>
        <v>43</v>
      </c>
      <c r="BF96" s="10"/>
      <c r="BG96" s="10">
        <f t="shared" si="10"/>
        <v>6</v>
      </c>
      <c r="BH96" s="12"/>
      <c r="BI96" s="12">
        <f t="shared" si="32"/>
        <v>0</v>
      </c>
      <c r="BJ96" s="12"/>
      <c r="BK96" s="12">
        <f t="shared" si="47"/>
        <v>0</v>
      </c>
      <c r="BL96" s="12"/>
      <c r="BM96" s="12"/>
      <c r="BN96" s="10"/>
      <c r="BO96" s="10"/>
      <c r="BP96" s="10"/>
      <c r="BQ96" s="10"/>
      <c r="BR96" s="10"/>
      <c r="BS96" s="10"/>
      <c r="BT96" s="12"/>
      <c r="BU96" s="12">
        <f t="shared" si="16"/>
        <v>1</v>
      </c>
      <c r="BV96" s="10"/>
      <c r="BW96" s="10"/>
      <c r="BX96" s="10"/>
      <c r="BY96" s="10">
        <f t="shared" si="34"/>
        <v>2</v>
      </c>
      <c r="BZ96" s="10"/>
      <c r="CA96" s="10"/>
      <c r="CB96" s="10"/>
      <c r="CC96" s="10">
        <f t="shared" si="8"/>
        <v>2</v>
      </c>
      <c r="CD96" s="10"/>
      <c r="CE96" s="10"/>
      <c r="CF96" s="10"/>
      <c r="CG96" s="10"/>
      <c r="CH96" s="10"/>
      <c r="CI96" s="10"/>
      <c r="CJ96" s="10"/>
      <c r="CK96" s="10">
        <f t="shared" si="17"/>
        <v>8</v>
      </c>
      <c r="CL96" s="10"/>
      <c r="CM96" s="10"/>
      <c r="CN96" s="10"/>
      <c r="CO96" s="10"/>
      <c r="CP96" s="10"/>
      <c r="CQ96" s="10"/>
      <c r="CR96" s="10"/>
      <c r="CS96" s="10"/>
      <c r="CT96" s="11"/>
      <c r="CU96" s="12">
        <f t="shared" si="35"/>
        <v>0</v>
      </c>
      <c r="CV96" s="10"/>
      <c r="CW96" s="10">
        <f t="shared" si="18"/>
        <v>8</v>
      </c>
      <c r="CX96" s="12"/>
      <c r="CY96" s="12">
        <f t="shared" si="19"/>
        <v>4</v>
      </c>
      <c r="CZ96" s="10"/>
      <c r="DA96" s="10">
        <f t="shared" si="36"/>
        <v>5</v>
      </c>
      <c r="DB96" s="10"/>
      <c r="DC96" s="10">
        <f t="shared" si="0"/>
        <v>1879</v>
      </c>
      <c r="DD96" s="10"/>
      <c r="DE96" s="10"/>
      <c r="DF96" s="10"/>
      <c r="DG96" s="10">
        <f t="shared" si="48"/>
        <v>0</v>
      </c>
      <c r="DH96" s="10"/>
      <c r="DI96" s="10"/>
      <c r="DJ96" s="10"/>
      <c r="DK96" s="10"/>
      <c r="DL96" s="10"/>
      <c r="DM96" s="10">
        <f t="shared" si="20"/>
        <v>6</v>
      </c>
      <c r="DN96" s="10"/>
      <c r="DO96" s="10"/>
      <c r="DP96" s="10"/>
      <c r="DQ96" s="10"/>
      <c r="DR96" s="12"/>
      <c r="DS96" s="12">
        <f t="shared" si="21"/>
        <v>23</v>
      </c>
      <c r="DT96" s="10"/>
      <c r="DU96" s="10">
        <f t="shared" si="11"/>
        <v>11</v>
      </c>
      <c r="DV96" s="10"/>
      <c r="DW96" s="10"/>
      <c r="DX96" s="10"/>
      <c r="DY96" s="10"/>
      <c r="DZ96" s="10"/>
      <c r="EA96" s="10"/>
      <c r="EB96" s="10"/>
      <c r="EC96" s="10"/>
      <c r="ED96" s="10"/>
      <c r="EE96" s="10">
        <f t="shared" si="3"/>
        <v>622</v>
      </c>
      <c r="EF96" s="10"/>
      <c r="EG96" s="10"/>
      <c r="EH96" s="10"/>
      <c r="EI96" s="10">
        <f t="shared" si="28"/>
        <v>2</v>
      </c>
      <c r="EJ96" s="10"/>
      <c r="EK96" s="10"/>
      <c r="EL96" s="10"/>
      <c r="EM96" s="10">
        <f t="shared" si="38"/>
        <v>0</v>
      </c>
      <c r="EN96" s="10"/>
      <c r="EO96" s="10"/>
      <c r="EP96" s="10"/>
      <c r="EQ96" s="10">
        <f t="shared" si="45"/>
        <v>22</v>
      </c>
      <c r="ER96" s="10"/>
      <c r="ES96" s="10"/>
      <c r="ET96" s="10"/>
      <c r="EU96" s="10"/>
      <c r="EV96" s="12"/>
      <c r="EW96" s="12">
        <v>0</v>
      </c>
      <c r="EX96" s="12"/>
      <c r="EY96" s="12">
        <f t="shared" si="39"/>
        <v>3</v>
      </c>
      <c r="EZ96" s="12"/>
      <c r="FA96" s="12"/>
      <c r="FB96" s="12"/>
      <c r="FC96" s="13">
        <f t="shared" si="5"/>
        <v>879</v>
      </c>
      <c r="FD96" s="13"/>
      <c r="FE96" s="12">
        <v>1</v>
      </c>
      <c r="FF96" s="10"/>
      <c r="FG96" s="10"/>
      <c r="FH96" s="10"/>
      <c r="FI96" s="10"/>
      <c r="FJ96" s="10"/>
      <c r="FK96" s="10"/>
      <c r="FL96" s="10"/>
      <c r="FM96" s="10">
        <f t="shared" si="46"/>
        <v>180</v>
      </c>
      <c r="FN96" s="12"/>
      <c r="FO96" s="12">
        <f t="shared" si="40"/>
        <v>4</v>
      </c>
      <c r="FP96" s="10"/>
      <c r="FQ96" s="10">
        <f t="shared" si="41"/>
        <v>0</v>
      </c>
      <c r="FR96" s="10"/>
      <c r="FS96" s="10"/>
      <c r="FT96" s="10"/>
      <c r="FU96" s="10"/>
      <c r="FV96" s="10"/>
      <c r="FW96" s="10">
        <f t="shared" si="42"/>
        <v>0</v>
      </c>
      <c r="FX96" s="10"/>
      <c r="FY96" s="10"/>
      <c r="FZ96" s="10"/>
      <c r="GA96" s="10"/>
      <c r="GB96" s="10"/>
      <c r="GC96" s="10"/>
      <c r="GD96" s="10"/>
      <c r="GE96" s="10"/>
      <c r="GF96" s="10"/>
      <c r="GG96" s="10">
        <f t="shared" si="6"/>
        <v>114</v>
      </c>
    </row>
    <row r="97" spans="1:189" ht="14.25" customHeight="1" x14ac:dyDescent="0.2">
      <c r="A97" s="115">
        <v>44060</v>
      </c>
      <c r="B97" s="10"/>
      <c r="C97" s="10"/>
      <c r="D97" s="10"/>
      <c r="E97" s="10"/>
      <c r="F97" s="10">
        <v>1</v>
      </c>
      <c r="G97" s="10">
        <f t="shared" si="9"/>
        <v>16</v>
      </c>
      <c r="H97" s="10">
        <v>3</v>
      </c>
      <c r="I97" s="10">
        <f t="shared" si="24"/>
        <v>161</v>
      </c>
      <c r="J97" s="10"/>
      <c r="K97" s="10"/>
      <c r="L97" s="10"/>
      <c r="M97" s="10"/>
      <c r="N97" s="10">
        <v>0</v>
      </c>
      <c r="O97" s="114">
        <f t="shared" si="29"/>
        <v>7</v>
      </c>
      <c r="P97" s="10"/>
      <c r="Q97" s="11"/>
      <c r="R97" s="11">
        <v>1</v>
      </c>
      <c r="S97" s="11">
        <f>R97+S96</f>
        <v>1</v>
      </c>
      <c r="T97" s="10">
        <v>0</v>
      </c>
      <c r="U97" s="10">
        <f t="shared" si="30"/>
        <v>1</v>
      </c>
      <c r="V97" s="10">
        <v>0</v>
      </c>
      <c r="W97" s="10">
        <f t="shared" si="25"/>
        <v>1</v>
      </c>
      <c r="X97" s="10"/>
      <c r="Y97" s="10"/>
      <c r="Z97" s="10">
        <v>1</v>
      </c>
      <c r="AA97" s="10">
        <f t="shared" si="43"/>
        <v>1</v>
      </c>
      <c r="AB97" s="10">
        <v>0</v>
      </c>
      <c r="AC97" s="10">
        <f t="shared" si="13"/>
        <v>1</v>
      </c>
      <c r="AD97" s="11"/>
      <c r="AE97" s="11"/>
      <c r="AF97" s="10"/>
      <c r="AG97" s="10"/>
      <c r="AH97" s="10"/>
      <c r="AI97" s="10"/>
      <c r="AJ97" s="10">
        <v>0</v>
      </c>
      <c r="AK97" s="10">
        <f t="shared" si="14"/>
        <v>2</v>
      </c>
      <c r="AL97" s="10">
        <v>0</v>
      </c>
      <c r="AM97" s="10">
        <f t="shared" si="26"/>
        <v>5</v>
      </c>
      <c r="AN97" s="10">
        <v>32</v>
      </c>
      <c r="AO97" s="10">
        <f t="shared" si="15"/>
        <v>1088</v>
      </c>
      <c r="AP97" s="10">
        <v>14</v>
      </c>
      <c r="AQ97" s="10">
        <f t="shared" si="44"/>
        <v>72</v>
      </c>
      <c r="AR97" s="10"/>
      <c r="AS97" s="10"/>
      <c r="AT97" s="10">
        <v>0</v>
      </c>
      <c r="AU97" s="10">
        <f t="shared" si="31"/>
        <v>0</v>
      </c>
      <c r="AV97" s="10">
        <v>0</v>
      </c>
      <c r="AW97" s="10">
        <f t="shared" si="27"/>
        <v>10</v>
      </c>
      <c r="AX97" s="10">
        <v>2</v>
      </c>
      <c r="AY97" s="10">
        <f t="shared" si="23"/>
        <v>9</v>
      </c>
      <c r="AZ97" s="10"/>
      <c r="BA97" s="10"/>
      <c r="BB97" s="10"/>
      <c r="BC97" s="10"/>
      <c r="BD97" s="10">
        <v>0</v>
      </c>
      <c r="BE97" s="10">
        <f t="shared" si="2"/>
        <v>43</v>
      </c>
      <c r="BF97" s="10">
        <v>0</v>
      </c>
      <c r="BG97" s="10">
        <f t="shared" si="10"/>
        <v>6</v>
      </c>
      <c r="BH97" s="12">
        <v>0</v>
      </c>
      <c r="BI97" s="12">
        <f t="shared" si="32"/>
        <v>0</v>
      </c>
      <c r="BJ97" s="12">
        <v>0</v>
      </c>
      <c r="BK97" s="12">
        <f t="shared" si="47"/>
        <v>0</v>
      </c>
      <c r="BL97" s="12"/>
      <c r="BM97" s="12"/>
      <c r="BN97" s="10"/>
      <c r="BO97" s="10"/>
      <c r="BP97" s="10"/>
      <c r="BQ97" s="10"/>
      <c r="BR97" s="10"/>
      <c r="BS97" s="10"/>
      <c r="BT97" s="12">
        <v>0</v>
      </c>
      <c r="BU97" s="12">
        <f t="shared" si="16"/>
        <v>1</v>
      </c>
      <c r="BV97" s="10"/>
      <c r="BW97" s="10"/>
      <c r="BX97" s="10">
        <v>0</v>
      </c>
      <c r="BY97" s="10">
        <f t="shared" si="34"/>
        <v>2</v>
      </c>
      <c r="BZ97" s="10"/>
      <c r="CA97" s="10"/>
      <c r="CB97" s="10">
        <v>0</v>
      </c>
      <c r="CC97" s="10">
        <f t="shared" si="8"/>
        <v>2</v>
      </c>
      <c r="CD97" s="10"/>
      <c r="CE97" s="10"/>
      <c r="CF97" s="10"/>
      <c r="CG97" s="10"/>
      <c r="CH97" s="10"/>
      <c r="CI97" s="10"/>
      <c r="CJ97" s="10">
        <v>0</v>
      </c>
      <c r="CK97" s="10">
        <f t="shared" si="17"/>
        <v>8</v>
      </c>
      <c r="CL97" s="10"/>
      <c r="CM97" s="10"/>
      <c r="CN97" s="10"/>
      <c r="CO97" s="10"/>
      <c r="CP97" s="10"/>
      <c r="CQ97" s="10"/>
      <c r="CR97" s="10"/>
      <c r="CS97" s="10"/>
      <c r="CT97" s="11">
        <v>0</v>
      </c>
      <c r="CU97" s="12">
        <f t="shared" si="35"/>
        <v>0</v>
      </c>
      <c r="CV97" s="10">
        <v>2</v>
      </c>
      <c r="CW97" s="10">
        <f t="shared" si="18"/>
        <v>10</v>
      </c>
      <c r="CX97" s="12">
        <v>0</v>
      </c>
      <c r="CY97" s="12">
        <f t="shared" si="19"/>
        <v>4</v>
      </c>
      <c r="CZ97" s="10">
        <v>0</v>
      </c>
      <c r="DA97" s="10">
        <f t="shared" si="36"/>
        <v>5</v>
      </c>
      <c r="DB97" s="10">
        <v>93</v>
      </c>
      <c r="DC97" s="10">
        <f t="shared" si="0"/>
        <v>1972</v>
      </c>
      <c r="DD97" s="10"/>
      <c r="DE97" s="10"/>
      <c r="DF97" s="10">
        <v>0</v>
      </c>
      <c r="DG97" s="10">
        <f t="shared" si="48"/>
        <v>0</v>
      </c>
      <c r="DH97" s="10"/>
      <c r="DI97" s="10"/>
      <c r="DJ97" s="10"/>
      <c r="DK97" s="10"/>
      <c r="DL97" s="10">
        <v>0</v>
      </c>
      <c r="DM97" s="10">
        <f t="shared" si="20"/>
        <v>6</v>
      </c>
      <c r="DN97" s="10"/>
      <c r="DO97" s="10"/>
      <c r="DP97" s="10"/>
      <c r="DQ97" s="10"/>
      <c r="DR97" s="12">
        <v>9</v>
      </c>
      <c r="DS97" s="12">
        <f t="shared" si="21"/>
        <v>32</v>
      </c>
      <c r="DT97" s="10">
        <v>0</v>
      </c>
      <c r="DU97" s="10">
        <f t="shared" si="11"/>
        <v>11</v>
      </c>
      <c r="DV97" s="10"/>
      <c r="DW97" s="10"/>
      <c r="DX97" s="10"/>
      <c r="DY97" s="10"/>
      <c r="DZ97" s="10"/>
      <c r="EA97" s="10"/>
      <c r="EB97" s="10"/>
      <c r="EC97" s="10"/>
      <c r="ED97" s="10">
        <v>38</v>
      </c>
      <c r="EE97" s="10">
        <f t="shared" si="3"/>
        <v>660</v>
      </c>
      <c r="EF97" s="10"/>
      <c r="EG97" s="10"/>
      <c r="EH97" s="10">
        <v>0</v>
      </c>
      <c r="EI97" s="10">
        <f t="shared" si="28"/>
        <v>2</v>
      </c>
      <c r="EJ97" s="10"/>
      <c r="EK97" s="10"/>
      <c r="EL97" s="10">
        <v>0</v>
      </c>
      <c r="EM97" s="10">
        <f t="shared" si="38"/>
        <v>0</v>
      </c>
      <c r="EN97" s="10"/>
      <c r="EO97" s="10"/>
      <c r="EP97" s="10">
        <v>17</v>
      </c>
      <c r="EQ97" s="10">
        <f t="shared" si="45"/>
        <v>39</v>
      </c>
      <c r="ER97" s="10"/>
      <c r="ES97" s="10"/>
      <c r="ET97" s="10"/>
      <c r="EU97" s="10"/>
      <c r="EV97" s="12">
        <v>0</v>
      </c>
      <c r="EW97" s="12">
        <v>0</v>
      </c>
      <c r="EX97" s="12">
        <v>0</v>
      </c>
      <c r="EY97" s="12">
        <f t="shared" si="39"/>
        <v>3</v>
      </c>
      <c r="EZ97" s="12"/>
      <c r="FA97" s="12"/>
      <c r="FB97" s="12">
        <v>58</v>
      </c>
      <c r="FC97" s="13">
        <f t="shared" si="5"/>
        <v>937</v>
      </c>
      <c r="FD97" s="13">
        <v>0</v>
      </c>
      <c r="FE97" s="12">
        <v>1</v>
      </c>
      <c r="FF97" s="10"/>
      <c r="FG97" s="10"/>
      <c r="FH97" s="10"/>
      <c r="FI97" s="10"/>
      <c r="FJ97" s="10"/>
      <c r="FK97" s="10"/>
      <c r="FL97" s="10">
        <v>82</v>
      </c>
      <c r="FM97" s="10">
        <f t="shared" si="46"/>
        <v>262</v>
      </c>
      <c r="FN97" s="12">
        <v>0</v>
      </c>
      <c r="FO97" s="12">
        <f t="shared" si="40"/>
        <v>4</v>
      </c>
      <c r="FP97" s="10">
        <v>0</v>
      </c>
      <c r="FQ97" s="10">
        <f t="shared" si="41"/>
        <v>0</v>
      </c>
      <c r="FR97" s="10"/>
      <c r="FS97" s="10"/>
      <c r="FT97" s="10"/>
      <c r="FU97" s="10"/>
      <c r="FV97" s="10">
        <v>0</v>
      </c>
      <c r="FW97" s="10">
        <f t="shared" si="42"/>
        <v>0</v>
      </c>
      <c r="FX97" s="10"/>
      <c r="FY97" s="10"/>
      <c r="FZ97" s="10"/>
      <c r="GA97" s="10"/>
      <c r="GB97" s="10"/>
      <c r="GC97" s="10"/>
      <c r="GD97" s="10"/>
      <c r="GE97" s="10"/>
      <c r="GF97" s="10">
        <v>15</v>
      </c>
      <c r="GG97" s="10">
        <f t="shared" si="6"/>
        <v>129</v>
      </c>
    </row>
    <row r="98" spans="1:189" ht="14.25" customHeight="1" x14ac:dyDescent="0.2">
      <c r="A98" s="115">
        <v>44061</v>
      </c>
      <c r="B98" s="10">
        <v>0</v>
      </c>
      <c r="C98" s="10">
        <f>SUM(C97,B98)</f>
        <v>0</v>
      </c>
      <c r="D98" s="10"/>
      <c r="E98" s="10"/>
      <c r="F98" s="10">
        <v>0</v>
      </c>
      <c r="G98" s="10">
        <f t="shared" si="9"/>
        <v>16</v>
      </c>
      <c r="H98" s="10">
        <v>1</v>
      </c>
      <c r="I98" s="10">
        <f t="shared" si="24"/>
        <v>162</v>
      </c>
      <c r="J98" s="10"/>
      <c r="K98" s="10"/>
      <c r="L98" s="10"/>
      <c r="M98" s="10"/>
      <c r="N98" s="10">
        <v>0</v>
      </c>
      <c r="O98" s="114">
        <f t="shared" si="29"/>
        <v>7</v>
      </c>
      <c r="P98" s="10">
        <v>0</v>
      </c>
      <c r="Q98" s="11">
        <f>SUM(Q97,P98)</f>
        <v>0</v>
      </c>
      <c r="R98" s="11">
        <v>0</v>
      </c>
      <c r="S98" s="11">
        <f>R98+S97</f>
        <v>1</v>
      </c>
      <c r="T98" s="10">
        <v>0</v>
      </c>
      <c r="U98" s="10">
        <f t="shared" si="30"/>
        <v>1</v>
      </c>
      <c r="V98" s="10">
        <v>0</v>
      </c>
      <c r="W98" s="10">
        <f t="shared" si="25"/>
        <v>1</v>
      </c>
      <c r="X98" s="10">
        <v>0</v>
      </c>
      <c r="Y98" s="10">
        <f>SUM(Y97,X98)</f>
        <v>0</v>
      </c>
      <c r="Z98" s="10">
        <v>0</v>
      </c>
      <c r="AA98" s="10">
        <f t="shared" si="43"/>
        <v>1</v>
      </c>
      <c r="AB98" s="10">
        <v>0</v>
      </c>
      <c r="AC98" s="10">
        <f t="shared" si="13"/>
        <v>1</v>
      </c>
      <c r="AD98" s="11"/>
      <c r="AE98" s="11"/>
      <c r="AF98" s="10">
        <v>0</v>
      </c>
      <c r="AG98" s="10">
        <v>0</v>
      </c>
      <c r="AH98" s="10">
        <v>0</v>
      </c>
      <c r="AI98" s="10">
        <f>SUM(AI97,AH98)</f>
        <v>0</v>
      </c>
      <c r="AJ98" s="10">
        <v>0</v>
      </c>
      <c r="AK98" s="10">
        <f t="shared" si="14"/>
        <v>2</v>
      </c>
      <c r="AL98" s="10">
        <v>0</v>
      </c>
      <c r="AM98" s="10">
        <f t="shared" si="26"/>
        <v>5</v>
      </c>
      <c r="AN98" s="10">
        <v>9</v>
      </c>
      <c r="AO98" s="10">
        <f t="shared" si="15"/>
        <v>1097</v>
      </c>
      <c r="AP98" s="10">
        <v>4</v>
      </c>
      <c r="AQ98" s="10">
        <f t="shared" si="44"/>
        <v>76</v>
      </c>
      <c r="AR98" s="10"/>
      <c r="AS98" s="10"/>
      <c r="AT98" s="10">
        <v>0</v>
      </c>
      <c r="AU98" s="10">
        <f t="shared" si="31"/>
        <v>0</v>
      </c>
      <c r="AV98" s="10">
        <v>0</v>
      </c>
      <c r="AW98" s="10">
        <f t="shared" si="27"/>
        <v>10</v>
      </c>
      <c r="AX98" s="10">
        <v>0</v>
      </c>
      <c r="AY98" s="10">
        <f t="shared" si="23"/>
        <v>9</v>
      </c>
      <c r="AZ98" s="10"/>
      <c r="BA98" s="10"/>
      <c r="BB98" s="10"/>
      <c r="BC98" s="10"/>
      <c r="BD98" s="10">
        <v>1</v>
      </c>
      <c r="BE98" s="10">
        <f t="shared" si="2"/>
        <v>44</v>
      </c>
      <c r="BF98" s="10">
        <v>0</v>
      </c>
      <c r="BG98" s="10">
        <f t="shared" ref="BG98:BG164" si="49">SUM(BG97,BF98)</f>
        <v>6</v>
      </c>
      <c r="BH98" s="12">
        <v>0</v>
      </c>
      <c r="BI98" s="12">
        <f t="shared" si="32"/>
        <v>0</v>
      </c>
      <c r="BJ98" s="12">
        <v>0</v>
      </c>
      <c r="BK98" s="12">
        <f t="shared" si="47"/>
        <v>0</v>
      </c>
      <c r="BL98" s="12">
        <v>0</v>
      </c>
      <c r="BM98" s="12">
        <v>0</v>
      </c>
      <c r="BN98" s="10"/>
      <c r="BO98" s="10"/>
      <c r="BP98" s="10"/>
      <c r="BQ98" s="10"/>
      <c r="BR98" s="10"/>
      <c r="BS98" s="10"/>
      <c r="BT98" s="12">
        <v>0</v>
      </c>
      <c r="BU98" s="12">
        <f t="shared" si="16"/>
        <v>1</v>
      </c>
      <c r="BV98" s="10"/>
      <c r="BW98" s="10"/>
      <c r="BX98" s="10">
        <v>0</v>
      </c>
      <c r="BY98" s="10">
        <f t="shared" si="34"/>
        <v>2</v>
      </c>
      <c r="BZ98" s="10">
        <v>0</v>
      </c>
      <c r="CA98" s="10">
        <v>0</v>
      </c>
      <c r="CB98" s="10">
        <v>0</v>
      </c>
      <c r="CC98" s="10">
        <f t="shared" si="8"/>
        <v>2</v>
      </c>
      <c r="CD98" s="10"/>
      <c r="CE98" s="10"/>
      <c r="CF98" s="10"/>
      <c r="CG98" s="10"/>
      <c r="CH98" s="10"/>
      <c r="CI98" s="10"/>
      <c r="CJ98" s="10">
        <v>0</v>
      </c>
      <c r="CK98" s="10">
        <f t="shared" si="17"/>
        <v>8</v>
      </c>
      <c r="CL98" s="10"/>
      <c r="CM98" s="10"/>
      <c r="CN98" s="10"/>
      <c r="CO98" s="10"/>
      <c r="CP98" s="10"/>
      <c r="CQ98" s="10"/>
      <c r="CR98" s="10"/>
      <c r="CS98" s="10"/>
      <c r="CT98" s="11">
        <v>0</v>
      </c>
      <c r="CU98" s="12">
        <f t="shared" si="35"/>
        <v>0</v>
      </c>
      <c r="CV98" s="10">
        <v>2</v>
      </c>
      <c r="CW98" s="10">
        <f t="shared" si="18"/>
        <v>12</v>
      </c>
      <c r="CX98" s="12">
        <v>0</v>
      </c>
      <c r="CY98" s="12">
        <f t="shared" si="19"/>
        <v>4</v>
      </c>
      <c r="CZ98" s="10">
        <v>0</v>
      </c>
      <c r="DA98" s="10">
        <f t="shared" si="36"/>
        <v>5</v>
      </c>
      <c r="DB98" s="10">
        <v>15</v>
      </c>
      <c r="DC98" s="10">
        <f t="shared" si="0"/>
        <v>1987</v>
      </c>
      <c r="DD98" s="10"/>
      <c r="DE98" s="10"/>
      <c r="DF98" s="10">
        <v>0</v>
      </c>
      <c r="DG98" s="10">
        <f t="shared" si="48"/>
        <v>0</v>
      </c>
      <c r="DH98" s="10"/>
      <c r="DI98" s="10"/>
      <c r="DJ98" s="10"/>
      <c r="DK98" s="10"/>
      <c r="DL98" s="10">
        <v>0</v>
      </c>
      <c r="DM98" s="10">
        <f t="shared" si="20"/>
        <v>6</v>
      </c>
      <c r="DN98" s="10">
        <v>0</v>
      </c>
      <c r="DO98" s="10">
        <f>SUM(DO97,DN98)</f>
        <v>0</v>
      </c>
      <c r="DP98" s="10"/>
      <c r="DQ98" s="10"/>
      <c r="DR98" s="12">
        <v>0</v>
      </c>
      <c r="DS98" s="12">
        <f t="shared" si="21"/>
        <v>32</v>
      </c>
      <c r="DT98" s="10">
        <v>0</v>
      </c>
      <c r="DU98" s="10">
        <f t="shared" si="11"/>
        <v>11</v>
      </c>
      <c r="DV98" s="10">
        <v>0</v>
      </c>
      <c r="DW98" s="10">
        <v>0</v>
      </c>
      <c r="DX98" s="10">
        <v>0</v>
      </c>
      <c r="DY98" s="10">
        <f>SUM(DY97+DX98)</f>
        <v>0</v>
      </c>
      <c r="DZ98" s="10"/>
      <c r="EA98" s="10"/>
      <c r="EB98" s="10"/>
      <c r="EC98" s="10"/>
      <c r="ED98" s="10">
        <v>18</v>
      </c>
      <c r="EE98" s="10">
        <f t="shared" si="3"/>
        <v>678</v>
      </c>
      <c r="EF98" s="10"/>
      <c r="EG98" s="10"/>
      <c r="EH98" s="10">
        <v>0</v>
      </c>
      <c r="EI98" s="10">
        <f>SUM(EH98+EI97)</f>
        <v>2</v>
      </c>
      <c r="EJ98" s="10"/>
      <c r="EK98" s="10"/>
      <c r="EL98" s="10">
        <v>0</v>
      </c>
      <c r="EM98" s="10">
        <f t="shared" si="38"/>
        <v>0</v>
      </c>
      <c r="EN98" s="10"/>
      <c r="EO98" s="10"/>
      <c r="EP98" s="10">
        <v>6</v>
      </c>
      <c r="EQ98" s="10">
        <f t="shared" si="45"/>
        <v>45</v>
      </c>
      <c r="ER98" s="10"/>
      <c r="ES98" s="10"/>
      <c r="ET98" s="10"/>
      <c r="EU98" s="10"/>
      <c r="EV98" s="12">
        <v>0</v>
      </c>
      <c r="EW98" s="12">
        <v>0</v>
      </c>
      <c r="EX98" s="12">
        <v>0</v>
      </c>
      <c r="EY98" s="12">
        <f t="shared" si="39"/>
        <v>3</v>
      </c>
      <c r="EZ98" s="12"/>
      <c r="FA98" s="12"/>
      <c r="FB98" s="12">
        <v>19</v>
      </c>
      <c r="FC98" s="13">
        <f t="shared" si="5"/>
        <v>956</v>
      </c>
      <c r="FD98" s="13">
        <v>0</v>
      </c>
      <c r="FE98" s="12">
        <v>1</v>
      </c>
      <c r="FF98" s="10"/>
      <c r="FG98" s="10"/>
      <c r="FH98" s="10"/>
      <c r="FI98" s="10"/>
      <c r="FJ98" s="10"/>
      <c r="FK98" s="10"/>
      <c r="FL98" s="10">
        <v>38</v>
      </c>
      <c r="FM98" s="10">
        <f t="shared" si="46"/>
        <v>300</v>
      </c>
      <c r="FN98" s="12">
        <v>0</v>
      </c>
      <c r="FO98" s="12">
        <f t="shared" si="40"/>
        <v>4</v>
      </c>
      <c r="FP98" s="10">
        <v>0</v>
      </c>
      <c r="FQ98" s="10">
        <f t="shared" si="41"/>
        <v>0</v>
      </c>
      <c r="FR98" s="10"/>
      <c r="FS98" s="10"/>
      <c r="FT98" s="10"/>
      <c r="FU98" s="10"/>
      <c r="FV98" s="10">
        <v>0</v>
      </c>
      <c r="FW98" s="10">
        <f t="shared" si="42"/>
        <v>0</v>
      </c>
      <c r="FX98" s="10"/>
      <c r="FY98" s="10"/>
      <c r="FZ98" s="10"/>
      <c r="GA98" s="10"/>
      <c r="GB98" s="10"/>
      <c r="GC98" s="10"/>
      <c r="GD98" s="10"/>
      <c r="GE98" s="10"/>
      <c r="GF98" s="10">
        <v>5</v>
      </c>
      <c r="GG98" s="10">
        <f t="shared" si="6"/>
        <v>134</v>
      </c>
    </row>
    <row r="99" spans="1:189" ht="14.25" customHeight="1" x14ac:dyDescent="0.2">
      <c r="A99" s="115">
        <v>44062</v>
      </c>
      <c r="B99" s="10">
        <v>0</v>
      </c>
      <c r="C99" s="10">
        <f>SUM(C98,B99)</f>
        <v>0</v>
      </c>
      <c r="D99" s="10"/>
      <c r="E99" s="10"/>
      <c r="F99" s="10">
        <v>0</v>
      </c>
      <c r="G99" s="10">
        <f t="shared" si="9"/>
        <v>16</v>
      </c>
      <c r="H99" s="10">
        <v>0</v>
      </c>
      <c r="I99" s="10">
        <f t="shared" si="24"/>
        <v>162</v>
      </c>
      <c r="J99" s="10"/>
      <c r="K99" s="10"/>
      <c r="L99" s="10"/>
      <c r="M99" s="10"/>
      <c r="N99" s="10">
        <v>0</v>
      </c>
      <c r="O99" s="114">
        <f t="shared" si="29"/>
        <v>7</v>
      </c>
      <c r="P99" s="10">
        <v>0</v>
      </c>
      <c r="Q99" s="10">
        <f>SUM(Q98,P99)</f>
        <v>0</v>
      </c>
      <c r="R99" s="10"/>
      <c r="S99" s="10"/>
      <c r="T99" s="10">
        <v>0</v>
      </c>
      <c r="U99" s="10">
        <f t="shared" si="30"/>
        <v>1</v>
      </c>
      <c r="V99" s="10">
        <v>0</v>
      </c>
      <c r="W99" s="10">
        <f t="shared" si="25"/>
        <v>1</v>
      </c>
      <c r="X99" s="10">
        <v>0</v>
      </c>
      <c r="Y99" s="10">
        <f>SUM(Y98,X99)</f>
        <v>0</v>
      </c>
      <c r="Z99" s="10">
        <v>0</v>
      </c>
      <c r="AA99" s="10">
        <f t="shared" si="43"/>
        <v>1</v>
      </c>
      <c r="AB99" s="10">
        <v>0</v>
      </c>
      <c r="AC99" s="10">
        <f t="shared" si="13"/>
        <v>1</v>
      </c>
      <c r="AD99" s="10"/>
      <c r="AE99" s="10"/>
      <c r="AF99" s="10">
        <v>0</v>
      </c>
      <c r="AG99" s="10">
        <f>SUM(AG98,AF99)</f>
        <v>0</v>
      </c>
      <c r="AH99" s="10">
        <v>0</v>
      </c>
      <c r="AI99" s="10">
        <f>SUM(AI98,AH99)</f>
        <v>0</v>
      </c>
      <c r="AJ99" s="10">
        <v>0</v>
      </c>
      <c r="AK99" s="10">
        <f t="shared" si="14"/>
        <v>2</v>
      </c>
      <c r="AL99" s="10">
        <v>0</v>
      </c>
      <c r="AM99" s="10">
        <f t="shared" si="26"/>
        <v>5</v>
      </c>
      <c r="AN99" s="10">
        <v>11</v>
      </c>
      <c r="AO99" s="10">
        <f t="shared" si="15"/>
        <v>1108</v>
      </c>
      <c r="AP99" s="10">
        <v>0</v>
      </c>
      <c r="AQ99" s="10">
        <f t="shared" si="44"/>
        <v>76</v>
      </c>
      <c r="AR99" s="10"/>
      <c r="AS99" s="10"/>
      <c r="AT99" s="10">
        <v>0</v>
      </c>
      <c r="AU99" s="10">
        <v>0</v>
      </c>
      <c r="AV99" s="10">
        <v>0</v>
      </c>
      <c r="AW99" s="10">
        <f t="shared" si="27"/>
        <v>10</v>
      </c>
      <c r="AX99" s="10">
        <v>0</v>
      </c>
      <c r="AY99" s="10">
        <f t="shared" si="23"/>
        <v>9</v>
      </c>
      <c r="AZ99" s="10"/>
      <c r="BA99" s="10"/>
      <c r="BB99" s="10"/>
      <c r="BC99" s="10"/>
      <c r="BD99" s="10">
        <v>0</v>
      </c>
      <c r="BE99" s="10">
        <f t="shared" si="2"/>
        <v>44</v>
      </c>
      <c r="BF99" s="10">
        <v>0</v>
      </c>
      <c r="BG99" s="10">
        <f t="shared" si="49"/>
        <v>6</v>
      </c>
      <c r="BH99" s="12">
        <v>0</v>
      </c>
      <c r="BI99" s="12">
        <f t="shared" si="32"/>
        <v>0</v>
      </c>
      <c r="BJ99" s="12">
        <v>0</v>
      </c>
      <c r="BK99" s="12">
        <f t="shared" si="47"/>
        <v>0</v>
      </c>
      <c r="BL99" s="12">
        <v>0</v>
      </c>
      <c r="BM99" s="12">
        <f>BM98+BL99</f>
        <v>0</v>
      </c>
      <c r="BN99" s="10"/>
      <c r="BO99" s="10"/>
      <c r="BP99" s="10"/>
      <c r="BQ99" s="10"/>
      <c r="BR99" s="10"/>
      <c r="BS99" s="10"/>
      <c r="BT99" s="12">
        <v>0</v>
      </c>
      <c r="BU99" s="12">
        <f t="shared" si="16"/>
        <v>1</v>
      </c>
      <c r="BV99" s="10"/>
      <c r="BW99" s="10"/>
      <c r="BX99" s="10">
        <v>0</v>
      </c>
      <c r="BY99" s="10">
        <f t="shared" si="34"/>
        <v>2</v>
      </c>
      <c r="BZ99" s="10">
        <v>0</v>
      </c>
      <c r="CA99" s="10">
        <f>CA98+BZ99</f>
        <v>0</v>
      </c>
      <c r="CB99" s="10">
        <v>0</v>
      </c>
      <c r="CC99" s="10">
        <f t="shared" si="8"/>
        <v>2</v>
      </c>
      <c r="CD99" s="10"/>
      <c r="CE99" s="10"/>
      <c r="CF99" s="10"/>
      <c r="CG99" s="10"/>
      <c r="CH99" s="10"/>
      <c r="CI99" s="10"/>
      <c r="CJ99" s="10">
        <v>0</v>
      </c>
      <c r="CK99" s="10">
        <f t="shared" si="17"/>
        <v>8</v>
      </c>
      <c r="CL99" s="10"/>
      <c r="CM99" s="10"/>
      <c r="CN99" s="10"/>
      <c r="CO99" s="10"/>
      <c r="CP99" s="10"/>
      <c r="CQ99" s="10"/>
      <c r="CR99" s="10"/>
      <c r="CS99" s="10"/>
      <c r="CT99" s="11">
        <v>0</v>
      </c>
      <c r="CU99" s="12">
        <f t="shared" si="35"/>
        <v>0</v>
      </c>
      <c r="CV99" s="10">
        <v>1</v>
      </c>
      <c r="CW99" s="10">
        <f t="shared" si="18"/>
        <v>13</v>
      </c>
      <c r="CX99" s="12">
        <v>0</v>
      </c>
      <c r="CY99" s="12">
        <f t="shared" si="19"/>
        <v>4</v>
      </c>
      <c r="CZ99" s="10">
        <v>1</v>
      </c>
      <c r="DA99" s="10">
        <v>6</v>
      </c>
      <c r="DB99" s="10">
        <v>5</v>
      </c>
      <c r="DC99" s="10">
        <f t="shared" ref="DC99:DC130" si="50">SUM(DC98,DB99)</f>
        <v>1992</v>
      </c>
      <c r="DD99" s="10"/>
      <c r="DE99" s="10"/>
      <c r="DF99" s="10">
        <v>0</v>
      </c>
      <c r="DG99" s="10">
        <f t="shared" si="48"/>
        <v>0</v>
      </c>
      <c r="DH99" s="10"/>
      <c r="DI99" s="10"/>
      <c r="DJ99" s="10"/>
      <c r="DK99" s="10"/>
      <c r="DL99" s="10">
        <v>0</v>
      </c>
      <c r="DM99" s="10">
        <f t="shared" si="20"/>
        <v>6</v>
      </c>
      <c r="DN99" s="10">
        <v>0</v>
      </c>
      <c r="DO99" s="10">
        <f>SUM(DO98,DN99)</f>
        <v>0</v>
      </c>
      <c r="DP99" s="10"/>
      <c r="DQ99" s="10"/>
      <c r="DR99" s="12">
        <v>0</v>
      </c>
      <c r="DS99" s="12">
        <f t="shared" si="21"/>
        <v>32</v>
      </c>
      <c r="DT99" s="10">
        <v>0</v>
      </c>
      <c r="DU99" s="10">
        <f t="shared" si="11"/>
        <v>11</v>
      </c>
      <c r="DV99" s="10">
        <v>0</v>
      </c>
      <c r="DW99" s="10">
        <f t="shared" ref="DW99:DW164" si="51">DW98+DV99</f>
        <v>0</v>
      </c>
      <c r="DX99" s="10">
        <v>0</v>
      </c>
      <c r="DY99" s="10">
        <f>SUM(DY98+DX99)</f>
        <v>0</v>
      </c>
      <c r="DZ99" s="10"/>
      <c r="EA99" s="10"/>
      <c r="EB99" s="10"/>
      <c r="EC99" s="10"/>
      <c r="ED99" s="10">
        <v>9</v>
      </c>
      <c r="EE99" s="10">
        <f t="shared" si="3"/>
        <v>687</v>
      </c>
      <c r="EF99" s="10"/>
      <c r="EG99" s="10"/>
      <c r="EH99" s="10">
        <v>0</v>
      </c>
      <c r="EI99" s="10">
        <f>SUM(EH99+EI98)</f>
        <v>2</v>
      </c>
      <c r="EJ99" s="10"/>
      <c r="EK99" s="10"/>
      <c r="EL99" s="10">
        <v>0</v>
      </c>
      <c r="EM99" s="10">
        <f t="shared" si="38"/>
        <v>0</v>
      </c>
      <c r="EN99" s="10"/>
      <c r="EO99" s="10"/>
      <c r="EP99" s="10">
        <v>8</v>
      </c>
      <c r="EQ99" s="10">
        <f t="shared" si="45"/>
        <v>53</v>
      </c>
      <c r="ER99" s="10"/>
      <c r="ES99" s="10"/>
      <c r="ET99" s="10"/>
      <c r="EU99" s="10"/>
      <c r="EV99" s="10"/>
      <c r="EW99" s="10"/>
      <c r="EX99" s="10"/>
      <c r="EY99" s="10"/>
      <c r="EZ99" s="10"/>
      <c r="FA99" s="10"/>
      <c r="FB99" s="12">
        <v>7</v>
      </c>
      <c r="FC99" s="13">
        <f t="shared" si="5"/>
        <v>963</v>
      </c>
      <c r="FD99" s="13"/>
      <c r="FE99" s="13"/>
      <c r="FF99" s="10"/>
      <c r="FG99" s="10"/>
      <c r="FH99" s="10"/>
      <c r="FI99" s="10"/>
      <c r="FJ99" s="10"/>
      <c r="FK99" s="10"/>
      <c r="FL99" s="10">
        <v>30</v>
      </c>
      <c r="FM99" s="10">
        <f t="shared" si="46"/>
        <v>330</v>
      </c>
      <c r="FN99" s="12">
        <v>2</v>
      </c>
      <c r="FO99" s="12">
        <f t="shared" si="40"/>
        <v>6</v>
      </c>
      <c r="FP99" s="10">
        <v>0</v>
      </c>
      <c r="FQ99" s="10">
        <f t="shared" si="41"/>
        <v>0</v>
      </c>
      <c r="FR99" s="10"/>
      <c r="FS99" s="10"/>
      <c r="FT99" s="10"/>
      <c r="FU99" s="10"/>
      <c r="FV99" s="10">
        <v>0</v>
      </c>
      <c r="FW99" s="10">
        <f t="shared" si="42"/>
        <v>0</v>
      </c>
      <c r="FX99" s="10"/>
      <c r="FY99" s="10"/>
      <c r="FZ99" s="10"/>
      <c r="GA99" s="10"/>
      <c r="GB99" s="10"/>
      <c r="GC99" s="10"/>
      <c r="GD99" s="10"/>
      <c r="GE99" s="10"/>
      <c r="GF99" s="10">
        <v>3</v>
      </c>
      <c r="GG99" s="10">
        <f t="shared" si="6"/>
        <v>137</v>
      </c>
    </row>
    <row r="100" spans="1:189" ht="14.25" customHeight="1" x14ac:dyDescent="0.2">
      <c r="A100" s="115">
        <v>44063</v>
      </c>
      <c r="B100" s="10">
        <v>0</v>
      </c>
      <c r="C100" s="10">
        <f>SUM(C99,B100)</f>
        <v>0</v>
      </c>
      <c r="D100" s="10"/>
      <c r="E100" s="10"/>
      <c r="F100" s="10">
        <v>0</v>
      </c>
      <c r="G100" s="10">
        <f t="shared" si="9"/>
        <v>16</v>
      </c>
      <c r="H100" s="10">
        <v>0</v>
      </c>
      <c r="I100" s="10">
        <f t="shared" si="24"/>
        <v>162</v>
      </c>
      <c r="J100" s="10"/>
      <c r="K100" s="10"/>
      <c r="L100" s="10"/>
      <c r="M100" s="10"/>
      <c r="N100" s="10">
        <v>0</v>
      </c>
      <c r="O100" s="114">
        <f t="shared" si="29"/>
        <v>7</v>
      </c>
      <c r="P100" s="10">
        <v>3</v>
      </c>
      <c r="Q100" s="10">
        <f>SUM(Q99,P100)</f>
        <v>3</v>
      </c>
      <c r="R100" s="10"/>
      <c r="S100" s="10"/>
      <c r="T100" s="10">
        <v>0</v>
      </c>
      <c r="U100" s="10">
        <f t="shared" si="30"/>
        <v>1</v>
      </c>
      <c r="V100" s="10">
        <v>0</v>
      </c>
      <c r="W100" s="10">
        <f t="shared" si="25"/>
        <v>1</v>
      </c>
      <c r="X100" s="10">
        <v>0</v>
      </c>
      <c r="Y100" s="10">
        <f>SUM(Y99,X100)</f>
        <v>0</v>
      </c>
      <c r="Z100" s="10">
        <v>0</v>
      </c>
      <c r="AA100" s="10">
        <f>SUM(AA99,Z100)</f>
        <v>1</v>
      </c>
      <c r="AB100" s="10">
        <v>0</v>
      </c>
      <c r="AC100" s="10">
        <f t="shared" si="13"/>
        <v>1</v>
      </c>
      <c r="AD100" s="10"/>
      <c r="AE100" s="10"/>
      <c r="AF100" s="10">
        <v>0</v>
      </c>
      <c r="AG100" s="10">
        <f t="shared" ref="AG100:AG164" si="52">SUM(AG99,AF100)</f>
        <v>0</v>
      </c>
      <c r="AH100" s="10">
        <v>0</v>
      </c>
      <c r="AI100" s="10">
        <f>SUM(AI99,AH100)</f>
        <v>0</v>
      </c>
      <c r="AJ100" s="10">
        <v>0</v>
      </c>
      <c r="AK100" s="10">
        <f t="shared" si="14"/>
        <v>2</v>
      </c>
      <c r="AL100" s="10">
        <v>0</v>
      </c>
      <c r="AM100" s="10">
        <f t="shared" si="26"/>
        <v>5</v>
      </c>
      <c r="AN100" s="10">
        <v>7</v>
      </c>
      <c r="AO100" s="10">
        <f t="shared" si="15"/>
        <v>1115</v>
      </c>
      <c r="AP100" s="10">
        <v>0</v>
      </c>
      <c r="AQ100" s="10">
        <f t="shared" si="44"/>
        <v>76</v>
      </c>
      <c r="AR100" s="10"/>
      <c r="AS100" s="10"/>
      <c r="AT100" s="10">
        <v>0</v>
      </c>
      <c r="AU100" s="10">
        <v>0</v>
      </c>
      <c r="AV100" s="10">
        <v>0</v>
      </c>
      <c r="AW100" s="10">
        <f t="shared" si="27"/>
        <v>10</v>
      </c>
      <c r="AX100" s="10">
        <v>0</v>
      </c>
      <c r="AY100" s="10">
        <f t="shared" si="23"/>
        <v>9</v>
      </c>
      <c r="AZ100" s="10"/>
      <c r="BA100" s="10"/>
      <c r="BB100" s="10"/>
      <c r="BC100" s="10"/>
      <c r="BD100" s="10">
        <v>2</v>
      </c>
      <c r="BE100" s="10">
        <f t="shared" si="2"/>
        <v>46</v>
      </c>
      <c r="BF100" s="10">
        <v>0</v>
      </c>
      <c r="BG100" s="10">
        <f t="shared" si="49"/>
        <v>6</v>
      </c>
      <c r="BH100" s="12">
        <v>0</v>
      </c>
      <c r="BI100" s="12">
        <f t="shared" si="32"/>
        <v>0</v>
      </c>
      <c r="BJ100" s="12">
        <v>0</v>
      </c>
      <c r="BK100" s="12">
        <f t="shared" si="47"/>
        <v>0</v>
      </c>
      <c r="BL100" s="12">
        <v>0</v>
      </c>
      <c r="BM100" s="12">
        <f>BM99+BL100</f>
        <v>0</v>
      </c>
      <c r="BN100" s="10"/>
      <c r="BO100" s="10"/>
      <c r="BP100" s="10"/>
      <c r="BQ100" s="10"/>
      <c r="BR100" s="10"/>
      <c r="BS100" s="10"/>
      <c r="BT100" s="12">
        <v>0</v>
      </c>
      <c r="BU100" s="12">
        <f t="shared" si="16"/>
        <v>1</v>
      </c>
      <c r="BV100" s="10"/>
      <c r="BW100" s="10"/>
      <c r="BX100" s="10">
        <v>0</v>
      </c>
      <c r="BY100" s="10">
        <f t="shared" si="34"/>
        <v>2</v>
      </c>
      <c r="BZ100" s="10">
        <v>0</v>
      </c>
      <c r="CA100" s="10">
        <f>CA99+BZ100</f>
        <v>0</v>
      </c>
      <c r="CB100" s="10">
        <v>0</v>
      </c>
      <c r="CC100" s="10">
        <f t="shared" si="8"/>
        <v>2</v>
      </c>
      <c r="CD100" s="10"/>
      <c r="CE100" s="10"/>
      <c r="CF100" s="10"/>
      <c r="CG100" s="10"/>
      <c r="CH100" s="10"/>
      <c r="CI100" s="10"/>
      <c r="CJ100" s="10">
        <v>0</v>
      </c>
      <c r="CK100" s="10">
        <f t="shared" si="17"/>
        <v>8</v>
      </c>
      <c r="CL100" s="10"/>
      <c r="CM100" s="10"/>
      <c r="CN100" s="10"/>
      <c r="CO100" s="10"/>
      <c r="CP100" s="10"/>
      <c r="CQ100" s="10"/>
      <c r="CR100" s="10"/>
      <c r="CS100" s="10"/>
      <c r="CT100" s="11">
        <v>0</v>
      </c>
      <c r="CU100" s="12">
        <f t="shared" si="35"/>
        <v>0</v>
      </c>
      <c r="CV100" s="10">
        <v>0</v>
      </c>
      <c r="CW100" s="10">
        <f t="shared" si="18"/>
        <v>13</v>
      </c>
      <c r="CX100" s="12">
        <v>0</v>
      </c>
      <c r="CY100" s="12">
        <f t="shared" si="19"/>
        <v>4</v>
      </c>
      <c r="CZ100" s="10">
        <v>0</v>
      </c>
      <c r="DA100" s="10">
        <v>6</v>
      </c>
      <c r="DB100" s="10">
        <v>15</v>
      </c>
      <c r="DC100" s="10">
        <f t="shared" si="50"/>
        <v>2007</v>
      </c>
      <c r="DD100" s="10"/>
      <c r="DE100" s="10"/>
      <c r="DF100" s="10">
        <v>0</v>
      </c>
      <c r="DG100" s="10">
        <f t="shared" si="48"/>
        <v>0</v>
      </c>
      <c r="DH100" s="10"/>
      <c r="DI100" s="10"/>
      <c r="DJ100" s="10"/>
      <c r="DK100" s="10"/>
      <c r="DL100" s="10">
        <v>0</v>
      </c>
      <c r="DM100" s="10">
        <f t="shared" si="20"/>
        <v>6</v>
      </c>
      <c r="DN100" s="10">
        <v>1</v>
      </c>
      <c r="DO100" s="10">
        <f>SUM(DO99,DN100)</f>
        <v>1</v>
      </c>
      <c r="DP100" s="10"/>
      <c r="DQ100" s="10"/>
      <c r="DR100" s="12">
        <v>0</v>
      </c>
      <c r="DS100" s="12">
        <f t="shared" si="21"/>
        <v>32</v>
      </c>
      <c r="DT100" s="10">
        <v>0</v>
      </c>
      <c r="DU100" s="10">
        <f t="shared" si="11"/>
        <v>11</v>
      </c>
      <c r="DV100" s="10">
        <v>0</v>
      </c>
      <c r="DW100" s="10">
        <f t="shared" si="51"/>
        <v>0</v>
      </c>
      <c r="DX100" s="10">
        <v>0</v>
      </c>
      <c r="DY100" s="10">
        <f>SUM(DY99+DX100)</f>
        <v>0</v>
      </c>
      <c r="DZ100" s="10"/>
      <c r="EA100" s="10"/>
      <c r="EB100" s="10"/>
      <c r="EC100" s="10"/>
      <c r="ED100" s="10">
        <v>7</v>
      </c>
      <c r="EE100" s="10">
        <f t="shared" si="3"/>
        <v>694</v>
      </c>
      <c r="EF100" s="10"/>
      <c r="EG100" s="10"/>
      <c r="EH100" s="10">
        <v>0</v>
      </c>
      <c r="EI100" s="10">
        <f>SUM(EH100+EI99)</f>
        <v>2</v>
      </c>
      <c r="EJ100" s="10"/>
      <c r="EK100" s="10"/>
      <c r="EL100" s="10">
        <v>0</v>
      </c>
      <c r="EM100" s="10">
        <f t="shared" si="38"/>
        <v>0</v>
      </c>
      <c r="EN100" s="10"/>
      <c r="EO100" s="10"/>
      <c r="EP100" s="10">
        <v>1</v>
      </c>
      <c r="EQ100" s="10">
        <f t="shared" si="45"/>
        <v>54</v>
      </c>
      <c r="ER100" s="10"/>
      <c r="ES100" s="10"/>
      <c r="ET100" s="10"/>
      <c r="EU100" s="10"/>
      <c r="EV100" s="10"/>
      <c r="EW100" s="10"/>
      <c r="EX100" s="10"/>
      <c r="EY100" s="10"/>
      <c r="EZ100" s="10"/>
      <c r="FA100" s="10"/>
      <c r="FB100" s="12">
        <v>1</v>
      </c>
      <c r="FC100" s="13">
        <f t="shared" si="5"/>
        <v>964</v>
      </c>
      <c r="FD100" s="13"/>
      <c r="FE100" s="13"/>
      <c r="FF100" s="10"/>
      <c r="FG100" s="10"/>
      <c r="FH100" s="10"/>
      <c r="FI100" s="10"/>
      <c r="FJ100" s="10"/>
      <c r="FK100" s="10"/>
      <c r="FL100" s="10">
        <v>12</v>
      </c>
      <c r="FM100" s="10">
        <f t="shared" si="46"/>
        <v>342</v>
      </c>
      <c r="FN100" s="12">
        <v>0</v>
      </c>
      <c r="FO100" s="12">
        <f t="shared" si="40"/>
        <v>6</v>
      </c>
      <c r="FP100" s="10">
        <v>0</v>
      </c>
      <c r="FQ100" s="10">
        <f t="shared" si="41"/>
        <v>0</v>
      </c>
      <c r="FR100" s="10"/>
      <c r="FS100" s="10"/>
      <c r="FT100" s="10"/>
      <c r="FU100" s="10"/>
      <c r="FV100" s="10">
        <v>0</v>
      </c>
      <c r="FW100" s="10">
        <f t="shared" si="42"/>
        <v>0</v>
      </c>
      <c r="FX100" s="10"/>
      <c r="FY100" s="10"/>
      <c r="FZ100" s="10"/>
      <c r="GA100" s="10"/>
      <c r="GB100" s="10"/>
      <c r="GC100" s="10"/>
      <c r="GD100" s="10"/>
      <c r="GE100" s="10"/>
      <c r="GF100" s="10">
        <v>1</v>
      </c>
      <c r="GG100" s="10">
        <f t="shared" si="6"/>
        <v>138</v>
      </c>
    </row>
    <row r="101" spans="1:189" ht="14.25" customHeight="1" x14ac:dyDescent="0.2">
      <c r="A101" s="115">
        <v>44064</v>
      </c>
      <c r="B101" s="10">
        <v>0</v>
      </c>
      <c r="C101" s="10">
        <f>SUM(C100,B101)</f>
        <v>0</v>
      </c>
      <c r="D101" s="10"/>
      <c r="E101" s="10"/>
      <c r="F101" s="10">
        <v>0</v>
      </c>
      <c r="G101" s="10">
        <f t="shared" si="9"/>
        <v>16</v>
      </c>
      <c r="H101" s="10">
        <v>0</v>
      </c>
      <c r="I101" s="10">
        <f t="shared" si="24"/>
        <v>162</v>
      </c>
      <c r="J101" s="10"/>
      <c r="K101" s="10"/>
      <c r="L101" s="10"/>
      <c r="M101" s="10"/>
      <c r="N101" s="10">
        <v>0</v>
      </c>
      <c r="O101" s="114">
        <f t="shared" si="29"/>
        <v>7</v>
      </c>
      <c r="P101" s="10">
        <v>12</v>
      </c>
      <c r="Q101" s="10">
        <f>SUM(Q100,P101)</f>
        <v>15</v>
      </c>
      <c r="R101" s="10"/>
      <c r="S101" s="10"/>
      <c r="T101" s="10">
        <v>1</v>
      </c>
      <c r="U101" s="10">
        <f t="shared" si="30"/>
        <v>2</v>
      </c>
      <c r="V101" s="10">
        <v>0</v>
      </c>
      <c r="W101" s="10">
        <f t="shared" si="25"/>
        <v>1</v>
      </c>
      <c r="X101" s="10">
        <v>0</v>
      </c>
      <c r="Y101" s="10">
        <f>SUM(Y100,X101)</f>
        <v>0</v>
      </c>
      <c r="Z101" s="10">
        <v>0</v>
      </c>
      <c r="AA101" s="10">
        <f>SUM(AA100,Z101)</f>
        <v>1</v>
      </c>
      <c r="AB101" s="10">
        <v>0</v>
      </c>
      <c r="AC101" s="10">
        <f t="shared" si="13"/>
        <v>1</v>
      </c>
      <c r="AD101" s="10"/>
      <c r="AE101" s="10"/>
      <c r="AF101" s="10">
        <v>0</v>
      </c>
      <c r="AG101" s="10">
        <f t="shared" si="52"/>
        <v>0</v>
      </c>
      <c r="AH101" s="10">
        <v>0</v>
      </c>
      <c r="AI101" s="10">
        <f>SUM(AI100,AH101)</f>
        <v>0</v>
      </c>
      <c r="AJ101" s="10">
        <v>0</v>
      </c>
      <c r="AK101" s="10">
        <f t="shared" si="14"/>
        <v>2</v>
      </c>
      <c r="AL101" s="10">
        <v>0</v>
      </c>
      <c r="AM101" s="10">
        <f t="shared" si="26"/>
        <v>5</v>
      </c>
      <c r="AN101" s="10">
        <v>11</v>
      </c>
      <c r="AO101" s="10">
        <f t="shared" si="15"/>
        <v>1126</v>
      </c>
      <c r="AP101" s="10">
        <v>1</v>
      </c>
      <c r="AQ101" s="10">
        <f t="shared" si="44"/>
        <v>77</v>
      </c>
      <c r="AR101" s="10"/>
      <c r="AS101" s="10"/>
      <c r="AT101" s="10">
        <v>0</v>
      </c>
      <c r="AU101" s="10">
        <v>0</v>
      </c>
      <c r="AV101" s="10">
        <v>0</v>
      </c>
      <c r="AW101" s="10">
        <f t="shared" si="27"/>
        <v>10</v>
      </c>
      <c r="AX101" s="10">
        <v>0</v>
      </c>
      <c r="AY101" s="10">
        <f t="shared" si="23"/>
        <v>9</v>
      </c>
      <c r="AZ101" s="10"/>
      <c r="BA101" s="10"/>
      <c r="BB101" s="10"/>
      <c r="BC101" s="10"/>
      <c r="BD101" s="10">
        <v>0</v>
      </c>
      <c r="BE101" s="10">
        <f t="shared" si="2"/>
        <v>46</v>
      </c>
      <c r="BF101" s="10">
        <v>0</v>
      </c>
      <c r="BG101" s="10">
        <f t="shared" si="49"/>
        <v>6</v>
      </c>
      <c r="BH101" s="12">
        <v>0</v>
      </c>
      <c r="BI101" s="12">
        <f t="shared" si="32"/>
        <v>0</v>
      </c>
      <c r="BJ101" s="12">
        <v>0</v>
      </c>
      <c r="BK101" s="12">
        <f t="shared" si="47"/>
        <v>0</v>
      </c>
      <c r="BL101" s="12">
        <v>0</v>
      </c>
      <c r="BM101" s="12">
        <f>BM100+BL101</f>
        <v>0</v>
      </c>
      <c r="BN101" s="10"/>
      <c r="BO101" s="10"/>
      <c r="BP101" s="10"/>
      <c r="BQ101" s="10"/>
      <c r="BR101" s="10"/>
      <c r="BS101" s="10"/>
      <c r="BT101" s="12">
        <v>0</v>
      </c>
      <c r="BU101" s="12">
        <f t="shared" si="16"/>
        <v>1</v>
      </c>
      <c r="BV101" s="10"/>
      <c r="BW101" s="10"/>
      <c r="BX101" s="10">
        <v>0</v>
      </c>
      <c r="BY101" s="10">
        <f t="shared" si="34"/>
        <v>2</v>
      </c>
      <c r="BZ101" s="10">
        <v>1</v>
      </c>
      <c r="CA101" s="10">
        <f>CA100+BZ101</f>
        <v>1</v>
      </c>
      <c r="CB101" s="10">
        <v>0</v>
      </c>
      <c r="CC101" s="10">
        <f t="shared" si="8"/>
        <v>2</v>
      </c>
      <c r="CD101" s="10"/>
      <c r="CE101" s="10"/>
      <c r="CF101" s="10"/>
      <c r="CG101" s="10"/>
      <c r="CH101" s="10"/>
      <c r="CI101" s="10"/>
      <c r="CJ101" s="10">
        <v>0</v>
      </c>
      <c r="CK101" s="10">
        <f t="shared" si="17"/>
        <v>8</v>
      </c>
      <c r="CL101" s="10"/>
      <c r="CM101" s="10"/>
      <c r="CN101" s="10"/>
      <c r="CO101" s="10"/>
      <c r="CP101" s="10"/>
      <c r="CQ101" s="10"/>
      <c r="CR101" s="10"/>
      <c r="CS101" s="10"/>
      <c r="CT101" s="11">
        <v>0</v>
      </c>
      <c r="CU101" s="12">
        <f t="shared" si="35"/>
        <v>0</v>
      </c>
      <c r="CV101" s="10">
        <v>0</v>
      </c>
      <c r="CW101" s="10">
        <f t="shared" si="18"/>
        <v>13</v>
      </c>
      <c r="CX101" s="12">
        <v>0</v>
      </c>
      <c r="CY101" s="12">
        <f t="shared" si="19"/>
        <v>4</v>
      </c>
      <c r="CZ101" s="10">
        <v>1</v>
      </c>
      <c r="DA101" s="10">
        <v>7</v>
      </c>
      <c r="DB101" s="10">
        <v>19</v>
      </c>
      <c r="DC101" s="10">
        <f t="shared" si="50"/>
        <v>2026</v>
      </c>
      <c r="DD101" s="10"/>
      <c r="DE101" s="10"/>
      <c r="DF101" s="10">
        <v>0</v>
      </c>
      <c r="DG101" s="10">
        <f t="shared" si="48"/>
        <v>0</v>
      </c>
      <c r="DH101" s="10"/>
      <c r="DI101" s="10"/>
      <c r="DJ101" s="10"/>
      <c r="DK101" s="10"/>
      <c r="DL101" s="10">
        <v>0</v>
      </c>
      <c r="DM101" s="10">
        <f t="shared" si="20"/>
        <v>6</v>
      </c>
      <c r="DN101" s="10">
        <v>1</v>
      </c>
      <c r="DO101" s="10">
        <f>SUM(DO100,DN101)</f>
        <v>2</v>
      </c>
      <c r="DP101" s="10"/>
      <c r="DQ101" s="10"/>
      <c r="DR101" s="12">
        <v>0</v>
      </c>
      <c r="DS101" s="12">
        <f t="shared" si="21"/>
        <v>32</v>
      </c>
      <c r="DT101" s="10">
        <v>0</v>
      </c>
      <c r="DU101" s="10">
        <f t="shared" si="11"/>
        <v>11</v>
      </c>
      <c r="DV101" s="10">
        <v>0</v>
      </c>
      <c r="DW101" s="10">
        <f t="shared" si="51"/>
        <v>0</v>
      </c>
      <c r="DX101" s="10">
        <v>0</v>
      </c>
      <c r="DY101" s="10">
        <f>SUM(DY100+DX101)</f>
        <v>0</v>
      </c>
      <c r="DZ101" s="10"/>
      <c r="EA101" s="10"/>
      <c r="EB101" s="10"/>
      <c r="EC101" s="10"/>
      <c r="ED101" s="10">
        <v>29</v>
      </c>
      <c r="EE101" s="10">
        <f t="shared" si="3"/>
        <v>723</v>
      </c>
      <c r="EF101" s="10"/>
      <c r="EG101" s="10"/>
      <c r="EH101" s="10">
        <v>0</v>
      </c>
      <c r="EI101" s="10">
        <f>SUM(EH101+EI100)</f>
        <v>2</v>
      </c>
      <c r="EJ101" s="10"/>
      <c r="EK101" s="10"/>
      <c r="EL101" s="10">
        <v>1</v>
      </c>
      <c r="EM101" s="10">
        <f t="shared" si="38"/>
        <v>1</v>
      </c>
      <c r="EN101" s="10"/>
      <c r="EO101" s="10"/>
      <c r="EP101" s="10">
        <v>1</v>
      </c>
      <c r="EQ101" s="10">
        <f t="shared" si="45"/>
        <v>55</v>
      </c>
      <c r="ER101" s="10"/>
      <c r="ES101" s="10"/>
      <c r="ET101" s="10"/>
      <c r="EU101" s="10"/>
      <c r="EV101" s="10"/>
      <c r="EW101" s="10"/>
      <c r="EX101" s="10"/>
      <c r="EY101" s="10"/>
      <c r="EZ101" s="10"/>
      <c r="FA101" s="10"/>
      <c r="FB101" s="12"/>
      <c r="FC101" s="13">
        <f t="shared" si="5"/>
        <v>964</v>
      </c>
      <c r="FD101" s="13"/>
      <c r="FE101" s="13"/>
      <c r="FF101" s="10"/>
      <c r="FG101" s="10"/>
      <c r="FH101" s="10"/>
      <c r="FI101" s="10"/>
      <c r="FJ101" s="10"/>
      <c r="FK101" s="10"/>
      <c r="FL101" s="10">
        <v>10</v>
      </c>
      <c r="FM101" s="10">
        <f t="shared" si="46"/>
        <v>352</v>
      </c>
      <c r="FN101" s="12">
        <v>0</v>
      </c>
      <c r="FO101" s="12">
        <f t="shared" si="40"/>
        <v>6</v>
      </c>
      <c r="FP101" s="10">
        <v>0</v>
      </c>
      <c r="FQ101" s="10">
        <f t="shared" si="41"/>
        <v>0</v>
      </c>
      <c r="FR101" s="10"/>
      <c r="FS101" s="10"/>
      <c r="FT101" s="10"/>
      <c r="FU101" s="10"/>
      <c r="FV101" s="10">
        <v>0</v>
      </c>
      <c r="FW101" s="10">
        <f t="shared" si="42"/>
        <v>0</v>
      </c>
      <c r="FX101" s="10"/>
      <c r="FY101" s="10"/>
      <c r="FZ101" s="10"/>
      <c r="GA101" s="10"/>
      <c r="GB101" s="10"/>
      <c r="GC101" s="10"/>
      <c r="GD101" s="10"/>
      <c r="GE101" s="10"/>
      <c r="GF101" s="10">
        <v>3</v>
      </c>
      <c r="GG101" s="10">
        <f t="shared" si="6"/>
        <v>141</v>
      </c>
    </row>
    <row r="102" spans="1:189" ht="14.25" customHeight="1" x14ac:dyDescent="0.2">
      <c r="A102" s="115">
        <v>44065</v>
      </c>
      <c r="B102" s="10"/>
      <c r="C102" s="10">
        <f t="shared" ref="C102:C165" si="53">SUM(C101,B102)</f>
        <v>0</v>
      </c>
      <c r="D102" s="10"/>
      <c r="E102" s="10"/>
      <c r="F102" s="10"/>
      <c r="G102" s="10">
        <f t="shared" si="9"/>
        <v>16</v>
      </c>
      <c r="H102" s="10"/>
      <c r="I102" s="10">
        <f t="shared" si="24"/>
        <v>162</v>
      </c>
      <c r="J102" s="10"/>
      <c r="K102" s="10"/>
      <c r="L102" s="10"/>
      <c r="M102" s="10"/>
      <c r="N102" s="10"/>
      <c r="O102" s="114">
        <f t="shared" si="29"/>
        <v>7</v>
      </c>
      <c r="P102" s="10"/>
      <c r="Q102" s="10">
        <f t="shared" ref="Q102:Q165" si="54">SUM(Q101,P102)</f>
        <v>15</v>
      </c>
      <c r="R102" s="10"/>
      <c r="S102" s="10"/>
      <c r="T102" s="10"/>
      <c r="U102" s="10">
        <f t="shared" si="30"/>
        <v>2</v>
      </c>
      <c r="V102" s="10"/>
      <c r="W102" s="10">
        <f t="shared" si="25"/>
        <v>1</v>
      </c>
      <c r="X102" s="10"/>
      <c r="Y102" s="10">
        <f t="shared" ref="Y102:Y165" si="55">SUM(Y101,X102)</f>
        <v>0</v>
      </c>
      <c r="Z102" s="10"/>
      <c r="AA102" s="10">
        <f t="shared" ref="AA102:AA139" si="56">SUM(AA101,Z102)</f>
        <v>1</v>
      </c>
      <c r="AB102" s="10"/>
      <c r="AC102" s="10">
        <f t="shared" si="13"/>
        <v>1</v>
      </c>
      <c r="AD102" s="10"/>
      <c r="AE102" s="10"/>
      <c r="AF102" s="10"/>
      <c r="AG102" s="10">
        <f t="shared" si="52"/>
        <v>0</v>
      </c>
      <c r="AH102" s="10"/>
      <c r="AI102" s="10">
        <f t="shared" ref="AI102:AI165" si="57">SUM(AI101,AH102)</f>
        <v>0</v>
      </c>
      <c r="AJ102" s="10"/>
      <c r="AK102" s="10">
        <f t="shared" si="14"/>
        <v>2</v>
      </c>
      <c r="AL102" s="10"/>
      <c r="AM102" s="10">
        <f t="shared" si="26"/>
        <v>5</v>
      </c>
      <c r="AN102" s="10"/>
      <c r="AO102" s="10">
        <f t="shared" si="15"/>
        <v>1126</v>
      </c>
      <c r="AP102" s="10"/>
      <c r="AQ102" s="10">
        <f t="shared" si="44"/>
        <v>77</v>
      </c>
      <c r="AR102" s="10"/>
      <c r="AS102" s="10"/>
      <c r="AT102" s="10"/>
      <c r="AU102" s="10">
        <v>0</v>
      </c>
      <c r="AV102" s="10"/>
      <c r="AW102" s="10">
        <f t="shared" si="27"/>
        <v>10</v>
      </c>
      <c r="AX102" s="10"/>
      <c r="AY102" s="10">
        <f t="shared" si="23"/>
        <v>9</v>
      </c>
      <c r="AZ102" s="10"/>
      <c r="BA102" s="10"/>
      <c r="BB102" s="10"/>
      <c r="BC102" s="10"/>
      <c r="BD102" s="10"/>
      <c r="BE102" s="10">
        <f t="shared" si="2"/>
        <v>46</v>
      </c>
      <c r="BF102" s="10"/>
      <c r="BG102" s="10">
        <f t="shared" si="49"/>
        <v>6</v>
      </c>
      <c r="BH102" s="12"/>
      <c r="BI102" s="12">
        <f t="shared" si="32"/>
        <v>0</v>
      </c>
      <c r="BJ102" s="12"/>
      <c r="BK102" s="12">
        <f t="shared" si="47"/>
        <v>0</v>
      </c>
      <c r="BL102" s="12"/>
      <c r="BM102" s="12">
        <f t="shared" ref="BM102:BM122" si="58">BM101+BL102</f>
        <v>0</v>
      </c>
      <c r="BN102" s="10"/>
      <c r="BO102" s="10"/>
      <c r="BP102" s="10"/>
      <c r="BQ102" s="10"/>
      <c r="BR102" s="10"/>
      <c r="BS102" s="10"/>
      <c r="BT102" s="12"/>
      <c r="BU102" s="12">
        <f t="shared" si="16"/>
        <v>1</v>
      </c>
      <c r="BV102" s="10"/>
      <c r="BW102" s="10"/>
      <c r="BX102" s="10"/>
      <c r="BY102" s="10">
        <f t="shared" si="34"/>
        <v>2</v>
      </c>
      <c r="BZ102" s="10"/>
      <c r="CA102" s="10">
        <f t="shared" ref="CA102:CA165" si="59">CA101+BZ102</f>
        <v>1</v>
      </c>
      <c r="CB102" s="10"/>
      <c r="CC102" s="10">
        <f t="shared" si="8"/>
        <v>2</v>
      </c>
      <c r="CD102" s="10"/>
      <c r="CE102" s="10"/>
      <c r="CF102" s="10"/>
      <c r="CG102" s="10"/>
      <c r="CH102" s="10"/>
      <c r="CI102" s="10"/>
      <c r="CJ102" s="10"/>
      <c r="CK102" s="10">
        <f t="shared" si="17"/>
        <v>8</v>
      </c>
      <c r="CL102" s="10"/>
      <c r="CM102" s="10"/>
      <c r="CN102" s="10"/>
      <c r="CO102" s="10"/>
      <c r="CP102" s="10"/>
      <c r="CQ102" s="10"/>
      <c r="CR102" s="10"/>
      <c r="CS102" s="10"/>
      <c r="CT102" s="11"/>
      <c r="CU102" s="12">
        <f t="shared" si="35"/>
        <v>0</v>
      </c>
      <c r="CV102" s="10"/>
      <c r="CW102" s="10">
        <f t="shared" si="18"/>
        <v>13</v>
      </c>
      <c r="CX102" s="12"/>
      <c r="CY102" s="12">
        <f t="shared" si="19"/>
        <v>4</v>
      </c>
      <c r="CZ102" s="10"/>
      <c r="DA102" s="10">
        <v>7</v>
      </c>
      <c r="DB102" s="10"/>
      <c r="DC102" s="10">
        <f t="shared" si="50"/>
        <v>2026</v>
      </c>
      <c r="DD102" s="10"/>
      <c r="DE102" s="10"/>
      <c r="DF102" s="10"/>
      <c r="DG102" s="10">
        <f t="shared" si="48"/>
        <v>0</v>
      </c>
      <c r="DH102" s="10"/>
      <c r="DI102" s="10"/>
      <c r="DJ102" s="10"/>
      <c r="DK102" s="10"/>
      <c r="DL102" s="10"/>
      <c r="DM102" s="10">
        <f t="shared" si="20"/>
        <v>6</v>
      </c>
      <c r="DN102" s="10"/>
      <c r="DO102" s="10">
        <f t="shared" ref="DO102:DO165" si="60">SUM(DO101,DN102)</f>
        <v>2</v>
      </c>
      <c r="DP102" s="10"/>
      <c r="DQ102" s="10"/>
      <c r="DR102" s="12"/>
      <c r="DS102" s="12">
        <f t="shared" si="21"/>
        <v>32</v>
      </c>
      <c r="DT102" s="10"/>
      <c r="DU102" s="10">
        <f t="shared" si="11"/>
        <v>11</v>
      </c>
      <c r="DV102" s="10"/>
      <c r="DW102" s="10">
        <f t="shared" si="51"/>
        <v>0</v>
      </c>
      <c r="DX102" s="10"/>
      <c r="DY102" s="10">
        <f t="shared" ref="DY102:DY154" si="61">SUM(DY101+DX102)</f>
        <v>0</v>
      </c>
      <c r="DZ102" s="10"/>
      <c r="EA102" s="10"/>
      <c r="EB102" s="10"/>
      <c r="EC102" s="10"/>
      <c r="ED102" s="10"/>
      <c r="EE102" s="10">
        <f t="shared" si="3"/>
        <v>723</v>
      </c>
      <c r="EF102" s="10"/>
      <c r="EG102" s="10"/>
      <c r="EH102" s="10"/>
      <c r="EI102" s="10">
        <f t="shared" ref="EI102:EI165" si="62">SUM(EH102+EI101)</f>
        <v>2</v>
      </c>
      <c r="EJ102" s="10"/>
      <c r="EK102" s="10"/>
      <c r="EL102" s="10"/>
      <c r="EM102" s="10">
        <f t="shared" si="38"/>
        <v>1</v>
      </c>
      <c r="EN102" s="10"/>
      <c r="EO102" s="10"/>
      <c r="EP102" s="10"/>
      <c r="EQ102" s="10">
        <f t="shared" si="45"/>
        <v>55</v>
      </c>
      <c r="ER102" s="10"/>
      <c r="ES102" s="10"/>
      <c r="ET102" s="10"/>
      <c r="EU102" s="10"/>
      <c r="EV102" s="10"/>
      <c r="EW102" s="10"/>
      <c r="EX102" s="10"/>
      <c r="EY102" s="10"/>
      <c r="EZ102" s="10"/>
      <c r="FA102" s="10"/>
      <c r="FB102" s="12">
        <v>0</v>
      </c>
      <c r="FC102" s="13">
        <f t="shared" si="5"/>
        <v>964</v>
      </c>
      <c r="FD102" s="13"/>
      <c r="FE102" s="13"/>
      <c r="FF102" s="10"/>
      <c r="FG102" s="10"/>
      <c r="FH102" s="10"/>
      <c r="FI102" s="10"/>
      <c r="FJ102" s="10"/>
      <c r="FK102" s="10"/>
      <c r="FL102" s="10"/>
      <c r="FM102" s="10">
        <f t="shared" si="46"/>
        <v>352</v>
      </c>
      <c r="FN102" s="12"/>
      <c r="FO102" s="12">
        <f t="shared" si="40"/>
        <v>6</v>
      </c>
      <c r="FP102" s="10"/>
      <c r="FQ102" s="10">
        <f t="shared" si="41"/>
        <v>0</v>
      </c>
      <c r="FR102" s="10"/>
      <c r="FS102" s="10"/>
      <c r="FT102" s="10"/>
      <c r="FU102" s="10"/>
      <c r="FV102" s="10"/>
      <c r="FW102" s="10">
        <f t="shared" si="42"/>
        <v>0</v>
      </c>
      <c r="FX102" s="10"/>
      <c r="FY102" s="10"/>
      <c r="FZ102" s="10"/>
      <c r="GA102" s="10"/>
      <c r="GB102" s="10"/>
      <c r="GC102" s="10"/>
      <c r="GD102" s="10"/>
      <c r="GE102" s="10"/>
      <c r="GF102" s="10"/>
      <c r="GG102" s="10">
        <f t="shared" si="6"/>
        <v>141</v>
      </c>
    </row>
    <row r="103" spans="1:189" ht="14.25" customHeight="1" x14ac:dyDescent="0.2">
      <c r="A103" s="115">
        <v>44066</v>
      </c>
      <c r="B103" s="10"/>
      <c r="C103" s="10">
        <f t="shared" si="53"/>
        <v>0</v>
      </c>
      <c r="D103" s="10"/>
      <c r="E103" s="10"/>
      <c r="F103" s="10"/>
      <c r="G103" s="10">
        <f t="shared" si="9"/>
        <v>16</v>
      </c>
      <c r="H103" s="10"/>
      <c r="I103" s="10">
        <f t="shared" si="24"/>
        <v>162</v>
      </c>
      <c r="J103" s="10"/>
      <c r="K103" s="10"/>
      <c r="L103" s="10"/>
      <c r="M103" s="10"/>
      <c r="N103" s="10"/>
      <c r="O103" s="114">
        <f t="shared" si="29"/>
        <v>7</v>
      </c>
      <c r="P103" s="10"/>
      <c r="Q103" s="10">
        <f t="shared" si="54"/>
        <v>15</v>
      </c>
      <c r="R103" s="10"/>
      <c r="S103" s="10"/>
      <c r="T103" s="10"/>
      <c r="U103" s="10">
        <f t="shared" si="30"/>
        <v>2</v>
      </c>
      <c r="V103" s="10"/>
      <c r="W103" s="10">
        <f t="shared" si="25"/>
        <v>1</v>
      </c>
      <c r="X103" s="10"/>
      <c r="Y103" s="10">
        <f t="shared" si="55"/>
        <v>0</v>
      </c>
      <c r="Z103" s="10"/>
      <c r="AA103" s="10">
        <f t="shared" si="56"/>
        <v>1</v>
      </c>
      <c r="AB103" s="10"/>
      <c r="AC103" s="10">
        <f t="shared" si="13"/>
        <v>1</v>
      </c>
      <c r="AD103" s="10"/>
      <c r="AE103" s="10"/>
      <c r="AF103" s="10"/>
      <c r="AG103" s="10">
        <f t="shared" si="52"/>
        <v>0</v>
      </c>
      <c r="AH103" s="10"/>
      <c r="AI103" s="10">
        <f t="shared" si="57"/>
        <v>0</v>
      </c>
      <c r="AJ103" s="10"/>
      <c r="AK103" s="10">
        <f t="shared" si="14"/>
        <v>2</v>
      </c>
      <c r="AL103" s="10"/>
      <c r="AM103" s="10">
        <f t="shared" si="26"/>
        <v>5</v>
      </c>
      <c r="AN103" s="10"/>
      <c r="AO103" s="10">
        <f t="shared" si="15"/>
        <v>1126</v>
      </c>
      <c r="AP103" s="10"/>
      <c r="AQ103" s="10">
        <f t="shared" si="44"/>
        <v>77</v>
      </c>
      <c r="AR103" s="10"/>
      <c r="AS103" s="10"/>
      <c r="AT103" s="10"/>
      <c r="AU103" s="10">
        <v>0</v>
      </c>
      <c r="AV103" s="10"/>
      <c r="AW103" s="10">
        <f t="shared" si="27"/>
        <v>10</v>
      </c>
      <c r="AX103" s="10"/>
      <c r="AY103" s="10">
        <f t="shared" si="23"/>
        <v>9</v>
      </c>
      <c r="AZ103" s="10"/>
      <c r="BA103" s="10"/>
      <c r="BB103" s="10"/>
      <c r="BC103" s="10"/>
      <c r="BD103" s="10"/>
      <c r="BE103" s="10">
        <f t="shared" si="2"/>
        <v>46</v>
      </c>
      <c r="BF103" s="10"/>
      <c r="BG103" s="10">
        <f t="shared" si="49"/>
        <v>6</v>
      </c>
      <c r="BH103" s="12"/>
      <c r="BI103" s="12">
        <f t="shared" si="32"/>
        <v>0</v>
      </c>
      <c r="BJ103" s="12"/>
      <c r="BK103" s="12">
        <f t="shared" si="47"/>
        <v>0</v>
      </c>
      <c r="BL103" s="12"/>
      <c r="BM103" s="12">
        <f t="shared" si="58"/>
        <v>0</v>
      </c>
      <c r="BN103" s="10"/>
      <c r="BO103" s="10"/>
      <c r="BP103" s="10"/>
      <c r="BQ103" s="10"/>
      <c r="BR103" s="10"/>
      <c r="BS103" s="10"/>
      <c r="BT103" s="12"/>
      <c r="BU103" s="12">
        <f t="shared" si="16"/>
        <v>1</v>
      </c>
      <c r="BV103" s="10"/>
      <c r="BW103" s="10"/>
      <c r="BX103" s="10"/>
      <c r="BY103" s="10">
        <f t="shared" si="34"/>
        <v>2</v>
      </c>
      <c r="BZ103" s="10"/>
      <c r="CA103" s="10">
        <f t="shared" si="59"/>
        <v>1</v>
      </c>
      <c r="CB103" s="10"/>
      <c r="CC103" s="10">
        <f t="shared" si="8"/>
        <v>2</v>
      </c>
      <c r="CD103" s="10"/>
      <c r="CE103" s="10"/>
      <c r="CF103" s="10"/>
      <c r="CG103" s="10"/>
      <c r="CH103" s="10"/>
      <c r="CI103" s="10"/>
      <c r="CJ103" s="10"/>
      <c r="CK103" s="10">
        <f t="shared" si="17"/>
        <v>8</v>
      </c>
      <c r="CL103" s="10"/>
      <c r="CM103" s="10"/>
      <c r="CN103" s="10"/>
      <c r="CO103" s="10"/>
      <c r="CP103" s="10"/>
      <c r="CQ103" s="10"/>
      <c r="CR103" s="10"/>
      <c r="CS103" s="10"/>
      <c r="CT103" s="11"/>
      <c r="CU103" s="12">
        <f t="shared" si="35"/>
        <v>0</v>
      </c>
      <c r="CV103" s="10"/>
      <c r="CW103" s="10">
        <f t="shared" si="18"/>
        <v>13</v>
      </c>
      <c r="CX103" s="12"/>
      <c r="CY103" s="12">
        <f t="shared" si="19"/>
        <v>4</v>
      </c>
      <c r="CZ103" s="10"/>
      <c r="DA103" s="10">
        <v>7</v>
      </c>
      <c r="DB103" s="10"/>
      <c r="DC103" s="10">
        <f t="shared" si="50"/>
        <v>2026</v>
      </c>
      <c r="DD103" s="10"/>
      <c r="DE103" s="10"/>
      <c r="DF103" s="10"/>
      <c r="DG103" s="10">
        <f t="shared" si="48"/>
        <v>0</v>
      </c>
      <c r="DH103" s="10"/>
      <c r="DI103" s="10"/>
      <c r="DJ103" s="10"/>
      <c r="DK103" s="10"/>
      <c r="DL103" s="10"/>
      <c r="DM103" s="10">
        <f t="shared" si="20"/>
        <v>6</v>
      </c>
      <c r="DN103" s="10"/>
      <c r="DO103" s="10">
        <f t="shared" si="60"/>
        <v>2</v>
      </c>
      <c r="DP103" s="10"/>
      <c r="DQ103" s="10"/>
      <c r="DR103" s="12"/>
      <c r="DS103" s="12">
        <f t="shared" si="21"/>
        <v>32</v>
      </c>
      <c r="DT103" s="10"/>
      <c r="DU103" s="10">
        <f t="shared" si="11"/>
        <v>11</v>
      </c>
      <c r="DV103" s="10"/>
      <c r="DW103" s="10">
        <f t="shared" si="51"/>
        <v>0</v>
      </c>
      <c r="DX103" s="10"/>
      <c r="DY103" s="10">
        <f t="shared" si="61"/>
        <v>0</v>
      </c>
      <c r="DZ103" s="10"/>
      <c r="EA103" s="10"/>
      <c r="EB103" s="10"/>
      <c r="EC103" s="10"/>
      <c r="ED103" s="10"/>
      <c r="EE103" s="10">
        <f t="shared" si="3"/>
        <v>723</v>
      </c>
      <c r="EF103" s="10"/>
      <c r="EG103" s="10"/>
      <c r="EH103" s="10"/>
      <c r="EI103" s="10">
        <f t="shared" si="62"/>
        <v>2</v>
      </c>
      <c r="EJ103" s="10"/>
      <c r="EK103" s="10"/>
      <c r="EL103" s="10"/>
      <c r="EM103" s="10">
        <f t="shared" si="38"/>
        <v>1</v>
      </c>
      <c r="EN103" s="10"/>
      <c r="EO103" s="10"/>
      <c r="EP103" s="10"/>
      <c r="EQ103" s="10">
        <f t="shared" si="45"/>
        <v>55</v>
      </c>
      <c r="ER103" s="10"/>
      <c r="ES103" s="10"/>
      <c r="ET103" s="10"/>
      <c r="EU103" s="10"/>
      <c r="EV103" s="10"/>
      <c r="EW103" s="10"/>
      <c r="EX103" s="10"/>
      <c r="EY103" s="10"/>
      <c r="EZ103" s="10"/>
      <c r="FA103" s="10"/>
      <c r="FB103" s="12"/>
      <c r="FC103" s="13">
        <f t="shared" si="5"/>
        <v>964</v>
      </c>
      <c r="FD103" s="13"/>
      <c r="FE103" s="13"/>
      <c r="FF103" s="10"/>
      <c r="FG103" s="10"/>
      <c r="FH103" s="10"/>
      <c r="FI103" s="10"/>
      <c r="FJ103" s="10"/>
      <c r="FK103" s="10"/>
      <c r="FL103" s="10"/>
      <c r="FM103" s="10">
        <f t="shared" si="46"/>
        <v>352</v>
      </c>
      <c r="FN103" s="12"/>
      <c r="FO103" s="12">
        <f t="shared" si="40"/>
        <v>6</v>
      </c>
      <c r="FP103" s="10"/>
      <c r="FQ103" s="10">
        <f t="shared" si="41"/>
        <v>0</v>
      </c>
      <c r="FR103" s="10"/>
      <c r="FS103" s="10"/>
      <c r="FT103" s="10"/>
      <c r="FU103" s="10"/>
      <c r="FV103" s="10"/>
      <c r="FW103" s="10">
        <f t="shared" si="42"/>
        <v>0</v>
      </c>
      <c r="FX103" s="10"/>
      <c r="FY103" s="10"/>
      <c r="FZ103" s="10"/>
      <c r="GA103" s="10"/>
      <c r="GB103" s="10"/>
      <c r="GC103" s="10"/>
      <c r="GD103" s="10"/>
      <c r="GE103" s="10"/>
      <c r="GF103" s="10"/>
      <c r="GG103" s="10">
        <f t="shared" si="6"/>
        <v>141</v>
      </c>
    </row>
    <row r="104" spans="1:189" ht="14.25" customHeight="1" x14ac:dyDescent="0.2">
      <c r="A104" s="115">
        <v>44067</v>
      </c>
      <c r="B104" s="10">
        <v>0</v>
      </c>
      <c r="C104" s="10">
        <f t="shared" si="53"/>
        <v>0</v>
      </c>
      <c r="D104" s="10"/>
      <c r="E104" s="10"/>
      <c r="F104" s="10">
        <v>0</v>
      </c>
      <c r="G104" s="10">
        <f t="shared" si="9"/>
        <v>16</v>
      </c>
      <c r="H104" s="10">
        <v>1</v>
      </c>
      <c r="I104" s="10">
        <f t="shared" si="24"/>
        <v>163</v>
      </c>
      <c r="J104" s="10"/>
      <c r="K104" s="10"/>
      <c r="L104" s="10"/>
      <c r="M104" s="10"/>
      <c r="N104" s="10">
        <v>0</v>
      </c>
      <c r="O104" s="114">
        <f t="shared" si="29"/>
        <v>7</v>
      </c>
      <c r="P104" s="10">
        <v>16</v>
      </c>
      <c r="Q104" s="10">
        <f t="shared" si="54"/>
        <v>31</v>
      </c>
      <c r="R104" s="10"/>
      <c r="S104" s="10"/>
      <c r="T104" s="10">
        <v>0</v>
      </c>
      <c r="U104" s="10">
        <f t="shared" si="30"/>
        <v>2</v>
      </c>
      <c r="V104" s="10">
        <v>0</v>
      </c>
      <c r="W104" s="10">
        <f t="shared" si="25"/>
        <v>1</v>
      </c>
      <c r="X104" s="10">
        <v>0</v>
      </c>
      <c r="Y104" s="10">
        <f t="shared" si="55"/>
        <v>0</v>
      </c>
      <c r="Z104" s="10">
        <v>0</v>
      </c>
      <c r="AA104" s="10">
        <f t="shared" si="56"/>
        <v>1</v>
      </c>
      <c r="AB104" s="10">
        <v>0</v>
      </c>
      <c r="AC104" s="10">
        <f t="shared" si="13"/>
        <v>1</v>
      </c>
      <c r="AD104" s="10"/>
      <c r="AE104" s="10"/>
      <c r="AF104" s="10">
        <v>3</v>
      </c>
      <c r="AG104" s="10">
        <f t="shared" si="52"/>
        <v>3</v>
      </c>
      <c r="AH104" s="10">
        <v>0</v>
      </c>
      <c r="AI104" s="10">
        <f t="shared" si="57"/>
        <v>0</v>
      </c>
      <c r="AJ104" s="10">
        <v>0</v>
      </c>
      <c r="AK104" s="10">
        <f t="shared" si="14"/>
        <v>2</v>
      </c>
      <c r="AL104" s="10">
        <v>0</v>
      </c>
      <c r="AM104" s="10">
        <f t="shared" si="26"/>
        <v>5</v>
      </c>
      <c r="AN104" s="10">
        <v>36</v>
      </c>
      <c r="AO104" s="10">
        <f t="shared" si="15"/>
        <v>1162</v>
      </c>
      <c r="AP104" s="10">
        <v>3</v>
      </c>
      <c r="AQ104" s="10">
        <f t="shared" si="44"/>
        <v>80</v>
      </c>
      <c r="AR104" s="10"/>
      <c r="AS104" s="10"/>
      <c r="AT104" s="10">
        <v>0</v>
      </c>
      <c r="AU104" s="10">
        <v>0</v>
      </c>
      <c r="AV104" s="10">
        <v>0</v>
      </c>
      <c r="AW104" s="10">
        <f t="shared" si="27"/>
        <v>10</v>
      </c>
      <c r="AX104" s="10">
        <v>2</v>
      </c>
      <c r="AY104" s="10">
        <f t="shared" si="23"/>
        <v>11</v>
      </c>
      <c r="AZ104" s="10"/>
      <c r="BA104" s="10"/>
      <c r="BB104" s="10"/>
      <c r="BC104" s="10"/>
      <c r="BD104" s="10">
        <v>1</v>
      </c>
      <c r="BE104" s="10">
        <f t="shared" si="2"/>
        <v>47</v>
      </c>
      <c r="BF104" s="10">
        <v>1</v>
      </c>
      <c r="BG104" s="10">
        <f t="shared" si="49"/>
        <v>7</v>
      </c>
      <c r="BH104" s="12">
        <v>0</v>
      </c>
      <c r="BI104" s="12">
        <f t="shared" si="32"/>
        <v>0</v>
      </c>
      <c r="BJ104" s="12">
        <v>0</v>
      </c>
      <c r="BK104" s="12">
        <f t="shared" si="47"/>
        <v>0</v>
      </c>
      <c r="BL104" s="12">
        <v>0</v>
      </c>
      <c r="BM104" s="12">
        <f t="shared" si="58"/>
        <v>0</v>
      </c>
      <c r="BN104" s="10"/>
      <c r="BO104" s="10"/>
      <c r="BP104" s="10"/>
      <c r="BQ104" s="10"/>
      <c r="BR104" s="10"/>
      <c r="BS104" s="10"/>
      <c r="BT104" s="12">
        <v>0</v>
      </c>
      <c r="BU104" s="12">
        <f t="shared" si="16"/>
        <v>1</v>
      </c>
      <c r="BV104" s="10"/>
      <c r="BW104" s="10"/>
      <c r="BX104" s="10">
        <v>0</v>
      </c>
      <c r="BY104" s="10">
        <f t="shared" si="34"/>
        <v>2</v>
      </c>
      <c r="BZ104" s="10">
        <v>1</v>
      </c>
      <c r="CA104" s="10">
        <f t="shared" si="59"/>
        <v>2</v>
      </c>
      <c r="CB104" s="10">
        <v>0</v>
      </c>
      <c r="CC104" s="10">
        <f t="shared" si="8"/>
        <v>2</v>
      </c>
      <c r="CD104" s="10"/>
      <c r="CE104" s="10"/>
      <c r="CF104" s="10"/>
      <c r="CG104" s="10"/>
      <c r="CH104" s="10"/>
      <c r="CI104" s="10"/>
      <c r="CJ104" s="10">
        <v>0</v>
      </c>
      <c r="CK104" s="10">
        <f t="shared" si="17"/>
        <v>8</v>
      </c>
      <c r="CL104" s="10"/>
      <c r="CM104" s="10"/>
      <c r="CN104" s="10"/>
      <c r="CO104" s="10"/>
      <c r="CP104" s="10"/>
      <c r="CQ104" s="10"/>
      <c r="CR104" s="10"/>
      <c r="CS104" s="10"/>
      <c r="CT104" s="11">
        <v>0</v>
      </c>
      <c r="CU104" s="12">
        <f t="shared" si="35"/>
        <v>0</v>
      </c>
      <c r="CV104" s="10">
        <v>0</v>
      </c>
      <c r="CW104" s="10">
        <f t="shared" si="18"/>
        <v>13</v>
      </c>
      <c r="CX104" s="12">
        <v>0</v>
      </c>
      <c r="CY104" s="12">
        <f t="shared" si="19"/>
        <v>4</v>
      </c>
      <c r="CZ104" s="10">
        <v>0</v>
      </c>
      <c r="DA104" s="10">
        <v>7</v>
      </c>
      <c r="DB104" s="10">
        <v>41</v>
      </c>
      <c r="DC104" s="10">
        <f t="shared" si="50"/>
        <v>2067</v>
      </c>
      <c r="DD104" s="10"/>
      <c r="DE104" s="10"/>
      <c r="DF104" s="10">
        <v>0</v>
      </c>
      <c r="DG104" s="10">
        <f t="shared" si="48"/>
        <v>0</v>
      </c>
      <c r="DH104" s="10"/>
      <c r="DI104" s="10"/>
      <c r="DJ104" s="10"/>
      <c r="DK104" s="10"/>
      <c r="DL104" s="10">
        <v>0</v>
      </c>
      <c r="DM104" s="10">
        <f t="shared" si="20"/>
        <v>6</v>
      </c>
      <c r="DN104" s="10">
        <v>15</v>
      </c>
      <c r="DO104" s="10">
        <f t="shared" si="60"/>
        <v>17</v>
      </c>
      <c r="DP104" s="10"/>
      <c r="DQ104" s="10"/>
      <c r="DR104" s="12">
        <v>0</v>
      </c>
      <c r="DS104" s="12">
        <f t="shared" si="21"/>
        <v>32</v>
      </c>
      <c r="DT104" s="10">
        <v>0</v>
      </c>
      <c r="DU104" s="10">
        <f t="shared" si="11"/>
        <v>11</v>
      </c>
      <c r="DV104" s="10">
        <v>0</v>
      </c>
      <c r="DW104" s="10">
        <f t="shared" si="51"/>
        <v>0</v>
      </c>
      <c r="DX104" s="10">
        <v>0</v>
      </c>
      <c r="DY104" s="10">
        <f t="shared" si="61"/>
        <v>0</v>
      </c>
      <c r="DZ104" s="10"/>
      <c r="EA104" s="10"/>
      <c r="EB104" s="10"/>
      <c r="EC104" s="10"/>
      <c r="ED104" s="10">
        <v>41</v>
      </c>
      <c r="EE104" s="10">
        <f t="shared" si="3"/>
        <v>764</v>
      </c>
      <c r="EF104" s="10"/>
      <c r="EG104" s="10"/>
      <c r="EH104" s="10">
        <v>1</v>
      </c>
      <c r="EI104" s="10">
        <f t="shared" si="62"/>
        <v>3</v>
      </c>
      <c r="EJ104" s="10"/>
      <c r="EK104" s="10"/>
      <c r="EL104" s="10">
        <v>1</v>
      </c>
      <c r="EM104" s="10">
        <f t="shared" si="38"/>
        <v>2</v>
      </c>
      <c r="EN104" s="10"/>
      <c r="EO104" s="10"/>
      <c r="EP104" s="10">
        <v>34</v>
      </c>
      <c r="EQ104" s="10">
        <f t="shared" si="45"/>
        <v>89</v>
      </c>
      <c r="ER104" s="10"/>
      <c r="ES104" s="10"/>
      <c r="ET104" s="10"/>
      <c r="EU104" s="10"/>
      <c r="EV104" s="10"/>
      <c r="EW104" s="10"/>
      <c r="EX104" s="10"/>
      <c r="EY104" s="10"/>
      <c r="EZ104" s="10"/>
      <c r="FA104" s="10"/>
      <c r="FB104" s="12">
        <v>2</v>
      </c>
      <c r="FC104" s="13">
        <f t="shared" si="5"/>
        <v>966</v>
      </c>
      <c r="FD104" s="13"/>
      <c r="FE104" s="13"/>
      <c r="FF104" s="10"/>
      <c r="FG104" s="10"/>
      <c r="FH104" s="10"/>
      <c r="FI104" s="10"/>
      <c r="FJ104" s="10"/>
      <c r="FK104" s="10"/>
      <c r="FL104" s="10">
        <v>104</v>
      </c>
      <c r="FM104" s="10">
        <f t="shared" si="46"/>
        <v>456</v>
      </c>
      <c r="FN104" s="12">
        <v>0</v>
      </c>
      <c r="FO104" s="12">
        <f t="shared" si="40"/>
        <v>6</v>
      </c>
      <c r="FP104" s="10">
        <v>0</v>
      </c>
      <c r="FQ104" s="10">
        <f t="shared" si="41"/>
        <v>0</v>
      </c>
      <c r="FR104" s="10"/>
      <c r="FS104" s="10"/>
      <c r="FT104" s="10"/>
      <c r="FU104" s="10"/>
      <c r="FV104" s="10">
        <v>0</v>
      </c>
      <c r="FW104" s="10">
        <f t="shared" si="42"/>
        <v>0</v>
      </c>
      <c r="FX104" s="10"/>
      <c r="FY104" s="10"/>
      <c r="FZ104" s="10"/>
      <c r="GA104" s="10"/>
      <c r="GB104" s="10"/>
      <c r="GC104" s="10"/>
      <c r="GD104" s="10"/>
      <c r="GE104" s="10"/>
      <c r="GF104" s="10">
        <v>6</v>
      </c>
      <c r="GG104" s="10">
        <f t="shared" si="6"/>
        <v>147</v>
      </c>
    </row>
    <row r="105" spans="1:189" ht="14.25" customHeight="1" x14ac:dyDescent="0.2">
      <c r="A105" s="115">
        <v>44068</v>
      </c>
      <c r="B105" s="10">
        <v>0</v>
      </c>
      <c r="C105" s="10">
        <f t="shared" si="53"/>
        <v>0</v>
      </c>
      <c r="D105" s="10"/>
      <c r="E105" s="10"/>
      <c r="F105" s="10">
        <v>0</v>
      </c>
      <c r="G105" s="10">
        <f t="shared" si="9"/>
        <v>16</v>
      </c>
      <c r="H105" s="10">
        <v>0</v>
      </c>
      <c r="I105" s="10">
        <f t="shared" si="24"/>
        <v>163</v>
      </c>
      <c r="J105" s="10"/>
      <c r="K105" s="10"/>
      <c r="L105" s="10"/>
      <c r="M105" s="10"/>
      <c r="N105" s="10">
        <v>0</v>
      </c>
      <c r="O105" s="114">
        <f t="shared" si="29"/>
        <v>7</v>
      </c>
      <c r="P105" s="10">
        <v>2</v>
      </c>
      <c r="Q105" s="10">
        <f t="shared" si="54"/>
        <v>33</v>
      </c>
      <c r="R105" s="10"/>
      <c r="S105" s="10"/>
      <c r="T105" s="10">
        <v>0</v>
      </c>
      <c r="U105" s="10">
        <f t="shared" si="30"/>
        <v>2</v>
      </c>
      <c r="V105" s="10">
        <v>0</v>
      </c>
      <c r="W105" s="10">
        <f t="shared" si="25"/>
        <v>1</v>
      </c>
      <c r="X105" s="10">
        <v>0</v>
      </c>
      <c r="Y105" s="10">
        <f t="shared" si="55"/>
        <v>0</v>
      </c>
      <c r="Z105" s="10">
        <v>0</v>
      </c>
      <c r="AA105" s="10">
        <f t="shared" si="56"/>
        <v>1</v>
      </c>
      <c r="AB105" s="10">
        <v>0</v>
      </c>
      <c r="AC105" s="10">
        <f t="shared" si="13"/>
        <v>1</v>
      </c>
      <c r="AD105" s="10"/>
      <c r="AE105" s="10"/>
      <c r="AF105" s="10">
        <v>0</v>
      </c>
      <c r="AG105" s="10">
        <f t="shared" si="52"/>
        <v>3</v>
      </c>
      <c r="AH105" s="10">
        <v>0</v>
      </c>
      <c r="AI105" s="10">
        <f t="shared" si="57"/>
        <v>0</v>
      </c>
      <c r="AJ105" s="10">
        <v>0</v>
      </c>
      <c r="AK105" s="10">
        <f t="shared" si="14"/>
        <v>2</v>
      </c>
      <c r="AL105" s="10">
        <v>0</v>
      </c>
      <c r="AM105" s="10">
        <f t="shared" si="26"/>
        <v>5</v>
      </c>
      <c r="AN105" s="10">
        <v>8</v>
      </c>
      <c r="AO105" s="10">
        <f t="shared" si="15"/>
        <v>1170</v>
      </c>
      <c r="AP105" s="10">
        <v>3</v>
      </c>
      <c r="AQ105" s="10">
        <f t="shared" si="44"/>
        <v>83</v>
      </c>
      <c r="AR105" s="10"/>
      <c r="AS105" s="10"/>
      <c r="AT105" s="10">
        <v>0</v>
      </c>
      <c r="AU105" s="10">
        <v>0</v>
      </c>
      <c r="AV105" s="10">
        <v>0</v>
      </c>
      <c r="AW105" s="10">
        <f t="shared" si="27"/>
        <v>10</v>
      </c>
      <c r="AX105" s="10">
        <v>0</v>
      </c>
      <c r="AY105" s="10">
        <f t="shared" si="23"/>
        <v>11</v>
      </c>
      <c r="AZ105" s="10"/>
      <c r="BA105" s="10"/>
      <c r="BB105" s="10"/>
      <c r="BC105" s="10"/>
      <c r="BD105" s="10">
        <v>3</v>
      </c>
      <c r="BE105" s="10">
        <f t="shared" si="2"/>
        <v>50</v>
      </c>
      <c r="BF105" s="10">
        <v>0</v>
      </c>
      <c r="BG105" s="10">
        <f t="shared" si="49"/>
        <v>7</v>
      </c>
      <c r="BH105" s="12">
        <v>0</v>
      </c>
      <c r="BI105" s="12">
        <f t="shared" si="32"/>
        <v>0</v>
      </c>
      <c r="BJ105" s="12">
        <v>0</v>
      </c>
      <c r="BK105" s="12">
        <f t="shared" si="47"/>
        <v>0</v>
      </c>
      <c r="BL105" s="12">
        <v>0</v>
      </c>
      <c r="BM105" s="12">
        <f t="shared" si="58"/>
        <v>0</v>
      </c>
      <c r="BN105" s="10"/>
      <c r="BO105" s="10"/>
      <c r="BP105" s="10"/>
      <c r="BQ105" s="10"/>
      <c r="BR105" s="10"/>
      <c r="BS105" s="10"/>
      <c r="BT105" s="12">
        <v>0</v>
      </c>
      <c r="BU105" s="12">
        <f t="shared" si="16"/>
        <v>1</v>
      </c>
      <c r="BV105" s="10"/>
      <c r="BW105" s="10"/>
      <c r="BX105" s="10">
        <v>0</v>
      </c>
      <c r="BY105" s="10">
        <f t="shared" si="34"/>
        <v>2</v>
      </c>
      <c r="BZ105" s="10">
        <v>0</v>
      </c>
      <c r="CA105" s="10">
        <f t="shared" si="59"/>
        <v>2</v>
      </c>
      <c r="CB105" s="10">
        <v>0</v>
      </c>
      <c r="CC105" s="10">
        <f t="shared" si="8"/>
        <v>2</v>
      </c>
      <c r="CD105" s="10"/>
      <c r="CE105" s="10"/>
      <c r="CF105" s="10"/>
      <c r="CG105" s="10"/>
      <c r="CH105" s="10"/>
      <c r="CI105" s="10"/>
      <c r="CJ105" s="10">
        <v>0</v>
      </c>
      <c r="CK105" s="10">
        <f t="shared" si="17"/>
        <v>8</v>
      </c>
      <c r="CL105" s="10"/>
      <c r="CM105" s="10"/>
      <c r="CN105" s="10"/>
      <c r="CO105" s="10"/>
      <c r="CP105" s="10"/>
      <c r="CQ105" s="10"/>
      <c r="CR105" s="10"/>
      <c r="CS105" s="10"/>
      <c r="CT105" s="11">
        <v>0</v>
      </c>
      <c r="CU105" s="12">
        <f t="shared" si="35"/>
        <v>0</v>
      </c>
      <c r="CV105" s="10">
        <v>0</v>
      </c>
      <c r="CW105" s="10">
        <f t="shared" si="18"/>
        <v>13</v>
      </c>
      <c r="CX105" s="12">
        <v>0</v>
      </c>
      <c r="CY105" s="12">
        <f t="shared" si="19"/>
        <v>4</v>
      </c>
      <c r="CZ105" s="10">
        <v>0</v>
      </c>
      <c r="DA105" s="10">
        <v>7</v>
      </c>
      <c r="DB105" s="10">
        <v>20</v>
      </c>
      <c r="DC105" s="10">
        <f t="shared" si="50"/>
        <v>2087</v>
      </c>
      <c r="DD105" s="10"/>
      <c r="DE105" s="10"/>
      <c r="DF105" s="10">
        <v>0</v>
      </c>
      <c r="DG105" s="10">
        <f t="shared" si="48"/>
        <v>0</v>
      </c>
      <c r="DH105" s="10"/>
      <c r="DI105" s="10"/>
      <c r="DJ105" s="10"/>
      <c r="DK105" s="10"/>
      <c r="DL105" s="10">
        <v>0</v>
      </c>
      <c r="DM105" s="10">
        <f t="shared" si="20"/>
        <v>6</v>
      </c>
      <c r="DN105" s="10">
        <v>0</v>
      </c>
      <c r="DO105" s="10">
        <f t="shared" si="60"/>
        <v>17</v>
      </c>
      <c r="DP105" s="10"/>
      <c r="DQ105" s="10"/>
      <c r="DR105" s="12">
        <v>2</v>
      </c>
      <c r="DS105" s="12">
        <f t="shared" si="21"/>
        <v>34</v>
      </c>
      <c r="DT105" s="10">
        <v>0</v>
      </c>
      <c r="DU105" s="10">
        <f t="shared" si="11"/>
        <v>11</v>
      </c>
      <c r="DV105" s="10">
        <v>1</v>
      </c>
      <c r="DW105" s="10">
        <f t="shared" si="51"/>
        <v>1</v>
      </c>
      <c r="DX105" s="10">
        <v>0</v>
      </c>
      <c r="DY105" s="10">
        <f t="shared" si="61"/>
        <v>0</v>
      </c>
      <c r="DZ105" s="10"/>
      <c r="EA105" s="10"/>
      <c r="EB105" s="10"/>
      <c r="EC105" s="10"/>
      <c r="ED105" s="10">
        <v>4</v>
      </c>
      <c r="EE105" s="10">
        <f>SUM(EE104,ED105)</f>
        <v>768</v>
      </c>
      <c r="EF105" s="10"/>
      <c r="EG105" s="10"/>
      <c r="EH105" s="10">
        <v>0</v>
      </c>
      <c r="EI105" s="10">
        <f t="shared" si="62"/>
        <v>3</v>
      </c>
      <c r="EJ105" s="10"/>
      <c r="EK105" s="10"/>
      <c r="EL105" s="10">
        <v>0</v>
      </c>
      <c r="EM105" s="10">
        <f t="shared" si="38"/>
        <v>2</v>
      </c>
      <c r="EN105" s="10"/>
      <c r="EO105" s="10"/>
      <c r="EP105" s="10">
        <v>3</v>
      </c>
      <c r="EQ105" s="10">
        <f t="shared" si="45"/>
        <v>92</v>
      </c>
      <c r="ER105" s="10"/>
      <c r="ES105" s="10"/>
      <c r="ET105" s="10"/>
      <c r="EU105" s="10"/>
      <c r="EV105" s="10"/>
      <c r="EW105" s="10"/>
      <c r="EX105" s="10"/>
      <c r="EY105" s="10"/>
      <c r="EZ105" s="10"/>
      <c r="FA105" s="10"/>
      <c r="FB105" s="12">
        <v>4</v>
      </c>
      <c r="FC105" s="13">
        <f t="shared" si="5"/>
        <v>970</v>
      </c>
      <c r="FD105" s="13"/>
      <c r="FE105" s="13"/>
      <c r="FF105" s="10"/>
      <c r="FG105" s="10"/>
      <c r="FH105" s="10"/>
      <c r="FI105" s="10"/>
      <c r="FJ105" s="10"/>
      <c r="FK105" s="10"/>
      <c r="FL105" s="10">
        <v>20</v>
      </c>
      <c r="FM105" s="10">
        <f t="shared" si="46"/>
        <v>476</v>
      </c>
      <c r="FN105" s="12">
        <v>0</v>
      </c>
      <c r="FO105" s="12">
        <f t="shared" si="40"/>
        <v>6</v>
      </c>
      <c r="FP105" s="10">
        <v>0</v>
      </c>
      <c r="FQ105" s="10">
        <f t="shared" si="41"/>
        <v>0</v>
      </c>
      <c r="FR105" s="10"/>
      <c r="FS105" s="10"/>
      <c r="FT105" s="10"/>
      <c r="FU105" s="10"/>
      <c r="FV105" s="10">
        <v>0</v>
      </c>
      <c r="FW105" s="10">
        <f t="shared" si="42"/>
        <v>0</v>
      </c>
      <c r="FX105" s="10"/>
      <c r="FY105" s="10"/>
      <c r="FZ105" s="10"/>
      <c r="GA105" s="10"/>
      <c r="GB105" s="10"/>
      <c r="GC105" s="10"/>
      <c r="GD105" s="10"/>
      <c r="GE105" s="10"/>
      <c r="GF105" s="10">
        <v>0</v>
      </c>
      <c r="GG105" s="10">
        <f t="shared" si="6"/>
        <v>147</v>
      </c>
    </row>
    <row r="106" spans="1:189" ht="14.25" customHeight="1" x14ac:dyDescent="0.2">
      <c r="A106" s="115">
        <v>44069</v>
      </c>
      <c r="B106" s="10">
        <v>0</v>
      </c>
      <c r="C106" s="10">
        <f t="shared" si="53"/>
        <v>0</v>
      </c>
      <c r="D106" s="10"/>
      <c r="E106" s="10"/>
      <c r="F106" s="10">
        <v>0</v>
      </c>
      <c r="G106" s="10">
        <f t="shared" si="9"/>
        <v>16</v>
      </c>
      <c r="H106" s="10">
        <v>0</v>
      </c>
      <c r="I106" s="10">
        <f t="shared" si="24"/>
        <v>163</v>
      </c>
      <c r="J106" s="10"/>
      <c r="K106" s="10"/>
      <c r="L106" s="10"/>
      <c r="M106" s="10"/>
      <c r="N106" s="10">
        <v>0</v>
      </c>
      <c r="O106" s="114">
        <f t="shared" si="29"/>
        <v>7</v>
      </c>
      <c r="P106" s="10">
        <v>4</v>
      </c>
      <c r="Q106" s="10">
        <f t="shared" si="54"/>
        <v>37</v>
      </c>
      <c r="R106" s="10"/>
      <c r="S106" s="10"/>
      <c r="T106" s="10">
        <v>0</v>
      </c>
      <c r="U106" s="10">
        <f t="shared" si="30"/>
        <v>2</v>
      </c>
      <c r="V106" s="10">
        <v>0</v>
      </c>
      <c r="W106" s="10">
        <f t="shared" si="25"/>
        <v>1</v>
      </c>
      <c r="X106" s="10">
        <v>1</v>
      </c>
      <c r="Y106" s="10">
        <f t="shared" si="55"/>
        <v>1</v>
      </c>
      <c r="Z106" s="10">
        <v>0</v>
      </c>
      <c r="AA106" s="10">
        <f t="shared" si="56"/>
        <v>1</v>
      </c>
      <c r="AB106" s="10">
        <v>0</v>
      </c>
      <c r="AC106" s="10">
        <f t="shared" si="13"/>
        <v>1</v>
      </c>
      <c r="AD106" s="10"/>
      <c r="AE106" s="10"/>
      <c r="AF106" s="10">
        <v>0</v>
      </c>
      <c r="AG106" s="10">
        <f t="shared" si="52"/>
        <v>3</v>
      </c>
      <c r="AH106" s="10">
        <v>0</v>
      </c>
      <c r="AI106" s="10">
        <f t="shared" si="57"/>
        <v>0</v>
      </c>
      <c r="AJ106" s="10">
        <v>0</v>
      </c>
      <c r="AK106" s="10">
        <f t="shared" si="14"/>
        <v>2</v>
      </c>
      <c r="AL106" s="10">
        <v>0</v>
      </c>
      <c r="AM106" s="10">
        <f t="shared" si="26"/>
        <v>5</v>
      </c>
      <c r="AN106" s="10">
        <v>6</v>
      </c>
      <c r="AO106" s="10">
        <f t="shared" si="15"/>
        <v>1176</v>
      </c>
      <c r="AP106" s="10">
        <v>3</v>
      </c>
      <c r="AQ106" s="10">
        <f t="shared" si="44"/>
        <v>86</v>
      </c>
      <c r="AR106" s="10"/>
      <c r="AS106" s="10"/>
      <c r="AT106" s="10">
        <v>0</v>
      </c>
      <c r="AU106" s="10">
        <v>0</v>
      </c>
      <c r="AV106" s="10">
        <v>0</v>
      </c>
      <c r="AW106" s="10">
        <f t="shared" si="27"/>
        <v>10</v>
      </c>
      <c r="AX106" s="10">
        <v>0</v>
      </c>
      <c r="AY106" s="10">
        <f t="shared" si="23"/>
        <v>11</v>
      </c>
      <c r="AZ106" s="10"/>
      <c r="BA106" s="10"/>
      <c r="BB106" s="10"/>
      <c r="BC106" s="10"/>
      <c r="BD106" s="10">
        <v>0</v>
      </c>
      <c r="BE106" s="10">
        <f t="shared" si="2"/>
        <v>50</v>
      </c>
      <c r="BF106" s="10">
        <v>1</v>
      </c>
      <c r="BG106" s="10">
        <f t="shared" si="49"/>
        <v>8</v>
      </c>
      <c r="BH106" s="12">
        <v>0</v>
      </c>
      <c r="BI106" s="12">
        <f t="shared" si="32"/>
        <v>0</v>
      </c>
      <c r="BJ106" s="12">
        <v>0</v>
      </c>
      <c r="BK106" s="12">
        <f t="shared" si="47"/>
        <v>0</v>
      </c>
      <c r="BL106" s="12">
        <v>0</v>
      </c>
      <c r="BM106" s="12">
        <f t="shared" si="58"/>
        <v>0</v>
      </c>
      <c r="BN106" s="10"/>
      <c r="BO106" s="10"/>
      <c r="BP106" s="10"/>
      <c r="BQ106" s="10"/>
      <c r="BR106" s="10"/>
      <c r="BS106" s="10"/>
      <c r="BT106" s="12">
        <v>0</v>
      </c>
      <c r="BU106" s="12">
        <f t="shared" si="16"/>
        <v>1</v>
      </c>
      <c r="BV106" s="10"/>
      <c r="BW106" s="10"/>
      <c r="BX106" s="10">
        <v>0</v>
      </c>
      <c r="BY106" s="10">
        <f t="shared" si="34"/>
        <v>2</v>
      </c>
      <c r="BZ106" s="10">
        <v>0</v>
      </c>
      <c r="CA106" s="10">
        <f t="shared" si="59"/>
        <v>2</v>
      </c>
      <c r="CB106" s="10">
        <v>0</v>
      </c>
      <c r="CC106" s="10">
        <f t="shared" si="8"/>
        <v>2</v>
      </c>
      <c r="CD106" s="10"/>
      <c r="CE106" s="10"/>
      <c r="CF106" s="10"/>
      <c r="CG106" s="10"/>
      <c r="CH106" s="10"/>
      <c r="CI106" s="10"/>
      <c r="CJ106" s="10">
        <v>0</v>
      </c>
      <c r="CK106" s="10">
        <f t="shared" si="17"/>
        <v>8</v>
      </c>
      <c r="CL106" s="10"/>
      <c r="CM106" s="10"/>
      <c r="CN106" s="10"/>
      <c r="CO106" s="10"/>
      <c r="CP106" s="10"/>
      <c r="CQ106" s="10"/>
      <c r="CR106" s="10"/>
      <c r="CS106" s="10"/>
      <c r="CT106" s="11">
        <v>0</v>
      </c>
      <c r="CU106" s="12">
        <f t="shared" si="35"/>
        <v>0</v>
      </c>
      <c r="CV106" s="10">
        <v>0</v>
      </c>
      <c r="CW106" s="10">
        <f t="shared" si="18"/>
        <v>13</v>
      </c>
      <c r="CX106" s="12">
        <v>0</v>
      </c>
      <c r="CY106" s="12">
        <f t="shared" si="19"/>
        <v>4</v>
      </c>
      <c r="CZ106" s="10">
        <v>0</v>
      </c>
      <c r="DA106" s="10">
        <v>7</v>
      </c>
      <c r="DB106" s="10">
        <v>10</v>
      </c>
      <c r="DC106" s="10">
        <f t="shared" si="50"/>
        <v>2097</v>
      </c>
      <c r="DD106" s="10"/>
      <c r="DE106" s="10"/>
      <c r="DF106" s="10">
        <v>0</v>
      </c>
      <c r="DG106" s="10">
        <f t="shared" si="48"/>
        <v>0</v>
      </c>
      <c r="DH106" s="10"/>
      <c r="DI106" s="10"/>
      <c r="DJ106" s="10"/>
      <c r="DK106" s="10"/>
      <c r="DL106" s="10">
        <v>0</v>
      </c>
      <c r="DM106" s="10">
        <f t="shared" si="20"/>
        <v>6</v>
      </c>
      <c r="DN106" s="10">
        <v>0</v>
      </c>
      <c r="DO106" s="10">
        <f t="shared" si="60"/>
        <v>17</v>
      </c>
      <c r="DP106" s="10"/>
      <c r="DQ106" s="10"/>
      <c r="DR106" s="12">
        <v>1</v>
      </c>
      <c r="DS106" s="12">
        <f t="shared" si="21"/>
        <v>35</v>
      </c>
      <c r="DT106" s="10">
        <v>0</v>
      </c>
      <c r="DU106" s="10">
        <f t="shared" si="11"/>
        <v>11</v>
      </c>
      <c r="DV106" s="10">
        <v>0</v>
      </c>
      <c r="DW106" s="10">
        <f t="shared" si="51"/>
        <v>1</v>
      </c>
      <c r="DX106" s="10">
        <v>0</v>
      </c>
      <c r="DY106" s="10">
        <f t="shared" si="61"/>
        <v>0</v>
      </c>
      <c r="DZ106" s="10"/>
      <c r="EA106" s="10"/>
      <c r="EB106" s="10"/>
      <c r="EC106" s="10"/>
      <c r="ED106" s="10">
        <v>2</v>
      </c>
      <c r="EE106" s="10">
        <f>SUM(EE105,ED106)</f>
        <v>770</v>
      </c>
      <c r="EF106" s="10"/>
      <c r="EG106" s="10"/>
      <c r="EH106" s="10">
        <v>0</v>
      </c>
      <c r="EI106" s="10">
        <f t="shared" si="62"/>
        <v>3</v>
      </c>
      <c r="EJ106" s="10"/>
      <c r="EK106" s="10"/>
      <c r="EL106" s="10">
        <v>0</v>
      </c>
      <c r="EM106" s="10">
        <f t="shared" si="38"/>
        <v>2</v>
      </c>
      <c r="EN106" s="10"/>
      <c r="EO106" s="10"/>
      <c r="EP106" s="10">
        <v>3</v>
      </c>
      <c r="EQ106" s="10">
        <f t="shared" si="45"/>
        <v>95</v>
      </c>
      <c r="ER106" s="10"/>
      <c r="ES106" s="10"/>
      <c r="ET106" s="10"/>
      <c r="EU106" s="10"/>
      <c r="EV106" s="10"/>
      <c r="EW106" s="10"/>
      <c r="EX106" s="10"/>
      <c r="EY106" s="10"/>
      <c r="EZ106" s="10"/>
      <c r="FA106" s="10"/>
      <c r="FB106" s="10"/>
      <c r="FC106" s="10"/>
      <c r="FD106" s="10"/>
      <c r="FE106" s="10"/>
      <c r="FF106" s="10"/>
      <c r="FG106" s="10"/>
      <c r="FH106" s="10"/>
      <c r="FI106" s="10"/>
      <c r="FJ106" s="10"/>
      <c r="FK106" s="10"/>
      <c r="FL106" s="10">
        <v>18</v>
      </c>
      <c r="FM106" s="10">
        <f t="shared" si="46"/>
        <v>494</v>
      </c>
      <c r="FN106" s="12">
        <v>1</v>
      </c>
      <c r="FO106" s="12">
        <f t="shared" si="40"/>
        <v>7</v>
      </c>
      <c r="FP106" s="10">
        <v>0</v>
      </c>
      <c r="FQ106" s="10">
        <f t="shared" si="41"/>
        <v>0</v>
      </c>
      <c r="FR106" s="10"/>
      <c r="FS106" s="10"/>
      <c r="FT106" s="10"/>
      <c r="FU106" s="10"/>
      <c r="FV106" s="10">
        <v>0</v>
      </c>
      <c r="FW106" s="10">
        <f t="shared" si="42"/>
        <v>0</v>
      </c>
      <c r="FX106" s="10"/>
      <c r="FY106" s="10"/>
      <c r="FZ106" s="10"/>
      <c r="GA106" s="10"/>
      <c r="GB106" s="10"/>
      <c r="GC106" s="10"/>
      <c r="GD106" s="10"/>
      <c r="GE106" s="10"/>
      <c r="GF106" s="10">
        <v>2</v>
      </c>
      <c r="GG106" s="10">
        <f t="shared" si="6"/>
        <v>149</v>
      </c>
    </row>
    <row r="107" spans="1:189" ht="14.25" customHeight="1" x14ac:dyDescent="0.2">
      <c r="A107" s="115">
        <v>44070</v>
      </c>
      <c r="B107" s="10">
        <v>0</v>
      </c>
      <c r="C107" s="10">
        <f t="shared" si="53"/>
        <v>0</v>
      </c>
      <c r="D107" s="10"/>
      <c r="E107" s="10"/>
      <c r="F107" s="10">
        <v>0</v>
      </c>
      <c r="G107" s="10">
        <f t="shared" si="9"/>
        <v>16</v>
      </c>
      <c r="H107" s="10">
        <v>3</v>
      </c>
      <c r="I107" s="10">
        <f t="shared" si="24"/>
        <v>166</v>
      </c>
      <c r="J107" s="10"/>
      <c r="K107" s="10"/>
      <c r="L107" s="10"/>
      <c r="M107" s="10"/>
      <c r="N107" s="10">
        <v>0</v>
      </c>
      <c r="O107" s="114">
        <f t="shared" si="29"/>
        <v>7</v>
      </c>
      <c r="P107" s="10">
        <v>1</v>
      </c>
      <c r="Q107" s="10">
        <f t="shared" si="54"/>
        <v>38</v>
      </c>
      <c r="R107" s="10"/>
      <c r="S107" s="10"/>
      <c r="T107" s="10">
        <v>0</v>
      </c>
      <c r="U107" s="10">
        <f t="shared" si="30"/>
        <v>2</v>
      </c>
      <c r="V107" s="10">
        <v>0</v>
      </c>
      <c r="W107" s="10">
        <f t="shared" si="25"/>
        <v>1</v>
      </c>
      <c r="X107" s="10">
        <v>0</v>
      </c>
      <c r="Y107" s="10">
        <f t="shared" si="55"/>
        <v>1</v>
      </c>
      <c r="Z107" s="10">
        <v>0</v>
      </c>
      <c r="AA107" s="10">
        <f t="shared" si="56"/>
        <v>1</v>
      </c>
      <c r="AB107" s="10">
        <v>0</v>
      </c>
      <c r="AC107" s="10">
        <f t="shared" si="13"/>
        <v>1</v>
      </c>
      <c r="AD107" s="10"/>
      <c r="AE107" s="10"/>
      <c r="AF107" s="10">
        <v>2</v>
      </c>
      <c r="AG107" s="10">
        <f t="shared" si="52"/>
        <v>5</v>
      </c>
      <c r="AH107" s="10">
        <v>0</v>
      </c>
      <c r="AI107" s="10">
        <f t="shared" si="57"/>
        <v>0</v>
      </c>
      <c r="AJ107" s="10">
        <v>0</v>
      </c>
      <c r="AK107" s="10">
        <f t="shared" si="14"/>
        <v>2</v>
      </c>
      <c r="AL107" s="10">
        <v>0</v>
      </c>
      <c r="AM107" s="10">
        <f t="shared" si="26"/>
        <v>5</v>
      </c>
      <c r="AN107" s="10">
        <v>7</v>
      </c>
      <c r="AO107" s="10">
        <f t="shared" si="15"/>
        <v>1183</v>
      </c>
      <c r="AP107" s="10">
        <v>0</v>
      </c>
      <c r="AQ107" s="10">
        <f t="shared" si="44"/>
        <v>86</v>
      </c>
      <c r="AR107" s="10"/>
      <c r="AS107" s="10"/>
      <c r="AT107" s="10">
        <v>0</v>
      </c>
      <c r="AU107" s="10">
        <v>0</v>
      </c>
      <c r="AV107" s="10">
        <v>0</v>
      </c>
      <c r="AW107" s="10">
        <f t="shared" si="27"/>
        <v>10</v>
      </c>
      <c r="AX107" s="10">
        <v>0</v>
      </c>
      <c r="AY107" s="10">
        <f t="shared" si="23"/>
        <v>11</v>
      </c>
      <c r="AZ107" s="10"/>
      <c r="BA107" s="10"/>
      <c r="BB107" s="10"/>
      <c r="BC107" s="10"/>
      <c r="BD107" s="10">
        <v>1</v>
      </c>
      <c r="BE107" s="10">
        <f t="shared" si="2"/>
        <v>51</v>
      </c>
      <c r="BF107" s="10">
        <v>0</v>
      </c>
      <c r="BG107" s="10">
        <f t="shared" si="49"/>
        <v>8</v>
      </c>
      <c r="BH107" s="12">
        <v>0</v>
      </c>
      <c r="BI107" s="12">
        <f t="shared" si="32"/>
        <v>0</v>
      </c>
      <c r="BJ107" s="12">
        <v>0</v>
      </c>
      <c r="BK107" s="12">
        <f t="shared" si="47"/>
        <v>0</v>
      </c>
      <c r="BL107" s="12">
        <v>0</v>
      </c>
      <c r="BM107" s="12">
        <f t="shared" si="58"/>
        <v>0</v>
      </c>
      <c r="BN107" s="10"/>
      <c r="BO107" s="10"/>
      <c r="BP107" s="10"/>
      <c r="BQ107" s="10"/>
      <c r="BR107" s="10"/>
      <c r="BS107" s="10"/>
      <c r="BT107" s="12">
        <v>0</v>
      </c>
      <c r="BU107" s="12">
        <f t="shared" si="16"/>
        <v>1</v>
      </c>
      <c r="BV107" s="10"/>
      <c r="BW107" s="10"/>
      <c r="BX107" s="10">
        <v>0</v>
      </c>
      <c r="BY107" s="10">
        <f t="shared" si="34"/>
        <v>2</v>
      </c>
      <c r="BZ107" s="10">
        <v>0</v>
      </c>
      <c r="CA107" s="10">
        <f t="shared" si="59"/>
        <v>2</v>
      </c>
      <c r="CB107" s="10">
        <v>0</v>
      </c>
      <c r="CC107" s="10">
        <f t="shared" si="8"/>
        <v>2</v>
      </c>
      <c r="CD107" s="10"/>
      <c r="CE107" s="10"/>
      <c r="CF107" s="10"/>
      <c r="CG107" s="10"/>
      <c r="CH107" s="10"/>
      <c r="CI107" s="10"/>
      <c r="CJ107" s="10">
        <v>0</v>
      </c>
      <c r="CK107" s="10">
        <f t="shared" si="17"/>
        <v>8</v>
      </c>
      <c r="CL107" s="10"/>
      <c r="CM107" s="10"/>
      <c r="CN107" s="10"/>
      <c r="CO107" s="10"/>
      <c r="CP107" s="10"/>
      <c r="CQ107" s="10"/>
      <c r="CR107" s="10"/>
      <c r="CS107" s="10"/>
      <c r="CT107" s="11">
        <v>0</v>
      </c>
      <c r="CU107" s="12">
        <f t="shared" si="35"/>
        <v>0</v>
      </c>
      <c r="CV107" s="10">
        <v>0</v>
      </c>
      <c r="CW107" s="10">
        <f t="shared" si="18"/>
        <v>13</v>
      </c>
      <c r="CX107" s="12">
        <v>0</v>
      </c>
      <c r="CY107" s="12">
        <f t="shared" si="19"/>
        <v>4</v>
      </c>
      <c r="CZ107" s="10">
        <v>0</v>
      </c>
      <c r="DA107" s="10">
        <v>7</v>
      </c>
      <c r="DB107" s="10">
        <v>15</v>
      </c>
      <c r="DC107" s="10">
        <f t="shared" si="50"/>
        <v>2112</v>
      </c>
      <c r="DD107" s="10"/>
      <c r="DE107" s="10"/>
      <c r="DF107" s="10">
        <v>0</v>
      </c>
      <c r="DG107" s="10">
        <f t="shared" si="48"/>
        <v>0</v>
      </c>
      <c r="DH107" s="10"/>
      <c r="DI107" s="10"/>
      <c r="DJ107" s="10"/>
      <c r="DK107" s="10"/>
      <c r="DL107" s="10">
        <v>0</v>
      </c>
      <c r="DM107" s="10">
        <f t="shared" si="20"/>
        <v>6</v>
      </c>
      <c r="DN107" s="10">
        <v>0</v>
      </c>
      <c r="DO107" s="10">
        <f t="shared" si="60"/>
        <v>17</v>
      </c>
      <c r="DP107" s="10"/>
      <c r="DQ107" s="10"/>
      <c r="DR107" s="12">
        <v>3</v>
      </c>
      <c r="DS107" s="12">
        <f t="shared" si="21"/>
        <v>38</v>
      </c>
      <c r="DT107" s="10">
        <v>0</v>
      </c>
      <c r="DU107" s="10">
        <f t="shared" si="11"/>
        <v>11</v>
      </c>
      <c r="DV107" s="10">
        <v>0</v>
      </c>
      <c r="DW107" s="10">
        <f t="shared" si="51"/>
        <v>1</v>
      </c>
      <c r="DX107" s="10">
        <v>0</v>
      </c>
      <c r="DY107" s="10">
        <f t="shared" si="61"/>
        <v>0</v>
      </c>
      <c r="DZ107" s="10"/>
      <c r="EA107" s="10"/>
      <c r="EB107" s="10"/>
      <c r="EC107" s="10"/>
      <c r="ED107" s="10">
        <v>0</v>
      </c>
      <c r="EE107" s="10">
        <f>SUM(EE106,ED107)</f>
        <v>770</v>
      </c>
      <c r="EF107" s="10"/>
      <c r="EG107" s="10"/>
      <c r="EH107" s="10">
        <v>0</v>
      </c>
      <c r="EI107" s="10">
        <f t="shared" si="62"/>
        <v>3</v>
      </c>
      <c r="EJ107" s="10"/>
      <c r="EK107" s="10"/>
      <c r="EL107" s="10">
        <v>0</v>
      </c>
      <c r="EM107" s="10">
        <f t="shared" si="38"/>
        <v>2</v>
      </c>
      <c r="EN107" s="10"/>
      <c r="EO107" s="10"/>
      <c r="EP107" s="10">
        <v>2</v>
      </c>
      <c r="EQ107" s="10">
        <f t="shared" si="45"/>
        <v>97</v>
      </c>
      <c r="ER107" s="10"/>
      <c r="ES107" s="10"/>
      <c r="ET107" s="10"/>
      <c r="EU107" s="10"/>
      <c r="EV107" s="10"/>
      <c r="EW107" s="10"/>
      <c r="EX107" s="10"/>
      <c r="EY107" s="10"/>
      <c r="EZ107" s="10"/>
      <c r="FA107" s="10"/>
      <c r="FB107" s="10"/>
      <c r="FC107" s="10"/>
      <c r="FD107" s="10"/>
      <c r="FE107" s="10"/>
      <c r="FF107" s="10"/>
      <c r="FG107" s="10"/>
      <c r="FH107" s="10"/>
      <c r="FI107" s="10"/>
      <c r="FJ107" s="10"/>
      <c r="FK107" s="10"/>
      <c r="FL107" s="10">
        <v>14</v>
      </c>
      <c r="FM107" s="10">
        <f t="shared" si="46"/>
        <v>508</v>
      </c>
      <c r="FN107" s="12">
        <v>0</v>
      </c>
      <c r="FO107" s="12">
        <f t="shared" si="40"/>
        <v>7</v>
      </c>
      <c r="FP107" s="10">
        <v>0</v>
      </c>
      <c r="FQ107" s="10">
        <f t="shared" si="41"/>
        <v>0</v>
      </c>
      <c r="FR107" s="10"/>
      <c r="FS107" s="10"/>
      <c r="FT107" s="10"/>
      <c r="FU107" s="10"/>
      <c r="FV107" s="10">
        <v>0</v>
      </c>
      <c r="FW107" s="10">
        <f t="shared" si="42"/>
        <v>0</v>
      </c>
      <c r="FX107" s="10"/>
      <c r="FY107" s="10"/>
      <c r="FZ107" s="10"/>
      <c r="GA107" s="10"/>
      <c r="GB107" s="10"/>
      <c r="GC107" s="10"/>
      <c r="GD107" s="10"/>
      <c r="GE107" s="10"/>
      <c r="GF107" s="10">
        <v>2</v>
      </c>
      <c r="GG107" s="10">
        <f t="shared" si="6"/>
        <v>151</v>
      </c>
    </row>
    <row r="108" spans="1:189" ht="14.25" customHeight="1" x14ac:dyDescent="0.2">
      <c r="A108" s="115">
        <v>44071</v>
      </c>
      <c r="B108" s="10">
        <v>0</v>
      </c>
      <c r="C108" s="10">
        <f t="shared" si="53"/>
        <v>0</v>
      </c>
      <c r="D108" s="10"/>
      <c r="E108" s="10"/>
      <c r="F108" s="10">
        <v>0</v>
      </c>
      <c r="G108" s="10">
        <f t="shared" si="9"/>
        <v>16</v>
      </c>
      <c r="H108" s="10">
        <v>0</v>
      </c>
      <c r="I108" s="10">
        <f t="shared" si="24"/>
        <v>166</v>
      </c>
      <c r="J108" s="10"/>
      <c r="K108" s="10"/>
      <c r="L108" s="10"/>
      <c r="M108" s="10"/>
      <c r="N108" s="10">
        <v>0</v>
      </c>
      <c r="O108" s="114">
        <f t="shared" si="29"/>
        <v>7</v>
      </c>
      <c r="P108" s="10">
        <v>2</v>
      </c>
      <c r="Q108" s="10">
        <f t="shared" si="54"/>
        <v>40</v>
      </c>
      <c r="R108" s="10"/>
      <c r="S108" s="10"/>
      <c r="T108" s="10">
        <v>0</v>
      </c>
      <c r="U108" s="10">
        <f t="shared" si="30"/>
        <v>2</v>
      </c>
      <c r="V108" s="10">
        <v>0</v>
      </c>
      <c r="W108" s="10">
        <f t="shared" si="25"/>
        <v>1</v>
      </c>
      <c r="X108" s="10">
        <v>0</v>
      </c>
      <c r="Y108" s="10">
        <f t="shared" si="55"/>
        <v>1</v>
      </c>
      <c r="Z108" s="10">
        <v>0</v>
      </c>
      <c r="AA108" s="10">
        <f t="shared" si="56"/>
        <v>1</v>
      </c>
      <c r="AB108" s="10">
        <v>0</v>
      </c>
      <c r="AC108" s="10">
        <f t="shared" si="13"/>
        <v>1</v>
      </c>
      <c r="AD108" s="10"/>
      <c r="AE108" s="10"/>
      <c r="AF108" s="10">
        <v>1</v>
      </c>
      <c r="AG108" s="10">
        <f t="shared" si="52"/>
        <v>6</v>
      </c>
      <c r="AH108" s="10">
        <v>0</v>
      </c>
      <c r="AI108" s="10">
        <f t="shared" si="57"/>
        <v>0</v>
      </c>
      <c r="AJ108" s="10">
        <v>0</v>
      </c>
      <c r="AK108" s="10">
        <f t="shared" si="14"/>
        <v>2</v>
      </c>
      <c r="AL108" s="10">
        <v>0</v>
      </c>
      <c r="AM108" s="10">
        <f t="shared" si="26"/>
        <v>5</v>
      </c>
      <c r="AN108" s="10">
        <v>8</v>
      </c>
      <c r="AO108" s="10">
        <f t="shared" si="15"/>
        <v>1191</v>
      </c>
      <c r="AP108" s="10">
        <v>2</v>
      </c>
      <c r="AQ108" s="10">
        <f t="shared" si="44"/>
        <v>88</v>
      </c>
      <c r="AR108" s="10"/>
      <c r="AS108" s="10"/>
      <c r="AT108" s="10">
        <v>0</v>
      </c>
      <c r="AU108" s="10">
        <v>0</v>
      </c>
      <c r="AV108" s="10">
        <v>0</v>
      </c>
      <c r="AW108" s="10">
        <f t="shared" si="27"/>
        <v>10</v>
      </c>
      <c r="AX108" s="10">
        <v>0</v>
      </c>
      <c r="AY108" s="10">
        <f t="shared" si="23"/>
        <v>11</v>
      </c>
      <c r="AZ108" s="10"/>
      <c r="BA108" s="10"/>
      <c r="BB108" s="10"/>
      <c r="BC108" s="10"/>
      <c r="BD108" s="10">
        <v>0</v>
      </c>
      <c r="BE108" s="10">
        <f t="shared" si="2"/>
        <v>51</v>
      </c>
      <c r="BF108" s="10">
        <v>0</v>
      </c>
      <c r="BG108" s="10">
        <f t="shared" si="49"/>
        <v>8</v>
      </c>
      <c r="BH108" s="12">
        <v>0</v>
      </c>
      <c r="BI108" s="12">
        <f t="shared" si="32"/>
        <v>0</v>
      </c>
      <c r="BJ108" s="12">
        <v>0</v>
      </c>
      <c r="BK108" s="12">
        <f t="shared" si="47"/>
        <v>0</v>
      </c>
      <c r="BL108" s="12">
        <v>0</v>
      </c>
      <c r="BM108" s="12">
        <f t="shared" si="58"/>
        <v>0</v>
      </c>
      <c r="BN108" s="10"/>
      <c r="BO108" s="10"/>
      <c r="BP108" s="10"/>
      <c r="BQ108" s="10"/>
      <c r="BR108" s="10"/>
      <c r="BS108" s="10"/>
      <c r="BT108" s="12">
        <v>0</v>
      </c>
      <c r="BU108" s="12">
        <f t="shared" si="16"/>
        <v>1</v>
      </c>
      <c r="BV108" s="10"/>
      <c r="BW108" s="10"/>
      <c r="BX108" s="10">
        <v>0</v>
      </c>
      <c r="BY108" s="10">
        <f t="shared" si="34"/>
        <v>2</v>
      </c>
      <c r="BZ108" s="10">
        <v>0</v>
      </c>
      <c r="CA108" s="10">
        <f t="shared" si="59"/>
        <v>2</v>
      </c>
      <c r="CB108" s="10">
        <v>0</v>
      </c>
      <c r="CC108" s="10">
        <f t="shared" si="8"/>
        <v>2</v>
      </c>
      <c r="CD108" s="10"/>
      <c r="CE108" s="10"/>
      <c r="CF108" s="10"/>
      <c r="CG108" s="10"/>
      <c r="CH108" s="10"/>
      <c r="CI108" s="10"/>
      <c r="CJ108" s="10">
        <v>0</v>
      </c>
      <c r="CK108" s="10">
        <f t="shared" si="17"/>
        <v>8</v>
      </c>
      <c r="CL108" s="10"/>
      <c r="CM108" s="10"/>
      <c r="CN108" s="10"/>
      <c r="CO108" s="10"/>
      <c r="CP108" s="10"/>
      <c r="CQ108" s="10"/>
      <c r="CR108" s="10"/>
      <c r="CS108" s="10"/>
      <c r="CT108" s="11">
        <v>0</v>
      </c>
      <c r="CU108" s="12">
        <f t="shared" si="35"/>
        <v>0</v>
      </c>
      <c r="CV108" s="10">
        <v>0</v>
      </c>
      <c r="CW108" s="10">
        <f t="shared" si="18"/>
        <v>13</v>
      </c>
      <c r="CX108" s="12">
        <v>0</v>
      </c>
      <c r="CY108" s="12">
        <f t="shared" si="19"/>
        <v>4</v>
      </c>
      <c r="CZ108" s="10">
        <v>0</v>
      </c>
      <c r="DA108" s="10">
        <v>7</v>
      </c>
      <c r="DB108" s="10">
        <v>15</v>
      </c>
      <c r="DC108" s="10">
        <f t="shared" si="50"/>
        <v>2127</v>
      </c>
      <c r="DD108" s="10"/>
      <c r="DE108" s="10"/>
      <c r="DF108" s="10">
        <v>0</v>
      </c>
      <c r="DG108" s="10">
        <f t="shared" si="48"/>
        <v>0</v>
      </c>
      <c r="DH108" s="10"/>
      <c r="DI108" s="10"/>
      <c r="DJ108" s="10"/>
      <c r="DK108" s="10"/>
      <c r="DL108" s="10">
        <v>0</v>
      </c>
      <c r="DM108" s="10">
        <f t="shared" si="20"/>
        <v>6</v>
      </c>
      <c r="DN108" s="10">
        <v>1</v>
      </c>
      <c r="DO108" s="10">
        <f t="shared" si="60"/>
        <v>18</v>
      </c>
      <c r="DP108" s="10"/>
      <c r="DQ108" s="10"/>
      <c r="DR108" s="12">
        <v>2</v>
      </c>
      <c r="DS108" s="12">
        <f t="shared" si="21"/>
        <v>40</v>
      </c>
      <c r="DT108" s="10">
        <v>0</v>
      </c>
      <c r="DU108" s="10">
        <f t="shared" si="11"/>
        <v>11</v>
      </c>
      <c r="DV108" s="10">
        <v>0</v>
      </c>
      <c r="DW108" s="10">
        <f t="shared" si="51"/>
        <v>1</v>
      </c>
      <c r="DX108" s="10">
        <v>0</v>
      </c>
      <c r="DY108" s="10">
        <f t="shared" si="61"/>
        <v>0</v>
      </c>
      <c r="DZ108" s="10"/>
      <c r="EA108" s="10"/>
      <c r="EB108" s="10"/>
      <c r="EC108" s="10"/>
      <c r="ED108" s="10">
        <v>25</v>
      </c>
      <c r="EE108" s="10">
        <f>SUM(EE107,ED108)</f>
        <v>795</v>
      </c>
      <c r="EF108" s="10"/>
      <c r="EG108" s="10"/>
      <c r="EH108" s="10">
        <v>0</v>
      </c>
      <c r="EI108" s="10">
        <f t="shared" si="62"/>
        <v>3</v>
      </c>
      <c r="EJ108" s="10"/>
      <c r="EK108" s="10"/>
      <c r="EL108" s="10">
        <v>0</v>
      </c>
      <c r="EM108" s="10">
        <f t="shared" si="38"/>
        <v>2</v>
      </c>
      <c r="EN108" s="10"/>
      <c r="EO108" s="10"/>
      <c r="EP108" s="10">
        <v>4</v>
      </c>
      <c r="EQ108" s="10">
        <f t="shared" si="45"/>
        <v>101</v>
      </c>
      <c r="ER108" s="10"/>
      <c r="ES108" s="10"/>
      <c r="ET108" s="10"/>
      <c r="EU108" s="10"/>
      <c r="EV108" s="10"/>
      <c r="EW108" s="10"/>
      <c r="EX108" s="10"/>
      <c r="EY108" s="10"/>
      <c r="EZ108" s="10"/>
      <c r="FA108" s="10"/>
      <c r="FB108" s="10"/>
      <c r="FC108" s="10"/>
      <c r="FD108" s="10"/>
      <c r="FE108" s="10"/>
      <c r="FF108" s="10"/>
      <c r="FG108" s="10"/>
      <c r="FH108" s="10"/>
      <c r="FI108" s="10"/>
      <c r="FJ108" s="10"/>
      <c r="FK108" s="10"/>
      <c r="FL108" s="10">
        <v>14</v>
      </c>
      <c r="FM108" s="10">
        <f t="shared" si="46"/>
        <v>522</v>
      </c>
      <c r="FN108" s="12">
        <v>0</v>
      </c>
      <c r="FO108" s="12">
        <f t="shared" si="40"/>
        <v>7</v>
      </c>
      <c r="FP108" s="10">
        <v>0</v>
      </c>
      <c r="FQ108" s="10">
        <f t="shared" si="41"/>
        <v>0</v>
      </c>
      <c r="FR108" s="10"/>
      <c r="FS108" s="10"/>
      <c r="FT108" s="10"/>
      <c r="FU108" s="10"/>
      <c r="FV108" s="10">
        <v>0</v>
      </c>
      <c r="FW108" s="10">
        <f t="shared" si="42"/>
        <v>0</v>
      </c>
      <c r="FX108" s="10"/>
      <c r="FY108" s="10"/>
      <c r="FZ108" s="10"/>
      <c r="GA108" s="10"/>
      <c r="GB108" s="10"/>
      <c r="GC108" s="10"/>
      <c r="GD108" s="10"/>
      <c r="GE108" s="10"/>
      <c r="GF108" s="10">
        <v>4</v>
      </c>
      <c r="GG108" s="10">
        <f t="shared" si="6"/>
        <v>155</v>
      </c>
    </row>
    <row r="109" spans="1:189" ht="14.25" customHeight="1" x14ac:dyDescent="0.2">
      <c r="A109" s="115">
        <v>44072</v>
      </c>
      <c r="B109" s="10"/>
      <c r="C109" s="10">
        <f t="shared" si="53"/>
        <v>0</v>
      </c>
      <c r="D109" s="10"/>
      <c r="E109" s="10"/>
      <c r="F109" s="10"/>
      <c r="G109" s="10">
        <f t="shared" si="9"/>
        <v>16</v>
      </c>
      <c r="H109" s="10"/>
      <c r="I109" s="10">
        <f t="shared" si="24"/>
        <v>166</v>
      </c>
      <c r="J109" s="10"/>
      <c r="K109" s="10"/>
      <c r="L109" s="10"/>
      <c r="M109" s="10"/>
      <c r="N109" s="10"/>
      <c r="O109" s="114">
        <f t="shared" si="29"/>
        <v>7</v>
      </c>
      <c r="P109" s="10"/>
      <c r="Q109" s="10">
        <f t="shared" si="54"/>
        <v>40</v>
      </c>
      <c r="R109" s="10"/>
      <c r="S109" s="10"/>
      <c r="T109" s="10"/>
      <c r="U109" s="10">
        <f t="shared" si="30"/>
        <v>2</v>
      </c>
      <c r="V109" s="10"/>
      <c r="W109" s="10">
        <f t="shared" si="25"/>
        <v>1</v>
      </c>
      <c r="X109" s="10"/>
      <c r="Y109" s="10">
        <f t="shared" si="55"/>
        <v>1</v>
      </c>
      <c r="Z109" s="10"/>
      <c r="AA109" s="10">
        <f t="shared" si="56"/>
        <v>1</v>
      </c>
      <c r="AB109" s="10"/>
      <c r="AC109" s="10">
        <f t="shared" si="13"/>
        <v>1</v>
      </c>
      <c r="AD109" s="10"/>
      <c r="AE109" s="10"/>
      <c r="AF109" s="10"/>
      <c r="AG109" s="10">
        <f t="shared" si="52"/>
        <v>6</v>
      </c>
      <c r="AH109" s="10"/>
      <c r="AI109" s="10">
        <f t="shared" si="57"/>
        <v>0</v>
      </c>
      <c r="AJ109" s="10"/>
      <c r="AK109" s="10">
        <f t="shared" si="14"/>
        <v>2</v>
      </c>
      <c r="AL109" s="10"/>
      <c r="AM109" s="10">
        <f t="shared" si="26"/>
        <v>5</v>
      </c>
      <c r="AN109" s="10"/>
      <c r="AO109" s="10">
        <f t="shared" si="15"/>
        <v>1191</v>
      </c>
      <c r="AP109" s="10"/>
      <c r="AQ109" s="10">
        <f t="shared" si="44"/>
        <v>88</v>
      </c>
      <c r="AR109" s="10"/>
      <c r="AS109" s="10"/>
      <c r="AT109" s="10"/>
      <c r="AU109" s="10">
        <v>0</v>
      </c>
      <c r="AV109" s="10"/>
      <c r="AW109" s="10">
        <f t="shared" si="27"/>
        <v>10</v>
      </c>
      <c r="AX109" s="10"/>
      <c r="AY109" s="10">
        <f t="shared" si="23"/>
        <v>11</v>
      </c>
      <c r="AZ109" s="10"/>
      <c r="BA109" s="10"/>
      <c r="BB109" s="10"/>
      <c r="BC109" s="10"/>
      <c r="BD109" s="10"/>
      <c r="BE109" s="10">
        <f t="shared" si="2"/>
        <v>51</v>
      </c>
      <c r="BF109" s="10"/>
      <c r="BG109" s="10">
        <f t="shared" si="49"/>
        <v>8</v>
      </c>
      <c r="BH109" s="12"/>
      <c r="BI109" s="12">
        <f t="shared" si="32"/>
        <v>0</v>
      </c>
      <c r="BJ109" s="12"/>
      <c r="BK109" s="12">
        <f t="shared" si="47"/>
        <v>0</v>
      </c>
      <c r="BL109" s="12"/>
      <c r="BM109" s="12">
        <f t="shared" si="58"/>
        <v>0</v>
      </c>
      <c r="BN109" s="10"/>
      <c r="BO109" s="10"/>
      <c r="BP109" s="10"/>
      <c r="BQ109" s="10"/>
      <c r="BR109" s="10"/>
      <c r="BS109" s="10"/>
      <c r="BT109" s="12"/>
      <c r="BU109" s="12">
        <f t="shared" si="16"/>
        <v>1</v>
      </c>
      <c r="BV109" s="10"/>
      <c r="BW109" s="10"/>
      <c r="BX109" s="10"/>
      <c r="BY109" s="10">
        <f t="shared" si="34"/>
        <v>2</v>
      </c>
      <c r="BZ109" s="10"/>
      <c r="CA109" s="10">
        <f t="shared" si="59"/>
        <v>2</v>
      </c>
      <c r="CB109" s="10"/>
      <c r="CC109" s="10">
        <f t="shared" si="8"/>
        <v>2</v>
      </c>
      <c r="CD109" s="10"/>
      <c r="CE109" s="10"/>
      <c r="CF109" s="10"/>
      <c r="CG109" s="10"/>
      <c r="CH109" s="10"/>
      <c r="CI109" s="10"/>
      <c r="CJ109" s="10"/>
      <c r="CK109" s="10">
        <f t="shared" si="17"/>
        <v>8</v>
      </c>
      <c r="CL109" s="10"/>
      <c r="CM109" s="10"/>
      <c r="CN109" s="10"/>
      <c r="CO109" s="10"/>
      <c r="CP109" s="10"/>
      <c r="CQ109" s="10"/>
      <c r="CR109" s="10"/>
      <c r="CS109" s="10"/>
      <c r="CT109" s="11"/>
      <c r="CU109" s="12">
        <f t="shared" si="35"/>
        <v>0</v>
      </c>
      <c r="CV109" s="10"/>
      <c r="CW109" s="10">
        <f t="shared" si="18"/>
        <v>13</v>
      </c>
      <c r="CX109" s="12"/>
      <c r="CY109" s="12">
        <f t="shared" si="19"/>
        <v>4</v>
      </c>
      <c r="CZ109" s="10"/>
      <c r="DA109" s="10">
        <v>7</v>
      </c>
      <c r="DB109" s="10"/>
      <c r="DC109" s="10">
        <f t="shared" si="50"/>
        <v>2127</v>
      </c>
      <c r="DD109" s="10"/>
      <c r="DE109" s="10"/>
      <c r="DF109" s="10"/>
      <c r="DG109" s="10">
        <f t="shared" si="48"/>
        <v>0</v>
      </c>
      <c r="DH109" s="10"/>
      <c r="DI109" s="10"/>
      <c r="DJ109" s="10"/>
      <c r="DK109" s="10"/>
      <c r="DL109" s="10"/>
      <c r="DM109" s="10">
        <f t="shared" si="20"/>
        <v>6</v>
      </c>
      <c r="DN109" s="10"/>
      <c r="DO109" s="10">
        <f t="shared" si="60"/>
        <v>18</v>
      </c>
      <c r="DP109" s="10"/>
      <c r="DQ109" s="10"/>
      <c r="DR109" s="12"/>
      <c r="DS109" s="12">
        <f t="shared" si="21"/>
        <v>40</v>
      </c>
      <c r="DT109" s="10"/>
      <c r="DU109" s="10">
        <f t="shared" si="11"/>
        <v>11</v>
      </c>
      <c r="DV109" s="10"/>
      <c r="DW109" s="10">
        <f t="shared" si="51"/>
        <v>1</v>
      </c>
      <c r="DX109" s="10"/>
      <c r="DY109" s="10">
        <f t="shared" si="61"/>
        <v>0</v>
      </c>
      <c r="DZ109" s="10"/>
      <c r="EA109" s="10"/>
      <c r="EB109" s="10"/>
      <c r="EC109" s="10"/>
      <c r="ED109" s="10"/>
      <c r="EE109" s="10">
        <f t="shared" ref="EE109:EE171" si="63">SUM(EE108,ED109)</f>
        <v>795</v>
      </c>
      <c r="EF109" s="10"/>
      <c r="EG109" s="10"/>
      <c r="EH109" s="10"/>
      <c r="EI109" s="10">
        <f t="shared" si="62"/>
        <v>3</v>
      </c>
      <c r="EJ109" s="10"/>
      <c r="EK109" s="10"/>
      <c r="EL109" s="10"/>
      <c r="EM109" s="10">
        <f t="shared" si="38"/>
        <v>2</v>
      </c>
      <c r="EN109" s="10"/>
      <c r="EO109" s="10"/>
      <c r="EP109" s="10"/>
      <c r="EQ109" s="10">
        <f t="shared" si="45"/>
        <v>101</v>
      </c>
      <c r="ER109" s="10"/>
      <c r="ES109" s="10"/>
      <c r="ET109" s="10"/>
      <c r="EU109" s="10"/>
      <c r="EV109" s="10"/>
      <c r="EW109" s="10"/>
      <c r="EX109" s="10"/>
      <c r="EY109" s="10"/>
      <c r="EZ109" s="10"/>
      <c r="FA109" s="10"/>
      <c r="FB109" s="10"/>
      <c r="FC109" s="10"/>
      <c r="FD109" s="10"/>
      <c r="FE109" s="10"/>
      <c r="FF109" s="10"/>
      <c r="FG109" s="10"/>
      <c r="FH109" s="10"/>
      <c r="FI109" s="10"/>
      <c r="FJ109" s="10"/>
      <c r="FK109" s="10"/>
      <c r="FL109" s="10"/>
      <c r="FM109" s="10">
        <f t="shared" si="46"/>
        <v>522</v>
      </c>
      <c r="FN109" s="12"/>
      <c r="FO109" s="12">
        <f t="shared" si="40"/>
        <v>7</v>
      </c>
      <c r="FP109" s="10"/>
      <c r="FQ109" s="10">
        <f t="shared" si="41"/>
        <v>0</v>
      </c>
      <c r="FR109" s="10"/>
      <c r="FS109" s="10"/>
      <c r="FT109" s="10"/>
      <c r="FU109" s="10"/>
      <c r="FV109" s="10"/>
      <c r="FW109" s="10">
        <f t="shared" si="42"/>
        <v>0</v>
      </c>
      <c r="FX109" s="10"/>
      <c r="FY109" s="10"/>
      <c r="FZ109" s="10"/>
      <c r="GA109" s="10"/>
      <c r="GB109" s="10"/>
      <c r="GC109" s="10"/>
      <c r="GD109" s="10"/>
      <c r="GE109" s="10"/>
      <c r="GF109" s="10"/>
      <c r="GG109" s="10">
        <f t="shared" si="6"/>
        <v>155</v>
      </c>
    </row>
    <row r="110" spans="1:189" ht="14.25" customHeight="1" x14ac:dyDescent="0.2">
      <c r="A110" s="115">
        <v>44073</v>
      </c>
      <c r="B110" s="10"/>
      <c r="C110" s="10">
        <f t="shared" si="53"/>
        <v>0</v>
      </c>
      <c r="D110" s="10"/>
      <c r="E110" s="10"/>
      <c r="F110" s="10"/>
      <c r="G110" s="10">
        <f t="shared" si="9"/>
        <v>16</v>
      </c>
      <c r="H110" s="10"/>
      <c r="I110" s="10">
        <f t="shared" si="24"/>
        <v>166</v>
      </c>
      <c r="J110" s="10"/>
      <c r="K110" s="10"/>
      <c r="L110" s="10"/>
      <c r="M110" s="10"/>
      <c r="N110" s="10"/>
      <c r="O110" s="114">
        <f t="shared" si="29"/>
        <v>7</v>
      </c>
      <c r="P110" s="10"/>
      <c r="Q110" s="10">
        <f t="shared" si="54"/>
        <v>40</v>
      </c>
      <c r="R110" s="10"/>
      <c r="S110" s="10"/>
      <c r="T110" s="10"/>
      <c r="U110" s="10">
        <f t="shared" si="30"/>
        <v>2</v>
      </c>
      <c r="V110" s="10"/>
      <c r="W110" s="10">
        <f t="shared" si="25"/>
        <v>1</v>
      </c>
      <c r="X110" s="10"/>
      <c r="Y110" s="10">
        <f t="shared" si="55"/>
        <v>1</v>
      </c>
      <c r="Z110" s="10"/>
      <c r="AA110" s="10">
        <f t="shared" si="56"/>
        <v>1</v>
      </c>
      <c r="AB110" s="10"/>
      <c r="AC110" s="10">
        <f t="shared" si="13"/>
        <v>1</v>
      </c>
      <c r="AD110" s="10"/>
      <c r="AE110" s="10"/>
      <c r="AF110" s="10"/>
      <c r="AG110" s="10">
        <f t="shared" si="52"/>
        <v>6</v>
      </c>
      <c r="AH110" s="10"/>
      <c r="AI110" s="10">
        <f t="shared" si="57"/>
        <v>0</v>
      </c>
      <c r="AJ110" s="10"/>
      <c r="AK110" s="10">
        <f t="shared" si="14"/>
        <v>2</v>
      </c>
      <c r="AL110" s="10"/>
      <c r="AM110" s="10">
        <f t="shared" si="26"/>
        <v>5</v>
      </c>
      <c r="AN110" s="10"/>
      <c r="AO110" s="10">
        <f t="shared" si="15"/>
        <v>1191</v>
      </c>
      <c r="AP110" s="10"/>
      <c r="AQ110" s="10">
        <f t="shared" si="44"/>
        <v>88</v>
      </c>
      <c r="AR110" s="10"/>
      <c r="AS110" s="10"/>
      <c r="AT110" s="10"/>
      <c r="AU110" s="10">
        <f t="shared" ref="AU110:AU170" si="64">AU109+AT110</f>
        <v>0</v>
      </c>
      <c r="AV110" s="10"/>
      <c r="AW110" s="10">
        <f t="shared" si="27"/>
        <v>10</v>
      </c>
      <c r="AX110" s="10"/>
      <c r="AY110" s="10">
        <f t="shared" si="23"/>
        <v>11</v>
      </c>
      <c r="AZ110" s="10"/>
      <c r="BA110" s="10"/>
      <c r="BB110" s="10"/>
      <c r="BC110" s="10"/>
      <c r="BD110" s="10"/>
      <c r="BE110" s="10">
        <f t="shared" si="2"/>
        <v>51</v>
      </c>
      <c r="BF110" s="10"/>
      <c r="BG110" s="10">
        <f t="shared" si="49"/>
        <v>8</v>
      </c>
      <c r="BH110" s="12"/>
      <c r="BI110" s="12">
        <f t="shared" si="32"/>
        <v>0</v>
      </c>
      <c r="BJ110" s="12"/>
      <c r="BK110" s="12">
        <f t="shared" si="47"/>
        <v>0</v>
      </c>
      <c r="BL110" s="12"/>
      <c r="BM110" s="12">
        <f t="shared" si="58"/>
        <v>0</v>
      </c>
      <c r="BN110" s="10"/>
      <c r="BO110" s="10"/>
      <c r="BP110" s="10"/>
      <c r="BQ110" s="10"/>
      <c r="BR110" s="10"/>
      <c r="BS110" s="10"/>
      <c r="BT110" s="12"/>
      <c r="BU110" s="12">
        <f t="shared" si="16"/>
        <v>1</v>
      </c>
      <c r="BV110" s="10"/>
      <c r="BW110" s="10"/>
      <c r="BX110" s="10"/>
      <c r="BY110" s="10">
        <f t="shared" si="34"/>
        <v>2</v>
      </c>
      <c r="BZ110" s="10"/>
      <c r="CA110" s="10">
        <f t="shared" si="59"/>
        <v>2</v>
      </c>
      <c r="CB110" s="10"/>
      <c r="CC110" s="10">
        <f t="shared" si="8"/>
        <v>2</v>
      </c>
      <c r="CD110" s="10"/>
      <c r="CE110" s="10"/>
      <c r="CF110" s="10"/>
      <c r="CG110" s="10"/>
      <c r="CH110" s="10"/>
      <c r="CI110" s="10"/>
      <c r="CJ110" s="10"/>
      <c r="CK110" s="10">
        <f t="shared" si="17"/>
        <v>8</v>
      </c>
      <c r="CL110" s="10"/>
      <c r="CM110" s="10"/>
      <c r="CN110" s="10"/>
      <c r="CO110" s="10"/>
      <c r="CP110" s="10"/>
      <c r="CQ110" s="10"/>
      <c r="CR110" s="10"/>
      <c r="CS110" s="10"/>
      <c r="CT110" s="11"/>
      <c r="CU110" s="12">
        <f t="shared" si="35"/>
        <v>0</v>
      </c>
      <c r="CV110" s="10"/>
      <c r="CW110" s="10">
        <f t="shared" si="18"/>
        <v>13</v>
      </c>
      <c r="CX110" s="12"/>
      <c r="CY110" s="12">
        <f t="shared" si="19"/>
        <v>4</v>
      </c>
      <c r="CZ110" s="10"/>
      <c r="DA110" s="10">
        <v>7</v>
      </c>
      <c r="DB110" s="10"/>
      <c r="DC110" s="10">
        <f t="shared" si="50"/>
        <v>2127</v>
      </c>
      <c r="DD110" s="10"/>
      <c r="DE110" s="10"/>
      <c r="DF110" s="10"/>
      <c r="DG110" s="10">
        <f t="shared" si="48"/>
        <v>0</v>
      </c>
      <c r="DH110" s="10"/>
      <c r="DI110" s="10"/>
      <c r="DJ110" s="10"/>
      <c r="DK110" s="10"/>
      <c r="DL110" s="10"/>
      <c r="DM110" s="10">
        <f t="shared" si="20"/>
        <v>6</v>
      </c>
      <c r="DN110" s="10"/>
      <c r="DO110" s="10">
        <f t="shared" si="60"/>
        <v>18</v>
      </c>
      <c r="DP110" s="10"/>
      <c r="DQ110" s="10"/>
      <c r="DR110" s="12"/>
      <c r="DS110" s="12">
        <f t="shared" si="21"/>
        <v>40</v>
      </c>
      <c r="DT110" s="10"/>
      <c r="DU110" s="10">
        <f t="shared" si="11"/>
        <v>11</v>
      </c>
      <c r="DV110" s="10"/>
      <c r="DW110" s="10">
        <f t="shared" si="51"/>
        <v>1</v>
      </c>
      <c r="DX110" s="10"/>
      <c r="DY110" s="10">
        <f t="shared" si="61"/>
        <v>0</v>
      </c>
      <c r="DZ110" s="10"/>
      <c r="EA110" s="10"/>
      <c r="EB110" s="10"/>
      <c r="EC110" s="10"/>
      <c r="ED110" s="10"/>
      <c r="EE110" s="10">
        <f t="shared" si="63"/>
        <v>795</v>
      </c>
      <c r="EF110" s="10"/>
      <c r="EG110" s="10"/>
      <c r="EH110" s="10"/>
      <c r="EI110" s="10">
        <f t="shared" si="62"/>
        <v>3</v>
      </c>
      <c r="EJ110" s="10"/>
      <c r="EK110" s="10"/>
      <c r="EL110" s="10"/>
      <c r="EM110" s="10">
        <f t="shared" si="38"/>
        <v>2</v>
      </c>
      <c r="EN110" s="10"/>
      <c r="EO110" s="10"/>
      <c r="EP110" s="10"/>
      <c r="EQ110" s="10">
        <f t="shared" si="45"/>
        <v>101</v>
      </c>
      <c r="ER110" s="10"/>
      <c r="ES110" s="10"/>
      <c r="ET110" s="10"/>
      <c r="EU110" s="10"/>
      <c r="EV110" s="10"/>
      <c r="EW110" s="10"/>
      <c r="EX110" s="10"/>
      <c r="EY110" s="10"/>
      <c r="EZ110" s="10"/>
      <c r="FA110" s="10"/>
      <c r="FB110" s="10"/>
      <c r="FC110" s="10"/>
      <c r="FD110" s="10"/>
      <c r="FE110" s="10"/>
      <c r="FF110" s="10"/>
      <c r="FG110" s="10"/>
      <c r="FH110" s="10"/>
      <c r="FI110" s="10"/>
      <c r="FJ110" s="10"/>
      <c r="FK110" s="10"/>
      <c r="FL110" s="10"/>
      <c r="FM110" s="10">
        <f t="shared" si="46"/>
        <v>522</v>
      </c>
      <c r="FN110" s="12"/>
      <c r="FO110" s="12">
        <f t="shared" si="40"/>
        <v>7</v>
      </c>
      <c r="FP110" s="10"/>
      <c r="FQ110" s="10">
        <f t="shared" si="41"/>
        <v>0</v>
      </c>
      <c r="FR110" s="10"/>
      <c r="FS110" s="10"/>
      <c r="FT110" s="10"/>
      <c r="FU110" s="10"/>
      <c r="FV110" s="10"/>
      <c r="FW110" s="10">
        <f t="shared" si="42"/>
        <v>0</v>
      </c>
      <c r="FX110" s="10"/>
      <c r="FY110" s="10"/>
      <c r="FZ110" s="10"/>
      <c r="GA110" s="10"/>
      <c r="GB110" s="10"/>
      <c r="GC110" s="10"/>
      <c r="GD110" s="10"/>
      <c r="GE110" s="10"/>
      <c r="GF110" s="10"/>
      <c r="GG110" s="10">
        <f t="shared" si="6"/>
        <v>155</v>
      </c>
    </row>
    <row r="111" spans="1:189" ht="14.25" customHeight="1" x14ac:dyDescent="0.2">
      <c r="A111" s="115">
        <v>44074</v>
      </c>
      <c r="B111" s="10">
        <v>0</v>
      </c>
      <c r="C111" s="10">
        <f t="shared" si="53"/>
        <v>0</v>
      </c>
      <c r="D111" s="10"/>
      <c r="E111" s="10"/>
      <c r="F111" s="10">
        <v>1</v>
      </c>
      <c r="G111" s="10">
        <f t="shared" si="9"/>
        <v>17</v>
      </c>
      <c r="H111" s="10">
        <v>6</v>
      </c>
      <c r="I111" s="10">
        <f t="shared" si="24"/>
        <v>172</v>
      </c>
      <c r="J111" s="10"/>
      <c r="K111" s="10"/>
      <c r="L111" s="10"/>
      <c r="M111" s="10"/>
      <c r="N111" s="10">
        <v>0</v>
      </c>
      <c r="O111" s="114">
        <f t="shared" si="29"/>
        <v>7</v>
      </c>
      <c r="P111" s="10">
        <v>4</v>
      </c>
      <c r="Q111" s="10">
        <f t="shared" si="54"/>
        <v>44</v>
      </c>
      <c r="R111" s="10"/>
      <c r="S111" s="10"/>
      <c r="T111" s="10">
        <v>0</v>
      </c>
      <c r="U111" s="10">
        <f t="shared" si="30"/>
        <v>2</v>
      </c>
      <c r="V111" s="10">
        <v>0</v>
      </c>
      <c r="W111" s="10">
        <f t="shared" si="25"/>
        <v>1</v>
      </c>
      <c r="X111" s="10">
        <v>2</v>
      </c>
      <c r="Y111" s="10">
        <f t="shared" si="55"/>
        <v>3</v>
      </c>
      <c r="Z111" s="10">
        <v>0</v>
      </c>
      <c r="AA111" s="10">
        <f t="shared" si="56"/>
        <v>1</v>
      </c>
      <c r="AB111" s="10">
        <v>0</v>
      </c>
      <c r="AC111" s="10">
        <f t="shared" si="13"/>
        <v>1</v>
      </c>
      <c r="AD111" s="10"/>
      <c r="AE111" s="10"/>
      <c r="AF111" s="10">
        <v>5</v>
      </c>
      <c r="AG111" s="10">
        <f t="shared" si="52"/>
        <v>11</v>
      </c>
      <c r="AH111" s="10">
        <v>0</v>
      </c>
      <c r="AI111" s="10">
        <f t="shared" si="57"/>
        <v>0</v>
      </c>
      <c r="AJ111" s="10">
        <v>0</v>
      </c>
      <c r="AK111" s="10">
        <f t="shared" si="14"/>
        <v>2</v>
      </c>
      <c r="AL111" s="10">
        <v>0</v>
      </c>
      <c r="AM111" s="10">
        <f t="shared" si="26"/>
        <v>5</v>
      </c>
      <c r="AN111" s="10">
        <v>32</v>
      </c>
      <c r="AO111" s="10">
        <f t="shared" si="15"/>
        <v>1223</v>
      </c>
      <c r="AP111" s="10">
        <v>1</v>
      </c>
      <c r="AQ111" s="10">
        <f t="shared" si="44"/>
        <v>89</v>
      </c>
      <c r="AR111" s="10"/>
      <c r="AS111" s="10"/>
      <c r="AT111" s="10">
        <v>1</v>
      </c>
      <c r="AU111" s="10">
        <f t="shared" si="64"/>
        <v>1</v>
      </c>
      <c r="AV111" s="10">
        <v>0</v>
      </c>
      <c r="AW111" s="10">
        <f t="shared" si="27"/>
        <v>10</v>
      </c>
      <c r="AX111" s="10">
        <v>0</v>
      </c>
      <c r="AY111" s="10">
        <f t="shared" si="23"/>
        <v>11</v>
      </c>
      <c r="AZ111" s="10"/>
      <c r="BA111" s="10"/>
      <c r="BB111" s="10"/>
      <c r="BC111" s="10"/>
      <c r="BD111" s="10">
        <v>1</v>
      </c>
      <c r="BE111" s="10">
        <f t="shared" si="2"/>
        <v>52</v>
      </c>
      <c r="BF111" s="10">
        <v>0</v>
      </c>
      <c r="BG111" s="10">
        <f t="shared" si="49"/>
        <v>8</v>
      </c>
      <c r="BH111" s="12">
        <v>1</v>
      </c>
      <c r="BI111" s="12">
        <f t="shared" si="32"/>
        <v>1</v>
      </c>
      <c r="BJ111" s="12">
        <v>0</v>
      </c>
      <c r="BK111" s="12">
        <f t="shared" si="47"/>
        <v>0</v>
      </c>
      <c r="BL111" s="12">
        <v>0</v>
      </c>
      <c r="BM111" s="12">
        <f t="shared" si="58"/>
        <v>0</v>
      </c>
      <c r="BN111" s="10"/>
      <c r="BO111" s="10"/>
      <c r="BP111" s="10"/>
      <c r="BQ111" s="10"/>
      <c r="BR111" s="10"/>
      <c r="BS111" s="10"/>
      <c r="BT111" s="12">
        <v>0</v>
      </c>
      <c r="BU111" s="12">
        <f t="shared" si="16"/>
        <v>1</v>
      </c>
      <c r="BV111" s="10"/>
      <c r="BW111" s="10"/>
      <c r="BX111" s="10">
        <v>0</v>
      </c>
      <c r="BY111" s="10">
        <f t="shared" si="34"/>
        <v>2</v>
      </c>
      <c r="BZ111" s="10">
        <v>1</v>
      </c>
      <c r="CA111" s="10">
        <f t="shared" si="59"/>
        <v>3</v>
      </c>
      <c r="CB111" s="10">
        <v>0</v>
      </c>
      <c r="CC111" s="10">
        <f t="shared" si="8"/>
        <v>2</v>
      </c>
      <c r="CD111" s="10"/>
      <c r="CE111" s="10"/>
      <c r="CF111" s="10"/>
      <c r="CG111" s="10"/>
      <c r="CH111" s="10"/>
      <c r="CI111" s="10"/>
      <c r="CJ111" s="10">
        <v>1</v>
      </c>
      <c r="CK111" s="10">
        <f t="shared" si="17"/>
        <v>9</v>
      </c>
      <c r="CL111" s="10"/>
      <c r="CM111" s="10"/>
      <c r="CN111" s="10"/>
      <c r="CO111" s="10"/>
      <c r="CP111" s="10"/>
      <c r="CQ111" s="10"/>
      <c r="CR111" s="10"/>
      <c r="CS111" s="10"/>
      <c r="CT111" s="11">
        <v>0</v>
      </c>
      <c r="CU111" s="12">
        <f t="shared" si="35"/>
        <v>0</v>
      </c>
      <c r="CV111" s="10">
        <v>0</v>
      </c>
      <c r="CW111" s="10">
        <f t="shared" si="18"/>
        <v>13</v>
      </c>
      <c r="CX111" s="12">
        <v>0</v>
      </c>
      <c r="CY111" s="12">
        <f t="shared" si="19"/>
        <v>4</v>
      </c>
      <c r="CZ111" s="10">
        <v>0</v>
      </c>
      <c r="DA111" s="10">
        <v>7</v>
      </c>
      <c r="DB111" s="10">
        <v>51</v>
      </c>
      <c r="DC111" s="10">
        <f t="shared" si="50"/>
        <v>2178</v>
      </c>
      <c r="DD111" s="10"/>
      <c r="DE111" s="10"/>
      <c r="DF111" s="10">
        <v>0</v>
      </c>
      <c r="DG111" s="10">
        <f t="shared" si="48"/>
        <v>0</v>
      </c>
      <c r="DH111" s="10"/>
      <c r="DI111" s="10"/>
      <c r="DJ111" s="10"/>
      <c r="DK111" s="10"/>
      <c r="DL111" s="10">
        <v>0</v>
      </c>
      <c r="DM111" s="10">
        <f t="shared" si="20"/>
        <v>6</v>
      </c>
      <c r="DN111" s="10">
        <v>4</v>
      </c>
      <c r="DO111" s="10">
        <f t="shared" si="60"/>
        <v>22</v>
      </c>
      <c r="DP111" s="10"/>
      <c r="DQ111" s="10"/>
      <c r="DR111" s="12">
        <v>3</v>
      </c>
      <c r="DS111" s="12">
        <f t="shared" si="21"/>
        <v>43</v>
      </c>
      <c r="DT111" s="10">
        <v>1</v>
      </c>
      <c r="DU111" s="10">
        <f t="shared" si="11"/>
        <v>12</v>
      </c>
      <c r="DV111" s="10">
        <v>0</v>
      </c>
      <c r="DW111" s="10">
        <f t="shared" si="51"/>
        <v>1</v>
      </c>
      <c r="DX111" s="10">
        <v>0</v>
      </c>
      <c r="DY111" s="10">
        <f t="shared" si="61"/>
        <v>0</v>
      </c>
      <c r="DZ111" s="10"/>
      <c r="EA111" s="10"/>
      <c r="EB111" s="10"/>
      <c r="EC111" s="10"/>
      <c r="ED111" s="10">
        <v>33</v>
      </c>
      <c r="EE111" s="10">
        <f t="shared" si="63"/>
        <v>828</v>
      </c>
      <c r="EF111" s="10"/>
      <c r="EG111" s="10"/>
      <c r="EH111" s="10">
        <v>0</v>
      </c>
      <c r="EI111" s="10">
        <f t="shared" si="62"/>
        <v>3</v>
      </c>
      <c r="EJ111" s="10"/>
      <c r="EK111" s="10"/>
      <c r="EL111" s="10">
        <v>0</v>
      </c>
      <c r="EM111" s="10">
        <f t="shared" si="38"/>
        <v>2</v>
      </c>
      <c r="EN111" s="10"/>
      <c r="EO111" s="10"/>
      <c r="EP111" s="10">
        <v>8</v>
      </c>
      <c r="EQ111" s="10">
        <f t="shared" si="45"/>
        <v>109</v>
      </c>
      <c r="ER111" s="10"/>
      <c r="ES111" s="10"/>
      <c r="ET111" s="10"/>
      <c r="EU111" s="10"/>
      <c r="EV111" s="10"/>
      <c r="EW111" s="10"/>
      <c r="EX111" s="10"/>
      <c r="EY111" s="10"/>
      <c r="EZ111" s="10"/>
      <c r="FA111" s="10"/>
      <c r="FB111" s="10"/>
      <c r="FC111" s="10"/>
      <c r="FD111" s="10"/>
      <c r="FE111" s="10"/>
      <c r="FF111" s="10"/>
      <c r="FG111" s="10"/>
      <c r="FH111" s="10"/>
      <c r="FI111" s="10"/>
      <c r="FJ111" s="10"/>
      <c r="FK111" s="10"/>
      <c r="FL111" s="10">
        <v>71</v>
      </c>
      <c r="FM111" s="10">
        <f t="shared" si="46"/>
        <v>593</v>
      </c>
      <c r="FN111" s="12">
        <v>0</v>
      </c>
      <c r="FO111" s="12">
        <f t="shared" si="40"/>
        <v>7</v>
      </c>
      <c r="FP111" s="10">
        <v>0</v>
      </c>
      <c r="FQ111" s="10">
        <f t="shared" si="41"/>
        <v>0</v>
      </c>
      <c r="FR111" s="10"/>
      <c r="FS111" s="10"/>
      <c r="FT111" s="10"/>
      <c r="FU111" s="10"/>
      <c r="FV111" s="10">
        <v>0</v>
      </c>
      <c r="FW111" s="10">
        <f t="shared" si="42"/>
        <v>0</v>
      </c>
      <c r="FX111" s="10"/>
      <c r="FY111" s="10"/>
      <c r="FZ111" s="10"/>
      <c r="GA111" s="10"/>
      <c r="GB111" s="10"/>
      <c r="GC111" s="10"/>
      <c r="GD111" s="10"/>
      <c r="GE111" s="10"/>
      <c r="GF111" s="10">
        <v>1</v>
      </c>
      <c r="GG111" s="10">
        <f t="shared" si="6"/>
        <v>156</v>
      </c>
    </row>
    <row r="112" spans="1:189" ht="14.25" customHeight="1" x14ac:dyDescent="0.2">
      <c r="A112" s="115">
        <v>44075</v>
      </c>
      <c r="B112" s="10">
        <v>0</v>
      </c>
      <c r="C112" s="10">
        <f t="shared" si="53"/>
        <v>0</v>
      </c>
      <c r="D112" s="10"/>
      <c r="E112" s="10"/>
      <c r="F112" s="10">
        <v>2</v>
      </c>
      <c r="G112" s="10">
        <f t="shared" si="9"/>
        <v>19</v>
      </c>
      <c r="H112" s="10">
        <v>0</v>
      </c>
      <c r="I112" s="10">
        <f t="shared" si="24"/>
        <v>172</v>
      </c>
      <c r="J112" s="10"/>
      <c r="K112" s="10"/>
      <c r="L112" s="10"/>
      <c r="M112" s="10"/>
      <c r="N112" s="10">
        <v>0</v>
      </c>
      <c r="O112" s="114">
        <f t="shared" si="29"/>
        <v>7</v>
      </c>
      <c r="P112" s="10">
        <v>1</v>
      </c>
      <c r="Q112" s="10">
        <f t="shared" si="54"/>
        <v>45</v>
      </c>
      <c r="R112" s="10"/>
      <c r="S112" s="10"/>
      <c r="T112" s="10">
        <v>0</v>
      </c>
      <c r="U112" s="10">
        <f t="shared" si="30"/>
        <v>2</v>
      </c>
      <c r="V112" s="10">
        <v>0</v>
      </c>
      <c r="W112" s="10">
        <f t="shared" si="25"/>
        <v>1</v>
      </c>
      <c r="X112" s="10">
        <v>0</v>
      </c>
      <c r="Y112" s="10">
        <f t="shared" si="55"/>
        <v>3</v>
      </c>
      <c r="Z112" s="10">
        <v>0</v>
      </c>
      <c r="AA112" s="10">
        <f t="shared" si="56"/>
        <v>1</v>
      </c>
      <c r="AB112" s="10">
        <v>0</v>
      </c>
      <c r="AC112" s="10">
        <f t="shared" si="13"/>
        <v>1</v>
      </c>
      <c r="AD112" s="10"/>
      <c r="AE112" s="10"/>
      <c r="AF112" s="10">
        <v>2</v>
      </c>
      <c r="AG112" s="10">
        <f t="shared" si="52"/>
        <v>13</v>
      </c>
      <c r="AH112" s="10">
        <v>0</v>
      </c>
      <c r="AI112" s="10">
        <f t="shared" si="57"/>
        <v>0</v>
      </c>
      <c r="AJ112" s="10">
        <v>1</v>
      </c>
      <c r="AK112" s="10">
        <f t="shared" si="14"/>
        <v>3</v>
      </c>
      <c r="AL112" s="10">
        <v>0</v>
      </c>
      <c r="AM112" s="10">
        <f t="shared" si="26"/>
        <v>5</v>
      </c>
      <c r="AN112" s="10">
        <v>4</v>
      </c>
      <c r="AO112" s="10">
        <f t="shared" si="15"/>
        <v>1227</v>
      </c>
      <c r="AP112" s="10">
        <v>0</v>
      </c>
      <c r="AQ112" s="10">
        <f t="shared" si="44"/>
        <v>89</v>
      </c>
      <c r="AR112" s="10"/>
      <c r="AS112" s="10"/>
      <c r="AT112" s="10">
        <v>0</v>
      </c>
      <c r="AU112" s="10">
        <f t="shared" si="64"/>
        <v>1</v>
      </c>
      <c r="AV112" s="10">
        <v>0</v>
      </c>
      <c r="AW112" s="10">
        <f t="shared" si="27"/>
        <v>10</v>
      </c>
      <c r="AX112" s="10">
        <v>0</v>
      </c>
      <c r="AY112" s="10">
        <f t="shared" si="23"/>
        <v>11</v>
      </c>
      <c r="AZ112" s="10"/>
      <c r="BA112" s="10"/>
      <c r="BB112" s="10"/>
      <c r="BC112" s="10"/>
      <c r="BD112" s="10">
        <v>1</v>
      </c>
      <c r="BE112" s="10">
        <f t="shared" si="2"/>
        <v>53</v>
      </c>
      <c r="BF112" s="10">
        <v>0</v>
      </c>
      <c r="BG112" s="10">
        <f t="shared" si="49"/>
        <v>8</v>
      </c>
      <c r="BH112" s="12">
        <v>0</v>
      </c>
      <c r="BI112" s="12">
        <f t="shared" si="32"/>
        <v>1</v>
      </c>
      <c r="BJ112" s="12">
        <v>0</v>
      </c>
      <c r="BK112" s="12">
        <f t="shared" si="47"/>
        <v>0</v>
      </c>
      <c r="BL112" s="12">
        <v>0</v>
      </c>
      <c r="BM112" s="12">
        <f t="shared" si="58"/>
        <v>0</v>
      </c>
      <c r="BN112" s="10"/>
      <c r="BO112" s="10"/>
      <c r="BP112" s="10"/>
      <c r="BQ112" s="10"/>
      <c r="BR112" s="10"/>
      <c r="BS112" s="10"/>
      <c r="BT112" s="12">
        <v>0</v>
      </c>
      <c r="BU112" s="12">
        <f t="shared" si="16"/>
        <v>1</v>
      </c>
      <c r="BV112" s="10"/>
      <c r="BW112" s="10"/>
      <c r="BX112" s="10">
        <v>0</v>
      </c>
      <c r="BY112" s="10">
        <f t="shared" si="34"/>
        <v>2</v>
      </c>
      <c r="BZ112" s="10">
        <v>4</v>
      </c>
      <c r="CA112" s="10">
        <f t="shared" si="59"/>
        <v>7</v>
      </c>
      <c r="CB112" s="10">
        <v>0</v>
      </c>
      <c r="CC112" s="10">
        <f t="shared" si="8"/>
        <v>2</v>
      </c>
      <c r="CD112" s="10"/>
      <c r="CE112" s="10"/>
      <c r="CF112" s="10"/>
      <c r="CG112" s="10"/>
      <c r="CH112" s="10"/>
      <c r="CI112" s="10"/>
      <c r="CJ112" s="10">
        <v>0</v>
      </c>
      <c r="CK112" s="10">
        <f t="shared" si="17"/>
        <v>9</v>
      </c>
      <c r="CL112" s="10"/>
      <c r="CM112" s="10"/>
      <c r="CN112" s="10"/>
      <c r="CO112" s="10"/>
      <c r="CP112" s="10"/>
      <c r="CQ112" s="10"/>
      <c r="CR112" s="10"/>
      <c r="CS112" s="10"/>
      <c r="CT112" s="11">
        <v>0</v>
      </c>
      <c r="CU112" s="12">
        <f t="shared" si="35"/>
        <v>0</v>
      </c>
      <c r="CV112" s="10">
        <v>0</v>
      </c>
      <c r="CW112" s="10">
        <f t="shared" si="18"/>
        <v>13</v>
      </c>
      <c r="CX112" s="12">
        <v>0</v>
      </c>
      <c r="CY112" s="12">
        <f t="shared" si="19"/>
        <v>4</v>
      </c>
      <c r="CZ112" s="10">
        <v>0</v>
      </c>
      <c r="DA112" s="10">
        <v>7</v>
      </c>
      <c r="DB112" s="10">
        <v>18</v>
      </c>
      <c r="DC112" s="10">
        <f t="shared" si="50"/>
        <v>2196</v>
      </c>
      <c r="DD112" s="10"/>
      <c r="DE112" s="10"/>
      <c r="DF112" s="10">
        <v>0</v>
      </c>
      <c r="DG112" s="10">
        <f t="shared" si="48"/>
        <v>0</v>
      </c>
      <c r="DH112" s="10"/>
      <c r="DI112" s="10"/>
      <c r="DJ112" s="10"/>
      <c r="DK112" s="10"/>
      <c r="DL112" s="10">
        <v>0</v>
      </c>
      <c r="DM112" s="10">
        <f t="shared" si="20"/>
        <v>6</v>
      </c>
      <c r="DN112" s="10">
        <v>0</v>
      </c>
      <c r="DO112" s="10">
        <f t="shared" si="60"/>
        <v>22</v>
      </c>
      <c r="DP112" s="10"/>
      <c r="DQ112" s="10"/>
      <c r="DR112" s="12">
        <v>0</v>
      </c>
      <c r="DS112" s="12">
        <f t="shared" si="21"/>
        <v>43</v>
      </c>
      <c r="DT112" s="10">
        <v>0</v>
      </c>
      <c r="DU112" s="10">
        <f t="shared" si="11"/>
        <v>12</v>
      </c>
      <c r="DV112" s="10">
        <v>0</v>
      </c>
      <c r="DW112" s="10">
        <f t="shared" si="51"/>
        <v>1</v>
      </c>
      <c r="DX112" s="10">
        <v>0</v>
      </c>
      <c r="DY112" s="10">
        <f t="shared" si="61"/>
        <v>0</v>
      </c>
      <c r="DZ112" s="10"/>
      <c r="EA112" s="10"/>
      <c r="EB112" s="10"/>
      <c r="EC112" s="10"/>
      <c r="ED112" s="10">
        <v>6</v>
      </c>
      <c r="EE112" s="10">
        <f t="shared" si="63"/>
        <v>834</v>
      </c>
      <c r="EF112" s="10"/>
      <c r="EG112" s="10"/>
      <c r="EH112" s="10">
        <v>0</v>
      </c>
      <c r="EI112" s="10">
        <f t="shared" si="62"/>
        <v>3</v>
      </c>
      <c r="EJ112" s="10"/>
      <c r="EK112" s="10"/>
      <c r="EL112" s="10">
        <v>0</v>
      </c>
      <c r="EM112" s="10">
        <f t="shared" si="38"/>
        <v>2</v>
      </c>
      <c r="EN112" s="10"/>
      <c r="EO112" s="10"/>
      <c r="EP112" s="10">
        <v>4</v>
      </c>
      <c r="EQ112" s="10">
        <f t="shared" si="45"/>
        <v>113</v>
      </c>
      <c r="ER112" s="10"/>
      <c r="ES112" s="10"/>
      <c r="ET112" s="10"/>
      <c r="EU112" s="10"/>
      <c r="EV112" s="10"/>
      <c r="EW112" s="10"/>
      <c r="EX112" s="10"/>
      <c r="EY112" s="10"/>
      <c r="EZ112" s="10"/>
      <c r="FA112" s="10"/>
      <c r="FB112" s="10"/>
      <c r="FC112" s="10"/>
      <c r="FD112" s="10"/>
      <c r="FE112" s="10"/>
      <c r="FF112" s="10"/>
      <c r="FG112" s="10"/>
      <c r="FH112" s="10"/>
      <c r="FI112" s="10"/>
      <c r="FJ112" s="10"/>
      <c r="FK112" s="10"/>
      <c r="FL112" s="10">
        <v>10</v>
      </c>
      <c r="FM112" s="10">
        <f t="shared" si="46"/>
        <v>603</v>
      </c>
      <c r="FN112" s="12">
        <v>0</v>
      </c>
      <c r="FO112" s="12">
        <f t="shared" si="40"/>
        <v>7</v>
      </c>
      <c r="FP112" s="10">
        <v>0</v>
      </c>
      <c r="FQ112" s="10">
        <f t="shared" si="41"/>
        <v>0</v>
      </c>
      <c r="FR112" s="10"/>
      <c r="FS112" s="10"/>
      <c r="FT112" s="10"/>
      <c r="FU112" s="10"/>
      <c r="FV112" s="10">
        <v>0</v>
      </c>
      <c r="FW112" s="10">
        <f t="shared" si="42"/>
        <v>0</v>
      </c>
      <c r="FX112" s="10"/>
      <c r="FY112" s="10"/>
      <c r="FZ112" s="10"/>
      <c r="GA112" s="10"/>
      <c r="GB112" s="10"/>
      <c r="GC112" s="10"/>
      <c r="GD112" s="10"/>
      <c r="GE112" s="10"/>
      <c r="GF112" s="10">
        <v>1</v>
      </c>
      <c r="GG112" s="10">
        <f t="shared" si="6"/>
        <v>157</v>
      </c>
    </row>
    <row r="113" spans="1:189" ht="14.25" customHeight="1" x14ac:dyDescent="0.2">
      <c r="A113" s="115">
        <v>44076</v>
      </c>
      <c r="B113" s="10">
        <v>0</v>
      </c>
      <c r="C113" s="10">
        <f t="shared" si="53"/>
        <v>0</v>
      </c>
      <c r="D113" s="10"/>
      <c r="E113" s="10"/>
      <c r="F113" s="10">
        <v>1</v>
      </c>
      <c r="G113" s="10">
        <f t="shared" si="9"/>
        <v>20</v>
      </c>
      <c r="H113" s="10">
        <v>0</v>
      </c>
      <c r="I113" s="10">
        <f t="shared" si="24"/>
        <v>172</v>
      </c>
      <c r="J113" s="10"/>
      <c r="K113" s="10"/>
      <c r="L113" s="10"/>
      <c r="M113" s="10"/>
      <c r="N113" s="10">
        <v>0</v>
      </c>
      <c r="O113" s="114">
        <f t="shared" si="29"/>
        <v>7</v>
      </c>
      <c r="P113" s="10">
        <v>1</v>
      </c>
      <c r="Q113" s="10">
        <f t="shared" si="54"/>
        <v>46</v>
      </c>
      <c r="R113" s="10"/>
      <c r="S113" s="10"/>
      <c r="T113" s="10">
        <v>0</v>
      </c>
      <c r="U113" s="10">
        <f t="shared" si="30"/>
        <v>2</v>
      </c>
      <c r="V113" s="10">
        <v>0</v>
      </c>
      <c r="W113" s="10">
        <f t="shared" si="25"/>
        <v>1</v>
      </c>
      <c r="X113" s="10">
        <v>0</v>
      </c>
      <c r="Y113" s="10">
        <f t="shared" si="55"/>
        <v>3</v>
      </c>
      <c r="Z113" s="10">
        <v>1</v>
      </c>
      <c r="AA113" s="10">
        <f t="shared" si="56"/>
        <v>2</v>
      </c>
      <c r="AB113" s="10">
        <v>0</v>
      </c>
      <c r="AC113" s="10">
        <f t="shared" si="13"/>
        <v>1</v>
      </c>
      <c r="AD113" s="10"/>
      <c r="AE113" s="10"/>
      <c r="AF113" s="10">
        <v>0</v>
      </c>
      <c r="AG113" s="10">
        <f t="shared" si="52"/>
        <v>13</v>
      </c>
      <c r="AH113" s="10">
        <v>0</v>
      </c>
      <c r="AI113" s="10">
        <f t="shared" si="57"/>
        <v>0</v>
      </c>
      <c r="AJ113" s="10">
        <v>0</v>
      </c>
      <c r="AK113" s="10">
        <f t="shared" si="14"/>
        <v>3</v>
      </c>
      <c r="AL113" s="10">
        <v>0</v>
      </c>
      <c r="AM113" s="10">
        <f t="shared" si="26"/>
        <v>5</v>
      </c>
      <c r="AN113" s="10">
        <v>2</v>
      </c>
      <c r="AO113" s="10">
        <f t="shared" si="15"/>
        <v>1229</v>
      </c>
      <c r="AP113" s="10">
        <v>0</v>
      </c>
      <c r="AQ113" s="10">
        <f t="shared" si="44"/>
        <v>89</v>
      </c>
      <c r="AR113" s="10"/>
      <c r="AS113" s="10"/>
      <c r="AT113" s="10">
        <v>0</v>
      </c>
      <c r="AU113" s="10">
        <f t="shared" si="64"/>
        <v>1</v>
      </c>
      <c r="AV113" s="10">
        <v>0</v>
      </c>
      <c r="AW113" s="10">
        <f t="shared" si="27"/>
        <v>10</v>
      </c>
      <c r="AX113" s="10">
        <v>0</v>
      </c>
      <c r="AY113" s="10">
        <f t="shared" si="23"/>
        <v>11</v>
      </c>
      <c r="AZ113" s="10"/>
      <c r="BA113" s="10"/>
      <c r="BB113" s="10"/>
      <c r="BC113" s="10"/>
      <c r="BD113" s="10">
        <v>3</v>
      </c>
      <c r="BE113" s="10">
        <f t="shared" si="2"/>
        <v>56</v>
      </c>
      <c r="BF113" s="10">
        <v>0</v>
      </c>
      <c r="BG113" s="10">
        <f t="shared" si="49"/>
        <v>8</v>
      </c>
      <c r="BH113" s="12">
        <v>0</v>
      </c>
      <c r="BI113" s="12">
        <f t="shared" si="32"/>
        <v>1</v>
      </c>
      <c r="BJ113" s="12">
        <v>0</v>
      </c>
      <c r="BK113" s="12">
        <f t="shared" si="47"/>
        <v>0</v>
      </c>
      <c r="BL113" s="12">
        <v>0</v>
      </c>
      <c r="BM113" s="12">
        <f t="shared" si="58"/>
        <v>0</v>
      </c>
      <c r="BN113" s="10"/>
      <c r="BO113" s="10"/>
      <c r="BP113" s="10"/>
      <c r="BQ113" s="10"/>
      <c r="BR113" s="10"/>
      <c r="BS113" s="10"/>
      <c r="BT113" s="12">
        <v>0</v>
      </c>
      <c r="BU113" s="12">
        <f t="shared" si="16"/>
        <v>1</v>
      </c>
      <c r="BV113" s="10"/>
      <c r="BW113" s="10"/>
      <c r="BX113" s="10">
        <v>0</v>
      </c>
      <c r="BY113" s="10">
        <f t="shared" si="34"/>
        <v>2</v>
      </c>
      <c r="BZ113" s="10">
        <v>0</v>
      </c>
      <c r="CA113" s="10">
        <f t="shared" si="59"/>
        <v>7</v>
      </c>
      <c r="CB113" s="10">
        <v>0</v>
      </c>
      <c r="CC113" s="10">
        <f t="shared" si="8"/>
        <v>2</v>
      </c>
      <c r="CD113" s="10"/>
      <c r="CE113" s="10"/>
      <c r="CF113" s="10"/>
      <c r="CG113" s="10"/>
      <c r="CH113" s="10"/>
      <c r="CI113" s="10"/>
      <c r="CJ113" s="10">
        <v>3</v>
      </c>
      <c r="CK113" s="10">
        <f t="shared" si="17"/>
        <v>12</v>
      </c>
      <c r="CL113" s="10"/>
      <c r="CM113" s="10"/>
      <c r="CN113" s="10"/>
      <c r="CO113" s="10"/>
      <c r="CP113" s="10"/>
      <c r="CQ113" s="10"/>
      <c r="CR113" s="10"/>
      <c r="CS113" s="10"/>
      <c r="CT113" s="11">
        <v>0</v>
      </c>
      <c r="CU113" s="12">
        <f t="shared" si="35"/>
        <v>0</v>
      </c>
      <c r="CV113" s="10">
        <v>0</v>
      </c>
      <c r="CW113" s="10">
        <f t="shared" si="18"/>
        <v>13</v>
      </c>
      <c r="CX113" s="12">
        <v>0</v>
      </c>
      <c r="CY113" s="12">
        <f t="shared" si="19"/>
        <v>4</v>
      </c>
      <c r="CZ113" s="10">
        <v>0</v>
      </c>
      <c r="DA113" s="10">
        <v>7</v>
      </c>
      <c r="DB113" s="10">
        <v>17</v>
      </c>
      <c r="DC113" s="10">
        <f t="shared" si="50"/>
        <v>2213</v>
      </c>
      <c r="DD113" s="10"/>
      <c r="DE113" s="10"/>
      <c r="DF113" s="10">
        <v>0</v>
      </c>
      <c r="DG113" s="10">
        <f t="shared" si="48"/>
        <v>0</v>
      </c>
      <c r="DH113" s="10"/>
      <c r="DI113" s="10"/>
      <c r="DJ113" s="10"/>
      <c r="DK113" s="10"/>
      <c r="DL113" s="10">
        <v>0</v>
      </c>
      <c r="DM113" s="10">
        <f t="shared" si="20"/>
        <v>6</v>
      </c>
      <c r="DN113" s="10">
        <v>0</v>
      </c>
      <c r="DO113" s="10">
        <f t="shared" si="60"/>
        <v>22</v>
      </c>
      <c r="DP113" s="10"/>
      <c r="DQ113" s="10"/>
      <c r="DR113" s="12">
        <v>0</v>
      </c>
      <c r="DS113" s="12">
        <f t="shared" si="21"/>
        <v>43</v>
      </c>
      <c r="DT113" s="10">
        <v>0</v>
      </c>
      <c r="DU113" s="10">
        <f t="shared" si="11"/>
        <v>12</v>
      </c>
      <c r="DV113" s="10">
        <v>0</v>
      </c>
      <c r="DW113" s="10">
        <f t="shared" si="51"/>
        <v>1</v>
      </c>
      <c r="DX113" s="10">
        <v>1</v>
      </c>
      <c r="DY113" s="10">
        <f t="shared" si="61"/>
        <v>1</v>
      </c>
      <c r="DZ113" s="10"/>
      <c r="EA113" s="10"/>
      <c r="EB113" s="10"/>
      <c r="EC113" s="10"/>
      <c r="ED113" s="10">
        <v>0</v>
      </c>
      <c r="EE113" s="10">
        <f t="shared" si="63"/>
        <v>834</v>
      </c>
      <c r="EF113" s="10"/>
      <c r="EG113" s="10"/>
      <c r="EH113" s="10">
        <v>0</v>
      </c>
      <c r="EI113" s="10">
        <f t="shared" si="62"/>
        <v>3</v>
      </c>
      <c r="EJ113" s="10"/>
      <c r="EK113" s="10"/>
      <c r="EL113" s="10">
        <v>0</v>
      </c>
      <c r="EM113" s="10">
        <f t="shared" si="38"/>
        <v>2</v>
      </c>
      <c r="EN113" s="10"/>
      <c r="EO113" s="10"/>
      <c r="EP113" s="10">
        <v>5</v>
      </c>
      <c r="EQ113" s="10">
        <f t="shared" si="45"/>
        <v>118</v>
      </c>
      <c r="ER113" s="10"/>
      <c r="ES113" s="10"/>
      <c r="ET113" s="10"/>
      <c r="EU113" s="10"/>
      <c r="EV113" s="10"/>
      <c r="EW113" s="10"/>
      <c r="EX113" s="10"/>
      <c r="EY113" s="10"/>
      <c r="EZ113" s="10"/>
      <c r="FA113" s="10"/>
      <c r="FB113" s="10"/>
      <c r="FC113" s="10"/>
      <c r="FD113" s="10"/>
      <c r="FE113" s="10"/>
      <c r="FF113" s="10"/>
      <c r="FG113" s="10"/>
      <c r="FH113" s="10"/>
      <c r="FI113" s="10"/>
      <c r="FJ113" s="10"/>
      <c r="FK113" s="10"/>
      <c r="FL113" s="10">
        <v>14</v>
      </c>
      <c r="FM113" s="10">
        <f t="shared" si="46"/>
        <v>617</v>
      </c>
      <c r="FN113" s="12">
        <v>0</v>
      </c>
      <c r="FO113" s="12">
        <f t="shared" si="40"/>
        <v>7</v>
      </c>
      <c r="FP113" s="10">
        <v>0</v>
      </c>
      <c r="FQ113" s="10">
        <f t="shared" si="41"/>
        <v>0</v>
      </c>
      <c r="FR113" s="10"/>
      <c r="FS113" s="10"/>
      <c r="FT113" s="10"/>
      <c r="FU113" s="10"/>
      <c r="FV113" s="10">
        <v>0</v>
      </c>
      <c r="FW113" s="10">
        <f t="shared" si="42"/>
        <v>0</v>
      </c>
      <c r="FX113" s="10"/>
      <c r="FY113" s="10"/>
      <c r="FZ113" s="10"/>
      <c r="GA113" s="10"/>
      <c r="GB113" s="10"/>
      <c r="GC113" s="10">
        <v>17</v>
      </c>
      <c r="GD113" s="10"/>
      <c r="GE113" s="10"/>
      <c r="GF113" s="10">
        <v>2</v>
      </c>
      <c r="GG113" s="10">
        <f t="shared" si="6"/>
        <v>159</v>
      </c>
    </row>
    <row r="114" spans="1:189" ht="14.25" customHeight="1" x14ac:dyDescent="0.2">
      <c r="A114" s="115">
        <v>44077</v>
      </c>
      <c r="B114" s="10">
        <v>0</v>
      </c>
      <c r="C114" s="10">
        <f t="shared" si="53"/>
        <v>0</v>
      </c>
      <c r="D114" s="10"/>
      <c r="E114" s="10"/>
      <c r="F114" s="10">
        <v>0</v>
      </c>
      <c r="G114" s="10">
        <f t="shared" si="9"/>
        <v>20</v>
      </c>
      <c r="H114" s="10">
        <v>0</v>
      </c>
      <c r="I114" s="10">
        <f t="shared" si="24"/>
        <v>172</v>
      </c>
      <c r="J114" s="10"/>
      <c r="K114" s="10"/>
      <c r="L114" s="10"/>
      <c r="M114" s="10"/>
      <c r="N114" s="10">
        <v>0</v>
      </c>
      <c r="O114" s="114">
        <f t="shared" si="29"/>
        <v>7</v>
      </c>
      <c r="P114" s="10">
        <v>0</v>
      </c>
      <c r="Q114" s="10">
        <f t="shared" si="54"/>
        <v>46</v>
      </c>
      <c r="R114" s="10"/>
      <c r="S114" s="10"/>
      <c r="T114" s="10">
        <v>0</v>
      </c>
      <c r="U114" s="10">
        <f t="shared" si="30"/>
        <v>2</v>
      </c>
      <c r="V114" s="10">
        <v>0</v>
      </c>
      <c r="W114" s="10">
        <f t="shared" si="25"/>
        <v>1</v>
      </c>
      <c r="X114" s="10">
        <v>0</v>
      </c>
      <c r="Y114" s="10">
        <f t="shared" si="55"/>
        <v>3</v>
      </c>
      <c r="Z114" s="10">
        <v>0</v>
      </c>
      <c r="AA114" s="10">
        <f t="shared" si="56"/>
        <v>2</v>
      </c>
      <c r="AB114" s="10">
        <v>0</v>
      </c>
      <c r="AC114" s="10">
        <f t="shared" si="13"/>
        <v>1</v>
      </c>
      <c r="AD114" s="10"/>
      <c r="AE114" s="10"/>
      <c r="AF114" s="10">
        <v>0</v>
      </c>
      <c r="AG114" s="10">
        <f t="shared" si="52"/>
        <v>13</v>
      </c>
      <c r="AH114" s="10">
        <v>0</v>
      </c>
      <c r="AI114" s="10">
        <f t="shared" si="57"/>
        <v>0</v>
      </c>
      <c r="AJ114" s="10">
        <v>0</v>
      </c>
      <c r="AK114" s="10">
        <f t="shared" si="14"/>
        <v>3</v>
      </c>
      <c r="AL114" s="10">
        <v>0</v>
      </c>
      <c r="AM114" s="10">
        <f t="shared" si="26"/>
        <v>5</v>
      </c>
      <c r="AN114" s="10">
        <v>2</v>
      </c>
      <c r="AO114" s="10">
        <f t="shared" si="15"/>
        <v>1231</v>
      </c>
      <c r="AP114" s="10">
        <v>1</v>
      </c>
      <c r="AQ114" s="10">
        <f t="shared" si="44"/>
        <v>90</v>
      </c>
      <c r="AR114" s="10"/>
      <c r="AS114" s="10"/>
      <c r="AT114" s="10">
        <v>0</v>
      </c>
      <c r="AU114" s="10">
        <f t="shared" si="64"/>
        <v>1</v>
      </c>
      <c r="AV114" s="10">
        <v>0</v>
      </c>
      <c r="AW114" s="10">
        <f t="shared" si="27"/>
        <v>10</v>
      </c>
      <c r="AX114" s="10">
        <v>0</v>
      </c>
      <c r="AY114" s="10">
        <f t="shared" si="23"/>
        <v>11</v>
      </c>
      <c r="AZ114" s="10"/>
      <c r="BA114" s="10"/>
      <c r="BB114" s="10"/>
      <c r="BC114" s="10"/>
      <c r="BD114" s="10">
        <v>0</v>
      </c>
      <c r="BE114" s="10">
        <f t="shared" si="2"/>
        <v>56</v>
      </c>
      <c r="BF114" s="10">
        <v>0</v>
      </c>
      <c r="BG114" s="10">
        <f t="shared" si="49"/>
        <v>8</v>
      </c>
      <c r="BH114" s="12">
        <v>0</v>
      </c>
      <c r="BI114" s="12">
        <f t="shared" si="32"/>
        <v>1</v>
      </c>
      <c r="BJ114" s="12">
        <v>0</v>
      </c>
      <c r="BK114" s="12">
        <f t="shared" si="47"/>
        <v>0</v>
      </c>
      <c r="BL114" s="12">
        <v>0</v>
      </c>
      <c r="BM114" s="12">
        <f t="shared" si="58"/>
        <v>0</v>
      </c>
      <c r="BN114" s="10"/>
      <c r="BO114" s="10"/>
      <c r="BP114" s="10"/>
      <c r="BQ114" s="10"/>
      <c r="BR114" s="10"/>
      <c r="BS114" s="10"/>
      <c r="BT114" s="12">
        <v>0</v>
      </c>
      <c r="BU114" s="12">
        <f t="shared" si="16"/>
        <v>1</v>
      </c>
      <c r="BV114" s="10">
        <v>0</v>
      </c>
      <c r="BW114" s="10">
        <f>SUM(BW113,BV114)</f>
        <v>0</v>
      </c>
      <c r="BX114" s="10">
        <v>0</v>
      </c>
      <c r="BY114" s="10">
        <f t="shared" si="34"/>
        <v>2</v>
      </c>
      <c r="BZ114" s="10">
        <v>0</v>
      </c>
      <c r="CA114" s="10">
        <f t="shared" si="59"/>
        <v>7</v>
      </c>
      <c r="CB114" s="10">
        <v>0</v>
      </c>
      <c r="CC114" s="10">
        <f t="shared" si="8"/>
        <v>2</v>
      </c>
      <c r="CD114" s="10"/>
      <c r="CE114" s="10"/>
      <c r="CF114" s="10"/>
      <c r="CG114" s="10"/>
      <c r="CH114" s="10"/>
      <c r="CI114" s="10"/>
      <c r="CJ114" s="10">
        <v>1</v>
      </c>
      <c r="CK114" s="10">
        <f t="shared" si="17"/>
        <v>13</v>
      </c>
      <c r="CL114" s="10"/>
      <c r="CM114" s="10"/>
      <c r="CN114" s="10"/>
      <c r="CO114" s="10"/>
      <c r="CP114" s="10"/>
      <c r="CQ114" s="10"/>
      <c r="CR114" s="10"/>
      <c r="CS114" s="10"/>
      <c r="CT114" s="11">
        <v>0</v>
      </c>
      <c r="CU114" s="12">
        <f t="shared" si="35"/>
        <v>0</v>
      </c>
      <c r="CV114" s="10">
        <v>0</v>
      </c>
      <c r="CW114" s="10">
        <f t="shared" si="18"/>
        <v>13</v>
      </c>
      <c r="CX114" s="12">
        <v>0</v>
      </c>
      <c r="CY114" s="12">
        <f t="shared" si="19"/>
        <v>4</v>
      </c>
      <c r="CZ114" s="10">
        <v>0</v>
      </c>
      <c r="DA114" s="10">
        <v>7</v>
      </c>
      <c r="DB114" s="10">
        <v>17</v>
      </c>
      <c r="DC114" s="10">
        <f t="shared" si="50"/>
        <v>2230</v>
      </c>
      <c r="DD114" s="10">
        <v>0</v>
      </c>
      <c r="DE114" s="10">
        <f>SUM(DE113,DD114)</f>
        <v>0</v>
      </c>
      <c r="DF114" s="10">
        <v>0</v>
      </c>
      <c r="DG114" s="10">
        <f t="shared" si="48"/>
        <v>0</v>
      </c>
      <c r="DH114" s="10">
        <v>0</v>
      </c>
      <c r="DI114" s="10">
        <f>SUM(DI113,DH114)</f>
        <v>0</v>
      </c>
      <c r="DJ114" s="10">
        <v>0</v>
      </c>
      <c r="DK114" s="10">
        <f t="shared" ref="DK114:DK170" si="65">SUM(DJ114+DK113)</f>
        <v>0</v>
      </c>
      <c r="DL114" s="10">
        <v>0</v>
      </c>
      <c r="DM114" s="10">
        <f t="shared" si="20"/>
        <v>6</v>
      </c>
      <c r="DN114" s="10">
        <v>0</v>
      </c>
      <c r="DO114" s="10">
        <f t="shared" si="60"/>
        <v>22</v>
      </c>
      <c r="DP114" s="10"/>
      <c r="DQ114" s="10"/>
      <c r="DR114" s="12">
        <v>1</v>
      </c>
      <c r="DS114" s="12">
        <f t="shared" si="21"/>
        <v>44</v>
      </c>
      <c r="DT114" s="10">
        <v>0</v>
      </c>
      <c r="DU114" s="10">
        <f t="shared" si="11"/>
        <v>12</v>
      </c>
      <c r="DV114" s="10">
        <v>0</v>
      </c>
      <c r="DW114" s="10">
        <f t="shared" si="51"/>
        <v>1</v>
      </c>
      <c r="DX114" s="10">
        <v>0</v>
      </c>
      <c r="DY114" s="10">
        <f t="shared" si="61"/>
        <v>1</v>
      </c>
      <c r="DZ114" s="10"/>
      <c r="EA114" s="10"/>
      <c r="EB114" s="10"/>
      <c r="EC114" s="10"/>
      <c r="ED114" s="10">
        <v>0</v>
      </c>
      <c r="EE114" s="10">
        <f t="shared" si="63"/>
        <v>834</v>
      </c>
      <c r="EF114" s="10"/>
      <c r="EG114" s="10"/>
      <c r="EH114" s="10">
        <v>3</v>
      </c>
      <c r="EI114" s="10">
        <f t="shared" si="62"/>
        <v>6</v>
      </c>
      <c r="EJ114" s="10">
        <v>0</v>
      </c>
      <c r="EK114" s="10">
        <f>SUM(EK113,EJ114)</f>
        <v>0</v>
      </c>
      <c r="EL114" s="10">
        <v>0</v>
      </c>
      <c r="EM114" s="10">
        <f t="shared" si="38"/>
        <v>2</v>
      </c>
      <c r="EN114" s="10"/>
      <c r="EO114" s="10"/>
      <c r="EP114" s="10">
        <v>8</v>
      </c>
      <c r="EQ114" s="10">
        <f t="shared" si="45"/>
        <v>126</v>
      </c>
      <c r="ER114" s="10"/>
      <c r="ES114" s="10"/>
      <c r="ET114" s="10">
        <v>0</v>
      </c>
      <c r="EU114" s="10">
        <f>SUM(EU113,ET114)</f>
        <v>0</v>
      </c>
      <c r="EV114" s="10"/>
      <c r="EW114" s="10"/>
      <c r="EX114" s="10"/>
      <c r="EY114" s="10"/>
      <c r="EZ114" s="10"/>
      <c r="FA114" s="10"/>
      <c r="FB114" s="10"/>
      <c r="FC114" s="10"/>
      <c r="FD114" s="10"/>
      <c r="FE114" s="10"/>
      <c r="FF114" s="10"/>
      <c r="FG114" s="10"/>
      <c r="FH114" s="10"/>
      <c r="FI114" s="10"/>
      <c r="FJ114" s="10"/>
      <c r="FK114" s="10"/>
      <c r="FL114" s="10">
        <v>11</v>
      </c>
      <c r="FM114" s="10">
        <f t="shared" si="46"/>
        <v>628</v>
      </c>
      <c r="FN114" s="12">
        <v>0</v>
      </c>
      <c r="FO114" s="12">
        <f t="shared" si="40"/>
        <v>7</v>
      </c>
      <c r="FP114" s="10">
        <v>0</v>
      </c>
      <c r="FQ114" s="10">
        <f t="shared" si="41"/>
        <v>0</v>
      </c>
      <c r="FR114" s="10">
        <v>0</v>
      </c>
      <c r="FS114" s="10">
        <f>SUM(FS113,FR114)</f>
        <v>0</v>
      </c>
      <c r="FT114" s="10"/>
      <c r="FU114" s="10"/>
      <c r="FV114" s="10">
        <v>0</v>
      </c>
      <c r="FW114" s="10">
        <f t="shared" si="42"/>
        <v>0</v>
      </c>
      <c r="FX114" s="10">
        <v>0</v>
      </c>
      <c r="FY114" s="10">
        <f>SUM(FY113,FX114)</f>
        <v>0</v>
      </c>
      <c r="FZ114" s="10"/>
      <c r="GA114" s="10"/>
      <c r="GB114" s="10">
        <v>0</v>
      </c>
      <c r="GC114" s="10">
        <f>SUM(GC113,GB114)</f>
        <v>17</v>
      </c>
      <c r="GD114" s="10"/>
      <c r="GE114" s="10"/>
      <c r="GF114" s="10">
        <v>8</v>
      </c>
      <c r="GG114" s="10">
        <f t="shared" si="6"/>
        <v>167</v>
      </c>
    </row>
    <row r="115" spans="1:189" ht="14.25" customHeight="1" x14ac:dyDescent="0.2">
      <c r="A115" s="115">
        <v>44078</v>
      </c>
      <c r="B115" s="10">
        <v>0</v>
      </c>
      <c r="C115" s="10">
        <f t="shared" si="53"/>
        <v>0</v>
      </c>
      <c r="D115" s="10"/>
      <c r="E115" s="10"/>
      <c r="F115" s="10"/>
      <c r="G115" s="10">
        <f t="shared" si="9"/>
        <v>20</v>
      </c>
      <c r="H115" s="10">
        <v>0</v>
      </c>
      <c r="I115" s="10">
        <f t="shared" si="24"/>
        <v>172</v>
      </c>
      <c r="J115" s="10"/>
      <c r="K115" s="10"/>
      <c r="L115" s="10"/>
      <c r="M115" s="10"/>
      <c r="N115" s="10">
        <v>0</v>
      </c>
      <c r="O115" s="114">
        <f t="shared" si="29"/>
        <v>7</v>
      </c>
      <c r="P115" s="10">
        <v>0</v>
      </c>
      <c r="Q115" s="10">
        <f t="shared" si="54"/>
        <v>46</v>
      </c>
      <c r="R115" s="10"/>
      <c r="S115" s="10"/>
      <c r="T115" s="10">
        <v>0</v>
      </c>
      <c r="U115" s="10">
        <f t="shared" si="30"/>
        <v>2</v>
      </c>
      <c r="V115" s="10">
        <v>0</v>
      </c>
      <c r="W115" s="10">
        <f t="shared" si="25"/>
        <v>1</v>
      </c>
      <c r="X115" s="10">
        <v>0</v>
      </c>
      <c r="Y115" s="10">
        <f t="shared" si="55"/>
        <v>3</v>
      </c>
      <c r="Z115" s="10">
        <v>0</v>
      </c>
      <c r="AA115" s="10">
        <f t="shared" si="56"/>
        <v>2</v>
      </c>
      <c r="AB115" s="10">
        <v>0</v>
      </c>
      <c r="AC115" s="10">
        <f t="shared" si="13"/>
        <v>1</v>
      </c>
      <c r="AD115" s="10"/>
      <c r="AE115" s="10"/>
      <c r="AF115" s="10"/>
      <c r="AG115" s="10">
        <f t="shared" si="52"/>
        <v>13</v>
      </c>
      <c r="AH115" s="10">
        <v>0</v>
      </c>
      <c r="AI115" s="10">
        <f t="shared" si="57"/>
        <v>0</v>
      </c>
      <c r="AJ115" s="10">
        <v>0</v>
      </c>
      <c r="AK115" s="10">
        <f t="shared" si="14"/>
        <v>3</v>
      </c>
      <c r="AL115" s="10">
        <v>0</v>
      </c>
      <c r="AM115" s="10">
        <f t="shared" si="26"/>
        <v>5</v>
      </c>
      <c r="AN115" s="10">
        <v>10</v>
      </c>
      <c r="AO115" s="10">
        <f t="shared" si="15"/>
        <v>1241</v>
      </c>
      <c r="AP115" s="10">
        <v>0</v>
      </c>
      <c r="AQ115" s="10">
        <f t="shared" si="44"/>
        <v>90</v>
      </c>
      <c r="AR115" s="10"/>
      <c r="AS115" s="10"/>
      <c r="AT115" s="10">
        <v>0</v>
      </c>
      <c r="AU115" s="10">
        <f t="shared" si="64"/>
        <v>1</v>
      </c>
      <c r="AV115" s="10">
        <v>0</v>
      </c>
      <c r="AW115" s="10">
        <f t="shared" si="27"/>
        <v>10</v>
      </c>
      <c r="AX115" s="10">
        <v>0</v>
      </c>
      <c r="AY115" s="10">
        <f t="shared" si="23"/>
        <v>11</v>
      </c>
      <c r="AZ115" s="10"/>
      <c r="BA115" s="10"/>
      <c r="BB115" s="10"/>
      <c r="BC115" s="10"/>
      <c r="BD115" s="10">
        <v>0</v>
      </c>
      <c r="BE115" s="10">
        <f t="shared" si="2"/>
        <v>56</v>
      </c>
      <c r="BF115" s="10"/>
      <c r="BG115" s="10">
        <f t="shared" si="49"/>
        <v>8</v>
      </c>
      <c r="BH115" s="12"/>
      <c r="BI115" s="12"/>
      <c r="BJ115" s="12"/>
      <c r="BK115" s="12"/>
      <c r="BL115" s="12">
        <v>0</v>
      </c>
      <c r="BM115" s="12">
        <f t="shared" si="58"/>
        <v>0</v>
      </c>
      <c r="BN115" s="10"/>
      <c r="BO115" s="10"/>
      <c r="BP115" s="10"/>
      <c r="BQ115" s="10"/>
      <c r="BR115" s="10"/>
      <c r="BS115" s="10"/>
      <c r="BT115" s="12">
        <v>0</v>
      </c>
      <c r="BU115" s="12">
        <f t="shared" si="16"/>
        <v>1</v>
      </c>
      <c r="BV115" s="10">
        <v>0</v>
      </c>
      <c r="BW115" s="10">
        <f>SUM(BW114,BV115)</f>
        <v>0</v>
      </c>
      <c r="BX115" s="10">
        <v>0</v>
      </c>
      <c r="BY115" s="10">
        <f t="shared" si="34"/>
        <v>2</v>
      </c>
      <c r="BZ115" s="10">
        <v>0</v>
      </c>
      <c r="CA115" s="10">
        <f t="shared" si="59"/>
        <v>7</v>
      </c>
      <c r="CB115" s="10">
        <v>0</v>
      </c>
      <c r="CC115" s="10">
        <f t="shared" si="8"/>
        <v>2</v>
      </c>
      <c r="CD115" s="10"/>
      <c r="CE115" s="10"/>
      <c r="CF115" s="10"/>
      <c r="CG115" s="10"/>
      <c r="CH115" s="10"/>
      <c r="CI115" s="10"/>
      <c r="CJ115" s="10">
        <v>0</v>
      </c>
      <c r="CK115" s="10">
        <f t="shared" si="17"/>
        <v>13</v>
      </c>
      <c r="CL115" s="10"/>
      <c r="CM115" s="10"/>
      <c r="CN115" s="10"/>
      <c r="CO115" s="10"/>
      <c r="CP115" s="10"/>
      <c r="CQ115" s="10"/>
      <c r="CR115" s="10"/>
      <c r="CS115" s="10"/>
      <c r="CT115" s="11">
        <v>0</v>
      </c>
      <c r="CU115" s="12">
        <f t="shared" si="35"/>
        <v>0</v>
      </c>
      <c r="CV115" s="10">
        <v>0</v>
      </c>
      <c r="CW115" s="10">
        <f t="shared" si="18"/>
        <v>13</v>
      </c>
      <c r="CX115" s="12">
        <v>0</v>
      </c>
      <c r="CY115" s="12">
        <f t="shared" si="19"/>
        <v>4</v>
      </c>
      <c r="CZ115" s="10">
        <v>0</v>
      </c>
      <c r="DA115" s="10">
        <v>7</v>
      </c>
      <c r="DB115" s="10">
        <v>19</v>
      </c>
      <c r="DC115" s="10">
        <f t="shared" si="50"/>
        <v>2249</v>
      </c>
      <c r="DD115" s="10">
        <v>0</v>
      </c>
      <c r="DE115" s="10">
        <f>SUM(DE114,DD115)</f>
        <v>0</v>
      </c>
      <c r="DF115" s="10">
        <v>0</v>
      </c>
      <c r="DG115" s="10">
        <f t="shared" si="48"/>
        <v>0</v>
      </c>
      <c r="DH115" s="10">
        <v>0</v>
      </c>
      <c r="DI115" s="10">
        <f>SUM(DI114,DH115)</f>
        <v>0</v>
      </c>
      <c r="DJ115" s="10">
        <v>0</v>
      </c>
      <c r="DK115" s="10">
        <f t="shared" si="65"/>
        <v>0</v>
      </c>
      <c r="DL115" s="10">
        <v>0</v>
      </c>
      <c r="DM115" s="10">
        <f t="shared" si="20"/>
        <v>6</v>
      </c>
      <c r="DN115" s="10">
        <v>0</v>
      </c>
      <c r="DO115" s="10">
        <f t="shared" si="60"/>
        <v>22</v>
      </c>
      <c r="DP115" s="10"/>
      <c r="DQ115" s="10"/>
      <c r="DR115" s="12">
        <v>4</v>
      </c>
      <c r="DS115" s="12">
        <f t="shared" si="21"/>
        <v>48</v>
      </c>
      <c r="DT115" s="10">
        <v>0</v>
      </c>
      <c r="DU115" s="10">
        <f t="shared" si="11"/>
        <v>12</v>
      </c>
      <c r="DV115" s="10">
        <v>0</v>
      </c>
      <c r="DW115" s="10">
        <f t="shared" si="51"/>
        <v>1</v>
      </c>
      <c r="DX115" s="10">
        <v>0</v>
      </c>
      <c r="DY115" s="10">
        <f t="shared" si="61"/>
        <v>1</v>
      </c>
      <c r="DZ115" s="10"/>
      <c r="EA115" s="10"/>
      <c r="EB115" s="10"/>
      <c r="EC115" s="10"/>
      <c r="ED115" s="10">
        <v>7</v>
      </c>
      <c r="EE115" s="10">
        <f t="shared" si="63"/>
        <v>841</v>
      </c>
      <c r="EF115" s="10"/>
      <c r="EG115" s="10"/>
      <c r="EH115" s="10">
        <v>0</v>
      </c>
      <c r="EI115" s="10">
        <f t="shared" si="62"/>
        <v>6</v>
      </c>
      <c r="EJ115" s="10">
        <v>0</v>
      </c>
      <c r="EK115" s="10">
        <f>SUM(EK114,EJ115)</f>
        <v>0</v>
      </c>
      <c r="EL115" s="10">
        <v>0</v>
      </c>
      <c r="EM115" s="10">
        <f t="shared" si="38"/>
        <v>2</v>
      </c>
      <c r="EN115" s="10"/>
      <c r="EO115" s="10"/>
      <c r="EP115" s="10">
        <v>3</v>
      </c>
      <c r="EQ115" s="10">
        <f t="shared" si="45"/>
        <v>129</v>
      </c>
      <c r="ER115" s="10"/>
      <c r="ES115" s="10"/>
      <c r="ET115" s="10">
        <v>0</v>
      </c>
      <c r="EU115" s="10">
        <f>SUM(EU114,ET115)</f>
        <v>0</v>
      </c>
      <c r="EV115" s="10"/>
      <c r="EW115" s="10"/>
      <c r="EX115" s="10"/>
      <c r="EY115" s="10"/>
      <c r="EZ115" s="10"/>
      <c r="FA115" s="10"/>
      <c r="FB115" s="10"/>
      <c r="FC115" s="10"/>
      <c r="FD115" s="10"/>
      <c r="FE115" s="10"/>
      <c r="FF115" s="10"/>
      <c r="FG115" s="10"/>
      <c r="FH115" s="10"/>
      <c r="FI115" s="10"/>
      <c r="FJ115" s="10"/>
      <c r="FK115" s="10"/>
      <c r="FL115" s="10">
        <v>4</v>
      </c>
      <c r="FM115" s="10">
        <f t="shared" si="46"/>
        <v>632</v>
      </c>
      <c r="FN115" s="12">
        <v>0</v>
      </c>
      <c r="FO115" s="12">
        <f t="shared" si="40"/>
        <v>7</v>
      </c>
      <c r="FP115" s="10">
        <v>0</v>
      </c>
      <c r="FQ115" s="10">
        <f t="shared" si="41"/>
        <v>0</v>
      </c>
      <c r="FR115" s="10">
        <v>0</v>
      </c>
      <c r="FS115" s="10">
        <f>SUM(FS114,FR115)</f>
        <v>0</v>
      </c>
      <c r="FT115" s="10"/>
      <c r="FU115" s="10"/>
      <c r="FV115" s="10">
        <v>0</v>
      </c>
      <c r="FW115" s="10">
        <f t="shared" si="42"/>
        <v>0</v>
      </c>
      <c r="FX115" s="10">
        <v>0</v>
      </c>
      <c r="FY115" s="10">
        <f>SUM(FY114,FX115)</f>
        <v>0</v>
      </c>
      <c r="FZ115" s="10"/>
      <c r="GA115" s="10"/>
      <c r="GB115" s="10">
        <v>0</v>
      </c>
      <c r="GC115" s="10">
        <f>SUM(GC114,GB115)</f>
        <v>17</v>
      </c>
      <c r="GD115" s="10"/>
      <c r="GE115" s="10"/>
      <c r="GF115" s="10">
        <v>1</v>
      </c>
      <c r="GG115" s="10">
        <f t="shared" si="6"/>
        <v>168</v>
      </c>
    </row>
    <row r="116" spans="1:189" ht="14.25" customHeight="1" x14ac:dyDescent="0.2">
      <c r="A116" s="115">
        <v>44079</v>
      </c>
      <c r="B116" s="10"/>
      <c r="C116" s="10">
        <f t="shared" si="53"/>
        <v>0</v>
      </c>
      <c r="D116" s="10"/>
      <c r="E116" s="10"/>
      <c r="F116" s="10"/>
      <c r="G116" s="10">
        <f t="shared" si="9"/>
        <v>20</v>
      </c>
      <c r="H116" s="10"/>
      <c r="I116" s="10">
        <f t="shared" si="24"/>
        <v>172</v>
      </c>
      <c r="J116" s="10"/>
      <c r="K116" s="10"/>
      <c r="L116" s="10"/>
      <c r="M116" s="10"/>
      <c r="N116" s="10"/>
      <c r="O116" s="114">
        <f t="shared" si="29"/>
        <v>7</v>
      </c>
      <c r="P116" s="10"/>
      <c r="Q116" s="10">
        <f t="shared" si="54"/>
        <v>46</v>
      </c>
      <c r="R116" s="10"/>
      <c r="S116" s="10"/>
      <c r="T116" s="10"/>
      <c r="U116" s="10">
        <f t="shared" si="30"/>
        <v>2</v>
      </c>
      <c r="V116" s="10"/>
      <c r="W116" s="10">
        <f t="shared" si="25"/>
        <v>1</v>
      </c>
      <c r="X116" s="10"/>
      <c r="Y116" s="10">
        <f t="shared" si="55"/>
        <v>3</v>
      </c>
      <c r="Z116" s="10"/>
      <c r="AA116" s="10">
        <f t="shared" si="56"/>
        <v>2</v>
      </c>
      <c r="AB116" s="10"/>
      <c r="AC116" s="10">
        <f t="shared" si="13"/>
        <v>1</v>
      </c>
      <c r="AD116" s="10"/>
      <c r="AE116" s="10"/>
      <c r="AF116" s="10"/>
      <c r="AG116" s="10">
        <f t="shared" si="52"/>
        <v>13</v>
      </c>
      <c r="AH116" s="10"/>
      <c r="AI116" s="10">
        <f t="shared" si="57"/>
        <v>0</v>
      </c>
      <c r="AJ116" s="10"/>
      <c r="AK116" s="10">
        <f t="shared" si="14"/>
        <v>3</v>
      </c>
      <c r="AL116" s="10"/>
      <c r="AM116" s="10">
        <f t="shared" si="26"/>
        <v>5</v>
      </c>
      <c r="AN116" s="10"/>
      <c r="AO116" s="10">
        <f t="shared" si="15"/>
        <v>1241</v>
      </c>
      <c r="AP116" s="10"/>
      <c r="AQ116" s="10">
        <f t="shared" si="44"/>
        <v>90</v>
      </c>
      <c r="AR116" s="10"/>
      <c r="AS116" s="10"/>
      <c r="AT116" s="10"/>
      <c r="AU116" s="10">
        <f t="shared" si="64"/>
        <v>1</v>
      </c>
      <c r="AV116" s="10"/>
      <c r="AW116" s="10">
        <f t="shared" si="27"/>
        <v>10</v>
      </c>
      <c r="AX116" s="10"/>
      <c r="AY116" s="10">
        <f t="shared" si="23"/>
        <v>11</v>
      </c>
      <c r="AZ116" s="10"/>
      <c r="BA116" s="10"/>
      <c r="BB116" s="10"/>
      <c r="BC116" s="10"/>
      <c r="BD116" s="10"/>
      <c r="BE116" s="10">
        <f t="shared" si="2"/>
        <v>56</v>
      </c>
      <c r="BF116" s="10"/>
      <c r="BG116" s="10">
        <f t="shared" si="49"/>
        <v>8</v>
      </c>
      <c r="BH116" s="12"/>
      <c r="BI116" s="12"/>
      <c r="BJ116" s="12"/>
      <c r="BK116" s="12"/>
      <c r="BL116" s="12"/>
      <c r="BM116" s="12">
        <f t="shared" si="58"/>
        <v>0</v>
      </c>
      <c r="BN116" s="10"/>
      <c r="BO116" s="10"/>
      <c r="BP116" s="10"/>
      <c r="BQ116" s="10"/>
      <c r="BR116" s="10"/>
      <c r="BS116" s="10"/>
      <c r="BT116" s="12"/>
      <c r="BU116" s="12">
        <f t="shared" si="16"/>
        <v>1</v>
      </c>
      <c r="BV116" s="10"/>
      <c r="BW116" s="10">
        <f t="shared" ref="BW116:BW170" si="66">SUM(BW115,BV116)</f>
        <v>0</v>
      </c>
      <c r="BX116" s="10"/>
      <c r="BY116" s="10">
        <f t="shared" si="34"/>
        <v>2</v>
      </c>
      <c r="BZ116" s="10"/>
      <c r="CA116" s="10">
        <f t="shared" si="59"/>
        <v>7</v>
      </c>
      <c r="CB116" s="10"/>
      <c r="CC116" s="10">
        <f t="shared" si="8"/>
        <v>2</v>
      </c>
      <c r="CD116" s="10"/>
      <c r="CE116" s="10"/>
      <c r="CF116" s="10"/>
      <c r="CG116" s="10"/>
      <c r="CH116" s="10"/>
      <c r="CI116" s="10"/>
      <c r="CJ116" s="10"/>
      <c r="CK116" s="10">
        <f t="shared" si="17"/>
        <v>13</v>
      </c>
      <c r="CL116" s="10"/>
      <c r="CM116" s="10"/>
      <c r="CN116" s="10"/>
      <c r="CO116" s="10"/>
      <c r="CP116" s="10"/>
      <c r="CQ116" s="10"/>
      <c r="CR116" s="10"/>
      <c r="CS116" s="10"/>
      <c r="CT116" s="11">
        <v>1</v>
      </c>
      <c r="CU116" s="12">
        <f t="shared" si="35"/>
        <v>1</v>
      </c>
      <c r="CV116" s="10"/>
      <c r="CW116" s="10">
        <f t="shared" si="18"/>
        <v>13</v>
      </c>
      <c r="CX116" s="12">
        <v>1</v>
      </c>
      <c r="CY116" s="12">
        <f t="shared" si="19"/>
        <v>5</v>
      </c>
      <c r="CZ116" s="10"/>
      <c r="DA116" s="10">
        <v>7</v>
      </c>
      <c r="DB116" s="10"/>
      <c r="DC116" s="10">
        <f t="shared" si="50"/>
        <v>2249</v>
      </c>
      <c r="DD116" s="10"/>
      <c r="DE116" s="10">
        <f t="shared" ref="DE116:DE170" si="67">SUM(DE115,DD116)</f>
        <v>0</v>
      </c>
      <c r="DF116" s="10"/>
      <c r="DG116" s="10">
        <f t="shared" si="48"/>
        <v>0</v>
      </c>
      <c r="DH116" s="10"/>
      <c r="DI116" s="10">
        <f t="shared" ref="DI116:DI170" si="68">SUM(DI115,DH116)</f>
        <v>0</v>
      </c>
      <c r="DJ116" s="10"/>
      <c r="DK116" s="10">
        <f t="shared" si="65"/>
        <v>0</v>
      </c>
      <c r="DL116" s="10"/>
      <c r="DM116" s="10">
        <f t="shared" si="20"/>
        <v>6</v>
      </c>
      <c r="DN116" s="10"/>
      <c r="DO116" s="10">
        <f t="shared" si="60"/>
        <v>22</v>
      </c>
      <c r="DP116" s="10"/>
      <c r="DQ116" s="10"/>
      <c r="DR116" s="10">
        <v>0</v>
      </c>
      <c r="DS116" s="12">
        <f t="shared" si="21"/>
        <v>48</v>
      </c>
      <c r="DT116" s="10"/>
      <c r="DU116" s="10">
        <f t="shared" si="11"/>
        <v>12</v>
      </c>
      <c r="DV116" s="10"/>
      <c r="DW116" s="10">
        <f t="shared" si="51"/>
        <v>1</v>
      </c>
      <c r="DX116" s="10"/>
      <c r="DY116" s="10">
        <f t="shared" si="61"/>
        <v>1</v>
      </c>
      <c r="DZ116" s="10"/>
      <c r="EA116" s="10"/>
      <c r="EB116" s="10"/>
      <c r="EC116" s="10"/>
      <c r="ED116" s="10"/>
      <c r="EE116" s="10">
        <f t="shared" si="63"/>
        <v>841</v>
      </c>
      <c r="EF116" s="10"/>
      <c r="EG116" s="10"/>
      <c r="EH116" s="10"/>
      <c r="EI116" s="10">
        <f t="shared" si="62"/>
        <v>6</v>
      </c>
      <c r="EJ116" s="10"/>
      <c r="EK116" s="10">
        <f t="shared" ref="EK116:EK170" si="69">SUM(EK115,EJ116)</f>
        <v>0</v>
      </c>
      <c r="EL116" s="10"/>
      <c r="EM116" s="10">
        <f t="shared" si="38"/>
        <v>2</v>
      </c>
      <c r="EN116" s="10"/>
      <c r="EO116" s="10"/>
      <c r="EP116" s="10"/>
      <c r="EQ116" s="10">
        <f t="shared" si="45"/>
        <v>129</v>
      </c>
      <c r="ER116" s="10"/>
      <c r="ES116" s="10"/>
      <c r="ET116" s="10"/>
      <c r="EU116" s="10">
        <f t="shared" ref="EU116:EU136" si="70">SUM(EU115,ET116)</f>
        <v>0</v>
      </c>
      <c r="EV116" s="10"/>
      <c r="EW116" s="10"/>
      <c r="EX116" s="10"/>
      <c r="EY116" s="10"/>
      <c r="EZ116" s="10"/>
      <c r="FA116" s="10"/>
      <c r="FB116" s="10"/>
      <c r="FC116" s="10"/>
      <c r="FD116" s="10"/>
      <c r="FE116" s="10"/>
      <c r="FF116" s="10"/>
      <c r="FG116" s="10"/>
      <c r="FH116" s="10"/>
      <c r="FI116" s="10"/>
      <c r="FJ116" s="10"/>
      <c r="FK116" s="10"/>
      <c r="FL116" s="10"/>
      <c r="FM116" s="10">
        <f t="shared" si="46"/>
        <v>632</v>
      </c>
      <c r="FN116" s="12"/>
      <c r="FO116" s="12">
        <f t="shared" si="40"/>
        <v>7</v>
      </c>
      <c r="FP116" s="10"/>
      <c r="FQ116" s="10">
        <f t="shared" si="41"/>
        <v>0</v>
      </c>
      <c r="FR116" s="10"/>
      <c r="FS116" s="10">
        <f t="shared" ref="FS116:FS154" si="71">SUM(FS115,FR116)</f>
        <v>0</v>
      </c>
      <c r="FT116" s="10"/>
      <c r="FU116" s="10"/>
      <c r="FV116" s="10"/>
      <c r="FW116" s="10">
        <f t="shared" si="42"/>
        <v>0</v>
      </c>
      <c r="FX116" s="10"/>
      <c r="FY116" s="10">
        <f t="shared" ref="FY116:FY170" si="72">SUM(FY115,FX116)</f>
        <v>0</v>
      </c>
      <c r="FZ116" s="10"/>
      <c r="GA116" s="10"/>
      <c r="GB116" s="10"/>
      <c r="GC116" s="10">
        <f t="shared" ref="GC116:GC170" si="73">SUM(GC115,GB116)</f>
        <v>17</v>
      </c>
      <c r="GD116" s="10"/>
      <c r="GE116" s="10"/>
      <c r="GF116" s="10"/>
      <c r="GG116" s="10">
        <f t="shared" si="6"/>
        <v>168</v>
      </c>
    </row>
    <row r="117" spans="1:189" ht="14.25" customHeight="1" x14ac:dyDescent="0.2">
      <c r="A117" s="115">
        <v>44080</v>
      </c>
      <c r="B117" s="10"/>
      <c r="C117" s="10">
        <f t="shared" si="53"/>
        <v>0</v>
      </c>
      <c r="D117" s="10"/>
      <c r="E117" s="10"/>
      <c r="F117" s="10"/>
      <c r="G117" s="10">
        <f t="shared" si="9"/>
        <v>20</v>
      </c>
      <c r="H117" s="10"/>
      <c r="I117" s="10">
        <f t="shared" si="24"/>
        <v>172</v>
      </c>
      <c r="J117" s="10"/>
      <c r="K117" s="10"/>
      <c r="L117" s="10"/>
      <c r="M117" s="10"/>
      <c r="N117" s="10"/>
      <c r="O117" s="114">
        <f t="shared" si="29"/>
        <v>7</v>
      </c>
      <c r="P117" s="10"/>
      <c r="Q117" s="10">
        <f t="shared" si="54"/>
        <v>46</v>
      </c>
      <c r="R117" s="10"/>
      <c r="S117" s="10"/>
      <c r="T117" s="10"/>
      <c r="U117" s="10">
        <f t="shared" si="30"/>
        <v>2</v>
      </c>
      <c r="V117" s="10"/>
      <c r="W117" s="10">
        <f t="shared" si="25"/>
        <v>1</v>
      </c>
      <c r="X117" s="10"/>
      <c r="Y117" s="10">
        <f t="shared" si="55"/>
        <v>3</v>
      </c>
      <c r="Z117" s="10"/>
      <c r="AA117" s="10">
        <f t="shared" si="56"/>
        <v>2</v>
      </c>
      <c r="AB117" s="10"/>
      <c r="AC117" s="10">
        <f t="shared" si="13"/>
        <v>1</v>
      </c>
      <c r="AD117" s="10"/>
      <c r="AE117" s="10"/>
      <c r="AF117" s="10"/>
      <c r="AG117" s="10">
        <f t="shared" si="52"/>
        <v>13</v>
      </c>
      <c r="AH117" s="10"/>
      <c r="AI117" s="10">
        <f t="shared" si="57"/>
        <v>0</v>
      </c>
      <c r="AJ117" s="10"/>
      <c r="AK117" s="10">
        <f t="shared" si="14"/>
        <v>3</v>
      </c>
      <c r="AL117" s="10"/>
      <c r="AM117" s="10">
        <f t="shared" si="26"/>
        <v>5</v>
      </c>
      <c r="AN117" s="10"/>
      <c r="AO117" s="10">
        <f t="shared" si="15"/>
        <v>1241</v>
      </c>
      <c r="AP117" s="10"/>
      <c r="AQ117" s="10">
        <f t="shared" si="44"/>
        <v>90</v>
      </c>
      <c r="AR117" s="10"/>
      <c r="AS117" s="10"/>
      <c r="AT117" s="10"/>
      <c r="AU117" s="10">
        <f t="shared" si="64"/>
        <v>1</v>
      </c>
      <c r="AV117" s="10"/>
      <c r="AW117" s="10">
        <f t="shared" si="27"/>
        <v>10</v>
      </c>
      <c r="AX117" s="10"/>
      <c r="AY117" s="10">
        <f t="shared" si="23"/>
        <v>11</v>
      </c>
      <c r="AZ117" s="10"/>
      <c r="BA117" s="10"/>
      <c r="BB117" s="10"/>
      <c r="BC117" s="10"/>
      <c r="BD117" s="10"/>
      <c r="BE117" s="10">
        <f t="shared" si="2"/>
        <v>56</v>
      </c>
      <c r="BF117" s="10"/>
      <c r="BG117" s="10">
        <f t="shared" si="49"/>
        <v>8</v>
      </c>
      <c r="BH117" s="12"/>
      <c r="BI117" s="12"/>
      <c r="BJ117" s="12"/>
      <c r="BK117" s="12"/>
      <c r="BL117" s="12"/>
      <c r="BM117" s="12">
        <f t="shared" si="58"/>
        <v>0</v>
      </c>
      <c r="BN117" s="10"/>
      <c r="BO117" s="10"/>
      <c r="BP117" s="10"/>
      <c r="BQ117" s="10"/>
      <c r="BR117" s="10"/>
      <c r="BS117" s="10"/>
      <c r="BT117" s="12"/>
      <c r="BU117" s="12">
        <f t="shared" si="16"/>
        <v>1</v>
      </c>
      <c r="BV117" s="10"/>
      <c r="BW117" s="10">
        <f t="shared" si="66"/>
        <v>0</v>
      </c>
      <c r="BX117" s="10"/>
      <c r="BY117" s="10">
        <f t="shared" si="34"/>
        <v>2</v>
      </c>
      <c r="BZ117" s="10"/>
      <c r="CA117" s="10">
        <f t="shared" si="59"/>
        <v>7</v>
      </c>
      <c r="CB117" s="10"/>
      <c r="CC117" s="10">
        <f t="shared" si="8"/>
        <v>2</v>
      </c>
      <c r="CD117" s="10"/>
      <c r="CE117" s="10"/>
      <c r="CF117" s="10"/>
      <c r="CG117" s="10"/>
      <c r="CH117" s="10"/>
      <c r="CI117" s="10"/>
      <c r="CJ117" s="10"/>
      <c r="CK117" s="10">
        <f t="shared" si="17"/>
        <v>13</v>
      </c>
      <c r="CL117" s="10"/>
      <c r="CM117" s="10"/>
      <c r="CN117" s="10"/>
      <c r="CO117" s="10"/>
      <c r="CP117" s="10"/>
      <c r="CQ117" s="10"/>
      <c r="CR117" s="10"/>
      <c r="CS117" s="10"/>
      <c r="CT117" s="12"/>
      <c r="CU117" s="12"/>
      <c r="CV117" s="10"/>
      <c r="CW117" s="10">
        <f t="shared" si="18"/>
        <v>13</v>
      </c>
      <c r="CX117" s="12"/>
      <c r="CY117" s="12"/>
      <c r="CZ117" s="10"/>
      <c r="DA117" s="10">
        <v>7</v>
      </c>
      <c r="DB117" s="10"/>
      <c r="DC117" s="10">
        <f t="shared" si="50"/>
        <v>2249</v>
      </c>
      <c r="DD117" s="10"/>
      <c r="DE117" s="10">
        <f t="shared" si="67"/>
        <v>0</v>
      </c>
      <c r="DF117" s="10"/>
      <c r="DG117" s="10">
        <f t="shared" si="48"/>
        <v>0</v>
      </c>
      <c r="DH117" s="10"/>
      <c r="DI117" s="10">
        <f t="shared" si="68"/>
        <v>0</v>
      </c>
      <c r="DJ117" s="10"/>
      <c r="DK117" s="10">
        <f t="shared" si="65"/>
        <v>0</v>
      </c>
      <c r="DL117" s="10"/>
      <c r="DM117" s="10">
        <f t="shared" si="20"/>
        <v>6</v>
      </c>
      <c r="DN117" s="10"/>
      <c r="DO117" s="10">
        <f t="shared" si="60"/>
        <v>22</v>
      </c>
      <c r="DP117" s="10"/>
      <c r="DQ117" s="10"/>
      <c r="DR117" s="10">
        <v>2</v>
      </c>
      <c r="DS117" s="12">
        <f t="shared" si="21"/>
        <v>50</v>
      </c>
      <c r="DT117" s="10"/>
      <c r="DU117" s="10">
        <f t="shared" si="11"/>
        <v>12</v>
      </c>
      <c r="DV117" s="10"/>
      <c r="DW117" s="10">
        <f t="shared" si="51"/>
        <v>1</v>
      </c>
      <c r="DX117" s="10"/>
      <c r="DY117" s="10">
        <f t="shared" si="61"/>
        <v>1</v>
      </c>
      <c r="DZ117" s="10"/>
      <c r="EA117" s="10"/>
      <c r="EB117" s="10"/>
      <c r="EC117" s="10"/>
      <c r="ED117" s="10"/>
      <c r="EE117" s="10">
        <f t="shared" si="63"/>
        <v>841</v>
      </c>
      <c r="EF117" s="10"/>
      <c r="EG117" s="10"/>
      <c r="EH117" s="10"/>
      <c r="EI117" s="10">
        <f t="shared" si="62"/>
        <v>6</v>
      </c>
      <c r="EJ117" s="10"/>
      <c r="EK117" s="10">
        <f t="shared" si="69"/>
        <v>0</v>
      </c>
      <c r="EL117" s="10"/>
      <c r="EM117" s="10">
        <f t="shared" si="38"/>
        <v>2</v>
      </c>
      <c r="EN117" s="10"/>
      <c r="EO117" s="10"/>
      <c r="EP117" s="10"/>
      <c r="EQ117" s="10">
        <f t="shared" si="45"/>
        <v>129</v>
      </c>
      <c r="ER117" s="10"/>
      <c r="ES117" s="10"/>
      <c r="ET117" s="10"/>
      <c r="EU117" s="10">
        <f t="shared" si="70"/>
        <v>0</v>
      </c>
      <c r="EV117" s="10"/>
      <c r="EW117" s="10"/>
      <c r="EX117" s="10"/>
      <c r="EY117" s="10"/>
      <c r="EZ117" s="10"/>
      <c r="FA117" s="10"/>
      <c r="FB117" s="10"/>
      <c r="FC117" s="10"/>
      <c r="FD117" s="10"/>
      <c r="FE117" s="10"/>
      <c r="FF117" s="10"/>
      <c r="FG117" s="10"/>
      <c r="FH117" s="10"/>
      <c r="FI117" s="10"/>
      <c r="FJ117" s="10"/>
      <c r="FK117" s="10"/>
      <c r="FL117" s="10"/>
      <c r="FM117" s="10">
        <f t="shared" si="46"/>
        <v>632</v>
      </c>
      <c r="FN117" s="12"/>
      <c r="FO117" s="12">
        <f t="shared" si="40"/>
        <v>7</v>
      </c>
      <c r="FP117" s="10"/>
      <c r="FQ117" s="10">
        <f t="shared" si="41"/>
        <v>0</v>
      </c>
      <c r="FR117" s="10"/>
      <c r="FS117" s="10">
        <f t="shared" si="71"/>
        <v>0</v>
      </c>
      <c r="FT117" s="10"/>
      <c r="FU117" s="10"/>
      <c r="FV117" s="10"/>
      <c r="FW117" s="10">
        <f t="shared" si="42"/>
        <v>0</v>
      </c>
      <c r="FX117" s="10"/>
      <c r="FY117" s="10">
        <f t="shared" si="72"/>
        <v>0</v>
      </c>
      <c r="FZ117" s="10"/>
      <c r="GA117" s="10"/>
      <c r="GB117" s="10"/>
      <c r="GC117" s="10">
        <f t="shared" si="73"/>
        <v>17</v>
      </c>
      <c r="GD117" s="10"/>
      <c r="GE117" s="10"/>
      <c r="GF117" s="10"/>
      <c r="GG117" s="10">
        <f t="shared" si="6"/>
        <v>168</v>
      </c>
    </row>
    <row r="118" spans="1:189" ht="14.25" customHeight="1" x14ac:dyDescent="0.2">
      <c r="A118" s="115">
        <v>44081</v>
      </c>
      <c r="B118" s="10">
        <v>0</v>
      </c>
      <c r="C118" s="10">
        <f t="shared" si="53"/>
        <v>0</v>
      </c>
      <c r="D118" s="10"/>
      <c r="E118" s="10"/>
      <c r="F118" s="10"/>
      <c r="G118" s="10">
        <f t="shared" si="9"/>
        <v>20</v>
      </c>
      <c r="H118" s="10">
        <v>4</v>
      </c>
      <c r="I118" s="10">
        <f t="shared" si="24"/>
        <v>176</v>
      </c>
      <c r="J118" s="10"/>
      <c r="K118" s="10"/>
      <c r="L118" s="10"/>
      <c r="M118" s="10"/>
      <c r="N118" s="10">
        <v>0</v>
      </c>
      <c r="O118" s="114">
        <f t="shared" si="29"/>
        <v>7</v>
      </c>
      <c r="P118" s="10">
        <v>5</v>
      </c>
      <c r="Q118" s="10">
        <f t="shared" si="54"/>
        <v>51</v>
      </c>
      <c r="R118" s="10"/>
      <c r="S118" s="10"/>
      <c r="T118" s="10">
        <v>0</v>
      </c>
      <c r="U118" s="10">
        <f t="shared" si="30"/>
        <v>2</v>
      </c>
      <c r="V118" s="10">
        <v>0</v>
      </c>
      <c r="W118" s="10">
        <f t="shared" si="25"/>
        <v>1</v>
      </c>
      <c r="X118" s="10">
        <v>0</v>
      </c>
      <c r="Y118" s="10">
        <f t="shared" si="55"/>
        <v>3</v>
      </c>
      <c r="Z118" s="10">
        <v>0</v>
      </c>
      <c r="AA118" s="10">
        <f t="shared" si="56"/>
        <v>2</v>
      </c>
      <c r="AB118" s="10">
        <v>0</v>
      </c>
      <c r="AC118" s="10">
        <f t="shared" si="13"/>
        <v>1</v>
      </c>
      <c r="AD118" s="10"/>
      <c r="AE118" s="10"/>
      <c r="AF118" s="10"/>
      <c r="AG118" s="10">
        <f t="shared" si="52"/>
        <v>13</v>
      </c>
      <c r="AH118" s="10">
        <v>0</v>
      </c>
      <c r="AI118" s="10">
        <f t="shared" si="57"/>
        <v>0</v>
      </c>
      <c r="AJ118" s="10">
        <v>0</v>
      </c>
      <c r="AK118" s="10">
        <f t="shared" si="14"/>
        <v>3</v>
      </c>
      <c r="AL118" s="10">
        <v>0</v>
      </c>
      <c r="AM118" s="10">
        <f t="shared" si="26"/>
        <v>5</v>
      </c>
      <c r="AN118" s="10">
        <v>7</v>
      </c>
      <c r="AO118" s="10">
        <f t="shared" si="15"/>
        <v>1248</v>
      </c>
      <c r="AP118" s="10">
        <v>2</v>
      </c>
      <c r="AQ118" s="10">
        <f t="shared" si="44"/>
        <v>92</v>
      </c>
      <c r="AR118" s="10"/>
      <c r="AS118" s="10"/>
      <c r="AT118" s="10">
        <v>0</v>
      </c>
      <c r="AU118" s="10">
        <f t="shared" si="64"/>
        <v>1</v>
      </c>
      <c r="AV118" s="10">
        <v>0</v>
      </c>
      <c r="AW118" s="10">
        <f t="shared" si="27"/>
        <v>10</v>
      </c>
      <c r="AX118" s="10">
        <v>0</v>
      </c>
      <c r="AY118" s="10">
        <f t="shared" si="23"/>
        <v>11</v>
      </c>
      <c r="AZ118" s="10"/>
      <c r="BA118" s="10"/>
      <c r="BB118" s="10"/>
      <c r="BC118" s="10"/>
      <c r="BD118" s="10">
        <v>0</v>
      </c>
      <c r="BE118" s="10">
        <f t="shared" si="2"/>
        <v>56</v>
      </c>
      <c r="BF118" s="10"/>
      <c r="BG118" s="10">
        <f t="shared" si="49"/>
        <v>8</v>
      </c>
      <c r="BH118" s="12"/>
      <c r="BI118" s="12"/>
      <c r="BJ118" s="12"/>
      <c r="BK118" s="12"/>
      <c r="BL118" s="12">
        <v>0</v>
      </c>
      <c r="BM118" s="12">
        <f t="shared" si="58"/>
        <v>0</v>
      </c>
      <c r="BN118" s="10"/>
      <c r="BO118" s="10"/>
      <c r="BP118" s="10"/>
      <c r="BQ118" s="10"/>
      <c r="BR118" s="10"/>
      <c r="BS118" s="10"/>
      <c r="BT118" s="12">
        <v>0</v>
      </c>
      <c r="BU118" s="12">
        <f t="shared" si="16"/>
        <v>1</v>
      </c>
      <c r="BV118" s="10">
        <v>0</v>
      </c>
      <c r="BW118" s="10">
        <f t="shared" si="66"/>
        <v>0</v>
      </c>
      <c r="BX118" s="10">
        <v>0</v>
      </c>
      <c r="BY118" s="10">
        <f t="shared" si="34"/>
        <v>2</v>
      </c>
      <c r="BZ118" s="10">
        <v>0</v>
      </c>
      <c r="CA118" s="10">
        <f t="shared" si="59"/>
        <v>7</v>
      </c>
      <c r="CB118" s="10">
        <v>0</v>
      </c>
      <c r="CC118" s="10">
        <f>SUM(CC117+CB118)</f>
        <v>2</v>
      </c>
      <c r="CD118" s="10"/>
      <c r="CE118" s="10"/>
      <c r="CF118" s="10"/>
      <c r="CG118" s="10"/>
      <c r="CH118" s="10"/>
      <c r="CI118" s="10"/>
      <c r="CJ118" s="10">
        <v>0</v>
      </c>
      <c r="CK118" s="10">
        <f t="shared" si="17"/>
        <v>13</v>
      </c>
      <c r="CL118" s="10"/>
      <c r="CM118" s="10"/>
      <c r="CN118" s="10"/>
      <c r="CO118" s="10"/>
      <c r="CP118" s="10"/>
      <c r="CQ118" s="10"/>
      <c r="CR118" s="10"/>
      <c r="CS118" s="10"/>
      <c r="CT118" s="12"/>
      <c r="CU118" s="12"/>
      <c r="CV118" s="10">
        <v>0</v>
      </c>
      <c r="CW118" s="10">
        <f t="shared" si="18"/>
        <v>13</v>
      </c>
      <c r="CX118" s="12"/>
      <c r="CY118" s="12"/>
      <c r="CZ118" s="10">
        <v>0</v>
      </c>
      <c r="DA118" s="10">
        <v>7</v>
      </c>
      <c r="DB118" s="10">
        <v>38</v>
      </c>
      <c r="DC118" s="10">
        <f t="shared" si="50"/>
        <v>2287</v>
      </c>
      <c r="DD118" s="10">
        <v>3</v>
      </c>
      <c r="DE118" s="10">
        <f t="shared" si="67"/>
        <v>3</v>
      </c>
      <c r="DF118" s="10">
        <v>0</v>
      </c>
      <c r="DG118" s="10">
        <f t="shared" si="48"/>
        <v>0</v>
      </c>
      <c r="DH118" s="10">
        <v>0</v>
      </c>
      <c r="DI118" s="10">
        <f t="shared" si="68"/>
        <v>0</v>
      </c>
      <c r="DJ118" s="10">
        <v>0</v>
      </c>
      <c r="DK118" s="10">
        <f t="shared" si="65"/>
        <v>0</v>
      </c>
      <c r="DL118" s="10">
        <v>0</v>
      </c>
      <c r="DM118" s="10">
        <f t="shared" si="20"/>
        <v>6</v>
      </c>
      <c r="DN118" s="10">
        <v>2</v>
      </c>
      <c r="DO118" s="10">
        <f t="shared" si="60"/>
        <v>24</v>
      </c>
      <c r="DP118" s="10"/>
      <c r="DQ118" s="10"/>
      <c r="DR118" s="10"/>
      <c r="DS118" s="10"/>
      <c r="DT118" s="10">
        <v>0</v>
      </c>
      <c r="DU118" s="10">
        <f t="shared" si="11"/>
        <v>12</v>
      </c>
      <c r="DV118" s="10">
        <v>0</v>
      </c>
      <c r="DW118" s="10">
        <f t="shared" si="51"/>
        <v>1</v>
      </c>
      <c r="DX118" s="10">
        <v>0</v>
      </c>
      <c r="DY118" s="10">
        <f t="shared" si="61"/>
        <v>1</v>
      </c>
      <c r="DZ118" s="10"/>
      <c r="EA118" s="10"/>
      <c r="EB118" s="10"/>
      <c r="EC118" s="10"/>
      <c r="ED118" s="10">
        <v>37</v>
      </c>
      <c r="EE118" s="10">
        <f t="shared" si="63"/>
        <v>878</v>
      </c>
      <c r="EF118" s="10"/>
      <c r="EG118" s="10"/>
      <c r="EH118" s="10">
        <v>0</v>
      </c>
      <c r="EI118" s="10">
        <f t="shared" si="62"/>
        <v>6</v>
      </c>
      <c r="EJ118" s="10">
        <v>0</v>
      </c>
      <c r="EK118" s="10">
        <f t="shared" si="69"/>
        <v>0</v>
      </c>
      <c r="EL118" s="10">
        <v>0</v>
      </c>
      <c r="EM118" s="10">
        <f t="shared" si="38"/>
        <v>2</v>
      </c>
      <c r="EN118" s="10"/>
      <c r="EO118" s="10"/>
      <c r="EP118" s="10">
        <v>2</v>
      </c>
      <c r="EQ118" s="10">
        <f t="shared" si="45"/>
        <v>131</v>
      </c>
      <c r="ER118" s="10"/>
      <c r="ES118" s="10"/>
      <c r="ET118" s="10">
        <v>0</v>
      </c>
      <c r="EU118" s="10">
        <f t="shared" si="70"/>
        <v>0</v>
      </c>
      <c r="EV118" s="10"/>
      <c r="EW118" s="10"/>
      <c r="EX118" s="10"/>
      <c r="EY118" s="10"/>
      <c r="EZ118" s="10"/>
      <c r="FA118" s="10"/>
      <c r="FB118" s="10"/>
      <c r="FC118" s="10"/>
      <c r="FD118" s="10"/>
      <c r="FE118" s="10"/>
      <c r="FF118" s="10"/>
      <c r="FG118" s="10"/>
      <c r="FH118" s="10"/>
      <c r="FI118" s="10"/>
      <c r="FJ118" s="10"/>
      <c r="FK118" s="10"/>
      <c r="FL118" s="10">
        <v>63</v>
      </c>
      <c r="FM118" s="10">
        <f t="shared" si="46"/>
        <v>695</v>
      </c>
      <c r="FN118" s="12">
        <v>1</v>
      </c>
      <c r="FO118" s="12">
        <f t="shared" si="40"/>
        <v>8</v>
      </c>
      <c r="FP118" s="10">
        <v>0</v>
      </c>
      <c r="FQ118" s="10">
        <f t="shared" si="41"/>
        <v>0</v>
      </c>
      <c r="FR118" s="10">
        <v>0</v>
      </c>
      <c r="FS118" s="10">
        <f t="shared" si="71"/>
        <v>0</v>
      </c>
      <c r="FT118" s="10"/>
      <c r="FU118" s="10"/>
      <c r="FV118" s="10">
        <v>0</v>
      </c>
      <c r="FW118" s="10">
        <f t="shared" si="42"/>
        <v>0</v>
      </c>
      <c r="FX118" s="10">
        <v>0</v>
      </c>
      <c r="FY118" s="10">
        <f t="shared" si="72"/>
        <v>0</v>
      </c>
      <c r="FZ118" s="10"/>
      <c r="GA118" s="10"/>
      <c r="GB118" s="10">
        <v>0</v>
      </c>
      <c r="GC118" s="10">
        <f t="shared" si="73"/>
        <v>17</v>
      </c>
      <c r="GD118" s="10"/>
      <c r="GE118" s="10"/>
      <c r="GF118" s="10">
        <v>3</v>
      </c>
      <c r="GG118" s="10">
        <f t="shared" si="6"/>
        <v>171</v>
      </c>
    </row>
    <row r="119" spans="1:189" ht="14.25" customHeight="1" x14ac:dyDescent="0.2">
      <c r="A119" s="115">
        <v>44082</v>
      </c>
      <c r="B119" s="10">
        <v>0</v>
      </c>
      <c r="C119" s="10">
        <f t="shared" si="53"/>
        <v>0</v>
      </c>
      <c r="D119" s="10"/>
      <c r="E119" s="10"/>
      <c r="F119" s="10"/>
      <c r="G119" s="10">
        <f t="shared" si="9"/>
        <v>20</v>
      </c>
      <c r="H119" s="10">
        <v>0</v>
      </c>
      <c r="I119" s="10">
        <f t="shared" si="24"/>
        <v>176</v>
      </c>
      <c r="J119" s="10"/>
      <c r="K119" s="10"/>
      <c r="L119" s="10"/>
      <c r="M119" s="10"/>
      <c r="N119" s="10">
        <v>0</v>
      </c>
      <c r="O119" s="114">
        <f t="shared" si="29"/>
        <v>7</v>
      </c>
      <c r="P119" s="10">
        <v>0</v>
      </c>
      <c r="Q119" s="10">
        <f t="shared" si="54"/>
        <v>51</v>
      </c>
      <c r="R119" s="10"/>
      <c r="S119" s="10"/>
      <c r="T119" s="10">
        <v>1</v>
      </c>
      <c r="U119" s="10">
        <f t="shared" si="30"/>
        <v>3</v>
      </c>
      <c r="V119" s="10">
        <v>0</v>
      </c>
      <c r="W119" s="10">
        <f t="shared" si="25"/>
        <v>1</v>
      </c>
      <c r="X119" s="10">
        <v>0</v>
      </c>
      <c r="Y119" s="10">
        <f t="shared" si="55"/>
        <v>3</v>
      </c>
      <c r="Z119" s="10">
        <v>0</v>
      </c>
      <c r="AA119" s="10">
        <f t="shared" si="56"/>
        <v>2</v>
      </c>
      <c r="AB119" s="10">
        <v>0</v>
      </c>
      <c r="AC119" s="10">
        <f t="shared" si="13"/>
        <v>1</v>
      </c>
      <c r="AD119" s="10"/>
      <c r="AE119" s="10"/>
      <c r="AF119" s="10"/>
      <c r="AG119" s="10">
        <f t="shared" si="52"/>
        <v>13</v>
      </c>
      <c r="AH119" s="10">
        <v>0</v>
      </c>
      <c r="AI119" s="10">
        <f t="shared" si="57"/>
        <v>0</v>
      </c>
      <c r="AJ119" s="10">
        <v>0</v>
      </c>
      <c r="AK119" s="10">
        <f t="shared" si="14"/>
        <v>3</v>
      </c>
      <c r="AL119" s="10">
        <v>0</v>
      </c>
      <c r="AM119" s="10">
        <f t="shared" si="26"/>
        <v>5</v>
      </c>
      <c r="AN119" s="10">
        <v>7</v>
      </c>
      <c r="AO119" s="10">
        <f t="shared" si="15"/>
        <v>1255</v>
      </c>
      <c r="AP119" s="10">
        <v>1</v>
      </c>
      <c r="AQ119" s="10">
        <f t="shared" si="44"/>
        <v>93</v>
      </c>
      <c r="AR119" s="10"/>
      <c r="AS119" s="10"/>
      <c r="AT119" s="10">
        <v>0</v>
      </c>
      <c r="AU119" s="10">
        <f t="shared" si="64"/>
        <v>1</v>
      </c>
      <c r="AV119" s="10">
        <v>0</v>
      </c>
      <c r="AW119" s="10">
        <f t="shared" si="27"/>
        <v>10</v>
      </c>
      <c r="AX119" s="10">
        <v>0</v>
      </c>
      <c r="AY119" s="10">
        <f t="shared" si="23"/>
        <v>11</v>
      </c>
      <c r="AZ119" s="10"/>
      <c r="BA119" s="10"/>
      <c r="BB119" s="10"/>
      <c r="BC119" s="10"/>
      <c r="BD119" s="10">
        <v>0</v>
      </c>
      <c r="BE119" s="10">
        <f t="shared" si="2"/>
        <v>56</v>
      </c>
      <c r="BF119" s="10"/>
      <c r="BG119" s="10">
        <f t="shared" si="49"/>
        <v>8</v>
      </c>
      <c r="BH119" s="12"/>
      <c r="BI119" s="12"/>
      <c r="BJ119" s="12"/>
      <c r="BK119" s="12"/>
      <c r="BL119" s="12">
        <v>0</v>
      </c>
      <c r="BM119" s="12">
        <f t="shared" si="58"/>
        <v>0</v>
      </c>
      <c r="BN119" s="10"/>
      <c r="BO119" s="10"/>
      <c r="BP119" s="10"/>
      <c r="BQ119" s="10"/>
      <c r="BR119" s="10"/>
      <c r="BS119" s="10"/>
      <c r="BT119" s="12">
        <v>0</v>
      </c>
      <c r="BU119" s="12">
        <f t="shared" si="16"/>
        <v>1</v>
      </c>
      <c r="BV119" s="10">
        <v>0</v>
      </c>
      <c r="BW119" s="10">
        <f t="shared" si="66"/>
        <v>0</v>
      </c>
      <c r="BX119" s="10">
        <v>0</v>
      </c>
      <c r="BY119" s="10">
        <f t="shared" si="34"/>
        <v>2</v>
      </c>
      <c r="BZ119" s="10">
        <v>1</v>
      </c>
      <c r="CA119" s="10">
        <f t="shared" si="59"/>
        <v>8</v>
      </c>
      <c r="CB119" s="10">
        <v>0</v>
      </c>
      <c r="CC119" s="10">
        <f>SUM(CC118+CB119)</f>
        <v>2</v>
      </c>
      <c r="CD119" s="10"/>
      <c r="CE119" s="10"/>
      <c r="CF119" s="10"/>
      <c r="CG119" s="10"/>
      <c r="CH119" s="10"/>
      <c r="CI119" s="10"/>
      <c r="CJ119" s="10">
        <v>1</v>
      </c>
      <c r="CK119" s="10">
        <f t="shared" si="17"/>
        <v>14</v>
      </c>
      <c r="CL119" s="10"/>
      <c r="CM119" s="10"/>
      <c r="CN119" s="10"/>
      <c r="CO119" s="10"/>
      <c r="CP119" s="10"/>
      <c r="CQ119" s="10"/>
      <c r="CR119" s="10"/>
      <c r="CS119" s="10"/>
      <c r="CT119" s="12"/>
      <c r="CU119" s="12"/>
      <c r="CV119" s="10">
        <v>0</v>
      </c>
      <c r="CW119" s="10">
        <f t="shared" si="18"/>
        <v>13</v>
      </c>
      <c r="CX119" s="12"/>
      <c r="CY119" s="12"/>
      <c r="CZ119" s="10">
        <v>0</v>
      </c>
      <c r="DA119" s="10">
        <v>7</v>
      </c>
      <c r="DB119" s="10">
        <v>5</v>
      </c>
      <c r="DC119" s="10">
        <f t="shared" si="50"/>
        <v>2292</v>
      </c>
      <c r="DD119" s="10">
        <v>2</v>
      </c>
      <c r="DE119" s="10">
        <f t="shared" si="67"/>
        <v>5</v>
      </c>
      <c r="DF119" s="10">
        <v>0</v>
      </c>
      <c r="DG119" s="10">
        <f t="shared" si="48"/>
        <v>0</v>
      </c>
      <c r="DH119" s="10">
        <v>0</v>
      </c>
      <c r="DI119" s="10">
        <f t="shared" si="68"/>
        <v>0</v>
      </c>
      <c r="DJ119" s="10">
        <v>0</v>
      </c>
      <c r="DK119" s="10">
        <f t="shared" si="65"/>
        <v>0</v>
      </c>
      <c r="DL119" s="10">
        <v>0</v>
      </c>
      <c r="DM119" s="10">
        <f t="shared" si="20"/>
        <v>6</v>
      </c>
      <c r="DN119" s="10">
        <v>0</v>
      </c>
      <c r="DO119" s="10">
        <f t="shared" si="60"/>
        <v>24</v>
      </c>
      <c r="DP119" s="10"/>
      <c r="DQ119" s="10"/>
      <c r="DR119" s="10"/>
      <c r="DS119" s="10"/>
      <c r="DT119" s="10">
        <v>0</v>
      </c>
      <c r="DU119" s="10">
        <f t="shared" si="11"/>
        <v>12</v>
      </c>
      <c r="DV119" s="10">
        <v>0</v>
      </c>
      <c r="DW119" s="10">
        <f t="shared" si="51"/>
        <v>1</v>
      </c>
      <c r="DX119" s="10">
        <v>0</v>
      </c>
      <c r="DY119" s="10">
        <f t="shared" si="61"/>
        <v>1</v>
      </c>
      <c r="DZ119" s="10"/>
      <c r="EA119" s="10"/>
      <c r="EB119" s="10"/>
      <c r="EC119" s="10"/>
      <c r="ED119" s="10">
        <v>22</v>
      </c>
      <c r="EE119" s="10">
        <f t="shared" si="63"/>
        <v>900</v>
      </c>
      <c r="EF119" s="10"/>
      <c r="EG119" s="10"/>
      <c r="EH119" s="10">
        <v>0</v>
      </c>
      <c r="EI119" s="10">
        <f t="shared" si="62"/>
        <v>6</v>
      </c>
      <c r="EJ119" s="10">
        <v>0</v>
      </c>
      <c r="EK119" s="10">
        <f t="shared" si="69"/>
        <v>0</v>
      </c>
      <c r="EL119" s="10">
        <v>0</v>
      </c>
      <c r="EM119" s="10">
        <f t="shared" si="38"/>
        <v>2</v>
      </c>
      <c r="EN119" s="10"/>
      <c r="EO119" s="10"/>
      <c r="EP119" s="10">
        <v>1</v>
      </c>
      <c r="EQ119" s="10">
        <f t="shared" si="45"/>
        <v>132</v>
      </c>
      <c r="ER119" s="10"/>
      <c r="ES119" s="10"/>
      <c r="ET119" s="10">
        <v>0</v>
      </c>
      <c r="EU119" s="10">
        <f t="shared" si="70"/>
        <v>0</v>
      </c>
      <c r="EV119" s="10"/>
      <c r="EW119" s="10"/>
      <c r="EX119" s="10"/>
      <c r="EY119" s="10"/>
      <c r="EZ119" s="10"/>
      <c r="FA119" s="10"/>
      <c r="FB119" s="10"/>
      <c r="FC119" s="10"/>
      <c r="FD119" s="10"/>
      <c r="FE119" s="10"/>
      <c r="FF119" s="10"/>
      <c r="FG119" s="10"/>
      <c r="FH119" s="10"/>
      <c r="FI119" s="10"/>
      <c r="FJ119" s="10"/>
      <c r="FK119" s="10"/>
      <c r="FL119" s="10">
        <v>10</v>
      </c>
      <c r="FM119" s="10">
        <f t="shared" si="46"/>
        <v>705</v>
      </c>
      <c r="FN119" s="12">
        <v>0</v>
      </c>
      <c r="FO119" s="12">
        <f t="shared" si="40"/>
        <v>8</v>
      </c>
      <c r="FP119" s="10">
        <v>0</v>
      </c>
      <c r="FQ119" s="10">
        <f t="shared" si="41"/>
        <v>0</v>
      </c>
      <c r="FR119" s="10">
        <v>0</v>
      </c>
      <c r="FS119" s="10">
        <f t="shared" si="71"/>
        <v>0</v>
      </c>
      <c r="FT119" s="10"/>
      <c r="FU119" s="10"/>
      <c r="FV119" s="10">
        <v>0</v>
      </c>
      <c r="FW119" s="10">
        <f t="shared" si="42"/>
        <v>0</v>
      </c>
      <c r="FX119" s="10">
        <v>0</v>
      </c>
      <c r="FY119" s="10">
        <f t="shared" si="72"/>
        <v>0</v>
      </c>
      <c r="FZ119" s="10"/>
      <c r="GA119" s="10"/>
      <c r="GB119" s="10">
        <v>0</v>
      </c>
      <c r="GC119" s="10">
        <f t="shared" si="73"/>
        <v>17</v>
      </c>
      <c r="GD119" s="10"/>
      <c r="GE119" s="10"/>
      <c r="GF119" s="10">
        <v>2</v>
      </c>
      <c r="GG119" s="10">
        <f t="shared" si="6"/>
        <v>173</v>
      </c>
    </row>
    <row r="120" spans="1:189" ht="14.25" customHeight="1" x14ac:dyDescent="0.2">
      <c r="A120" s="115">
        <v>44083</v>
      </c>
      <c r="B120" s="10">
        <v>0</v>
      </c>
      <c r="C120" s="10">
        <f t="shared" si="53"/>
        <v>0</v>
      </c>
      <c r="D120" s="10"/>
      <c r="E120" s="10"/>
      <c r="F120" s="10"/>
      <c r="G120" s="10">
        <f t="shared" si="9"/>
        <v>20</v>
      </c>
      <c r="H120" s="10">
        <v>0</v>
      </c>
      <c r="I120" s="10">
        <f t="shared" si="24"/>
        <v>176</v>
      </c>
      <c r="J120" s="10"/>
      <c r="K120" s="10"/>
      <c r="L120" s="10"/>
      <c r="M120" s="10"/>
      <c r="N120" s="10">
        <v>0</v>
      </c>
      <c r="O120" s="114">
        <f t="shared" si="29"/>
        <v>7</v>
      </c>
      <c r="P120" s="10">
        <v>0</v>
      </c>
      <c r="Q120" s="10">
        <f t="shared" si="54"/>
        <v>51</v>
      </c>
      <c r="R120" s="10"/>
      <c r="S120" s="10"/>
      <c r="T120" s="10">
        <v>0</v>
      </c>
      <c r="U120" s="10">
        <f t="shared" si="30"/>
        <v>3</v>
      </c>
      <c r="V120" s="10">
        <v>0</v>
      </c>
      <c r="W120" s="10">
        <f t="shared" si="25"/>
        <v>1</v>
      </c>
      <c r="X120" s="10">
        <v>0</v>
      </c>
      <c r="Y120" s="10">
        <f t="shared" si="55"/>
        <v>3</v>
      </c>
      <c r="Z120" s="10">
        <v>0</v>
      </c>
      <c r="AA120" s="10">
        <f t="shared" si="56"/>
        <v>2</v>
      </c>
      <c r="AB120" s="10">
        <v>0</v>
      </c>
      <c r="AC120" s="10">
        <f t="shared" si="13"/>
        <v>1</v>
      </c>
      <c r="AD120" s="10"/>
      <c r="AE120" s="10"/>
      <c r="AF120" s="10"/>
      <c r="AG120" s="10">
        <f t="shared" si="52"/>
        <v>13</v>
      </c>
      <c r="AH120" s="10">
        <v>0</v>
      </c>
      <c r="AI120" s="10">
        <f t="shared" si="57"/>
        <v>0</v>
      </c>
      <c r="AJ120" s="10">
        <v>0</v>
      </c>
      <c r="AK120" s="10">
        <f t="shared" si="14"/>
        <v>3</v>
      </c>
      <c r="AL120" s="10">
        <v>0</v>
      </c>
      <c r="AM120" s="10">
        <f t="shared" si="26"/>
        <v>5</v>
      </c>
      <c r="AN120" s="10">
        <v>4</v>
      </c>
      <c r="AO120" s="10">
        <f t="shared" si="15"/>
        <v>1259</v>
      </c>
      <c r="AP120" s="10">
        <v>7</v>
      </c>
      <c r="AQ120" s="10">
        <f t="shared" si="44"/>
        <v>100</v>
      </c>
      <c r="AR120" s="10"/>
      <c r="AS120" s="10"/>
      <c r="AT120" s="10">
        <v>0</v>
      </c>
      <c r="AU120" s="10">
        <f t="shared" si="64"/>
        <v>1</v>
      </c>
      <c r="AV120" s="10">
        <v>0</v>
      </c>
      <c r="AW120" s="10">
        <f t="shared" si="27"/>
        <v>10</v>
      </c>
      <c r="AX120" s="10">
        <v>0</v>
      </c>
      <c r="AY120" s="10">
        <f t="shared" si="23"/>
        <v>11</v>
      </c>
      <c r="AZ120" s="10"/>
      <c r="BA120" s="10"/>
      <c r="BB120" s="10"/>
      <c r="BC120" s="10"/>
      <c r="BD120" s="10">
        <v>3</v>
      </c>
      <c r="BE120" s="10">
        <f t="shared" si="2"/>
        <v>59</v>
      </c>
      <c r="BF120" s="10"/>
      <c r="BG120" s="10">
        <f t="shared" si="49"/>
        <v>8</v>
      </c>
      <c r="BH120" s="12"/>
      <c r="BI120" s="12"/>
      <c r="BJ120" s="12"/>
      <c r="BK120" s="12"/>
      <c r="BL120" s="12">
        <v>0</v>
      </c>
      <c r="BM120" s="12">
        <f t="shared" si="58"/>
        <v>0</v>
      </c>
      <c r="BN120" s="10"/>
      <c r="BO120" s="10"/>
      <c r="BP120" s="10"/>
      <c r="BQ120" s="10"/>
      <c r="BR120" s="10"/>
      <c r="BS120" s="10"/>
      <c r="BT120" s="12">
        <v>0</v>
      </c>
      <c r="BU120" s="12">
        <f t="shared" si="16"/>
        <v>1</v>
      </c>
      <c r="BV120" s="10">
        <v>0</v>
      </c>
      <c r="BW120" s="10">
        <f t="shared" si="66"/>
        <v>0</v>
      </c>
      <c r="BX120" s="10">
        <v>0</v>
      </c>
      <c r="BY120" s="10">
        <f t="shared" si="34"/>
        <v>2</v>
      </c>
      <c r="BZ120" s="10">
        <v>0</v>
      </c>
      <c r="CA120" s="10">
        <f t="shared" si="59"/>
        <v>8</v>
      </c>
      <c r="CB120" s="10">
        <v>0</v>
      </c>
      <c r="CC120" s="10">
        <f>SUM(CC119+CB120)</f>
        <v>2</v>
      </c>
      <c r="CD120" s="10"/>
      <c r="CE120" s="10"/>
      <c r="CF120" s="10"/>
      <c r="CG120" s="10"/>
      <c r="CH120" s="10"/>
      <c r="CI120" s="10"/>
      <c r="CJ120" s="10">
        <v>0</v>
      </c>
      <c r="CK120" s="10">
        <f t="shared" si="17"/>
        <v>14</v>
      </c>
      <c r="CL120" s="10"/>
      <c r="CM120" s="10"/>
      <c r="CN120" s="10"/>
      <c r="CO120" s="10"/>
      <c r="CP120" s="10"/>
      <c r="CQ120" s="10"/>
      <c r="CR120" s="10"/>
      <c r="CS120" s="10"/>
      <c r="CT120" s="12"/>
      <c r="CU120" s="12"/>
      <c r="CV120" s="10">
        <v>0</v>
      </c>
      <c r="CW120" s="10">
        <f t="shared" si="18"/>
        <v>13</v>
      </c>
      <c r="CX120" s="12"/>
      <c r="CY120" s="12"/>
      <c r="CZ120" s="10">
        <v>0</v>
      </c>
      <c r="DA120" s="10">
        <f>DA119+CZ120</f>
        <v>7</v>
      </c>
      <c r="DB120" s="10">
        <v>19</v>
      </c>
      <c r="DC120" s="10">
        <f t="shared" si="50"/>
        <v>2311</v>
      </c>
      <c r="DD120" s="10">
        <v>2</v>
      </c>
      <c r="DE120" s="10">
        <f t="shared" si="67"/>
        <v>7</v>
      </c>
      <c r="DF120" s="10">
        <v>0</v>
      </c>
      <c r="DG120" s="10">
        <f t="shared" si="48"/>
        <v>0</v>
      </c>
      <c r="DH120" s="10">
        <v>1</v>
      </c>
      <c r="DI120" s="10">
        <f t="shared" si="68"/>
        <v>1</v>
      </c>
      <c r="DJ120" s="10">
        <v>0</v>
      </c>
      <c r="DK120" s="10">
        <f t="shared" si="65"/>
        <v>0</v>
      </c>
      <c r="DL120" s="10">
        <v>0</v>
      </c>
      <c r="DM120" s="10">
        <f t="shared" si="20"/>
        <v>6</v>
      </c>
      <c r="DN120" s="10">
        <v>1</v>
      </c>
      <c r="DO120" s="10">
        <f t="shared" si="60"/>
        <v>25</v>
      </c>
      <c r="DP120" s="10"/>
      <c r="DQ120" s="10"/>
      <c r="DR120" s="10"/>
      <c r="DS120" s="10"/>
      <c r="DT120" s="10">
        <v>0</v>
      </c>
      <c r="DU120" s="10">
        <f t="shared" si="11"/>
        <v>12</v>
      </c>
      <c r="DV120" s="10">
        <v>0</v>
      </c>
      <c r="DW120" s="10">
        <f t="shared" si="51"/>
        <v>1</v>
      </c>
      <c r="DX120" s="10">
        <v>0</v>
      </c>
      <c r="DY120" s="10">
        <f t="shared" si="61"/>
        <v>1</v>
      </c>
      <c r="DZ120" s="10"/>
      <c r="EA120" s="10"/>
      <c r="EB120" s="10"/>
      <c r="EC120" s="10"/>
      <c r="ED120" s="10">
        <v>3</v>
      </c>
      <c r="EE120" s="10">
        <f t="shared" si="63"/>
        <v>903</v>
      </c>
      <c r="EF120" s="10"/>
      <c r="EG120" s="10"/>
      <c r="EH120" s="10">
        <v>0</v>
      </c>
      <c r="EI120" s="10">
        <f t="shared" si="62"/>
        <v>6</v>
      </c>
      <c r="EJ120" s="10">
        <v>0</v>
      </c>
      <c r="EK120" s="10">
        <f t="shared" si="69"/>
        <v>0</v>
      </c>
      <c r="EL120" s="10">
        <v>0</v>
      </c>
      <c r="EM120" s="10">
        <f t="shared" si="38"/>
        <v>2</v>
      </c>
      <c r="EN120" s="10"/>
      <c r="EO120" s="10"/>
      <c r="EP120" s="10">
        <v>6</v>
      </c>
      <c r="EQ120" s="10">
        <f t="shared" si="45"/>
        <v>138</v>
      </c>
      <c r="ER120" s="10"/>
      <c r="ES120" s="10"/>
      <c r="ET120" s="10">
        <v>0</v>
      </c>
      <c r="EU120" s="10">
        <f t="shared" si="70"/>
        <v>0</v>
      </c>
      <c r="EV120" s="10"/>
      <c r="EW120" s="10"/>
      <c r="EX120" s="10"/>
      <c r="EY120" s="10"/>
      <c r="EZ120" s="10"/>
      <c r="FA120" s="10"/>
      <c r="FB120" s="10"/>
      <c r="FC120" s="10"/>
      <c r="FD120" s="10"/>
      <c r="FE120" s="10"/>
      <c r="FF120" s="10"/>
      <c r="FG120" s="10"/>
      <c r="FH120" s="10"/>
      <c r="FI120" s="10"/>
      <c r="FJ120" s="10"/>
      <c r="FK120" s="10"/>
      <c r="FL120" s="10">
        <v>5</v>
      </c>
      <c r="FM120" s="10">
        <f t="shared" si="46"/>
        <v>710</v>
      </c>
      <c r="FN120" s="12">
        <v>0</v>
      </c>
      <c r="FO120" s="12">
        <f t="shared" si="40"/>
        <v>8</v>
      </c>
      <c r="FP120" s="10">
        <v>0</v>
      </c>
      <c r="FQ120" s="10">
        <f t="shared" si="41"/>
        <v>0</v>
      </c>
      <c r="FR120" s="10">
        <v>0</v>
      </c>
      <c r="FS120" s="10">
        <f t="shared" si="71"/>
        <v>0</v>
      </c>
      <c r="FT120" s="10"/>
      <c r="FU120" s="10"/>
      <c r="FV120" s="10">
        <v>0</v>
      </c>
      <c r="FW120" s="10">
        <f t="shared" si="42"/>
        <v>0</v>
      </c>
      <c r="FX120" s="10">
        <v>0</v>
      </c>
      <c r="FY120" s="10">
        <f t="shared" si="72"/>
        <v>0</v>
      </c>
      <c r="FZ120" s="10"/>
      <c r="GA120" s="10"/>
      <c r="GB120" s="10">
        <v>1</v>
      </c>
      <c r="GC120" s="10">
        <f t="shared" si="73"/>
        <v>18</v>
      </c>
      <c r="GD120" s="10"/>
      <c r="GE120" s="10"/>
      <c r="GF120" s="10">
        <v>1</v>
      </c>
      <c r="GG120" s="10">
        <f t="shared" si="6"/>
        <v>174</v>
      </c>
    </row>
    <row r="121" spans="1:189" ht="14.25" customHeight="1" x14ac:dyDescent="0.2">
      <c r="A121" s="115">
        <v>44084</v>
      </c>
      <c r="B121" s="10">
        <v>0</v>
      </c>
      <c r="C121" s="10">
        <f t="shared" si="53"/>
        <v>0</v>
      </c>
      <c r="D121" s="10"/>
      <c r="E121" s="10"/>
      <c r="F121" s="10"/>
      <c r="G121" s="10">
        <f t="shared" si="9"/>
        <v>20</v>
      </c>
      <c r="H121" s="10">
        <v>0</v>
      </c>
      <c r="I121" s="10">
        <f t="shared" si="24"/>
        <v>176</v>
      </c>
      <c r="J121" s="10"/>
      <c r="K121" s="10"/>
      <c r="L121" s="10"/>
      <c r="M121" s="10"/>
      <c r="N121" s="10">
        <v>0</v>
      </c>
      <c r="O121" s="114">
        <f t="shared" si="29"/>
        <v>7</v>
      </c>
      <c r="P121" s="10">
        <v>0</v>
      </c>
      <c r="Q121" s="10">
        <f t="shared" si="54"/>
        <v>51</v>
      </c>
      <c r="R121" s="10"/>
      <c r="S121" s="10"/>
      <c r="T121" s="10">
        <v>0</v>
      </c>
      <c r="U121" s="10">
        <f t="shared" si="30"/>
        <v>3</v>
      </c>
      <c r="V121" s="10">
        <v>0</v>
      </c>
      <c r="W121" s="10">
        <f t="shared" si="25"/>
        <v>1</v>
      </c>
      <c r="X121" s="10">
        <v>0</v>
      </c>
      <c r="Y121" s="10">
        <f t="shared" si="55"/>
        <v>3</v>
      </c>
      <c r="Z121" s="10">
        <v>0</v>
      </c>
      <c r="AA121" s="10">
        <f t="shared" si="56"/>
        <v>2</v>
      </c>
      <c r="AB121" s="10">
        <v>0</v>
      </c>
      <c r="AC121" s="10">
        <f t="shared" si="13"/>
        <v>1</v>
      </c>
      <c r="AD121" s="10"/>
      <c r="AE121" s="10"/>
      <c r="AF121" s="10"/>
      <c r="AG121" s="10">
        <f t="shared" si="52"/>
        <v>13</v>
      </c>
      <c r="AH121" s="10">
        <v>0</v>
      </c>
      <c r="AI121" s="10">
        <f t="shared" si="57"/>
        <v>0</v>
      </c>
      <c r="AJ121" s="10">
        <v>0</v>
      </c>
      <c r="AK121" s="10">
        <f t="shared" si="14"/>
        <v>3</v>
      </c>
      <c r="AL121" s="10">
        <v>0</v>
      </c>
      <c r="AM121" s="10">
        <f t="shared" si="26"/>
        <v>5</v>
      </c>
      <c r="AN121" s="10">
        <v>6</v>
      </c>
      <c r="AO121" s="10">
        <f t="shared" si="15"/>
        <v>1265</v>
      </c>
      <c r="AP121" s="10">
        <v>0</v>
      </c>
      <c r="AQ121" s="10">
        <f t="shared" si="44"/>
        <v>100</v>
      </c>
      <c r="AR121" s="10"/>
      <c r="AS121" s="10"/>
      <c r="AT121" s="10">
        <v>0</v>
      </c>
      <c r="AU121" s="10">
        <f t="shared" si="64"/>
        <v>1</v>
      </c>
      <c r="AV121" s="10">
        <v>0</v>
      </c>
      <c r="AW121" s="10">
        <f t="shared" si="27"/>
        <v>10</v>
      </c>
      <c r="AX121" s="10">
        <v>0</v>
      </c>
      <c r="AY121" s="10">
        <f t="shared" si="23"/>
        <v>11</v>
      </c>
      <c r="AZ121" s="10"/>
      <c r="BA121" s="10"/>
      <c r="BB121" s="10"/>
      <c r="BC121" s="10"/>
      <c r="BD121" s="10">
        <v>1</v>
      </c>
      <c r="BE121" s="10">
        <f t="shared" si="2"/>
        <v>60</v>
      </c>
      <c r="BF121" s="10"/>
      <c r="BG121" s="10">
        <f t="shared" si="49"/>
        <v>8</v>
      </c>
      <c r="BH121" s="12"/>
      <c r="BI121" s="12"/>
      <c r="BJ121" s="12"/>
      <c r="BK121" s="12"/>
      <c r="BL121" s="12">
        <v>0</v>
      </c>
      <c r="BM121" s="12">
        <f t="shared" si="58"/>
        <v>0</v>
      </c>
      <c r="BN121" s="10"/>
      <c r="BO121" s="10"/>
      <c r="BP121" s="10"/>
      <c r="BQ121" s="10"/>
      <c r="BR121" s="10"/>
      <c r="BS121" s="10"/>
      <c r="BT121" s="12">
        <v>0</v>
      </c>
      <c r="BU121" s="12">
        <f t="shared" si="16"/>
        <v>1</v>
      </c>
      <c r="BV121" s="10">
        <v>0</v>
      </c>
      <c r="BW121" s="10">
        <f t="shared" si="66"/>
        <v>0</v>
      </c>
      <c r="BX121" s="10">
        <v>0</v>
      </c>
      <c r="BY121" s="10">
        <f t="shared" si="34"/>
        <v>2</v>
      </c>
      <c r="BZ121" s="10">
        <v>0</v>
      </c>
      <c r="CA121" s="10">
        <f t="shared" si="59"/>
        <v>8</v>
      </c>
      <c r="CB121" s="10">
        <v>0</v>
      </c>
      <c r="CC121" s="10">
        <f>SUM(CC120+CB121)</f>
        <v>2</v>
      </c>
      <c r="CD121" s="10"/>
      <c r="CE121" s="10"/>
      <c r="CF121" s="10"/>
      <c r="CG121" s="10"/>
      <c r="CH121" s="10"/>
      <c r="CI121" s="10"/>
      <c r="CJ121" s="10">
        <v>0</v>
      </c>
      <c r="CK121" s="10">
        <f t="shared" si="17"/>
        <v>14</v>
      </c>
      <c r="CL121" s="10"/>
      <c r="CM121" s="10"/>
      <c r="CN121" s="10"/>
      <c r="CO121" s="10"/>
      <c r="CP121" s="10"/>
      <c r="CQ121" s="10"/>
      <c r="CR121" s="10"/>
      <c r="CS121" s="10"/>
      <c r="CT121" s="12"/>
      <c r="CU121" s="12"/>
      <c r="CV121" s="10">
        <v>0</v>
      </c>
      <c r="CW121" s="10">
        <f t="shared" si="18"/>
        <v>13</v>
      </c>
      <c r="CX121" s="12"/>
      <c r="CY121" s="12"/>
      <c r="CZ121" s="10">
        <v>1</v>
      </c>
      <c r="DA121" s="10">
        <f>DA120+CZ121</f>
        <v>8</v>
      </c>
      <c r="DB121" s="10">
        <v>11</v>
      </c>
      <c r="DC121" s="10">
        <f t="shared" si="50"/>
        <v>2322</v>
      </c>
      <c r="DD121" s="10">
        <v>5</v>
      </c>
      <c r="DE121" s="10">
        <f t="shared" si="67"/>
        <v>12</v>
      </c>
      <c r="DF121" s="10">
        <v>0</v>
      </c>
      <c r="DG121" s="10">
        <f t="shared" si="48"/>
        <v>0</v>
      </c>
      <c r="DH121" s="10">
        <v>0</v>
      </c>
      <c r="DI121" s="10">
        <f t="shared" si="68"/>
        <v>1</v>
      </c>
      <c r="DJ121" s="10">
        <v>0</v>
      </c>
      <c r="DK121" s="10">
        <f t="shared" si="65"/>
        <v>0</v>
      </c>
      <c r="DL121" s="10">
        <v>0</v>
      </c>
      <c r="DM121" s="10">
        <f t="shared" si="20"/>
        <v>6</v>
      </c>
      <c r="DN121" s="10">
        <v>1</v>
      </c>
      <c r="DO121" s="10">
        <f t="shared" si="60"/>
        <v>26</v>
      </c>
      <c r="DP121" s="10"/>
      <c r="DQ121" s="10"/>
      <c r="DR121" s="10"/>
      <c r="DS121" s="10"/>
      <c r="DT121" s="10">
        <v>0</v>
      </c>
      <c r="DU121" s="10">
        <f t="shared" si="11"/>
        <v>12</v>
      </c>
      <c r="DV121" s="10">
        <v>0</v>
      </c>
      <c r="DW121" s="10">
        <f t="shared" si="51"/>
        <v>1</v>
      </c>
      <c r="DX121" s="10">
        <v>0</v>
      </c>
      <c r="DY121" s="10">
        <f t="shared" si="61"/>
        <v>1</v>
      </c>
      <c r="DZ121" s="10"/>
      <c r="EA121" s="10"/>
      <c r="EB121" s="10"/>
      <c r="EC121" s="10"/>
      <c r="ED121" s="10">
        <v>2</v>
      </c>
      <c r="EE121" s="10">
        <f t="shared" si="63"/>
        <v>905</v>
      </c>
      <c r="EF121" s="10"/>
      <c r="EG121" s="10"/>
      <c r="EH121" s="10">
        <v>0</v>
      </c>
      <c r="EI121" s="10">
        <f t="shared" si="62"/>
        <v>6</v>
      </c>
      <c r="EJ121" s="10">
        <v>0</v>
      </c>
      <c r="EK121" s="10">
        <f t="shared" si="69"/>
        <v>0</v>
      </c>
      <c r="EL121" s="10">
        <v>0</v>
      </c>
      <c r="EM121" s="10">
        <f t="shared" si="38"/>
        <v>2</v>
      </c>
      <c r="EN121" s="10"/>
      <c r="EO121" s="10"/>
      <c r="EP121" s="10">
        <v>0</v>
      </c>
      <c r="EQ121" s="10">
        <f t="shared" si="45"/>
        <v>138</v>
      </c>
      <c r="ER121" s="10"/>
      <c r="ES121" s="10"/>
      <c r="ET121" s="10">
        <v>0</v>
      </c>
      <c r="EU121" s="10">
        <f t="shared" si="70"/>
        <v>0</v>
      </c>
      <c r="EV121" s="10"/>
      <c r="EW121" s="10"/>
      <c r="EX121" s="10"/>
      <c r="EY121" s="10"/>
      <c r="EZ121" s="10"/>
      <c r="FA121" s="10"/>
      <c r="FB121" s="10"/>
      <c r="FC121" s="10"/>
      <c r="FD121" s="10"/>
      <c r="FE121" s="10"/>
      <c r="FF121" s="10"/>
      <c r="FG121" s="10"/>
      <c r="FH121" s="10"/>
      <c r="FI121" s="10"/>
      <c r="FJ121" s="10"/>
      <c r="FK121" s="10"/>
      <c r="FL121" s="10">
        <v>8</v>
      </c>
      <c r="FM121" s="10">
        <f t="shared" si="46"/>
        <v>718</v>
      </c>
      <c r="FN121" s="12">
        <v>0</v>
      </c>
      <c r="FO121" s="12">
        <f>SUM(FN121+FO120)</f>
        <v>8</v>
      </c>
      <c r="FP121" s="10">
        <v>0</v>
      </c>
      <c r="FQ121" s="10">
        <f t="shared" si="41"/>
        <v>0</v>
      </c>
      <c r="FR121" s="10">
        <v>0</v>
      </c>
      <c r="FS121" s="10">
        <f t="shared" si="71"/>
        <v>0</v>
      </c>
      <c r="FT121" s="10"/>
      <c r="FU121" s="10"/>
      <c r="FV121" s="10">
        <v>0</v>
      </c>
      <c r="FW121" s="10">
        <f t="shared" si="42"/>
        <v>0</v>
      </c>
      <c r="FX121" s="10">
        <v>1</v>
      </c>
      <c r="FY121" s="10">
        <f t="shared" si="72"/>
        <v>1</v>
      </c>
      <c r="FZ121" s="10"/>
      <c r="GA121" s="10"/>
      <c r="GB121" s="10">
        <v>0</v>
      </c>
      <c r="GC121" s="10">
        <f t="shared" si="73"/>
        <v>18</v>
      </c>
      <c r="GD121" s="10"/>
      <c r="GE121" s="10"/>
      <c r="GF121" s="10">
        <v>0</v>
      </c>
      <c r="GG121" s="10">
        <f t="shared" si="6"/>
        <v>174</v>
      </c>
    </row>
    <row r="122" spans="1:189" ht="14.25" customHeight="1" x14ac:dyDescent="0.2">
      <c r="A122" s="115">
        <v>44085</v>
      </c>
      <c r="B122" s="10">
        <v>0</v>
      </c>
      <c r="C122" s="10">
        <f t="shared" si="53"/>
        <v>0</v>
      </c>
      <c r="D122" s="10">
        <v>0</v>
      </c>
      <c r="E122" s="10">
        <f>SUM(E121,D122)</f>
        <v>0</v>
      </c>
      <c r="F122" s="10"/>
      <c r="G122" s="10">
        <f t="shared" si="9"/>
        <v>20</v>
      </c>
      <c r="H122" s="10">
        <v>1</v>
      </c>
      <c r="I122" s="10">
        <f t="shared" si="24"/>
        <v>177</v>
      </c>
      <c r="J122" s="10">
        <v>0</v>
      </c>
      <c r="K122" s="10">
        <f>SUM(K121,J122)</f>
        <v>0</v>
      </c>
      <c r="L122" s="10">
        <v>0</v>
      </c>
      <c r="M122" s="10">
        <f>SUM(M121,L122)</f>
        <v>0</v>
      </c>
      <c r="N122" s="10">
        <v>0</v>
      </c>
      <c r="O122" s="114">
        <f t="shared" si="29"/>
        <v>7</v>
      </c>
      <c r="P122" s="10">
        <v>0</v>
      </c>
      <c r="Q122" s="10">
        <f t="shared" si="54"/>
        <v>51</v>
      </c>
      <c r="R122" s="10"/>
      <c r="S122" s="10"/>
      <c r="T122" s="10">
        <v>0</v>
      </c>
      <c r="U122" s="10">
        <f t="shared" si="30"/>
        <v>3</v>
      </c>
      <c r="V122" s="10">
        <v>0</v>
      </c>
      <c r="W122" s="10">
        <f t="shared" si="25"/>
        <v>1</v>
      </c>
      <c r="X122" s="10">
        <v>0</v>
      </c>
      <c r="Y122" s="10">
        <f t="shared" si="55"/>
        <v>3</v>
      </c>
      <c r="Z122" s="10">
        <v>0</v>
      </c>
      <c r="AA122" s="10">
        <f t="shared" si="56"/>
        <v>2</v>
      </c>
      <c r="AB122" s="10">
        <v>0</v>
      </c>
      <c r="AC122" s="10">
        <f t="shared" si="13"/>
        <v>1</v>
      </c>
      <c r="AD122" s="10"/>
      <c r="AE122" s="10"/>
      <c r="AF122" s="10"/>
      <c r="AG122" s="10">
        <f t="shared" si="52"/>
        <v>13</v>
      </c>
      <c r="AH122" s="10">
        <v>0</v>
      </c>
      <c r="AI122" s="10">
        <f t="shared" si="57"/>
        <v>0</v>
      </c>
      <c r="AJ122" s="10">
        <v>0</v>
      </c>
      <c r="AK122" s="10">
        <f t="shared" si="14"/>
        <v>3</v>
      </c>
      <c r="AL122" s="10">
        <v>0</v>
      </c>
      <c r="AM122" s="10">
        <f t="shared" si="26"/>
        <v>5</v>
      </c>
      <c r="AN122" s="10">
        <v>10</v>
      </c>
      <c r="AO122" s="10">
        <f t="shared" si="15"/>
        <v>1275</v>
      </c>
      <c r="AP122" s="10">
        <v>0</v>
      </c>
      <c r="AQ122" s="10">
        <f t="shared" si="44"/>
        <v>100</v>
      </c>
      <c r="AR122" s="10">
        <v>0</v>
      </c>
      <c r="AS122" s="10">
        <f t="shared" ref="AS122:AS170" si="74">SUM(AS121,AR122)</f>
        <v>0</v>
      </c>
      <c r="AT122" s="10">
        <v>0</v>
      </c>
      <c r="AU122" s="10">
        <f t="shared" si="64"/>
        <v>1</v>
      </c>
      <c r="AV122" s="10">
        <v>0</v>
      </c>
      <c r="AW122" s="10">
        <f t="shared" si="27"/>
        <v>10</v>
      </c>
      <c r="AX122" s="10">
        <v>0</v>
      </c>
      <c r="AY122" s="10">
        <f t="shared" si="23"/>
        <v>11</v>
      </c>
      <c r="AZ122" s="10"/>
      <c r="BA122" s="10"/>
      <c r="BB122" s="10"/>
      <c r="BC122" s="10"/>
      <c r="BD122" s="10">
        <v>0</v>
      </c>
      <c r="BE122" s="10">
        <f t="shared" si="2"/>
        <v>60</v>
      </c>
      <c r="BF122" s="10"/>
      <c r="BG122" s="10">
        <f t="shared" si="49"/>
        <v>8</v>
      </c>
      <c r="BH122" s="12"/>
      <c r="BI122" s="12"/>
      <c r="BJ122" s="12"/>
      <c r="BK122" s="12"/>
      <c r="BL122" s="12">
        <v>0</v>
      </c>
      <c r="BM122" s="12">
        <f t="shared" si="58"/>
        <v>0</v>
      </c>
      <c r="BN122" s="10"/>
      <c r="BO122" s="10"/>
      <c r="BP122" s="10"/>
      <c r="BQ122" s="10"/>
      <c r="BR122" s="10"/>
      <c r="BS122" s="10"/>
      <c r="BT122" s="12">
        <v>0</v>
      </c>
      <c r="BU122" s="12">
        <f t="shared" si="16"/>
        <v>1</v>
      </c>
      <c r="BV122" s="10">
        <v>0</v>
      </c>
      <c r="BW122" s="10">
        <f t="shared" si="66"/>
        <v>0</v>
      </c>
      <c r="BX122" s="10">
        <v>0</v>
      </c>
      <c r="BY122" s="10">
        <f t="shared" si="34"/>
        <v>2</v>
      </c>
      <c r="BZ122" s="10">
        <v>0</v>
      </c>
      <c r="CA122" s="10">
        <f t="shared" si="59"/>
        <v>8</v>
      </c>
      <c r="CB122" s="10">
        <v>0</v>
      </c>
      <c r="CC122" s="10">
        <f>SUM(CC121+CB122)</f>
        <v>2</v>
      </c>
      <c r="CD122" s="10"/>
      <c r="CE122" s="10"/>
      <c r="CF122" s="10"/>
      <c r="CG122" s="10"/>
      <c r="CH122" s="10"/>
      <c r="CI122" s="10"/>
      <c r="CJ122" s="10">
        <v>0</v>
      </c>
      <c r="CK122" s="10">
        <f t="shared" si="17"/>
        <v>14</v>
      </c>
      <c r="CL122" s="10"/>
      <c r="CM122" s="10"/>
      <c r="CN122" s="10"/>
      <c r="CO122" s="10"/>
      <c r="CP122" s="10"/>
      <c r="CQ122" s="10"/>
      <c r="CR122" s="10"/>
      <c r="CS122" s="10"/>
      <c r="CT122" s="12"/>
      <c r="CU122" s="12"/>
      <c r="CV122" s="10">
        <v>0</v>
      </c>
      <c r="CW122" s="10">
        <f t="shared" si="18"/>
        <v>13</v>
      </c>
      <c r="CX122" s="12"/>
      <c r="CY122" s="12"/>
      <c r="CZ122" s="10">
        <v>0</v>
      </c>
      <c r="DA122" s="10">
        <f>DA121+CZ122</f>
        <v>8</v>
      </c>
      <c r="DB122" s="10">
        <v>14</v>
      </c>
      <c r="DC122" s="10">
        <f t="shared" si="50"/>
        <v>2336</v>
      </c>
      <c r="DD122" s="10">
        <v>12</v>
      </c>
      <c r="DE122" s="10">
        <f t="shared" si="67"/>
        <v>24</v>
      </c>
      <c r="DF122" s="10">
        <v>0</v>
      </c>
      <c r="DG122" s="10">
        <f t="shared" si="48"/>
        <v>0</v>
      </c>
      <c r="DH122" s="10">
        <v>0</v>
      </c>
      <c r="DI122" s="10">
        <f t="shared" si="68"/>
        <v>1</v>
      </c>
      <c r="DJ122" s="10">
        <v>0</v>
      </c>
      <c r="DK122" s="10">
        <f t="shared" si="65"/>
        <v>0</v>
      </c>
      <c r="DL122" s="10">
        <v>0</v>
      </c>
      <c r="DM122" s="10">
        <f t="shared" si="20"/>
        <v>6</v>
      </c>
      <c r="DN122" s="10">
        <v>0</v>
      </c>
      <c r="DO122" s="10">
        <f t="shared" si="60"/>
        <v>26</v>
      </c>
      <c r="DP122" s="10"/>
      <c r="DQ122" s="10"/>
      <c r="DR122" s="10"/>
      <c r="DS122" s="10"/>
      <c r="DT122" s="10">
        <v>0</v>
      </c>
      <c r="DU122" s="10">
        <f t="shared" si="11"/>
        <v>12</v>
      </c>
      <c r="DV122" s="10">
        <v>0</v>
      </c>
      <c r="DW122" s="10">
        <f t="shared" si="51"/>
        <v>1</v>
      </c>
      <c r="DX122" s="10">
        <v>0</v>
      </c>
      <c r="DY122" s="10">
        <f t="shared" si="61"/>
        <v>1</v>
      </c>
      <c r="DZ122" s="10"/>
      <c r="EA122" s="10"/>
      <c r="EB122" s="10"/>
      <c r="EC122" s="10"/>
      <c r="ED122" s="10">
        <v>8</v>
      </c>
      <c r="EE122" s="10">
        <f t="shared" si="63"/>
        <v>913</v>
      </c>
      <c r="EF122" s="10"/>
      <c r="EG122" s="10"/>
      <c r="EH122" s="10">
        <v>0</v>
      </c>
      <c r="EI122" s="10">
        <f t="shared" si="62"/>
        <v>6</v>
      </c>
      <c r="EJ122" s="10">
        <v>0</v>
      </c>
      <c r="EK122" s="10">
        <f t="shared" si="69"/>
        <v>0</v>
      </c>
      <c r="EL122" s="10">
        <v>0</v>
      </c>
      <c r="EM122" s="10">
        <f t="shared" si="38"/>
        <v>2</v>
      </c>
      <c r="EN122" s="10"/>
      <c r="EO122" s="10"/>
      <c r="EP122" s="10">
        <v>2</v>
      </c>
      <c r="EQ122" s="10">
        <f t="shared" si="45"/>
        <v>140</v>
      </c>
      <c r="ER122" s="10"/>
      <c r="ES122" s="10"/>
      <c r="ET122" s="10">
        <v>0</v>
      </c>
      <c r="EU122" s="10">
        <f t="shared" si="70"/>
        <v>0</v>
      </c>
      <c r="EV122" s="10"/>
      <c r="EW122" s="10"/>
      <c r="EX122" s="10"/>
      <c r="EY122" s="10"/>
      <c r="EZ122" s="10"/>
      <c r="FA122" s="10"/>
      <c r="FB122" s="10"/>
      <c r="FC122" s="10"/>
      <c r="FD122" s="10"/>
      <c r="FE122" s="10"/>
      <c r="FF122" s="10"/>
      <c r="FG122" s="10"/>
      <c r="FH122" s="10"/>
      <c r="FI122" s="10"/>
      <c r="FJ122" s="10"/>
      <c r="FK122" s="10"/>
      <c r="FL122" s="10">
        <v>5</v>
      </c>
      <c r="FM122" s="10">
        <f t="shared" si="46"/>
        <v>723</v>
      </c>
      <c r="FN122" s="12">
        <v>0</v>
      </c>
      <c r="FO122" s="12">
        <f t="shared" si="40"/>
        <v>8</v>
      </c>
      <c r="FP122" s="10">
        <v>0</v>
      </c>
      <c r="FQ122" s="10">
        <f t="shared" si="41"/>
        <v>0</v>
      </c>
      <c r="FR122" s="10">
        <v>0</v>
      </c>
      <c r="FS122" s="10">
        <f t="shared" si="71"/>
        <v>0</v>
      </c>
      <c r="FT122" s="10"/>
      <c r="FU122" s="10"/>
      <c r="FV122" s="10">
        <v>0</v>
      </c>
      <c r="FW122" s="10">
        <f t="shared" si="42"/>
        <v>0</v>
      </c>
      <c r="FX122" s="10">
        <v>0</v>
      </c>
      <c r="FY122" s="10">
        <f t="shared" si="72"/>
        <v>1</v>
      </c>
      <c r="FZ122" s="10"/>
      <c r="GA122" s="10"/>
      <c r="GB122" s="10">
        <v>0</v>
      </c>
      <c r="GC122" s="10">
        <f t="shared" si="73"/>
        <v>18</v>
      </c>
      <c r="GD122" s="10"/>
      <c r="GE122" s="10"/>
      <c r="GF122" s="10">
        <v>1</v>
      </c>
      <c r="GG122" s="10">
        <f t="shared" si="6"/>
        <v>175</v>
      </c>
    </row>
    <row r="123" spans="1:189" ht="14.25" customHeight="1" x14ac:dyDescent="0.2">
      <c r="A123" s="115">
        <v>44086</v>
      </c>
      <c r="B123" s="10"/>
      <c r="C123" s="10">
        <f t="shared" si="53"/>
        <v>0</v>
      </c>
      <c r="D123" s="10"/>
      <c r="E123" s="10">
        <f t="shared" ref="E123:E186" si="75">SUM(E122,D123)</f>
        <v>0</v>
      </c>
      <c r="F123" s="10"/>
      <c r="G123" s="10">
        <f t="shared" si="9"/>
        <v>20</v>
      </c>
      <c r="H123" s="10"/>
      <c r="I123" s="10">
        <f t="shared" si="24"/>
        <v>177</v>
      </c>
      <c r="J123" s="10"/>
      <c r="K123" s="10">
        <f t="shared" ref="K123:K170" si="76">SUM(K122,J123)</f>
        <v>0</v>
      </c>
      <c r="L123" s="10"/>
      <c r="M123" s="10">
        <f t="shared" ref="M123:M186" si="77">SUM(M122,L123)</f>
        <v>0</v>
      </c>
      <c r="N123" s="10"/>
      <c r="O123" s="114">
        <f t="shared" si="29"/>
        <v>7</v>
      </c>
      <c r="P123" s="10"/>
      <c r="Q123" s="10">
        <f t="shared" si="54"/>
        <v>51</v>
      </c>
      <c r="R123" s="10"/>
      <c r="S123" s="10"/>
      <c r="T123" s="10"/>
      <c r="U123" s="10">
        <f t="shared" si="30"/>
        <v>3</v>
      </c>
      <c r="V123" s="10"/>
      <c r="W123" s="10">
        <f t="shared" si="25"/>
        <v>1</v>
      </c>
      <c r="X123" s="10"/>
      <c r="Y123" s="10">
        <f t="shared" si="55"/>
        <v>3</v>
      </c>
      <c r="Z123" s="10"/>
      <c r="AA123" s="10">
        <f t="shared" si="56"/>
        <v>2</v>
      </c>
      <c r="AB123" s="10"/>
      <c r="AC123" s="10">
        <f t="shared" si="13"/>
        <v>1</v>
      </c>
      <c r="AD123" s="10"/>
      <c r="AE123" s="10"/>
      <c r="AF123" s="10"/>
      <c r="AG123" s="10">
        <f t="shared" si="52"/>
        <v>13</v>
      </c>
      <c r="AH123" s="10"/>
      <c r="AI123" s="10">
        <f t="shared" si="57"/>
        <v>0</v>
      </c>
      <c r="AJ123" s="10"/>
      <c r="AK123" s="10">
        <f t="shared" si="14"/>
        <v>3</v>
      </c>
      <c r="AL123" s="10"/>
      <c r="AM123" s="10">
        <f t="shared" si="26"/>
        <v>5</v>
      </c>
      <c r="AN123" s="10"/>
      <c r="AO123" s="10">
        <f t="shared" si="15"/>
        <v>1275</v>
      </c>
      <c r="AP123" s="10"/>
      <c r="AQ123" s="10">
        <f t="shared" si="44"/>
        <v>100</v>
      </c>
      <c r="AR123" s="10"/>
      <c r="AS123" s="10">
        <f t="shared" si="74"/>
        <v>0</v>
      </c>
      <c r="AT123" s="10"/>
      <c r="AU123" s="10">
        <f t="shared" si="64"/>
        <v>1</v>
      </c>
      <c r="AV123" s="10"/>
      <c r="AW123" s="10">
        <f t="shared" si="27"/>
        <v>10</v>
      </c>
      <c r="AX123" s="10"/>
      <c r="AY123" s="10">
        <f t="shared" si="23"/>
        <v>11</v>
      </c>
      <c r="AZ123" s="10"/>
      <c r="BA123" s="10"/>
      <c r="BB123" s="10"/>
      <c r="BC123" s="10"/>
      <c r="BD123" s="10"/>
      <c r="BE123" s="10">
        <f t="shared" si="2"/>
        <v>60</v>
      </c>
      <c r="BF123" s="10"/>
      <c r="BG123" s="10">
        <f t="shared" si="49"/>
        <v>8</v>
      </c>
      <c r="BH123" s="10"/>
      <c r="BI123" s="10"/>
      <c r="BJ123" s="10"/>
      <c r="BK123" s="10"/>
      <c r="BL123" s="12"/>
      <c r="BM123" s="12"/>
      <c r="BN123" s="10"/>
      <c r="BO123" s="10"/>
      <c r="BP123" s="10"/>
      <c r="BQ123" s="10"/>
      <c r="BR123" s="10"/>
      <c r="BS123" s="10"/>
      <c r="BT123" s="12"/>
      <c r="BU123" s="12"/>
      <c r="BV123" s="10"/>
      <c r="BW123" s="10">
        <f t="shared" si="66"/>
        <v>0</v>
      </c>
      <c r="BX123" s="10"/>
      <c r="BY123" s="10">
        <f t="shared" si="34"/>
        <v>2</v>
      </c>
      <c r="BZ123" s="10"/>
      <c r="CA123" s="10">
        <f t="shared" si="59"/>
        <v>8</v>
      </c>
      <c r="CB123" s="10"/>
      <c r="CC123" s="10">
        <f t="shared" ref="CC123:CC170" si="78">SUM(CC122+CB123)</f>
        <v>2</v>
      </c>
      <c r="CD123" s="10"/>
      <c r="CE123" s="10"/>
      <c r="CF123" s="10"/>
      <c r="CG123" s="10"/>
      <c r="CH123" s="10"/>
      <c r="CI123" s="10"/>
      <c r="CJ123" s="10"/>
      <c r="CK123" s="10">
        <f t="shared" si="17"/>
        <v>14</v>
      </c>
      <c r="CL123" s="10"/>
      <c r="CM123" s="10"/>
      <c r="CN123" s="10"/>
      <c r="CO123" s="10"/>
      <c r="CP123" s="10"/>
      <c r="CQ123" s="10"/>
      <c r="CR123" s="10"/>
      <c r="CS123" s="10"/>
      <c r="CT123" s="12"/>
      <c r="CU123" s="12"/>
      <c r="CV123" s="10"/>
      <c r="CW123" s="10">
        <f t="shared" si="18"/>
        <v>13</v>
      </c>
      <c r="CX123" s="12"/>
      <c r="CY123" s="12"/>
      <c r="CZ123" s="10"/>
      <c r="DA123" s="10">
        <f t="shared" ref="DA123:DA170" si="79">DA122+CZ123</f>
        <v>8</v>
      </c>
      <c r="DB123" s="10"/>
      <c r="DC123" s="10">
        <f t="shared" si="50"/>
        <v>2336</v>
      </c>
      <c r="DD123" s="10"/>
      <c r="DE123" s="10">
        <f t="shared" si="67"/>
        <v>24</v>
      </c>
      <c r="DF123" s="10"/>
      <c r="DG123" s="10">
        <f t="shared" si="48"/>
        <v>0</v>
      </c>
      <c r="DH123" s="10"/>
      <c r="DI123" s="10">
        <f t="shared" si="68"/>
        <v>1</v>
      </c>
      <c r="DJ123" s="10"/>
      <c r="DK123" s="10">
        <f t="shared" si="65"/>
        <v>0</v>
      </c>
      <c r="DL123" s="10"/>
      <c r="DM123" s="10">
        <f t="shared" si="20"/>
        <v>6</v>
      </c>
      <c r="DN123" s="10"/>
      <c r="DO123" s="10">
        <f t="shared" si="60"/>
        <v>26</v>
      </c>
      <c r="DP123" s="10"/>
      <c r="DQ123" s="10"/>
      <c r="DR123" s="10"/>
      <c r="DS123" s="10"/>
      <c r="DT123" s="10"/>
      <c r="DU123" s="10">
        <f t="shared" si="11"/>
        <v>12</v>
      </c>
      <c r="DV123" s="10"/>
      <c r="DW123" s="10">
        <f t="shared" si="51"/>
        <v>1</v>
      </c>
      <c r="DX123" s="10"/>
      <c r="DY123" s="10">
        <f t="shared" si="61"/>
        <v>1</v>
      </c>
      <c r="DZ123" s="10"/>
      <c r="EA123" s="10"/>
      <c r="EB123" s="10"/>
      <c r="EC123" s="10"/>
      <c r="ED123" s="10"/>
      <c r="EE123" s="10">
        <f t="shared" si="63"/>
        <v>913</v>
      </c>
      <c r="EF123" s="10"/>
      <c r="EG123" s="10"/>
      <c r="EH123" s="10"/>
      <c r="EI123" s="10">
        <f t="shared" si="62"/>
        <v>6</v>
      </c>
      <c r="EJ123" s="10"/>
      <c r="EK123" s="10">
        <f t="shared" si="69"/>
        <v>0</v>
      </c>
      <c r="EL123" s="10"/>
      <c r="EM123" s="10">
        <f t="shared" si="38"/>
        <v>2</v>
      </c>
      <c r="EN123" s="10"/>
      <c r="EO123" s="10"/>
      <c r="EP123" s="10"/>
      <c r="EQ123" s="10">
        <f t="shared" si="45"/>
        <v>140</v>
      </c>
      <c r="ER123" s="10"/>
      <c r="ES123" s="10"/>
      <c r="ET123" s="10"/>
      <c r="EU123" s="10">
        <f t="shared" si="70"/>
        <v>0</v>
      </c>
      <c r="EV123" s="10"/>
      <c r="EW123" s="10"/>
      <c r="EX123" s="10"/>
      <c r="EY123" s="10"/>
      <c r="EZ123" s="10"/>
      <c r="FA123" s="10"/>
      <c r="FB123" s="10"/>
      <c r="FC123" s="10"/>
      <c r="FD123" s="10"/>
      <c r="FE123" s="10"/>
      <c r="FF123" s="10"/>
      <c r="FG123" s="10"/>
      <c r="FH123" s="10"/>
      <c r="FI123" s="10"/>
      <c r="FJ123" s="10"/>
      <c r="FK123" s="10"/>
      <c r="FL123" s="10"/>
      <c r="FM123" s="10">
        <f t="shared" si="46"/>
        <v>723</v>
      </c>
      <c r="FN123" s="10"/>
      <c r="FO123" s="10"/>
      <c r="FP123" s="10"/>
      <c r="FQ123" s="10">
        <f t="shared" si="41"/>
        <v>0</v>
      </c>
      <c r="FR123" s="10"/>
      <c r="FS123" s="10">
        <f t="shared" si="71"/>
        <v>0</v>
      </c>
      <c r="FT123" s="10"/>
      <c r="FU123" s="10"/>
      <c r="FV123" s="10"/>
      <c r="FW123" s="10">
        <f t="shared" si="42"/>
        <v>0</v>
      </c>
      <c r="FX123" s="10"/>
      <c r="FY123" s="10">
        <f t="shared" si="72"/>
        <v>1</v>
      </c>
      <c r="FZ123" s="10"/>
      <c r="GA123" s="10"/>
      <c r="GB123" s="10"/>
      <c r="GC123" s="10">
        <f t="shared" si="73"/>
        <v>18</v>
      </c>
      <c r="GD123" s="10"/>
      <c r="GE123" s="10"/>
      <c r="GF123" s="10"/>
      <c r="GG123" s="10">
        <f t="shared" si="6"/>
        <v>175</v>
      </c>
    </row>
    <row r="124" spans="1:189" ht="14.25" customHeight="1" x14ac:dyDescent="0.2">
      <c r="A124" s="115">
        <v>44087</v>
      </c>
      <c r="B124" s="10"/>
      <c r="C124" s="10">
        <f t="shared" si="53"/>
        <v>0</v>
      </c>
      <c r="D124" s="10"/>
      <c r="E124" s="10">
        <f t="shared" si="75"/>
        <v>0</v>
      </c>
      <c r="F124" s="10"/>
      <c r="G124" s="10">
        <f t="shared" si="9"/>
        <v>20</v>
      </c>
      <c r="H124" s="10"/>
      <c r="I124" s="10">
        <f t="shared" si="24"/>
        <v>177</v>
      </c>
      <c r="J124" s="10"/>
      <c r="K124" s="10">
        <f t="shared" si="76"/>
        <v>0</v>
      </c>
      <c r="L124" s="10"/>
      <c r="M124" s="10">
        <f t="shared" si="77"/>
        <v>0</v>
      </c>
      <c r="N124" s="10"/>
      <c r="O124" s="114">
        <f t="shared" si="29"/>
        <v>7</v>
      </c>
      <c r="P124" s="10"/>
      <c r="Q124" s="10">
        <f t="shared" si="54"/>
        <v>51</v>
      </c>
      <c r="R124" s="10"/>
      <c r="S124" s="10"/>
      <c r="T124" s="10"/>
      <c r="U124" s="10">
        <f t="shared" si="30"/>
        <v>3</v>
      </c>
      <c r="V124" s="10"/>
      <c r="W124" s="10">
        <f t="shared" si="25"/>
        <v>1</v>
      </c>
      <c r="X124" s="10"/>
      <c r="Y124" s="10">
        <f t="shared" si="55"/>
        <v>3</v>
      </c>
      <c r="Z124" s="10"/>
      <c r="AA124" s="10">
        <f t="shared" si="56"/>
        <v>2</v>
      </c>
      <c r="AB124" s="10"/>
      <c r="AC124" s="10">
        <f t="shared" si="13"/>
        <v>1</v>
      </c>
      <c r="AD124" s="10"/>
      <c r="AE124" s="10"/>
      <c r="AF124" s="10"/>
      <c r="AG124" s="10">
        <f t="shared" si="52"/>
        <v>13</v>
      </c>
      <c r="AH124" s="10"/>
      <c r="AI124" s="10">
        <f t="shared" si="57"/>
        <v>0</v>
      </c>
      <c r="AJ124" s="10"/>
      <c r="AK124" s="10">
        <f t="shared" si="14"/>
        <v>3</v>
      </c>
      <c r="AL124" s="10"/>
      <c r="AM124" s="10">
        <f t="shared" si="26"/>
        <v>5</v>
      </c>
      <c r="AN124" s="10"/>
      <c r="AO124" s="10">
        <f t="shared" si="15"/>
        <v>1275</v>
      </c>
      <c r="AP124" s="10"/>
      <c r="AQ124" s="10">
        <f t="shared" si="44"/>
        <v>100</v>
      </c>
      <c r="AR124" s="10"/>
      <c r="AS124" s="10">
        <f t="shared" si="74"/>
        <v>0</v>
      </c>
      <c r="AT124" s="10"/>
      <c r="AU124" s="10">
        <f t="shared" si="64"/>
        <v>1</v>
      </c>
      <c r="AV124" s="10"/>
      <c r="AW124" s="10">
        <f t="shared" si="27"/>
        <v>10</v>
      </c>
      <c r="AX124" s="10"/>
      <c r="AY124" s="10">
        <f t="shared" si="23"/>
        <v>11</v>
      </c>
      <c r="AZ124" s="10"/>
      <c r="BA124" s="10"/>
      <c r="BB124" s="10"/>
      <c r="BC124" s="10"/>
      <c r="BD124" s="10"/>
      <c r="BE124" s="10">
        <f t="shared" si="2"/>
        <v>60</v>
      </c>
      <c r="BF124" s="10"/>
      <c r="BG124" s="10">
        <f t="shared" si="49"/>
        <v>8</v>
      </c>
      <c r="BH124" s="10"/>
      <c r="BI124" s="10"/>
      <c r="BJ124" s="10"/>
      <c r="BK124" s="10"/>
      <c r="BL124" s="10"/>
      <c r="BM124" s="10"/>
      <c r="BN124" s="10"/>
      <c r="BO124" s="10"/>
      <c r="BP124" s="10"/>
      <c r="BQ124" s="10"/>
      <c r="BR124" s="10"/>
      <c r="BS124" s="10"/>
      <c r="BT124" s="10"/>
      <c r="BU124" s="10"/>
      <c r="BV124" s="10"/>
      <c r="BW124" s="10">
        <f t="shared" si="66"/>
        <v>0</v>
      </c>
      <c r="BX124" s="10"/>
      <c r="BY124" s="10">
        <f t="shared" si="34"/>
        <v>2</v>
      </c>
      <c r="BZ124" s="10"/>
      <c r="CA124" s="10">
        <f t="shared" si="59"/>
        <v>8</v>
      </c>
      <c r="CB124" s="10"/>
      <c r="CC124" s="10">
        <f t="shared" si="78"/>
        <v>2</v>
      </c>
      <c r="CD124" s="10"/>
      <c r="CE124" s="10"/>
      <c r="CF124" s="10"/>
      <c r="CG124" s="10"/>
      <c r="CH124" s="10"/>
      <c r="CI124" s="10"/>
      <c r="CJ124" s="10"/>
      <c r="CK124" s="10">
        <f t="shared" si="17"/>
        <v>14</v>
      </c>
      <c r="CL124" s="10"/>
      <c r="CM124" s="10"/>
      <c r="CN124" s="10"/>
      <c r="CO124" s="10"/>
      <c r="CP124" s="10"/>
      <c r="CQ124" s="10"/>
      <c r="CR124" s="10"/>
      <c r="CS124" s="10"/>
      <c r="CT124" s="10"/>
      <c r="CU124" s="10"/>
      <c r="CV124" s="10"/>
      <c r="CW124" s="10">
        <f t="shared" si="18"/>
        <v>13</v>
      </c>
      <c r="CX124" s="10"/>
      <c r="CY124" s="10"/>
      <c r="CZ124" s="10"/>
      <c r="DA124" s="10">
        <f t="shared" si="79"/>
        <v>8</v>
      </c>
      <c r="DB124" s="10"/>
      <c r="DC124" s="10">
        <f t="shared" si="50"/>
        <v>2336</v>
      </c>
      <c r="DD124" s="10"/>
      <c r="DE124" s="10">
        <f t="shared" si="67"/>
        <v>24</v>
      </c>
      <c r="DF124" s="10"/>
      <c r="DG124" s="10">
        <f t="shared" si="48"/>
        <v>0</v>
      </c>
      <c r="DH124" s="10"/>
      <c r="DI124" s="10">
        <f t="shared" si="68"/>
        <v>1</v>
      </c>
      <c r="DJ124" s="10"/>
      <c r="DK124" s="10">
        <f t="shared" si="65"/>
        <v>0</v>
      </c>
      <c r="DL124" s="10"/>
      <c r="DM124" s="10">
        <f t="shared" si="20"/>
        <v>6</v>
      </c>
      <c r="DN124" s="10"/>
      <c r="DO124" s="10">
        <f t="shared" si="60"/>
        <v>26</v>
      </c>
      <c r="DP124" s="10"/>
      <c r="DQ124" s="10"/>
      <c r="DR124" s="10"/>
      <c r="DS124" s="10"/>
      <c r="DT124" s="10"/>
      <c r="DU124" s="10">
        <f t="shared" si="11"/>
        <v>12</v>
      </c>
      <c r="DV124" s="10"/>
      <c r="DW124" s="10">
        <f t="shared" si="51"/>
        <v>1</v>
      </c>
      <c r="DX124" s="10"/>
      <c r="DY124" s="10">
        <f t="shared" si="61"/>
        <v>1</v>
      </c>
      <c r="DZ124" s="10"/>
      <c r="EA124" s="10"/>
      <c r="EB124" s="10"/>
      <c r="EC124" s="10"/>
      <c r="ED124" s="10"/>
      <c r="EE124" s="10">
        <f t="shared" si="63"/>
        <v>913</v>
      </c>
      <c r="EF124" s="10"/>
      <c r="EG124" s="10"/>
      <c r="EH124" s="10"/>
      <c r="EI124" s="10">
        <f t="shared" si="62"/>
        <v>6</v>
      </c>
      <c r="EJ124" s="10"/>
      <c r="EK124" s="10">
        <f t="shared" si="69"/>
        <v>0</v>
      </c>
      <c r="EL124" s="10"/>
      <c r="EM124" s="10">
        <f t="shared" si="38"/>
        <v>2</v>
      </c>
      <c r="EN124" s="10"/>
      <c r="EO124" s="10"/>
      <c r="EP124" s="10"/>
      <c r="EQ124" s="10">
        <f t="shared" si="45"/>
        <v>140</v>
      </c>
      <c r="ER124" s="10"/>
      <c r="ES124" s="10"/>
      <c r="ET124" s="10"/>
      <c r="EU124" s="10">
        <f t="shared" si="70"/>
        <v>0</v>
      </c>
      <c r="EV124" s="10"/>
      <c r="EW124" s="10"/>
      <c r="EX124" s="10"/>
      <c r="EY124" s="10"/>
      <c r="EZ124" s="10"/>
      <c r="FA124" s="10"/>
      <c r="FB124" s="10"/>
      <c r="FC124" s="10"/>
      <c r="FD124" s="10"/>
      <c r="FE124" s="10"/>
      <c r="FF124" s="10"/>
      <c r="FG124" s="10"/>
      <c r="FH124" s="10"/>
      <c r="FI124" s="10"/>
      <c r="FJ124" s="10"/>
      <c r="FK124" s="10"/>
      <c r="FL124" s="10"/>
      <c r="FM124" s="10">
        <f t="shared" si="46"/>
        <v>723</v>
      </c>
      <c r="FN124" s="10"/>
      <c r="FO124" s="10"/>
      <c r="FP124" s="10"/>
      <c r="FQ124" s="10">
        <f t="shared" si="41"/>
        <v>0</v>
      </c>
      <c r="FR124" s="10"/>
      <c r="FS124" s="10">
        <f t="shared" si="71"/>
        <v>0</v>
      </c>
      <c r="FT124" s="10"/>
      <c r="FU124" s="10"/>
      <c r="FV124" s="10"/>
      <c r="FW124" s="10">
        <f t="shared" si="42"/>
        <v>0</v>
      </c>
      <c r="FX124" s="10"/>
      <c r="FY124" s="10">
        <f t="shared" si="72"/>
        <v>1</v>
      </c>
      <c r="FZ124" s="10"/>
      <c r="GA124" s="10"/>
      <c r="GB124" s="10"/>
      <c r="GC124" s="10">
        <f t="shared" si="73"/>
        <v>18</v>
      </c>
      <c r="GD124" s="10"/>
      <c r="GE124" s="10"/>
      <c r="GF124" s="10"/>
      <c r="GG124" s="10">
        <f t="shared" si="6"/>
        <v>175</v>
      </c>
    </row>
    <row r="125" spans="1:189" ht="14.25" customHeight="1" x14ac:dyDescent="0.2">
      <c r="A125" s="115">
        <v>44088</v>
      </c>
      <c r="B125" s="10">
        <v>0</v>
      </c>
      <c r="C125" s="10">
        <f t="shared" si="53"/>
        <v>0</v>
      </c>
      <c r="D125" s="10">
        <v>6</v>
      </c>
      <c r="E125" s="10">
        <f t="shared" si="75"/>
        <v>6</v>
      </c>
      <c r="F125" s="10"/>
      <c r="G125" s="10">
        <f t="shared" si="9"/>
        <v>20</v>
      </c>
      <c r="H125" s="10">
        <v>2</v>
      </c>
      <c r="I125" s="10">
        <f t="shared" si="24"/>
        <v>179</v>
      </c>
      <c r="J125" s="10">
        <v>2</v>
      </c>
      <c r="K125" s="10">
        <f t="shared" si="76"/>
        <v>2</v>
      </c>
      <c r="L125" s="10">
        <v>3</v>
      </c>
      <c r="M125" s="10">
        <f t="shared" si="77"/>
        <v>3</v>
      </c>
      <c r="N125" s="10">
        <v>0</v>
      </c>
      <c r="O125" s="114">
        <f t="shared" si="29"/>
        <v>7</v>
      </c>
      <c r="P125" s="10">
        <v>2</v>
      </c>
      <c r="Q125" s="10">
        <f t="shared" si="54"/>
        <v>53</v>
      </c>
      <c r="R125" s="10"/>
      <c r="S125" s="10"/>
      <c r="T125" s="10">
        <v>1</v>
      </c>
      <c r="U125" s="10">
        <f t="shared" si="30"/>
        <v>4</v>
      </c>
      <c r="V125" s="10">
        <v>0</v>
      </c>
      <c r="W125" s="10">
        <f t="shared" si="25"/>
        <v>1</v>
      </c>
      <c r="X125" s="10">
        <v>0</v>
      </c>
      <c r="Y125" s="10">
        <f t="shared" si="55"/>
        <v>3</v>
      </c>
      <c r="Z125" s="10">
        <v>0</v>
      </c>
      <c r="AA125" s="10">
        <f t="shared" si="56"/>
        <v>2</v>
      </c>
      <c r="AB125" s="10">
        <v>0</v>
      </c>
      <c r="AC125" s="10">
        <f t="shared" si="13"/>
        <v>1</v>
      </c>
      <c r="AD125" s="10"/>
      <c r="AE125" s="10"/>
      <c r="AF125" s="10"/>
      <c r="AG125" s="10">
        <f t="shared" si="52"/>
        <v>13</v>
      </c>
      <c r="AH125" s="10">
        <v>0</v>
      </c>
      <c r="AI125" s="10">
        <f t="shared" si="57"/>
        <v>0</v>
      </c>
      <c r="AJ125" s="10">
        <v>0</v>
      </c>
      <c r="AK125" s="10">
        <f t="shared" si="14"/>
        <v>3</v>
      </c>
      <c r="AL125" s="10">
        <v>0</v>
      </c>
      <c r="AM125" s="10">
        <f t="shared" si="26"/>
        <v>5</v>
      </c>
      <c r="AN125" s="10">
        <v>26</v>
      </c>
      <c r="AO125" s="10">
        <f t="shared" si="15"/>
        <v>1301</v>
      </c>
      <c r="AP125" s="10">
        <v>6</v>
      </c>
      <c r="AQ125" s="10">
        <f t="shared" si="44"/>
        <v>106</v>
      </c>
      <c r="AR125" s="10">
        <v>0</v>
      </c>
      <c r="AS125" s="10">
        <f t="shared" si="74"/>
        <v>0</v>
      </c>
      <c r="AT125" s="10">
        <v>1</v>
      </c>
      <c r="AU125" s="10">
        <f t="shared" si="64"/>
        <v>2</v>
      </c>
      <c r="AV125" s="10">
        <v>0</v>
      </c>
      <c r="AW125" s="10">
        <f t="shared" si="27"/>
        <v>10</v>
      </c>
      <c r="AX125" s="10">
        <v>0</v>
      </c>
      <c r="AY125" s="10">
        <f t="shared" si="23"/>
        <v>11</v>
      </c>
      <c r="AZ125" s="10"/>
      <c r="BA125" s="10"/>
      <c r="BB125" s="10"/>
      <c r="BC125" s="10"/>
      <c r="BD125" s="10">
        <v>0</v>
      </c>
      <c r="BE125" s="10">
        <f t="shared" si="2"/>
        <v>60</v>
      </c>
      <c r="BF125" s="10"/>
      <c r="BG125" s="10">
        <f t="shared" si="49"/>
        <v>8</v>
      </c>
      <c r="BH125" s="10"/>
      <c r="BI125" s="10"/>
      <c r="BJ125" s="10"/>
      <c r="BK125" s="10"/>
      <c r="BL125" s="10"/>
      <c r="BM125" s="10"/>
      <c r="BN125" s="10"/>
      <c r="BO125" s="10"/>
      <c r="BP125" s="10"/>
      <c r="BQ125" s="10"/>
      <c r="BR125" s="10"/>
      <c r="BS125" s="10"/>
      <c r="BT125" s="10"/>
      <c r="BU125" s="10"/>
      <c r="BV125" s="10">
        <v>0</v>
      </c>
      <c r="BW125" s="10">
        <f t="shared" si="66"/>
        <v>0</v>
      </c>
      <c r="BX125" s="10">
        <v>0</v>
      </c>
      <c r="BY125" s="10">
        <f t="shared" si="34"/>
        <v>2</v>
      </c>
      <c r="BZ125" s="10">
        <v>1</v>
      </c>
      <c r="CA125" s="10">
        <f t="shared" si="59"/>
        <v>9</v>
      </c>
      <c r="CB125" s="10">
        <v>0</v>
      </c>
      <c r="CC125" s="10">
        <f t="shared" si="78"/>
        <v>2</v>
      </c>
      <c r="CD125" s="10"/>
      <c r="CE125" s="10"/>
      <c r="CF125" s="10"/>
      <c r="CG125" s="10"/>
      <c r="CH125" s="10"/>
      <c r="CI125" s="10"/>
      <c r="CJ125" s="10">
        <v>0</v>
      </c>
      <c r="CK125" s="10">
        <f t="shared" si="17"/>
        <v>14</v>
      </c>
      <c r="CL125" s="10"/>
      <c r="CM125" s="10"/>
      <c r="CN125" s="10"/>
      <c r="CO125" s="10"/>
      <c r="CP125" s="10"/>
      <c r="CQ125" s="10"/>
      <c r="CR125" s="10"/>
      <c r="CS125" s="10"/>
      <c r="CT125" s="10"/>
      <c r="CU125" s="10"/>
      <c r="CV125" s="10">
        <v>0</v>
      </c>
      <c r="CW125" s="10">
        <f t="shared" si="18"/>
        <v>13</v>
      </c>
      <c r="CX125" s="10"/>
      <c r="CY125" s="10"/>
      <c r="CZ125" s="10">
        <v>0</v>
      </c>
      <c r="DA125" s="10">
        <f t="shared" si="79"/>
        <v>8</v>
      </c>
      <c r="DB125" s="10">
        <v>44</v>
      </c>
      <c r="DC125" s="10">
        <f t="shared" si="50"/>
        <v>2380</v>
      </c>
      <c r="DD125" s="10">
        <v>50</v>
      </c>
      <c r="DE125" s="10">
        <f t="shared" si="67"/>
        <v>74</v>
      </c>
      <c r="DF125" s="10">
        <v>0</v>
      </c>
      <c r="DG125" s="10">
        <f t="shared" si="48"/>
        <v>0</v>
      </c>
      <c r="DH125" s="10">
        <v>2</v>
      </c>
      <c r="DI125" s="10">
        <f t="shared" si="68"/>
        <v>3</v>
      </c>
      <c r="DJ125" s="10">
        <v>0</v>
      </c>
      <c r="DK125" s="10">
        <f t="shared" si="65"/>
        <v>0</v>
      </c>
      <c r="DL125" s="10">
        <v>2</v>
      </c>
      <c r="DM125" s="10">
        <f t="shared" si="20"/>
        <v>8</v>
      </c>
      <c r="DN125" s="10">
        <v>2</v>
      </c>
      <c r="DO125" s="10">
        <f t="shared" si="60"/>
        <v>28</v>
      </c>
      <c r="DP125" s="10"/>
      <c r="DQ125" s="10"/>
      <c r="DR125" s="10"/>
      <c r="DS125" s="10"/>
      <c r="DT125" s="10">
        <v>0</v>
      </c>
      <c r="DU125" s="10">
        <f t="shared" si="11"/>
        <v>12</v>
      </c>
      <c r="DV125" s="10">
        <v>0</v>
      </c>
      <c r="DW125" s="10">
        <f t="shared" si="51"/>
        <v>1</v>
      </c>
      <c r="DX125" s="10">
        <v>0</v>
      </c>
      <c r="DY125" s="10">
        <f t="shared" si="61"/>
        <v>1</v>
      </c>
      <c r="DZ125" s="10"/>
      <c r="EA125" s="10"/>
      <c r="EB125" s="10"/>
      <c r="EC125" s="10"/>
      <c r="ED125" s="10">
        <v>42</v>
      </c>
      <c r="EE125" s="10">
        <f t="shared" si="63"/>
        <v>955</v>
      </c>
      <c r="EF125" s="10"/>
      <c r="EG125" s="10"/>
      <c r="EH125" s="10">
        <v>0</v>
      </c>
      <c r="EI125" s="10">
        <f t="shared" si="62"/>
        <v>6</v>
      </c>
      <c r="EJ125" s="10">
        <v>0</v>
      </c>
      <c r="EK125" s="10">
        <f t="shared" si="69"/>
        <v>0</v>
      </c>
      <c r="EL125" s="10">
        <v>0</v>
      </c>
      <c r="EM125" s="10">
        <f t="shared" si="38"/>
        <v>2</v>
      </c>
      <c r="EN125" s="10"/>
      <c r="EO125" s="10"/>
      <c r="EP125" s="10">
        <v>10</v>
      </c>
      <c r="EQ125" s="10">
        <f t="shared" si="45"/>
        <v>150</v>
      </c>
      <c r="ER125" s="10"/>
      <c r="ES125" s="10"/>
      <c r="ET125" s="10">
        <v>0</v>
      </c>
      <c r="EU125" s="10">
        <f t="shared" si="70"/>
        <v>0</v>
      </c>
      <c r="EV125" s="10"/>
      <c r="EW125" s="10"/>
      <c r="EX125" s="10"/>
      <c r="EY125" s="10"/>
      <c r="EZ125" s="10"/>
      <c r="FA125" s="10"/>
      <c r="FB125" s="10"/>
      <c r="FC125" s="10"/>
      <c r="FD125" s="10"/>
      <c r="FE125" s="10"/>
      <c r="FF125" s="10"/>
      <c r="FG125" s="10"/>
      <c r="FH125" s="10"/>
      <c r="FI125" s="10"/>
      <c r="FJ125" s="10"/>
      <c r="FK125" s="10"/>
      <c r="FL125" s="10">
        <v>34</v>
      </c>
      <c r="FM125" s="10">
        <f t="shared" si="46"/>
        <v>757</v>
      </c>
      <c r="FN125" s="10"/>
      <c r="FO125" s="10"/>
      <c r="FP125" s="10">
        <v>0</v>
      </c>
      <c r="FQ125" s="10">
        <f t="shared" si="41"/>
        <v>0</v>
      </c>
      <c r="FR125" s="10">
        <v>0</v>
      </c>
      <c r="FS125" s="10">
        <f t="shared" si="71"/>
        <v>0</v>
      </c>
      <c r="FT125" s="10"/>
      <c r="FU125" s="10"/>
      <c r="FV125" s="10">
        <v>0</v>
      </c>
      <c r="FW125" s="10">
        <f t="shared" si="42"/>
        <v>0</v>
      </c>
      <c r="FX125" s="10">
        <v>3</v>
      </c>
      <c r="FY125" s="10">
        <f t="shared" si="72"/>
        <v>4</v>
      </c>
      <c r="FZ125" s="10"/>
      <c r="GA125" s="10"/>
      <c r="GB125" s="10">
        <v>3</v>
      </c>
      <c r="GC125" s="10">
        <f t="shared" si="73"/>
        <v>21</v>
      </c>
      <c r="GD125" s="10"/>
      <c r="GE125" s="10"/>
      <c r="GF125" s="10">
        <v>9</v>
      </c>
      <c r="GG125" s="10">
        <f t="shared" si="6"/>
        <v>184</v>
      </c>
    </row>
    <row r="126" spans="1:189" ht="14.25" customHeight="1" x14ac:dyDescent="0.2">
      <c r="A126" s="115">
        <v>44089</v>
      </c>
      <c r="B126" s="10">
        <v>0</v>
      </c>
      <c r="C126" s="10">
        <f t="shared" si="53"/>
        <v>0</v>
      </c>
      <c r="D126" s="10">
        <v>5</v>
      </c>
      <c r="E126" s="10">
        <f t="shared" si="75"/>
        <v>11</v>
      </c>
      <c r="F126" s="10"/>
      <c r="G126" s="10">
        <f t="shared" si="9"/>
        <v>20</v>
      </c>
      <c r="H126" s="10">
        <v>0</v>
      </c>
      <c r="I126" s="10">
        <f t="shared" si="24"/>
        <v>179</v>
      </c>
      <c r="J126" s="10">
        <v>3</v>
      </c>
      <c r="K126" s="10">
        <f t="shared" si="76"/>
        <v>5</v>
      </c>
      <c r="L126" s="10">
        <v>2</v>
      </c>
      <c r="M126" s="10">
        <f t="shared" si="77"/>
        <v>5</v>
      </c>
      <c r="N126" s="10">
        <v>0</v>
      </c>
      <c r="O126" s="114">
        <f t="shared" si="29"/>
        <v>7</v>
      </c>
      <c r="P126" s="10">
        <v>6</v>
      </c>
      <c r="Q126" s="10">
        <f t="shared" si="54"/>
        <v>59</v>
      </c>
      <c r="R126" s="10"/>
      <c r="S126" s="10"/>
      <c r="T126" s="10">
        <v>0</v>
      </c>
      <c r="U126" s="10">
        <f t="shared" si="30"/>
        <v>4</v>
      </c>
      <c r="V126" s="10">
        <v>0</v>
      </c>
      <c r="W126" s="10">
        <f t="shared" si="25"/>
        <v>1</v>
      </c>
      <c r="X126" s="10">
        <v>0</v>
      </c>
      <c r="Y126" s="10">
        <f t="shared" si="55"/>
        <v>3</v>
      </c>
      <c r="Z126" s="10">
        <v>0</v>
      </c>
      <c r="AA126" s="10">
        <f t="shared" si="56"/>
        <v>2</v>
      </c>
      <c r="AB126" s="10">
        <v>0</v>
      </c>
      <c r="AC126" s="10">
        <f t="shared" si="13"/>
        <v>1</v>
      </c>
      <c r="AD126" s="10"/>
      <c r="AE126" s="10"/>
      <c r="AF126" s="10"/>
      <c r="AG126" s="10">
        <f t="shared" si="52"/>
        <v>13</v>
      </c>
      <c r="AH126" s="10">
        <v>0</v>
      </c>
      <c r="AI126" s="10">
        <f t="shared" si="57"/>
        <v>0</v>
      </c>
      <c r="AJ126" s="10">
        <v>0</v>
      </c>
      <c r="AK126" s="10">
        <f t="shared" si="14"/>
        <v>3</v>
      </c>
      <c r="AL126" s="10">
        <v>0</v>
      </c>
      <c r="AM126" s="10">
        <f t="shared" si="26"/>
        <v>5</v>
      </c>
      <c r="AN126" s="10">
        <v>3</v>
      </c>
      <c r="AO126" s="10">
        <f t="shared" si="15"/>
        <v>1304</v>
      </c>
      <c r="AP126" s="10">
        <v>0</v>
      </c>
      <c r="AQ126" s="10">
        <f t="shared" si="44"/>
        <v>106</v>
      </c>
      <c r="AR126" s="10">
        <v>0</v>
      </c>
      <c r="AS126" s="10">
        <f t="shared" si="74"/>
        <v>0</v>
      </c>
      <c r="AT126" s="10">
        <v>0</v>
      </c>
      <c r="AU126" s="10">
        <f t="shared" si="64"/>
        <v>2</v>
      </c>
      <c r="AV126" s="10">
        <v>0</v>
      </c>
      <c r="AW126" s="10">
        <f t="shared" si="27"/>
        <v>10</v>
      </c>
      <c r="AX126" s="10">
        <v>0</v>
      </c>
      <c r="AY126" s="10">
        <f t="shared" si="23"/>
        <v>11</v>
      </c>
      <c r="AZ126" s="10"/>
      <c r="BA126" s="10"/>
      <c r="BB126" s="10"/>
      <c r="BC126" s="10"/>
      <c r="BD126" s="10">
        <v>0</v>
      </c>
      <c r="BE126" s="10">
        <f t="shared" si="2"/>
        <v>60</v>
      </c>
      <c r="BF126" s="10"/>
      <c r="BG126" s="10">
        <f t="shared" si="49"/>
        <v>8</v>
      </c>
      <c r="BH126" s="10"/>
      <c r="BI126" s="10"/>
      <c r="BJ126" s="10"/>
      <c r="BK126" s="10"/>
      <c r="BL126" s="10"/>
      <c r="BM126" s="10"/>
      <c r="BN126" s="10"/>
      <c r="BO126" s="10"/>
      <c r="BP126" s="10"/>
      <c r="BQ126" s="10"/>
      <c r="BR126" s="10"/>
      <c r="BS126" s="10"/>
      <c r="BT126" s="10"/>
      <c r="BU126" s="10"/>
      <c r="BV126" s="10">
        <v>0</v>
      </c>
      <c r="BW126" s="10">
        <f t="shared" si="66"/>
        <v>0</v>
      </c>
      <c r="BX126" s="10">
        <v>0</v>
      </c>
      <c r="BY126" s="10">
        <f t="shared" si="34"/>
        <v>2</v>
      </c>
      <c r="BZ126" s="10">
        <v>0</v>
      </c>
      <c r="CA126" s="10">
        <f t="shared" si="59"/>
        <v>9</v>
      </c>
      <c r="CB126" s="10">
        <v>0</v>
      </c>
      <c r="CC126" s="10">
        <f t="shared" si="78"/>
        <v>2</v>
      </c>
      <c r="CD126" s="10"/>
      <c r="CE126" s="10"/>
      <c r="CF126" s="10"/>
      <c r="CG126" s="10"/>
      <c r="CH126" s="10"/>
      <c r="CI126" s="10"/>
      <c r="CJ126" s="10">
        <v>0</v>
      </c>
      <c r="CK126" s="10">
        <f t="shared" si="17"/>
        <v>14</v>
      </c>
      <c r="CL126" s="10"/>
      <c r="CM126" s="10"/>
      <c r="CN126" s="10"/>
      <c r="CO126" s="10"/>
      <c r="CP126" s="10"/>
      <c r="CQ126" s="10"/>
      <c r="CR126" s="10"/>
      <c r="CS126" s="10"/>
      <c r="CT126" s="10"/>
      <c r="CU126" s="10"/>
      <c r="CV126" s="10">
        <v>0</v>
      </c>
      <c r="CW126" s="10">
        <f t="shared" si="18"/>
        <v>13</v>
      </c>
      <c r="CX126" s="10"/>
      <c r="CY126" s="10"/>
      <c r="CZ126" s="10">
        <v>0</v>
      </c>
      <c r="DA126" s="10">
        <f t="shared" si="79"/>
        <v>8</v>
      </c>
      <c r="DB126" s="10">
        <v>5</v>
      </c>
      <c r="DC126" s="10">
        <f t="shared" si="50"/>
        <v>2385</v>
      </c>
      <c r="DD126" s="10">
        <v>14</v>
      </c>
      <c r="DE126" s="10">
        <f t="shared" si="67"/>
        <v>88</v>
      </c>
      <c r="DF126" s="10">
        <v>0</v>
      </c>
      <c r="DG126" s="10">
        <f t="shared" si="48"/>
        <v>0</v>
      </c>
      <c r="DH126" s="10">
        <v>2</v>
      </c>
      <c r="DI126" s="10">
        <f t="shared" si="68"/>
        <v>5</v>
      </c>
      <c r="DJ126" s="10">
        <v>0</v>
      </c>
      <c r="DK126" s="10">
        <f t="shared" si="65"/>
        <v>0</v>
      </c>
      <c r="DL126" s="10">
        <v>0</v>
      </c>
      <c r="DM126" s="10">
        <f t="shared" si="20"/>
        <v>8</v>
      </c>
      <c r="DN126" s="10">
        <v>0</v>
      </c>
      <c r="DO126" s="10">
        <f t="shared" si="60"/>
        <v>28</v>
      </c>
      <c r="DP126" s="10"/>
      <c r="DQ126" s="10"/>
      <c r="DR126" s="10"/>
      <c r="DS126" s="10"/>
      <c r="DT126" s="10">
        <v>0</v>
      </c>
      <c r="DU126" s="10">
        <f t="shared" si="11"/>
        <v>12</v>
      </c>
      <c r="DV126" s="10">
        <v>0</v>
      </c>
      <c r="DW126" s="10">
        <f t="shared" si="51"/>
        <v>1</v>
      </c>
      <c r="DX126" s="10">
        <v>0</v>
      </c>
      <c r="DY126" s="10">
        <f t="shared" si="61"/>
        <v>1</v>
      </c>
      <c r="DZ126" s="10"/>
      <c r="EA126" s="10"/>
      <c r="EB126" s="10"/>
      <c r="EC126" s="10"/>
      <c r="ED126" s="10">
        <v>12</v>
      </c>
      <c r="EE126" s="10">
        <f t="shared" si="63"/>
        <v>967</v>
      </c>
      <c r="EF126" s="10"/>
      <c r="EG126" s="10"/>
      <c r="EH126" s="10">
        <v>0</v>
      </c>
      <c r="EI126" s="10">
        <f t="shared" si="62"/>
        <v>6</v>
      </c>
      <c r="EJ126" s="10">
        <v>1</v>
      </c>
      <c r="EK126" s="10">
        <f t="shared" si="69"/>
        <v>1</v>
      </c>
      <c r="EL126" s="10">
        <v>0</v>
      </c>
      <c r="EM126" s="10">
        <f t="shared" si="38"/>
        <v>2</v>
      </c>
      <c r="EN126" s="10"/>
      <c r="EO126" s="10"/>
      <c r="EP126" s="10">
        <v>7</v>
      </c>
      <c r="EQ126" s="10">
        <f t="shared" si="45"/>
        <v>157</v>
      </c>
      <c r="ER126" s="10"/>
      <c r="ES126" s="10"/>
      <c r="ET126" s="10">
        <v>0</v>
      </c>
      <c r="EU126" s="10">
        <f t="shared" si="70"/>
        <v>0</v>
      </c>
      <c r="EV126" s="10"/>
      <c r="EW126" s="10"/>
      <c r="EX126" s="10"/>
      <c r="EY126" s="10"/>
      <c r="EZ126" s="10"/>
      <c r="FA126" s="10"/>
      <c r="FB126" s="10"/>
      <c r="FC126" s="10"/>
      <c r="FD126" s="10"/>
      <c r="FE126" s="10"/>
      <c r="FF126" s="10"/>
      <c r="FG126" s="10"/>
      <c r="FH126" s="10"/>
      <c r="FI126" s="10"/>
      <c r="FJ126" s="10"/>
      <c r="FK126" s="10"/>
      <c r="FL126" s="10">
        <v>4</v>
      </c>
      <c r="FM126" s="10">
        <f t="shared" si="46"/>
        <v>761</v>
      </c>
      <c r="FN126" s="10"/>
      <c r="FO126" s="10"/>
      <c r="FP126" s="10">
        <v>0</v>
      </c>
      <c r="FQ126" s="10">
        <f t="shared" si="41"/>
        <v>0</v>
      </c>
      <c r="FR126" s="10">
        <v>0</v>
      </c>
      <c r="FS126" s="10">
        <f t="shared" si="71"/>
        <v>0</v>
      </c>
      <c r="FT126" s="10"/>
      <c r="FU126" s="10"/>
      <c r="FV126" s="10">
        <v>0</v>
      </c>
      <c r="FW126" s="10">
        <f t="shared" si="42"/>
        <v>0</v>
      </c>
      <c r="FX126" s="10">
        <v>1</v>
      </c>
      <c r="FY126" s="10">
        <f t="shared" si="72"/>
        <v>5</v>
      </c>
      <c r="FZ126" s="10"/>
      <c r="GA126" s="10"/>
      <c r="GB126" s="10">
        <v>0</v>
      </c>
      <c r="GC126" s="10">
        <f t="shared" si="73"/>
        <v>21</v>
      </c>
      <c r="GD126" s="10"/>
      <c r="GE126" s="10"/>
      <c r="GF126" s="10">
        <v>1</v>
      </c>
      <c r="GG126" s="10">
        <f t="shared" si="6"/>
        <v>185</v>
      </c>
    </row>
    <row r="127" spans="1:189" ht="14.25" customHeight="1" x14ac:dyDescent="0.2">
      <c r="A127" s="115">
        <v>44090</v>
      </c>
      <c r="B127" s="10">
        <v>0</v>
      </c>
      <c r="C127" s="10">
        <f t="shared" si="53"/>
        <v>0</v>
      </c>
      <c r="D127" s="10">
        <v>0</v>
      </c>
      <c r="E127" s="10">
        <f t="shared" si="75"/>
        <v>11</v>
      </c>
      <c r="F127" s="10"/>
      <c r="G127" s="10">
        <f t="shared" si="9"/>
        <v>20</v>
      </c>
      <c r="H127" s="10">
        <v>0</v>
      </c>
      <c r="I127" s="10">
        <f t="shared" si="24"/>
        <v>179</v>
      </c>
      <c r="J127" s="10">
        <v>1</v>
      </c>
      <c r="K127" s="10">
        <f t="shared" si="76"/>
        <v>6</v>
      </c>
      <c r="L127" s="10">
        <v>1</v>
      </c>
      <c r="M127" s="10">
        <f t="shared" si="77"/>
        <v>6</v>
      </c>
      <c r="N127" s="10">
        <v>0</v>
      </c>
      <c r="O127" s="114">
        <f t="shared" si="29"/>
        <v>7</v>
      </c>
      <c r="P127" s="10">
        <v>0</v>
      </c>
      <c r="Q127" s="10">
        <f t="shared" si="54"/>
        <v>59</v>
      </c>
      <c r="R127" s="10"/>
      <c r="S127" s="10"/>
      <c r="T127" s="10">
        <v>0</v>
      </c>
      <c r="U127" s="10">
        <f t="shared" si="30"/>
        <v>4</v>
      </c>
      <c r="V127" s="10">
        <v>0</v>
      </c>
      <c r="W127" s="10">
        <f t="shared" si="25"/>
        <v>1</v>
      </c>
      <c r="X127" s="10">
        <v>0</v>
      </c>
      <c r="Y127" s="10">
        <f t="shared" si="55"/>
        <v>3</v>
      </c>
      <c r="Z127" s="10">
        <v>0</v>
      </c>
      <c r="AA127" s="10">
        <f t="shared" si="56"/>
        <v>2</v>
      </c>
      <c r="AB127" s="10">
        <v>0</v>
      </c>
      <c r="AC127" s="10">
        <f t="shared" si="13"/>
        <v>1</v>
      </c>
      <c r="AD127" s="10"/>
      <c r="AE127" s="10"/>
      <c r="AF127" s="10"/>
      <c r="AG127" s="10">
        <f t="shared" si="52"/>
        <v>13</v>
      </c>
      <c r="AH127" s="10">
        <v>0</v>
      </c>
      <c r="AI127" s="10">
        <f t="shared" si="57"/>
        <v>0</v>
      </c>
      <c r="AJ127" s="10">
        <v>0</v>
      </c>
      <c r="AK127" s="10">
        <f t="shared" si="14"/>
        <v>3</v>
      </c>
      <c r="AL127" s="10">
        <v>0</v>
      </c>
      <c r="AM127" s="10">
        <f t="shared" si="26"/>
        <v>5</v>
      </c>
      <c r="AN127" s="10">
        <v>3</v>
      </c>
      <c r="AO127" s="10">
        <f t="shared" si="15"/>
        <v>1307</v>
      </c>
      <c r="AP127" s="10">
        <v>1</v>
      </c>
      <c r="AQ127" s="10">
        <f t="shared" si="44"/>
        <v>107</v>
      </c>
      <c r="AR127" s="10">
        <v>0</v>
      </c>
      <c r="AS127" s="10">
        <f t="shared" si="74"/>
        <v>0</v>
      </c>
      <c r="AT127" s="10">
        <v>1</v>
      </c>
      <c r="AU127" s="10">
        <f t="shared" si="64"/>
        <v>3</v>
      </c>
      <c r="AV127" s="10">
        <v>0</v>
      </c>
      <c r="AW127" s="10">
        <f t="shared" si="27"/>
        <v>10</v>
      </c>
      <c r="AX127" s="10">
        <v>0</v>
      </c>
      <c r="AY127" s="10">
        <f t="shared" si="23"/>
        <v>11</v>
      </c>
      <c r="AZ127" s="10"/>
      <c r="BA127" s="10"/>
      <c r="BB127" s="10"/>
      <c r="BC127" s="10"/>
      <c r="BD127" s="10">
        <v>0</v>
      </c>
      <c r="BE127" s="10">
        <f t="shared" si="2"/>
        <v>60</v>
      </c>
      <c r="BF127" s="10"/>
      <c r="BG127" s="10">
        <f t="shared" si="49"/>
        <v>8</v>
      </c>
      <c r="BH127" s="10"/>
      <c r="BI127" s="10"/>
      <c r="BJ127" s="10"/>
      <c r="BK127" s="10"/>
      <c r="BL127" s="10"/>
      <c r="BM127" s="10"/>
      <c r="BN127" s="10"/>
      <c r="BO127" s="10"/>
      <c r="BP127" s="10"/>
      <c r="BQ127" s="10"/>
      <c r="BR127" s="10"/>
      <c r="BS127" s="10"/>
      <c r="BT127" s="10"/>
      <c r="BU127" s="10"/>
      <c r="BV127" s="10">
        <v>0</v>
      </c>
      <c r="BW127" s="10">
        <f t="shared" si="66"/>
        <v>0</v>
      </c>
      <c r="BX127" s="10">
        <v>0</v>
      </c>
      <c r="BY127" s="10">
        <f t="shared" si="34"/>
        <v>2</v>
      </c>
      <c r="BZ127" s="10">
        <v>0</v>
      </c>
      <c r="CA127" s="10">
        <f t="shared" si="59"/>
        <v>9</v>
      </c>
      <c r="CB127" s="10">
        <v>0</v>
      </c>
      <c r="CC127" s="10">
        <f t="shared" si="78"/>
        <v>2</v>
      </c>
      <c r="CD127" s="10"/>
      <c r="CE127" s="10"/>
      <c r="CF127" s="10"/>
      <c r="CG127" s="10"/>
      <c r="CH127" s="10"/>
      <c r="CI127" s="10"/>
      <c r="CJ127" s="10">
        <v>0</v>
      </c>
      <c r="CK127" s="10">
        <f t="shared" si="17"/>
        <v>14</v>
      </c>
      <c r="CL127" s="10"/>
      <c r="CM127" s="10"/>
      <c r="CN127" s="10"/>
      <c r="CO127" s="10"/>
      <c r="CP127" s="10"/>
      <c r="CQ127" s="10"/>
      <c r="CR127" s="10"/>
      <c r="CS127" s="10"/>
      <c r="CT127" s="10"/>
      <c r="CU127" s="10"/>
      <c r="CV127" s="10">
        <v>0</v>
      </c>
      <c r="CW127" s="10">
        <f t="shared" si="18"/>
        <v>13</v>
      </c>
      <c r="CX127" s="10"/>
      <c r="CY127" s="10"/>
      <c r="CZ127" s="10">
        <v>0</v>
      </c>
      <c r="DA127" s="10">
        <f t="shared" si="79"/>
        <v>8</v>
      </c>
      <c r="DB127" s="10">
        <v>29</v>
      </c>
      <c r="DC127" s="10">
        <f t="shared" si="50"/>
        <v>2414</v>
      </c>
      <c r="DD127" s="10">
        <v>4</v>
      </c>
      <c r="DE127" s="10">
        <f t="shared" si="67"/>
        <v>92</v>
      </c>
      <c r="DF127" s="10">
        <v>0</v>
      </c>
      <c r="DG127" s="10">
        <f t="shared" si="48"/>
        <v>0</v>
      </c>
      <c r="DH127" s="10">
        <v>0</v>
      </c>
      <c r="DI127" s="10">
        <f t="shared" si="68"/>
        <v>5</v>
      </c>
      <c r="DJ127" s="10">
        <v>0</v>
      </c>
      <c r="DK127" s="10">
        <f t="shared" si="65"/>
        <v>0</v>
      </c>
      <c r="DL127" s="10">
        <v>0</v>
      </c>
      <c r="DM127" s="10">
        <f t="shared" si="20"/>
        <v>8</v>
      </c>
      <c r="DN127" s="10">
        <v>0</v>
      </c>
      <c r="DO127" s="10">
        <f t="shared" si="60"/>
        <v>28</v>
      </c>
      <c r="DP127" s="10"/>
      <c r="DQ127" s="10"/>
      <c r="DR127" s="10"/>
      <c r="DS127" s="10"/>
      <c r="DT127" s="10">
        <v>0</v>
      </c>
      <c r="DU127" s="10">
        <f t="shared" si="11"/>
        <v>12</v>
      </c>
      <c r="DV127" s="10">
        <v>0</v>
      </c>
      <c r="DW127" s="10">
        <f t="shared" si="51"/>
        <v>1</v>
      </c>
      <c r="DX127" s="10">
        <v>0</v>
      </c>
      <c r="DY127" s="10">
        <f t="shared" si="61"/>
        <v>1</v>
      </c>
      <c r="DZ127" s="10"/>
      <c r="EA127" s="10"/>
      <c r="EB127" s="10"/>
      <c r="EC127" s="10"/>
      <c r="ED127" s="10">
        <v>4</v>
      </c>
      <c r="EE127" s="10">
        <f t="shared" si="63"/>
        <v>971</v>
      </c>
      <c r="EF127" s="10"/>
      <c r="EG127" s="10"/>
      <c r="EH127" s="10">
        <v>0</v>
      </c>
      <c r="EI127" s="10">
        <f t="shared" si="62"/>
        <v>6</v>
      </c>
      <c r="EJ127" s="10">
        <v>0</v>
      </c>
      <c r="EK127" s="10">
        <f t="shared" si="69"/>
        <v>1</v>
      </c>
      <c r="EL127" s="10">
        <v>0</v>
      </c>
      <c r="EM127" s="10">
        <f t="shared" si="38"/>
        <v>2</v>
      </c>
      <c r="EN127" s="10"/>
      <c r="EO127" s="10"/>
      <c r="EP127" s="10">
        <v>1</v>
      </c>
      <c r="EQ127" s="10">
        <f t="shared" si="45"/>
        <v>158</v>
      </c>
      <c r="ER127" s="10"/>
      <c r="ES127" s="10"/>
      <c r="ET127" s="10">
        <v>0</v>
      </c>
      <c r="EU127" s="10">
        <f t="shared" si="70"/>
        <v>0</v>
      </c>
      <c r="EV127" s="10"/>
      <c r="EW127" s="10"/>
      <c r="EX127" s="10"/>
      <c r="EY127" s="10"/>
      <c r="EZ127" s="10"/>
      <c r="FA127" s="10"/>
      <c r="FB127" s="10"/>
      <c r="FC127" s="10"/>
      <c r="FD127" s="10"/>
      <c r="FE127" s="10"/>
      <c r="FF127" s="10"/>
      <c r="FG127" s="10"/>
      <c r="FH127" s="10"/>
      <c r="FI127" s="10"/>
      <c r="FJ127" s="10"/>
      <c r="FK127" s="10"/>
      <c r="FL127" s="10">
        <v>13</v>
      </c>
      <c r="FM127" s="10">
        <f t="shared" si="46"/>
        <v>774</v>
      </c>
      <c r="FN127" s="10"/>
      <c r="FO127" s="10"/>
      <c r="FP127" s="10">
        <v>0</v>
      </c>
      <c r="FQ127" s="10">
        <f t="shared" si="41"/>
        <v>0</v>
      </c>
      <c r="FR127" s="10">
        <v>0</v>
      </c>
      <c r="FS127" s="10">
        <f t="shared" si="71"/>
        <v>0</v>
      </c>
      <c r="FT127" s="10"/>
      <c r="FU127" s="10"/>
      <c r="FV127" s="10">
        <v>0</v>
      </c>
      <c r="FW127" s="10">
        <f t="shared" si="42"/>
        <v>0</v>
      </c>
      <c r="FX127" s="10">
        <v>0</v>
      </c>
      <c r="FY127" s="10">
        <f t="shared" si="72"/>
        <v>5</v>
      </c>
      <c r="FZ127" s="10"/>
      <c r="GA127" s="10"/>
      <c r="GB127" s="10">
        <v>4</v>
      </c>
      <c r="GC127" s="10">
        <f t="shared" si="73"/>
        <v>25</v>
      </c>
      <c r="GD127" s="10"/>
      <c r="GE127" s="10"/>
      <c r="GF127" s="10">
        <v>1</v>
      </c>
      <c r="GG127" s="10">
        <f t="shared" si="6"/>
        <v>186</v>
      </c>
    </row>
    <row r="128" spans="1:189" ht="14.25" customHeight="1" x14ac:dyDescent="0.2">
      <c r="A128" s="115">
        <v>44091</v>
      </c>
      <c r="B128" s="10">
        <v>0</v>
      </c>
      <c r="C128" s="10">
        <f t="shared" si="53"/>
        <v>0</v>
      </c>
      <c r="D128" s="10">
        <v>10</v>
      </c>
      <c r="E128" s="10">
        <f t="shared" si="75"/>
        <v>21</v>
      </c>
      <c r="F128" s="10"/>
      <c r="G128" s="10">
        <f t="shared" si="9"/>
        <v>20</v>
      </c>
      <c r="H128" s="10">
        <v>0</v>
      </c>
      <c r="I128" s="10">
        <f t="shared" si="24"/>
        <v>179</v>
      </c>
      <c r="J128" s="10">
        <v>0</v>
      </c>
      <c r="K128" s="10">
        <f t="shared" si="76"/>
        <v>6</v>
      </c>
      <c r="L128" s="10">
        <v>4</v>
      </c>
      <c r="M128" s="10">
        <f t="shared" si="77"/>
        <v>10</v>
      </c>
      <c r="N128" s="10">
        <v>0</v>
      </c>
      <c r="O128" s="114">
        <f t="shared" si="29"/>
        <v>7</v>
      </c>
      <c r="P128" s="10">
        <v>0</v>
      </c>
      <c r="Q128" s="10">
        <f t="shared" si="54"/>
        <v>59</v>
      </c>
      <c r="R128" s="10"/>
      <c r="S128" s="10"/>
      <c r="T128" s="10">
        <v>0</v>
      </c>
      <c r="U128" s="10">
        <f t="shared" si="30"/>
        <v>4</v>
      </c>
      <c r="V128" s="10">
        <v>0</v>
      </c>
      <c r="W128" s="10">
        <f t="shared" si="25"/>
        <v>1</v>
      </c>
      <c r="X128" s="10">
        <v>0</v>
      </c>
      <c r="Y128" s="10">
        <f t="shared" si="55"/>
        <v>3</v>
      </c>
      <c r="Z128" s="10">
        <v>0</v>
      </c>
      <c r="AA128" s="10">
        <f t="shared" si="56"/>
        <v>2</v>
      </c>
      <c r="AB128" s="10">
        <v>0</v>
      </c>
      <c r="AC128" s="10">
        <f t="shared" si="13"/>
        <v>1</v>
      </c>
      <c r="AD128" s="10"/>
      <c r="AE128" s="10"/>
      <c r="AF128" s="10"/>
      <c r="AG128" s="10">
        <f t="shared" si="52"/>
        <v>13</v>
      </c>
      <c r="AH128" s="10">
        <v>0</v>
      </c>
      <c r="AI128" s="10">
        <f t="shared" si="57"/>
        <v>0</v>
      </c>
      <c r="AJ128" s="10">
        <v>0</v>
      </c>
      <c r="AK128" s="10">
        <f t="shared" si="14"/>
        <v>3</v>
      </c>
      <c r="AL128" s="10">
        <v>0</v>
      </c>
      <c r="AM128" s="10">
        <f t="shared" si="26"/>
        <v>5</v>
      </c>
      <c r="AN128" s="10">
        <v>6</v>
      </c>
      <c r="AO128" s="10">
        <f t="shared" si="15"/>
        <v>1313</v>
      </c>
      <c r="AP128" s="10">
        <v>0</v>
      </c>
      <c r="AQ128" s="10">
        <f t="shared" si="44"/>
        <v>107</v>
      </c>
      <c r="AR128" s="10">
        <v>0</v>
      </c>
      <c r="AS128" s="10">
        <f t="shared" si="74"/>
        <v>0</v>
      </c>
      <c r="AT128" s="10">
        <v>0</v>
      </c>
      <c r="AU128" s="10">
        <f t="shared" si="64"/>
        <v>3</v>
      </c>
      <c r="AV128" s="10">
        <v>0</v>
      </c>
      <c r="AW128" s="10">
        <f t="shared" si="27"/>
        <v>10</v>
      </c>
      <c r="AX128" s="10">
        <v>0</v>
      </c>
      <c r="AY128" s="10">
        <f t="shared" si="23"/>
        <v>11</v>
      </c>
      <c r="AZ128" s="10"/>
      <c r="BA128" s="10"/>
      <c r="BB128" s="10"/>
      <c r="BC128" s="10"/>
      <c r="BD128" s="10">
        <v>0</v>
      </c>
      <c r="BE128" s="10">
        <f t="shared" si="2"/>
        <v>60</v>
      </c>
      <c r="BF128" s="10"/>
      <c r="BG128" s="10">
        <f t="shared" si="49"/>
        <v>8</v>
      </c>
      <c r="BH128" s="10"/>
      <c r="BI128" s="10"/>
      <c r="BJ128" s="10"/>
      <c r="BK128" s="10"/>
      <c r="BL128" s="10"/>
      <c r="BM128" s="10"/>
      <c r="BN128" s="10"/>
      <c r="BO128" s="10"/>
      <c r="BP128" s="10"/>
      <c r="BQ128" s="10"/>
      <c r="BR128" s="10"/>
      <c r="BS128" s="10"/>
      <c r="BT128" s="10"/>
      <c r="BU128" s="10"/>
      <c r="BV128" s="10">
        <v>0</v>
      </c>
      <c r="BW128" s="10">
        <f t="shared" si="66"/>
        <v>0</v>
      </c>
      <c r="BX128" s="10">
        <v>0</v>
      </c>
      <c r="BY128" s="10">
        <f t="shared" si="34"/>
        <v>2</v>
      </c>
      <c r="BZ128" s="10">
        <v>0</v>
      </c>
      <c r="CA128" s="10">
        <f t="shared" si="59"/>
        <v>9</v>
      </c>
      <c r="CB128" s="10">
        <v>0</v>
      </c>
      <c r="CC128" s="10">
        <f t="shared" si="78"/>
        <v>2</v>
      </c>
      <c r="CD128" s="10"/>
      <c r="CE128" s="10"/>
      <c r="CF128" s="10"/>
      <c r="CG128" s="10"/>
      <c r="CH128" s="10"/>
      <c r="CI128" s="10"/>
      <c r="CJ128" s="10">
        <v>0</v>
      </c>
      <c r="CK128" s="10">
        <f t="shared" si="17"/>
        <v>14</v>
      </c>
      <c r="CL128" s="10"/>
      <c r="CM128" s="10"/>
      <c r="CN128" s="10"/>
      <c r="CO128" s="10"/>
      <c r="CP128" s="10"/>
      <c r="CQ128" s="10"/>
      <c r="CR128" s="10"/>
      <c r="CS128" s="10"/>
      <c r="CT128" s="10"/>
      <c r="CU128" s="10"/>
      <c r="CV128" s="10">
        <v>0</v>
      </c>
      <c r="CW128" s="10">
        <f t="shared" si="18"/>
        <v>13</v>
      </c>
      <c r="CX128" s="10"/>
      <c r="CY128" s="10"/>
      <c r="CZ128" s="10">
        <v>1</v>
      </c>
      <c r="DA128" s="10">
        <f t="shared" si="79"/>
        <v>9</v>
      </c>
      <c r="DB128" s="10">
        <v>13</v>
      </c>
      <c r="DC128" s="10">
        <f t="shared" si="50"/>
        <v>2427</v>
      </c>
      <c r="DD128" s="10">
        <v>0</v>
      </c>
      <c r="DE128" s="10">
        <f t="shared" si="67"/>
        <v>92</v>
      </c>
      <c r="DF128" s="10">
        <v>6</v>
      </c>
      <c r="DG128" s="10">
        <f t="shared" si="48"/>
        <v>6</v>
      </c>
      <c r="DH128" s="10">
        <v>1</v>
      </c>
      <c r="DI128" s="10">
        <f t="shared" si="68"/>
        <v>6</v>
      </c>
      <c r="DJ128" s="10">
        <v>0</v>
      </c>
      <c r="DK128" s="10">
        <f t="shared" si="65"/>
        <v>0</v>
      </c>
      <c r="DL128" s="10">
        <v>0</v>
      </c>
      <c r="DM128" s="10">
        <f t="shared" si="20"/>
        <v>8</v>
      </c>
      <c r="DN128" s="10">
        <v>0</v>
      </c>
      <c r="DO128" s="10">
        <f t="shared" si="60"/>
        <v>28</v>
      </c>
      <c r="DP128" s="10"/>
      <c r="DQ128" s="10"/>
      <c r="DR128" s="10"/>
      <c r="DS128" s="10"/>
      <c r="DT128" s="10">
        <v>0</v>
      </c>
      <c r="DU128" s="10">
        <f t="shared" si="11"/>
        <v>12</v>
      </c>
      <c r="DV128" s="10">
        <v>0</v>
      </c>
      <c r="DW128" s="10">
        <f t="shared" si="51"/>
        <v>1</v>
      </c>
      <c r="DX128" s="10">
        <v>0</v>
      </c>
      <c r="DY128" s="10">
        <f t="shared" si="61"/>
        <v>1</v>
      </c>
      <c r="DZ128" s="10"/>
      <c r="EA128" s="10"/>
      <c r="EB128" s="10"/>
      <c r="EC128" s="10"/>
      <c r="ED128" s="10">
        <v>5</v>
      </c>
      <c r="EE128" s="10">
        <f t="shared" si="63"/>
        <v>976</v>
      </c>
      <c r="EF128" s="10"/>
      <c r="EG128" s="10"/>
      <c r="EH128" s="10">
        <v>0</v>
      </c>
      <c r="EI128" s="10">
        <f t="shared" si="62"/>
        <v>6</v>
      </c>
      <c r="EJ128" s="10">
        <v>0</v>
      </c>
      <c r="EK128" s="10">
        <f t="shared" si="69"/>
        <v>1</v>
      </c>
      <c r="EL128" s="10">
        <v>0</v>
      </c>
      <c r="EM128" s="10">
        <f t="shared" si="38"/>
        <v>2</v>
      </c>
      <c r="EN128" s="10"/>
      <c r="EO128" s="10"/>
      <c r="EP128" s="10">
        <v>4</v>
      </c>
      <c r="EQ128" s="10">
        <f t="shared" si="45"/>
        <v>162</v>
      </c>
      <c r="ER128" s="10"/>
      <c r="ES128" s="10"/>
      <c r="ET128" s="10">
        <v>0</v>
      </c>
      <c r="EU128" s="10">
        <f t="shared" si="70"/>
        <v>0</v>
      </c>
      <c r="EV128" s="10"/>
      <c r="EW128" s="10"/>
      <c r="EX128" s="10"/>
      <c r="EY128" s="10"/>
      <c r="EZ128" s="10"/>
      <c r="FA128" s="10"/>
      <c r="FB128" s="10"/>
      <c r="FC128" s="10"/>
      <c r="FD128" s="10"/>
      <c r="FE128" s="10"/>
      <c r="FF128" s="10"/>
      <c r="FG128" s="10"/>
      <c r="FH128" s="10"/>
      <c r="FI128" s="10"/>
      <c r="FJ128" s="10"/>
      <c r="FK128" s="10"/>
      <c r="FL128" s="10">
        <v>9</v>
      </c>
      <c r="FM128" s="10">
        <f t="shared" si="46"/>
        <v>783</v>
      </c>
      <c r="FN128" s="10"/>
      <c r="FO128" s="10"/>
      <c r="FP128" s="10">
        <v>0</v>
      </c>
      <c r="FQ128" s="10">
        <f t="shared" si="41"/>
        <v>0</v>
      </c>
      <c r="FR128" s="10">
        <v>0</v>
      </c>
      <c r="FS128" s="10">
        <f t="shared" si="71"/>
        <v>0</v>
      </c>
      <c r="FT128" s="10"/>
      <c r="FU128" s="10"/>
      <c r="FV128" s="10">
        <v>0</v>
      </c>
      <c r="FW128" s="10">
        <f t="shared" si="42"/>
        <v>0</v>
      </c>
      <c r="FX128" s="10">
        <v>2</v>
      </c>
      <c r="FY128" s="10">
        <f t="shared" si="72"/>
        <v>7</v>
      </c>
      <c r="FZ128" s="10"/>
      <c r="GA128" s="10"/>
      <c r="GB128" s="10">
        <v>0</v>
      </c>
      <c r="GC128" s="10">
        <f t="shared" si="73"/>
        <v>25</v>
      </c>
      <c r="GD128" s="10"/>
      <c r="GE128" s="10"/>
      <c r="GF128" s="10">
        <v>1</v>
      </c>
      <c r="GG128" s="10">
        <f t="shared" si="6"/>
        <v>187</v>
      </c>
    </row>
    <row r="129" spans="1:189" ht="14.25" customHeight="1" x14ac:dyDescent="0.2">
      <c r="A129" s="115">
        <v>44092</v>
      </c>
      <c r="B129" s="10">
        <v>0</v>
      </c>
      <c r="C129" s="10">
        <f t="shared" si="53"/>
        <v>0</v>
      </c>
      <c r="D129" s="10">
        <v>11</v>
      </c>
      <c r="E129" s="10">
        <f t="shared" si="75"/>
        <v>32</v>
      </c>
      <c r="F129" s="10"/>
      <c r="G129" s="10">
        <f t="shared" si="9"/>
        <v>20</v>
      </c>
      <c r="H129" s="10">
        <v>2</v>
      </c>
      <c r="I129" s="10">
        <f t="shared" si="24"/>
        <v>181</v>
      </c>
      <c r="J129" s="10">
        <v>1</v>
      </c>
      <c r="K129" s="10">
        <f t="shared" si="76"/>
        <v>7</v>
      </c>
      <c r="L129" s="10">
        <v>0</v>
      </c>
      <c r="M129" s="10">
        <f t="shared" si="77"/>
        <v>10</v>
      </c>
      <c r="N129" s="10">
        <v>0</v>
      </c>
      <c r="O129" s="114">
        <f t="shared" si="29"/>
        <v>7</v>
      </c>
      <c r="P129" s="10">
        <v>0</v>
      </c>
      <c r="Q129" s="10">
        <f t="shared" si="54"/>
        <v>59</v>
      </c>
      <c r="R129" s="10"/>
      <c r="S129" s="10"/>
      <c r="T129" s="10">
        <v>0</v>
      </c>
      <c r="U129" s="10">
        <f t="shared" si="30"/>
        <v>4</v>
      </c>
      <c r="V129" s="10">
        <v>0</v>
      </c>
      <c r="W129" s="10">
        <f t="shared" si="25"/>
        <v>1</v>
      </c>
      <c r="X129" s="10">
        <v>0</v>
      </c>
      <c r="Y129" s="10">
        <f t="shared" si="55"/>
        <v>3</v>
      </c>
      <c r="Z129" s="10">
        <v>0</v>
      </c>
      <c r="AA129" s="10">
        <f t="shared" si="56"/>
        <v>2</v>
      </c>
      <c r="AB129" s="10">
        <v>0</v>
      </c>
      <c r="AC129" s="10">
        <f t="shared" si="13"/>
        <v>1</v>
      </c>
      <c r="AD129" s="10"/>
      <c r="AE129" s="10"/>
      <c r="AF129" s="10"/>
      <c r="AG129" s="10">
        <f t="shared" si="52"/>
        <v>13</v>
      </c>
      <c r="AH129" s="10">
        <v>0</v>
      </c>
      <c r="AI129" s="10">
        <f t="shared" si="57"/>
        <v>0</v>
      </c>
      <c r="AJ129" s="10">
        <v>0</v>
      </c>
      <c r="AK129" s="10">
        <f t="shared" si="14"/>
        <v>3</v>
      </c>
      <c r="AL129" s="10">
        <v>0</v>
      </c>
      <c r="AM129" s="10">
        <f t="shared" si="26"/>
        <v>5</v>
      </c>
      <c r="AN129" s="10">
        <v>12</v>
      </c>
      <c r="AO129" s="10">
        <f t="shared" si="15"/>
        <v>1325</v>
      </c>
      <c r="AP129" s="10">
        <v>0</v>
      </c>
      <c r="AQ129" s="10">
        <f t="shared" si="44"/>
        <v>107</v>
      </c>
      <c r="AR129" s="10">
        <v>0</v>
      </c>
      <c r="AS129" s="10">
        <f t="shared" si="74"/>
        <v>0</v>
      </c>
      <c r="AT129" s="10">
        <v>0</v>
      </c>
      <c r="AU129" s="10">
        <f t="shared" si="64"/>
        <v>3</v>
      </c>
      <c r="AV129" s="10">
        <v>0</v>
      </c>
      <c r="AW129" s="10">
        <f t="shared" si="27"/>
        <v>10</v>
      </c>
      <c r="AX129" s="10">
        <v>0</v>
      </c>
      <c r="AY129" s="10">
        <f t="shared" si="23"/>
        <v>11</v>
      </c>
      <c r="AZ129" s="10"/>
      <c r="BA129" s="10"/>
      <c r="BB129" s="10"/>
      <c r="BC129" s="10"/>
      <c r="BD129" s="10">
        <v>0</v>
      </c>
      <c r="BE129" s="10">
        <f t="shared" si="2"/>
        <v>60</v>
      </c>
      <c r="BF129" s="10"/>
      <c r="BG129" s="10">
        <f t="shared" si="49"/>
        <v>8</v>
      </c>
      <c r="BH129" s="10"/>
      <c r="BI129" s="10"/>
      <c r="BJ129" s="10"/>
      <c r="BK129" s="10"/>
      <c r="BL129" s="10"/>
      <c r="BM129" s="10"/>
      <c r="BN129" s="10"/>
      <c r="BO129" s="10"/>
      <c r="BP129" s="10"/>
      <c r="BQ129" s="10"/>
      <c r="BR129" s="10"/>
      <c r="BS129" s="10"/>
      <c r="BT129" s="10"/>
      <c r="BU129" s="10"/>
      <c r="BV129" s="10">
        <v>0</v>
      </c>
      <c r="BW129" s="10">
        <f t="shared" si="66"/>
        <v>0</v>
      </c>
      <c r="BX129" s="10">
        <v>0</v>
      </c>
      <c r="BY129" s="10">
        <f t="shared" si="34"/>
        <v>2</v>
      </c>
      <c r="BZ129" s="10">
        <v>0</v>
      </c>
      <c r="CA129" s="10">
        <f t="shared" si="59"/>
        <v>9</v>
      </c>
      <c r="CB129" s="10">
        <v>0</v>
      </c>
      <c r="CC129" s="10">
        <f t="shared" si="78"/>
        <v>2</v>
      </c>
      <c r="CD129" s="10"/>
      <c r="CE129" s="10"/>
      <c r="CF129" s="10"/>
      <c r="CG129" s="10"/>
      <c r="CH129" s="10"/>
      <c r="CI129" s="10"/>
      <c r="CJ129" s="10">
        <v>3</v>
      </c>
      <c r="CK129" s="10">
        <f t="shared" si="17"/>
        <v>17</v>
      </c>
      <c r="CL129" s="10"/>
      <c r="CM129" s="10"/>
      <c r="CN129" s="10"/>
      <c r="CO129" s="10"/>
      <c r="CP129" s="10"/>
      <c r="CQ129" s="10"/>
      <c r="CR129" s="10"/>
      <c r="CS129" s="10"/>
      <c r="CT129" s="10"/>
      <c r="CU129" s="10"/>
      <c r="CV129" s="10">
        <v>0</v>
      </c>
      <c r="CW129" s="10">
        <f t="shared" si="18"/>
        <v>13</v>
      </c>
      <c r="CX129" s="10"/>
      <c r="CY129" s="10"/>
      <c r="CZ129" s="10">
        <v>3</v>
      </c>
      <c r="DA129" s="10">
        <f t="shared" si="79"/>
        <v>12</v>
      </c>
      <c r="DB129" s="10">
        <v>11</v>
      </c>
      <c r="DC129" s="10">
        <f t="shared" si="50"/>
        <v>2438</v>
      </c>
      <c r="DD129" s="10">
        <v>12</v>
      </c>
      <c r="DE129" s="10">
        <f t="shared" si="67"/>
        <v>104</v>
      </c>
      <c r="DF129" s="10">
        <v>0</v>
      </c>
      <c r="DG129" s="10">
        <f t="shared" si="48"/>
        <v>6</v>
      </c>
      <c r="DH129" s="10">
        <v>0</v>
      </c>
      <c r="DI129" s="10">
        <f t="shared" si="68"/>
        <v>6</v>
      </c>
      <c r="DJ129" s="10">
        <v>0</v>
      </c>
      <c r="DK129" s="10">
        <f t="shared" si="65"/>
        <v>0</v>
      </c>
      <c r="DL129" s="10">
        <v>0</v>
      </c>
      <c r="DM129" s="10">
        <f t="shared" si="20"/>
        <v>8</v>
      </c>
      <c r="DN129" s="10">
        <v>0</v>
      </c>
      <c r="DO129" s="10">
        <f t="shared" si="60"/>
        <v>28</v>
      </c>
      <c r="DP129" s="10"/>
      <c r="DQ129" s="10"/>
      <c r="DR129" s="10"/>
      <c r="DS129" s="10"/>
      <c r="DT129" s="10">
        <v>0</v>
      </c>
      <c r="DU129" s="10">
        <f t="shared" si="11"/>
        <v>12</v>
      </c>
      <c r="DV129" s="10">
        <v>0</v>
      </c>
      <c r="DW129" s="10">
        <f t="shared" si="51"/>
        <v>1</v>
      </c>
      <c r="DX129" s="10">
        <v>0</v>
      </c>
      <c r="DY129" s="10">
        <f t="shared" si="61"/>
        <v>1</v>
      </c>
      <c r="DZ129" s="10"/>
      <c r="EA129" s="10"/>
      <c r="EB129" s="10"/>
      <c r="EC129" s="10"/>
      <c r="ED129" s="10">
        <v>10</v>
      </c>
      <c r="EE129" s="10">
        <f t="shared" si="63"/>
        <v>986</v>
      </c>
      <c r="EF129" s="10"/>
      <c r="EG129" s="10"/>
      <c r="EH129" s="10">
        <v>0</v>
      </c>
      <c r="EI129" s="10">
        <f t="shared" si="62"/>
        <v>6</v>
      </c>
      <c r="EJ129" s="10">
        <v>0</v>
      </c>
      <c r="EK129" s="10">
        <f t="shared" si="69"/>
        <v>1</v>
      </c>
      <c r="EL129" s="10">
        <v>0</v>
      </c>
      <c r="EM129" s="10">
        <f t="shared" si="38"/>
        <v>2</v>
      </c>
      <c r="EN129" s="10"/>
      <c r="EO129" s="10"/>
      <c r="EP129" s="10">
        <v>8</v>
      </c>
      <c r="EQ129" s="10">
        <f t="shared" si="45"/>
        <v>170</v>
      </c>
      <c r="ER129" s="10"/>
      <c r="ES129" s="10"/>
      <c r="ET129" s="10">
        <v>0</v>
      </c>
      <c r="EU129" s="10">
        <f t="shared" si="70"/>
        <v>0</v>
      </c>
      <c r="EV129" s="10"/>
      <c r="EW129" s="10"/>
      <c r="EX129" s="10"/>
      <c r="EY129" s="10"/>
      <c r="EZ129" s="10"/>
      <c r="FA129" s="10"/>
      <c r="FB129" s="10"/>
      <c r="FC129" s="10"/>
      <c r="FD129" s="10"/>
      <c r="FE129" s="10"/>
      <c r="FF129" s="10"/>
      <c r="FG129" s="10"/>
      <c r="FH129" s="10"/>
      <c r="FI129" s="10"/>
      <c r="FJ129" s="10"/>
      <c r="FK129" s="10"/>
      <c r="FL129" s="10">
        <v>10</v>
      </c>
      <c r="FM129" s="10">
        <f t="shared" si="46"/>
        <v>793</v>
      </c>
      <c r="FN129" s="10"/>
      <c r="FO129" s="10"/>
      <c r="FP129" s="10">
        <v>0</v>
      </c>
      <c r="FQ129" s="10">
        <f t="shared" si="41"/>
        <v>0</v>
      </c>
      <c r="FR129" s="10">
        <v>0</v>
      </c>
      <c r="FS129" s="10">
        <f t="shared" si="71"/>
        <v>0</v>
      </c>
      <c r="FT129" s="10"/>
      <c r="FU129" s="10"/>
      <c r="FV129" s="10">
        <v>0</v>
      </c>
      <c r="FW129" s="10">
        <f t="shared" si="42"/>
        <v>0</v>
      </c>
      <c r="FX129" s="10">
        <v>0</v>
      </c>
      <c r="FY129" s="10">
        <f t="shared" si="72"/>
        <v>7</v>
      </c>
      <c r="FZ129" s="10"/>
      <c r="GA129" s="10"/>
      <c r="GB129" s="10">
        <v>0</v>
      </c>
      <c r="GC129" s="10">
        <f t="shared" si="73"/>
        <v>25</v>
      </c>
      <c r="GD129" s="10"/>
      <c r="GE129" s="10"/>
      <c r="GF129" s="10">
        <v>0</v>
      </c>
      <c r="GG129" s="10">
        <f t="shared" si="6"/>
        <v>187</v>
      </c>
    </row>
    <row r="130" spans="1:189" ht="14.25" customHeight="1" x14ac:dyDescent="0.2">
      <c r="A130" s="115">
        <v>44093</v>
      </c>
      <c r="B130" s="10"/>
      <c r="C130" s="10">
        <f t="shared" si="53"/>
        <v>0</v>
      </c>
      <c r="D130" s="10"/>
      <c r="E130" s="10">
        <f t="shared" si="75"/>
        <v>32</v>
      </c>
      <c r="F130" s="10"/>
      <c r="G130" s="10">
        <f t="shared" si="9"/>
        <v>20</v>
      </c>
      <c r="H130" s="10"/>
      <c r="I130" s="10">
        <f t="shared" si="24"/>
        <v>181</v>
      </c>
      <c r="J130" s="10"/>
      <c r="K130" s="10">
        <f t="shared" si="76"/>
        <v>7</v>
      </c>
      <c r="L130" s="10"/>
      <c r="M130" s="10">
        <f t="shared" si="77"/>
        <v>10</v>
      </c>
      <c r="N130" s="10"/>
      <c r="O130" s="114">
        <f t="shared" si="29"/>
        <v>7</v>
      </c>
      <c r="P130" s="10"/>
      <c r="Q130" s="10">
        <f t="shared" si="54"/>
        <v>59</v>
      </c>
      <c r="R130" s="10"/>
      <c r="S130" s="10"/>
      <c r="T130" s="10"/>
      <c r="U130" s="10">
        <f t="shared" si="30"/>
        <v>4</v>
      </c>
      <c r="V130" s="10"/>
      <c r="W130" s="10">
        <f t="shared" si="25"/>
        <v>1</v>
      </c>
      <c r="X130" s="10"/>
      <c r="Y130" s="10">
        <f t="shared" si="55"/>
        <v>3</v>
      </c>
      <c r="Z130" s="10"/>
      <c r="AA130" s="10">
        <f t="shared" si="56"/>
        <v>2</v>
      </c>
      <c r="AB130" s="10"/>
      <c r="AC130" s="10">
        <f t="shared" si="13"/>
        <v>1</v>
      </c>
      <c r="AD130" s="10"/>
      <c r="AE130" s="10"/>
      <c r="AF130" s="10"/>
      <c r="AG130" s="10">
        <f t="shared" si="52"/>
        <v>13</v>
      </c>
      <c r="AH130" s="10"/>
      <c r="AI130" s="10">
        <f t="shared" si="57"/>
        <v>0</v>
      </c>
      <c r="AJ130" s="10"/>
      <c r="AK130" s="10">
        <f t="shared" si="14"/>
        <v>3</v>
      </c>
      <c r="AL130" s="10"/>
      <c r="AM130" s="10">
        <f t="shared" si="26"/>
        <v>5</v>
      </c>
      <c r="AN130" s="10"/>
      <c r="AO130" s="10">
        <f t="shared" si="15"/>
        <v>1325</v>
      </c>
      <c r="AP130" s="10"/>
      <c r="AQ130" s="10">
        <f t="shared" si="44"/>
        <v>107</v>
      </c>
      <c r="AR130" s="10"/>
      <c r="AS130" s="10">
        <f t="shared" si="74"/>
        <v>0</v>
      </c>
      <c r="AT130" s="10"/>
      <c r="AU130" s="10">
        <f t="shared" si="64"/>
        <v>3</v>
      </c>
      <c r="AV130" s="10"/>
      <c r="AW130" s="10">
        <f t="shared" si="27"/>
        <v>10</v>
      </c>
      <c r="AX130" s="10"/>
      <c r="AY130" s="10">
        <f t="shared" si="23"/>
        <v>11</v>
      </c>
      <c r="AZ130" s="10"/>
      <c r="BA130" s="10"/>
      <c r="BB130" s="10"/>
      <c r="BC130" s="10"/>
      <c r="BD130" s="10"/>
      <c r="BE130" s="10">
        <f t="shared" si="2"/>
        <v>60</v>
      </c>
      <c r="BF130" s="10"/>
      <c r="BG130" s="10">
        <f t="shared" si="49"/>
        <v>8</v>
      </c>
      <c r="BH130" s="10"/>
      <c r="BI130" s="10"/>
      <c r="BJ130" s="10"/>
      <c r="BK130" s="10"/>
      <c r="BL130" s="10"/>
      <c r="BM130" s="10"/>
      <c r="BN130" s="10"/>
      <c r="BO130" s="10"/>
      <c r="BP130" s="10"/>
      <c r="BQ130" s="10"/>
      <c r="BR130" s="10"/>
      <c r="BS130" s="10"/>
      <c r="BT130" s="10"/>
      <c r="BU130" s="10"/>
      <c r="BV130" s="10"/>
      <c r="BW130" s="10">
        <f t="shared" si="66"/>
        <v>0</v>
      </c>
      <c r="BX130" s="10"/>
      <c r="BY130" s="10">
        <f t="shared" si="34"/>
        <v>2</v>
      </c>
      <c r="BZ130" s="10"/>
      <c r="CA130" s="10">
        <f t="shared" si="59"/>
        <v>9</v>
      </c>
      <c r="CB130" s="10"/>
      <c r="CC130" s="10">
        <f t="shared" si="78"/>
        <v>2</v>
      </c>
      <c r="CD130" s="10"/>
      <c r="CE130" s="10"/>
      <c r="CF130" s="10"/>
      <c r="CG130" s="10"/>
      <c r="CH130" s="10"/>
      <c r="CI130" s="10"/>
      <c r="CJ130" s="10"/>
      <c r="CK130" s="10">
        <f t="shared" si="17"/>
        <v>17</v>
      </c>
      <c r="CL130" s="10"/>
      <c r="CM130" s="10"/>
      <c r="CN130" s="10"/>
      <c r="CO130" s="10"/>
      <c r="CP130" s="10"/>
      <c r="CQ130" s="10"/>
      <c r="CR130" s="10"/>
      <c r="CS130" s="10"/>
      <c r="CT130" s="10"/>
      <c r="CU130" s="10"/>
      <c r="CV130" s="10"/>
      <c r="CW130" s="10">
        <f t="shared" si="18"/>
        <v>13</v>
      </c>
      <c r="CX130" s="10"/>
      <c r="CY130" s="10"/>
      <c r="CZ130" s="10"/>
      <c r="DA130" s="10">
        <f t="shared" si="79"/>
        <v>12</v>
      </c>
      <c r="DB130" s="10"/>
      <c r="DC130" s="10">
        <f t="shared" si="50"/>
        <v>2438</v>
      </c>
      <c r="DD130" s="10"/>
      <c r="DE130" s="10">
        <f t="shared" si="67"/>
        <v>104</v>
      </c>
      <c r="DF130" s="10"/>
      <c r="DG130" s="10">
        <f t="shared" si="48"/>
        <v>6</v>
      </c>
      <c r="DH130" s="10"/>
      <c r="DI130" s="10">
        <f t="shared" si="68"/>
        <v>6</v>
      </c>
      <c r="DJ130" s="10"/>
      <c r="DK130" s="10">
        <f t="shared" si="65"/>
        <v>0</v>
      </c>
      <c r="DL130" s="10"/>
      <c r="DM130" s="10">
        <f t="shared" si="20"/>
        <v>8</v>
      </c>
      <c r="DN130" s="10"/>
      <c r="DO130" s="10">
        <f t="shared" si="60"/>
        <v>28</v>
      </c>
      <c r="DP130" s="10"/>
      <c r="DQ130" s="10"/>
      <c r="DR130" s="10"/>
      <c r="DS130" s="10"/>
      <c r="DT130" s="10"/>
      <c r="DU130" s="10">
        <f t="shared" si="11"/>
        <v>12</v>
      </c>
      <c r="DV130" s="10"/>
      <c r="DW130" s="10">
        <f t="shared" si="51"/>
        <v>1</v>
      </c>
      <c r="DX130" s="10"/>
      <c r="DY130" s="10">
        <f t="shared" si="61"/>
        <v>1</v>
      </c>
      <c r="DZ130" s="10"/>
      <c r="EA130" s="10"/>
      <c r="EB130" s="10"/>
      <c r="EC130" s="10"/>
      <c r="ED130" s="10"/>
      <c r="EE130" s="10">
        <f t="shared" si="63"/>
        <v>986</v>
      </c>
      <c r="EF130" s="10"/>
      <c r="EG130" s="10"/>
      <c r="EH130" s="10"/>
      <c r="EI130" s="10">
        <f t="shared" si="62"/>
        <v>6</v>
      </c>
      <c r="EJ130" s="10"/>
      <c r="EK130" s="10">
        <f t="shared" si="69"/>
        <v>1</v>
      </c>
      <c r="EL130" s="10"/>
      <c r="EM130" s="10">
        <f t="shared" si="38"/>
        <v>2</v>
      </c>
      <c r="EN130" s="10"/>
      <c r="EO130" s="10"/>
      <c r="EP130" s="10"/>
      <c r="EQ130" s="10">
        <f t="shared" si="45"/>
        <v>170</v>
      </c>
      <c r="ER130" s="10"/>
      <c r="ES130" s="10"/>
      <c r="ET130" s="10"/>
      <c r="EU130" s="10">
        <f t="shared" si="70"/>
        <v>0</v>
      </c>
      <c r="EV130" s="10"/>
      <c r="EW130" s="10"/>
      <c r="EX130" s="10"/>
      <c r="EY130" s="10"/>
      <c r="EZ130" s="10"/>
      <c r="FA130" s="10"/>
      <c r="FB130" s="10"/>
      <c r="FC130" s="10"/>
      <c r="FD130" s="10"/>
      <c r="FE130" s="10"/>
      <c r="FF130" s="10"/>
      <c r="FG130" s="10"/>
      <c r="FH130" s="10"/>
      <c r="FI130" s="10"/>
      <c r="FJ130" s="10"/>
      <c r="FK130" s="10"/>
      <c r="FL130" s="10"/>
      <c r="FM130" s="10">
        <f t="shared" si="46"/>
        <v>793</v>
      </c>
      <c r="FN130" s="10"/>
      <c r="FO130" s="10"/>
      <c r="FP130" s="10"/>
      <c r="FQ130" s="10">
        <f t="shared" si="41"/>
        <v>0</v>
      </c>
      <c r="FR130" s="10"/>
      <c r="FS130" s="10">
        <f t="shared" si="71"/>
        <v>0</v>
      </c>
      <c r="FT130" s="10"/>
      <c r="FU130" s="10"/>
      <c r="FV130" s="10"/>
      <c r="FW130" s="10">
        <f t="shared" si="42"/>
        <v>0</v>
      </c>
      <c r="FX130" s="10"/>
      <c r="FY130" s="10">
        <f t="shared" si="72"/>
        <v>7</v>
      </c>
      <c r="FZ130" s="10"/>
      <c r="GA130" s="10"/>
      <c r="GB130" s="10"/>
      <c r="GC130" s="10">
        <f t="shared" si="73"/>
        <v>25</v>
      </c>
      <c r="GD130" s="10"/>
      <c r="GE130" s="10"/>
      <c r="GF130" s="10"/>
      <c r="GG130" s="10">
        <f t="shared" si="6"/>
        <v>187</v>
      </c>
    </row>
    <row r="131" spans="1:189" ht="14.25" customHeight="1" x14ac:dyDescent="0.2">
      <c r="A131" s="115">
        <v>44094</v>
      </c>
      <c r="B131" s="10"/>
      <c r="C131" s="10">
        <f t="shared" si="53"/>
        <v>0</v>
      </c>
      <c r="D131" s="10"/>
      <c r="E131" s="10">
        <f t="shared" si="75"/>
        <v>32</v>
      </c>
      <c r="F131" s="10"/>
      <c r="G131" s="10">
        <f t="shared" si="9"/>
        <v>20</v>
      </c>
      <c r="H131" s="10"/>
      <c r="I131" s="10">
        <f t="shared" si="24"/>
        <v>181</v>
      </c>
      <c r="J131" s="10"/>
      <c r="K131" s="10">
        <f t="shared" si="76"/>
        <v>7</v>
      </c>
      <c r="L131" s="10"/>
      <c r="M131" s="10">
        <f t="shared" si="77"/>
        <v>10</v>
      </c>
      <c r="N131" s="10"/>
      <c r="O131" s="114">
        <f t="shared" si="29"/>
        <v>7</v>
      </c>
      <c r="P131" s="10"/>
      <c r="Q131" s="10">
        <f t="shared" si="54"/>
        <v>59</v>
      </c>
      <c r="R131" s="10"/>
      <c r="S131" s="10"/>
      <c r="T131" s="10"/>
      <c r="U131" s="10">
        <f t="shared" si="30"/>
        <v>4</v>
      </c>
      <c r="V131" s="10"/>
      <c r="W131" s="10">
        <f t="shared" si="25"/>
        <v>1</v>
      </c>
      <c r="X131" s="10"/>
      <c r="Y131" s="10">
        <f t="shared" si="55"/>
        <v>3</v>
      </c>
      <c r="Z131" s="10"/>
      <c r="AA131" s="10">
        <f t="shared" si="56"/>
        <v>2</v>
      </c>
      <c r="AB131" s="10"/>
      <c r="AC131" s="10">
        <f t="shared" si="13"/>
        <v>1</v>
      </c>
      <c r="AD131" s="10"/>
      <c r="AE131" s="10"/>
      <c r="AF131" s="10"/>
      <c r="AG131" s="10">
        <f t="shared" si="52"/>
        <v>13</v>
      </c>
      <c r="AH131" s="10"/>
      <c r="AI131" s="10">
        <f t="shared" si="57"/>
        <v>0</v>
      </c>
      <c r="AJ131" s="10"/>
      <c r="AK131" s="10">
        <f t="shared" si="14"/>
        <v>3</v>
      </c>
      <c r="AL131" s="10"/>
      <c r="AM131" s="10">
        <f t="shared" si="26"/>
        <v>5</v>
      </c>
      <c r="AN131" s="10"/>
      <c r="AO131" s="10">
        <f t="shared" si="15"/>
        <v>1325</v>
      </c>
      <c r="AP131" s="10"/>
      <c r="AQ131" s="10">
        <f t="shared" si="44"/>
        <v>107</v>
      </c>
      <c r="AR131" s="10"/>
      <c r="AS131" s="10">
        <f t="shared" si="74"/>
        <v>0</v>
      </c>
      <c r="AT131" s="10"/>
      <c r="AU131" s="10">
        <f t="shared" si="64"/>
        <v>3</v>
      </c>
      <c r="AV131" s="10"/>
      <c r="AW131" s="10">
        <f t="shared" si="27"/>
        <v>10</v>
      </c>
      <c r="AX131" s="10"/>
      <c r="AY131" s="10">
        <f t="shared" si="23"/>
        <v>11</v>
      </c>
      <c r="AZ131" s="10"/>
      <c r="BA131" s="10"/>
      <c r="BB131" s="10"/>
      <c r="BC131" s="10"/>
      <c r="BD131" s="10"/>
      <c r="BE131" s="10">
        <f t="shared" si="2"/>
        <v>60</v>
      </c>
      <c r="BF131" s="10"/>
      <c r="BG131" s="10">
        <f t="shared" si="49"/>
        <v>8</v>
      </c>
      <c r="BH131" s="10"/>
      <c r="BI131" s="10"/>
      <c r="BJ131" s="10"/>
      <c r="BK131" s="10"/>
      <c r="BL131" s="10"/>
      <c r="BM131" s="10"/>
      <c r="BN131" s="10"/>
      <c r="BO131" s="10"/>
      <c r="BP131" s="10"/>
      <c r="BQ131" s="10"/>
      <c r="BR131" s="10"/>
      <c r="BS131" s="10"/>
      <c r="BT131" s="10"/>
      <c r="BU131" s="10"/>
      <c r="BV131" s="10"/>
      <c r="BW131" s="10">
        <f t="shared" si="66"/>
        <v>0</v>
      </c>
      <c r="BX131" s="10"/>
      <c r="BY131" s="10">
        <f t="shared" si="34"/>
        <v>2</v>
      </c>
      <c r="BZ131" s="10"/>
      <c r="CA131" s="10">
        <f t="shared" si="59"/>
        <v>9</v>
      </c>
      <c r="CB131" s="10"/>
      <c r="CC131" s="10">
        <f t="shared" si="78"/>
        <v>2</v>
      </c>
      <c r="CD131" s="10"/>
      <c r="CE131" s="10"/>
      <c r="CF131" s="10"/>
      <c r="CG131" s="10"/>
      <c r="CH131" s="10"/>
      <c r="CI131" s="10"/>
      <c r="CJ131" s="10"/>
      <c r="CK131" s="10">
        <f t="shared" si="17"/>
        <v>17</v>
      </c>
      <c r="CL131" s="10"/>
      <c r="CM131" s="10"/>
      <c r="CN131" s="10"/>
      <c r="CO131" s="10"/>
      <c r="CP131" s="10"/>
      <c r="CQ131" s="10"/>
      <c r="CR131" s="10"/>
      <c r="CS131" s="10"/>
      <c r="CT131" s="10"/>
      <c r="CU131" s="10"/>
      <c r="CV131" s="10"/>
      <c r="CW131" s="10">
        <f t="shared" si="18"/>
        <v>13</v>
      </c>
      <c r="CX131" s="10"/>
      <c r="CY131" s="10"/>
      <c r="CZ131" s="10"/>
      <c r="DA131" s="10">
        <f t="shared" si="79"/>
        <v>12</v>
      </c>
      <c r="DB131" s="10"/>
      <c r="DC131" s="10">
        <f t="shared" ref="DC131:DC140" si="80">SUM(DC130,DB131)</f>
        <v>2438</v>
      </c>
      <c r="DD131" s="10"/>
      <c r="DE131" s="10">
        <f t="shared" si="67"/>
        <v>104</v>
      </c>
      <c r="DF131" s="10"/>
      <c r="DG131" s="10">
        <f t="shared" si="48"/>
        <v>6</v>
      </c>
      <c r="DH131" s="10"/>
      <c r="DI131" s="10">
        <f t="shared" si="68"/>
        <v>6</v>
      </c>
      <c r="DJ131" s="10"/>
      <c r="DK131" s="10">
        <f t="shared" si="65"/>
        <v>0</v>
      </c>
      <c r="DL131" s="10"/>
      <c r="DM131" s="10">
        <f t="shared" si="20"/>
        <v>8</v>
      </c>
      <c r="DN131" s="10"/>
      <c r="DO131" s="10">
        <f t="shared" si="60"/>
        <v>28</v>
      </c>
      <c r="DP131" s="10"/>
      <c r="DQ131" s="10"/>
      <c r="DR131" s="10"/>
      <c r="DS131" s="10"/>
      <c r="DT131" s="10"/>
      <c r="DU131" s="10">
        <f t="shared" si="11"/>
        <v>12</v>
      </c>
      <c r="DV131" s="10"/>
      <c r="DW131" s="10">
        <f t="shared" si="51"/>
        <v>1</v>
      </c>
      <c r="DX131" s="10"/>
      <c r="DY131" s="10">
        <f t="shared" si="61"/>
        <v>1</v>
      </c>
      <c r="DZ131" s="10"/>
      <c r="EA131" s="10"/>
      <c r="EB131" s="10"/>
      <c r="EC131" s="10"/>
      <c r="ED131" s="10"/>
      <c r="EE131" s="10">
        <f t="shared" si="63"/>
        <v>986</v>
      </c>
      <c r="EF131" s="10"/>
      <c r="EG131" s="10"/>
      <c r="EH131" s="10"/>
      <c r="EI131" s="10">
        <f t="shared" si="62"/>
        <v>6</v>
      </c>
      <c r="EJ131" s="10"/>
      <c r="EK131" s="10">
        <f t="shared" si="69"/>
        <v>1</v>
      </c>
      <c r="EL131" s="10"/>
      <c r="EM131" s="10">
        <f t="shared" si="38"/>
        <v>2</v>
      </c>
      <c r="EN131" s="10"/>
      <c r="EO131" s="10"/>
      <c r="EP131" s="10"/>
      <c r="EQ131" s="10">
        <f t="shared" si="45"/>
        <v>170</v>
      </c>
      <c r="ER131" s="10"/>
      <c r="ES131" s="10"/>
      <c r="ET131" s="10"/>
      <c r="EU131" s="10">
        <f t="shared" si="70"/>
        <v>0</v>
      </c>
      <c r="EV131" s="10"/>
      <c r="EW131" s="10"/>
      <c r="EX131" s="10"/>
      <c r="EY131" s="10"/>
      <c r="EZ131" s="10"/>
      <c r="FA131" s="10"/>
      <c r="FB131" s="10"/>
      <c r="FC131" s="10"/>
      <c r="FD131" s="10"/>
      <c r="FE131" s="10"/>
      <c r="FF131" s="10"/>
      <c r="FG131" s="10"/>
      <c r="FH131" s="10"/>
      <c r="FI131" s="10"/>
      <c r="FJ131" s="10"/>
      <c r="FK131" s="10"/>
      <c r="FL131" s="10"/>
      <c r="FM131" s="10">
        <f t="shared" si="46"/>
        <v>793</v>
      </c>
      <c r="FN131" s="10"/>
      <c r="FO131" s="10"/>
      <c r="FP131" s="10"/>
      <c r="FQ131" s="10">
        <f t="shared" si="41"/>
        <v>0</v>
      </c>
      <c r="FR131" s="10"/>
      <c r="FS131" s="10">
        <f t="shared" si="71"/>
        <v>0</v>
      </c>
      <c r="FT131" s="10"/>
      <c r="FU131" s="10"/>
      <c r="FV131" s="10"/>
      <c r="FW131" s="10">
        <f t="shared" si="42"/>
        <v>0</v>
      </c>
      <c r="FX131" s="10"/>
      <c r="FY131" s="10">
        <f t="shared" si="72"/>
        <v>7</v>
      </c>
      <c r="FZ131" s="10"/>
      <c r="GA131" s="10"/>
      <c r="GB131" s="10"/>
      <c r="GC131" s="10">
        <f t="shared" si="73"/>
        <v>25</v>
      </c>
      <c r="GD131" s="10"/>
      <c r="GE131" s="10"/>
      <c r="GF131" s="10"/>
      <c r="GG131" s="10">
        <f t="shared" si="6"/>
        <v>187</v>
      </c>
    </row>
    <row r="132" spans="1:189" ht="14.25" customHeight="1" x14ac:dyDescent="0.2">
      <c r="A132" s="115">
        <v>44095</v>
      </c>
      <c r="B132" s="10">
        <v>0</v>
      </c>
      <c r="C132" s="10">
        <f t="shared" si="53"/>
        <v>0</v>
      </c>
      <c r="D132" s="10">
        <v>56</v>
      </c>
      <c r="E132" s="10">
        <f t="shared" si="75"/>
        <v>88</v>
      </c>
      <c r="F132" s="10"/>
      <c r="G132" s="10">
        <f t="shared" si="9"/>
        <v>20</v>
      </c>
      <c r="H132" s="10">
        <v>2</v>
      </c>
      <c r="I132" s="10">
        <f>SUM(I131,H132)</f>
        <v>183</v>
      </c>
      <c r="J132" s="10">
        <v>7</v>
      </c>
      <c r="K132" s="10">
        <f t="shared" si="76"/>
        <v>14</v>
      </c>
      <c r="L132" s="10">
        <v>33</v>
      </c>
      <c r="M132" s="10">
        <f t="shared" si="77"/>
        <v>43</v>
      </c>
      <c r="N132" s="10">
        <v>0</v>
      </c>
      <c r="O132" s="114">
        <f t="shared" si="29"/>
        <v>7</v>
      </c>
      <c r="P132" s="10">
        <v>2</v>
      </c>
      <c r="Q132" s="10">
        <f t="shared" si="54"/>
        <v>61</v>
      </c>
      <c r="R132" s="10"/>
      <c r="S132" s="10"/>
      <c r="T132" s="10">
        <v>0</v>
      </c>
      <c r="U132" s="10">
        <f t="shared" si="30"/>
        <v>4</v>
      </c>
      <c r="V132" s="10">
        <v>0</v>
      </c>
      <c r="W132" s="10">
        <f t="shared" si="25"/>
        <v>1</v>
      </c>
      <c r="X132" s="10">
        <v>0</v>
      </c>
      <c r="Y132" s="10">
        <f t="shared" si="55"/>
        <v>3</v>
      </c>
      <c r="Z132" s="10">
        <v>0</v>
      </c>
      <c r="AA132" s="10">
        <f t="shared" si="56"/>
        <v>2</v>
      </c>
      <c r="AB132" s="10">
        <v>0</v>
      </c>
      <c r="AC132" s="10">
        <f t="shared" si="13"/>
        <v>1</v>
      </c>
      <c r="AD132" s="10"/>
      <c r="AE132" s="10"/>
      <c r="AF132" s="10"/>
      <c r="AG132" s="10">
        <f t="shared" si="52"/>
        <v>13</v>
      </c>
      <c r="AH132" s="10">
        <v>0</v>
      </c>
      <c r="AI132" s="10">
        <f t="shared" si="57"/>
        <v>0</v>
      </c>
      <c r="AJ132" s="10">
        <v>0</v>
      </c>
      <c r="AK132" s="10">
        <f>SUM(AK131+AJ132)</f>
        <v>3</v>
      </c>
      <c r="AL132" s="10">
        <v>0</v>
      </c>
      <c r="AM132" s="10">
        <f t="shared" si="26"/>
        <v>5</v>
      </c>
      <c r="AN132" s="10">
        <v>33</v>
      </c>
      <c r="AO132" s="10">
        <f t="shared" si="15"/>
        <v>1358</v>
      </c>
      <c r="AP132" s="10">
        <v>2</v>
      </c>
      <c r="AQ132" s="10">
        <f t="shared" si="44"/>
        <v>109</v>
      </c>
      <c r="AR132" s="10">
        <v>0</v>
      </c>
      <c r="AS132" s="10">
        <f t="shared" si="74"/>
        <v>0</v>
      </c>
      <c r="AT132" s="10">
        <v>0</v>
      </c>
      <c r="AU132" s="10">
        <f t="shared" si="64"/>
        <v>3</v>
      </c>
      <c r="AV132" s="10">
        <v>0</v>
      </c>
      <c r="AW132" s="10">
        <f>SUM(AW131+AV132)</f>
        <v>10</v>
      </c>
      <c r="AX132" s="10">
        <v>0</v>
      </c>
      <c r="AY132" s="10">
        <f t="shared" si="23"/>
        <v>11</v>
      </c>
      <c r="AZ132" s="10"/>
      <c r="BA132" s="10"/>
      <c r="BB132" s="10"/>
      <c r="BC132" s="10"/>
      <c r="BD132" s="10">
        <v>2</v>
      </c>
      <c r="BE132" s="10">
        <f t="shared" ref="BE132:BE154" si="81">SUM(BE131+BD132)</f>
        <v>62</v>
      </c>
      <c r="BF132" s="10"/>
      <c r="BG132" s="10">
        <f t="shared" si="49"/>
        <v>8</v>
      </c>
      <c r="BH132" s="10"/>
      <c r="BI132" s="10"/>
      <c r="BJ132" s="10"/>
      <c r="BK132" s="10"/>
      <c r="BL132" s="10"/>
      <c r="BM132" s="10"/>
      <c r="BN132" s="10"/>
      <c r="BO132" s="10"/>
      <c r="BP132" s="10"/>
      <c r="BQ132" s="10"/>
      <c r="BR132" s="10"/>
      <c r="BS132" s="10"/>
      <c r="BT132" s="10"/>
      <c r="BU132" s="10"/>
      <c r="BV132" s="10">
        <v>0</v>
      </c>
      <c r="BW132" s="10">
        <f t="shared" si="66"/>
        <v>0</v>
      </c>
      <c r="BX132" s="10">
        <v>0</v>
      </c>
      <c r="BY132" s="10">
        <f t="shared" si="34"/>
        <v>2</v>
      </c>
      <c r="BZ132" s="10">
        <v>2</v>
      </c>
      <c r="CA132" s="10">
        <f t="shared" si="59"/>
        <v>11</v>
      </c>
      <c r="CB132" s="10">
        <v>0</v>
      </c>
      <c r="CC132" s="10">
        <f t="shared" si="78"/>
        <v>2</v>
      </c>
      <c r="CD132" s="10"/>
      <c r="CE132" s="10"/>
      <c r="CF132" s="10"/>
      <c r="CG132" s="10"/>
      <c r="CH132" s="10"/>
      <c r="CI132" s="10"/>
      <c r="CJ132" s="10">
        <v>1</v>
      </c>
      <c r="CK132" s="10">
        <f t="shared" si="17"/>
        <v>18</v>
      </c>
      <c r="CL132" s="10"/>
      <c r="CM132" s="10"/>
      <c r="CN132" s="10"/>
      <c r="CO132" s="10"/>
      <c r="CP132" s="10"/>
      <c r="CQ132" s="10"/>
      <c r="CR132" s="10"/>
      <c r="CS132" s="10"/>
      <c r="CT132" s="10"/>
      <c r="CU132" s="10"/>
      <c r="CV132" s="10">
        <v>0</v>
      </c>
      <c r="CW132" s="10">
        <f t="shared" si="18"/>
        <v>13</v>
      </c>
      <c r="CX132" s="10"/>
      <c r="CY132" s="10"/>
      <c r="CZ132" s="10">
        <v>0</v>
      </c>
      <c r="DA132" s="10">
        <f t="shared" si="79"/>
        <v>12</v>
      </c>
      <c r="DB132" s="10">
        <v>48</v>
      </c>
      <c r="DC132" s="10">
        <f t="shared" si="80"/>
        <v>2486</v>
      </c>
      <c r="DD132" s="10">
        <v>40</v>
      </c>
      <c r="DE132" s="10">
        <f t="shared" si="67"/>
        <v>144</v>
      </c>
      <c r="DF132" s="10">
        <v>0</v>
      </c>
      <c r="DG132" s="10">
        <f t="shared" si="48"/>
        <v>6</v>
      </c>
      <c r="DH132" s="10">
        <v>2</v>
      </c>
      <c r="DI132" s="10">
        <f t="shared" si="68"/>
        <v>8</v>
      </c>
      <c r="DJ132" s="10">
        <v>0</v>
      </c>
      <c r="DK132" s="10">
        <f t="shared" si="65"/>
        <v>0</v>
      </c>
      <c r="DL132" s="10">
        <v>0</v>
      </c>
      <c r="DM132" s="10">
        <f t="shared" si="20"/>
        <v>8</v>
      </c>
      <c r="DN132" s="10">
        <v>0</v>
      </c>
      <c r="DO132" s="10">
        <f t="shared" si="60"/>
        <v>28</v>
      </c>
      <c r="DP132" s="10"/>
      <c r="DQ132" s="10"/>
      <c r="DR132" s="10"/>
      <c r="DS132" s="10"/>
      <c r="DT132" s="10">
        <v>0</v>
      </c>
      <c r="DU132" s="10">
        <f t="shared" si="11"/>
        <v>12</v>
      </c>
      <c r="DV132" s="10">
        <v>0</v>
      </c>
      <c r="DW132" s="10">
        <f t="shared" si="51"/>
        <v>1</v>
      </c>
      <c r="DX132" s="10">
        <v>0</v>
      </c>
      <c r="DY132" s="10">
        <f t="shared" si="61"/>
        <v>1</v>
      </c>
      <c r="DZ132" s="10"/>
      <c r="EA132" s="10"/>
      <c r="EB132" s="10"/>
      <c r="EC132" s="10"/>
      <c r="ED132" s="10">
        <v>44</v>
      </c>
      <c r="EE132" s="10">
        <f t="shared" si="63"/>
        <v>1030</v>
      </c>
      <c r="EF132" s="10"/>
      <c r="EG132" s="10"/>
      <c r="EH132" s="10">
        <v>0</v>
      </c>
      <c r="EI132" s="10">
        <f t="shared" si="62"/>
        <v>6</v>
      </c>
      <c r="EJ132" s="10">
        <v>0</v>
      </c>
      <c r="EK132" s="10">
        <f t="shared" si="69"/>
        <v>1</v>
      </c>
      <c r="EL132" s="10">
        <v>0</v>
      </c>
      <c r="EM132" s="10">
        <f t="shared" si="38"/>
        <v>2</v>
      </c>
      <c r="EN132" s="10"/>
      <c r="EO132" s="10"/>
      <c r="EP132" s="10">
        <v>20</v>
      </c>
      <c r="EQ132" s="10">
        <f t="shared" si="45"/>
        <v>190</v>
      </c>
      <c r="ER132" s="10"/>
      <c r="ES132" s="10"/>
      <c r="ET132" s="10">
        <v>0</v>
      </c>
      <c r="EU132" s="10">
        <f t="shared" si="70"/>
        <v>0</v>
      </c>
      <c r="EV132" s="10"/>
      <c r="EW132" s="10"/>
      <c r="EX132" s="10"/>
      <c r="EY132" s="10"/>
      <c r="EZ132" s="10"/>
      <c r="FA132" s="10"/>
      <c r="FB132" s="10"/>
      <c r="FC132" s="10"/>
      <c r="FD132" s="10"/>
      <c r="FE132" s="10"/>
      <c r="FF132" s="10"/>
      <c r="FG132" s="10"/>
      <c r="FH132" s="10"/>
      <c r="FI132" s="10"/>
      <c r="FJ132" s="10"/>
      <c r="FK132" s="10"/>
      <c r="FL132" s="10">
        <v>90</v>
      </c>
      <c r="FM132" s="10">
        <f t="shared" si="46"/>
        <v>883</v>
      </c>
      <c r="FN132" s="10"/>
      <c r="FO132" s="10"/>
      <c r="FP132" s="10">
        <v>0</v>
      </c>
      <c r="FQ132" s="10">
        <f t="shared" si="41"/>
        <v>0</v>
      </c>
      <c r="FR132" s="10">
        <v>0</v>
      </c>
      <c r="FS132" s="10">
        <f t="shared" si="71"/>
        <v>0</v>
      </c>
      <c r="FT132" s="10"/>
      <c r="FU132" s="10"/>
      <c r="FV132" s="10">
        <v>0</v>
      </c>
      <c r="FW132" s="10">
        <f t="shared" si="42"/>
        <v>0</v>
      </c>
      <c r="FX132" s="10">
        <v>7</v>
      </c>
      <c r="FY132" s="10">
        <f t="shared" si="72"/>
        <v>14</v>
      </c>
      <c r="FZ132" s="10"/>
      <c r="GA132" s="10"/>
      <c r="GB132" s="10">
        <v>1</v>
      </c>
      <c r="GC132" s="10">
        <f t="shared" si="73"/>
        <v>26</v>
      </c>
      <c r="GD132" s="10"/>
      <c r="GE132" s="10"/>
      <c r="GF132" s="10">
        <v>6</v>
      </c>
      <c r="GG132" s="10">
        <f t="shared" ref="GG132:GG170" si="82">SUM(GG131+GF132)</f>
        <v>193</v>
      </c>
    </row>
    <row r="133" spans="1:189" ht="14.25" customHeight="1" x14ac:dyDescent="0.2">
      <c r="A133" s="115">
        <v>44096</v>
      </c>
      <c r="B133" s="10">
        <v>0</v>
      </c>
      <c r="C133" s="10">
        <f t="shared" si="53"/>
        <v>0</v>
      </c>
      <c r="D133" s="10">
        <v>4</v>
      </c>
      <c r="E133" s="10">
        <f t="shared" si="75"/>
        <v>92</v>
      </c>
      <c r="F133" s="10"/>
      <c r="G133" s="10">
        <f t="shared" si="9"/>
        <v>20</v>
      </c>
      <c r="H133" s="10">
        <v>0</v>
      </c>
      <c r="I133" s="10">
        <f>SUM(I132,H133)</f>
        <v>183</v>
      </c>
      <c r="J133" s="10">
        <v>8</v>
      </c>
      <c r="K133" s="10">
        <f t="shared" si="76"/>
        <v>22</v>
      </c>
      <c r="L133" s="10">
        <v>2</v>
      </c>
      <c r="M133" s="10">
        <f t="shared" si="77"/>
        <v>45</v>
      </c>
      <c r="N133" s="10">
        <v>0</v>
      </c>
      <c r="O133" s="114">
        <f t="shared" si="29"/>
        <v>7</v>
      </c>
      <c r="P133" s="10">
        <v>0</v>
      </c>
      <c r="Q133" s="10">
        <f t="shared" si="54"/>
        <v>61</v>
      </c>
      <c r="R133" s="10"/>
      <c r="S133" s="10"/>
      <c r="T133" s="10">
        <v>0</v>
      </c>
      <c r="U133" s="10">
        <f t="shared" si="30"/>
        <v>4</v>
      </c>
      <c r="V133" s="10">
        <v>0</v>
      </c>
      <c r="W133" s="10">
        <f t="shared" si="25"/>
        <v>1</v>
      </c>
      <c r="X133" s="10">
        <v>0</v>
      </c>
      <c r="Y133" s="10">
        <f t="shared" si="55"/>
        <v>3</v>
      </c>
      <c r="Z133" s="10">
        <v>0</v>
      </c>
      <c r="AA133" s="10">
        <f t="shared" si="56"/>
        <v>2</v>
      </c>
      <c r="AB133" s="10">
        <v>0</v>
      </c>
      <c r="AC133" s="10">
        <f t="shared" si="13"/>
        <v>1</v>
      </c>
      <c r="AD133" s="10"/>
      <c r="AE133" s="10"/>
      <c r="AF133" s="10"/>
      <c r="AG133" s="10">
        <f t="shared" si="52"/>
        <v>13</v>
      </c>
      <c r="AH133" s="10">
        <v>0</v>
      </c>
      <c r="AI133" s="10">
        <f t="shared" si="57"/>
        <v>0</v>
      </c>
      <c r="AJ133" s="10">
        <v>0</v>
      </c>
      <c r="AK133" s="10">
        <f>SUM(AK132+AJ133)</f>
        <v>3</v>
      </c>
      <c r="AL133" s="10">
        <v>0</v>
      </c>
      <c r="AM133" s="10">
        <f t="shared" si="26"/>
        <v>5</v>
      </c>
      <c r="AN133" s="10">
        <v>3</v>
      </c>
      <c r="AO133" s="10">
        <f t="shared" si="15"/>
        <v>1361</v>
      </c>
      <c r="AP133" s="10">
        <v>2</v>
      </c>
      <c r="AQ133" s="10">
        <f t="shared" si="44"/>
        <v>111</v>
      </c>
      <c r="AR133" s="10">
        <v>0</v>
      </c>
      <c r="AS133" s="10">
        <f t="shared" si="74"/>
        <v>0</v>
      </c>
      <c r="AT133" s="10">
        <v>0</v>
      </c>
      <c r="AU133" s="10">
        <f t="shared" si="64"/>
        <v>3</v>
      </c>
      <c r="AV133" s="10">
        <v>0</v>
      </c>
      <c r="AW133" s="10">
        <f>SUM(AW132+AV133)</f>
        <v>10</v>
      </c>
      <c r="AX133" s="10">
        <v>0</v>
      </c>
      <c r="AY133" s="10">
        <f t="shared" si="23"/>
        <v>11</v>
      </c>
      <c r="AZ133" s="10"/>
      <c r="BA133" s="10"/>
      <c r="BB133" s="10"/>
      <c r="BC133" s="10"/>
      <c r="BD133" s="10">
        <v>1</v>
      </c>
      <c r="BE133" s="10">
        <f t="shared" si="81"/>
        <v>63</v>
      </c>
      <c r="BF133" s="10"/>
      <c r="BG133" s="10">
        <f t="shared" si="49"/>
        <v>8</v>
      </c>
      <c r="BH133" s="10"/>
      <c r="BI133" s="10"/>
      <c r="BJ133" s="10"/>
      <c r="BK133" s="10"/>
      <c r="BL133" s="10"/>
      <c r="BM133" s="10"/>
      <c r="BN133" s="10"/>
      <c r="BO133" s="10"/>
      <c r="BP133" s="10"/>
      <c r="BQ133" s="10"/>
      <c r="BR133" s="10"/>
      <c r="BS133" s="10"/>
      <c r="BT133" s="10"/>
      <c r="BU133" s="10"/>
      <c r="BV133" s="10">
        <v>0</v>
      </c>
      <c r="BW133" s="10">
        <f t="shared" si="66"/>
        <v>0</v>
      </c>
      <c r="BX133" s="10">
        <v>0</v>
      </c>
      <c r="BY133" s="10">
        <f t="shared" si="34"/>
        <v>2</v>
      </c>
      <c r="BZ133" s="10">
        <v>2</v>
      </c>
      <c r="CA133" s="10">
        <f t="shared" si="59"/>
        <v>13</v>
      </c>
      <c r="CB133" s="10">
        <v>0</v>
      </c>
      <c r="CC133" s="10">
        <f t="shared" si="78"/>
        <v>2</v>
      </c>
      <c r="CD133" s="10"/>
      <c r="CE133" s="10"/>
      <c r="CF133" s="10"/>
      <c r="CG133" s="10"/>
      <c r="CH133" s="10"/>
      <c r="CI133" s="10"/>
      <c r="CJ133" s="10">
        <v>0</v>
      </c>
      <c r="CK133" s="10">
        <f t="shared" si="17"/>
        <v>18</v>
      </c>
      <c r="CL133" s="10"/>
      <c r="CM133" s="10"/>
      <c r="CN133" s="10"/>
      <c r="CO133" s="10"/>
      <c r="CP133" s="10"/>
      <c r="CQ133" s="10"/>
      <c r="CR133" s="10"/>
      <c r="CS133" s="10"/>
      <c r="CT133" s="10"/>
      <c r="CU133" s="10"/>
      <c r="CV133" s="10">
        <v>0</v>
      </c>
      <c r="CW133" s="10">
        <f t="shared" si="18"/>
        <v>13</v>
      </c>
      <c r="CX133" s="10"/>
      <c r="CY133" s="10"/>
      <c r="CZ133" s="10">
        <v>0</v>
      </c>
      <c r="DA133" s="10">
        <f t="shared" si="79"/>
        <v>12</v>
      </c>
      <c r="DB133" s="10">
        <v>3</v>
      </c>
      <c r="DC133" s="10">
        <f t="shared" si="80"/>
        <v>2489</v>
      </c>
      <c r="DD133" s="10">
        <v>5</v>
      </c>
      <c r="DE133" s="10">
        <f t="shared" si="67"/>
        <v>149</v>
      </c>
      <c r="DF133" s="10">
        <v>0</v>
      </c>
      <c r="DG133" s="10">
        <f t="shared" si="48"/>
        <v>6</v>
      </c>
      <c r="DH133" s="10">
        <v>0</v>
      </c>
      <c r="DI133" s="10">
        <f t="shared" si="68"/>
        <v>8</v>
      </c>
      <c r="DJ133" s="10">
        <v>0</v>
      </c>
      <c r="DK133" s="10">
        <f t="shared" si="65"/>
        <v>0</v>
      </c>
      <c r="DL133" s="10">
        <v>0</v>
      </c>
      <c r="DM133" s="10">
        <f t="shared" si="20"/>
        <v>8</v>
      </c>
      <c r="DN133" s="10">
        <v>0</v>
      </c>
      <c r="DO133" s="10">
        <f t="shared" si="60"/>
        <v>28</v>
      </c>
      <c r="DP133" s="10"/>
      <c r="DQ133" s="10"/>
      <c r="DR133" s="10"/>
      <c r="DS133" s="10"/>
      <c r="DT133" s="10">
        <v>0</v>
      </c>
      <c r="DU133" s="10">
        <f t="shared" si="11"/>
        <v>12</v>
      </c>
      <c r="DV133" s="10">
        <v>0</v>
      </c>
      <c r="DW133" s="10">
        <f t="shared" si="51"/>
        <v>1</v>
      </c>
      <c r="DX133" s="10">
        <v>0</v>
      </c>
      <c r="DY133" s="10">
        <f t="shared" si="61"/>
        <v>1</v>
      </c>
      <c r="DZ133" s="10"/>
      <c r="EA133" s="10"/>
      <c r="EB133" s="10"/>
      <c r="EC133" s="10"/>
      <c r="ED133" s="10">
        <v>10</v>
      </c>
      <c r="EE133" s="10">
        <f t="shared" si="63"/>
        <v>1040</v>
      </c>
      <c r="EF133" s="10"/>
      <c r="EG133" s="10"/>
      <c r="EH133" s="10">
        <v>0</v>
      </c>
      <c r="EI133" s="10">
        <f t="shared" si="62"/>
        <v>6</v>
      </c>
      <c r="EJ133" s="10">
        <v>0</v>
      </c>
      <c r="EK133" s="10">
        <f t="shared" si="69"/>
        <v>1</v>
      </c>
      <c r="EL133" s="10">
        <v>0</v>
      </c>
      <c r="EM133" s="10">
        <f t="shared" si="38"/>
        <v>2</v>
      </c>
      <c r="EN133" s="10"/>
      <c r="EO133" s="10"/>
      <c r="EP133" s="10">
        <v>7</v>
      </c>
      <c r="EQ133" s="10">
        <f t="shared" si="45"/>
        <v>197</v>
      </c>
      <c r="ER133" s="10"/>
      <c r="ES133" s="10"/>
      <c r="ET133" s="10">
        <v>0</v>
      </c>
      <c r="EU133" s="10">
        <f t="shared" si="70"/>
        <v>0</v>
      </c>
      <c r="EV133" s="10"/>
      <c r="EW133" s="10"/>
      <c r="EX133" s="10"/>
      <c r="EY133" s="10"/>
      <c r="EZ133" s="10"/>
      <c r="FA133" s="10"/>
      <c r="FB133" s="10"/>
      <c r="FC133" s="10"/>
      <c r="FD133" s="10"/>
      <c r="FE133" s="10"/>
      <c r="FF133" s="10"/>
      <c r="FG133" s="10"/>
      <c r="FH133" s="10"/>
      <c r="FI133" s="10"/>
      <c r="FJ133" s="10"/>
      <c r="FK133" s="10"/>
      <c r="FL133" s="10">
        <v>7</v>
      </c>
      <c r="FM133" s="10">
        <f t="shared" si="46"/>
        <v>890</v>
      </c>
      <c r="FN133" s="10"/>
      <c r="FO133" s="10"/>
      <c r="FP133" s="10">
        <v>0</v>
      </c>
      <c r="FQ133" s="10">
        <f t="shared" si="41"/>
        <v>0</v>
      </c>
      <c r="FR133" s="10">
        <v>0</v>
      </c>
      <c r="FS133" s="10">
        <f t="shared" si="71"/>
        <v>0</v>
      </c>
      <c r="FT133" s="10"/>
      <c r="FU133" s="10"/>
      <c r="FV133" s="10">
        <v>0</v>
      </c>
      <c r="FW133" s="10">
        <f t="shared" si="42"/>
        <v>0</v>
      </c>
      <c r="FX133" s="10">
        <v>0</v>
      </c>
      <c r="FY133" s="10">
        <f t="shared" si="72"/>
        <v>14</v>
      </c>
      <c r="FZ133" s="10"/>
      <c r="GA133" s="10"/>
      <c r="GB133" s="10">
        <v>0</v>
      </c>
      <c r="GC133" s="10">
        <f t="shared" si="73"/>
        <v>26</v>
      </c>
      <c r="GD133" s="10"/>
      <c r="GE133" s="10"/>
      <c r="GF133" s="10">
        <v>4</v>
      </c>
      <c r="GG133" s="10">
        <f t="shared" si="82"/>
        <v>197</v>
      </c>
    </row>
    <row r="134" spans="1:189" ht="14.25" customHeight="1" x14ac:dyDescent="0.2">
      <c r="A134" s="115">
        <v>44097</v>
      </c>
      <c r="B134" s="10">
        <v>0</v>
      </c>
      <c r="C134" s="10">
        <f t="shared" si="53"/>
        <v>0</v>
      </c>
      <c r="D134" s="10">
        <v>18</v>
      </c>
      <c r="E134" s="10">
        <f t="shared" si="75"/>
        <v>110</v>
      </c>
      <c r="F134" s="10"/>
      <c r="G134" s="10">
        <f t="shared" si="9"/>
        <v>20</v>
      </c>
      <c r="H134" s="10">
        <v>0</v>
      </c>
      <c r="I134" s="10">
        <f>SUM(I133,H134)</f>
        <v>183</v>
      </c>
      <c r="J134" s="10">
        <v>0</v>
      </c>
      <c r="K134" s="10">
        <f t="shared" si="76"/>
        <v>22</v>
      </c>
      <c r="L134" s="10">
        <v>2</v>
      </c>
      <c r="M134" s="10">
        <f t="shared" si="77"/>
        <v>47</v>
      </c>
      <c r="N134" s="10">
        <v>0</v>
      </c>
      <c r="O134" s="114">
        <f t="shared" si="29"/>
        <v>7</v>
      </c>
      <c r="P134" s="10">
        <v>1</v>
      </c>
      <c r="Q134" s="10">
        <f t="shared" si="54"/>
        <v>62</v>
      </c>
      <c r="R134" s="10"/>
      <c r="S134" s="10"/>
      <c r="T134" s="10">
        <v>0</v>
      </c>
      <c r="U134" s="10">
        <f t="shared" si="30"/>
        <v>4</v>
      </c>
      <c r="V134" s="10">
        <v>0</v>
      </c>
      <c r="W134" s="10">
        <f t="shared" si="25"/>
        <v>1</v>
      </c>
      <c r="X134" s="10">
        <v>0</v>
      </c>
      <c r="Y134" s="10">
        <f t="shared" si="55"/>
        <v>3</v>
      </c>
      <c r="Z134" s="10">
        <v>0</v>
      </c>
      <c r="AA134" s="10">
        <f t="shared" si="56"/>
        <v>2</v>
      </c>
      <c r="AB134" s="10">
        <v>0</v>
      </c>
      <c r="AC134" s="10">
        <f t="shared" si="13"/>
        <v>1</v>
      </c>
      <c r="AD134" s="10"/>
      <c r="AE134" s="10"/>
      <c r="AF134" s="10"/>
      <c r="AG134" s="10">
        <f t="shared" si="52"/>
        <v>13</v>
      </c>
      <c r="AH134" s="10">
        <v>0</v>
      </c>
      <c r="AI134" s="10">
        <f t="shared" si="57"/>
        <v>0</v>
      </c>
      <c r="AJ134" s="10">
        <v>0</v>
      </c>
      <c r="AK134" s="10">
        <f>SUM(AK133+AJ134)</f>
        <v>3</v>
      </c>
      <c r="AL134" s="10">
        <v>0</v>
      </c>
      <c r="AM134" s="10">
        <f t="shared" si="26"/>
        <v>5</v>
      </c>
      <c r="AN134" s="10">
        <v>3</v>
      </c>
      <c r="AO134" s="10">
        <f t="shared" si="15"/>
        <v>1364</v>
      </c>
      <c r="AP134" s="10">
        <v>0</v>
      </c>
      <c r="AQ134" s="10">
        <f t="shared" si="44"/>
        <v>111</v>
      </c>
      <c r="AR134" s="10">
        <v>0</v>
      </c>
      <c r="AS134" s="10">
        <f t="shared" si="74"/>
        <v>0</v>
      </c>
      <c r="AT134" s="10">
        <v>0</v>
      </c>
      <c r="AU134" s="10">
        <f t="shared" si="64"/>
        <v>3</v>
      </c>
      <c r="AV134" s="10">
        <v>0</v>
      </c>
      <c r="AW134" s="10">
        <f>SUM(AW133+AV134)</f>
        <v>10</v>
      </c>
      <c r="AX134" s="10">
        <v>0</v>
      </c>
      <c r="AY134" s="10">
        <f t="shared" si="23"/>
        <v>11</v>
      </c>
      <c r="AZ134" s="10"/>
      <c r="BA134" s="10"/>
      <c r="BB134" s="10"/>
      <c r="BC134" s="10"/>
      <c r="BD134" s="10">
        <v>0</v>
      </c>
      <c r="BE134" s="10">
        <f t="shared" si="81"/>
        <v>63</v>
      </c>
      <c r="BF134" s="10"/>
      <c r="BG134" s="10">
        <f t="shared" si="49"/>
        <v>8</v>
      </c>
      <c r="BH134" s="10"/>
      <c r="BI134" s="10"/>
      <c r="BJ134" s="10"/>
      <c r="BK134" s="10"/>
      <c r="BL134" s="10"/>
      <c r="BM134" s="10"/>
      <c r="BN134" s="10"/>
      <c r="BO134" s="10"/>
      <c r="BP134" s="10"/>
      <c r="BQ134" s="10"/>
      <c r="BR134" s="10"/>
      <c r="BS134" s="10"/>
      <c r="BT134" s="10"/>
      <c r="BU134" s="10"/>
      <c r="BV134" s="10">
        <v>0</v>
      </c>
      <c r="BW134" s="10">
        <f t="shared" si="66"/>
        <v>0</v>
      </c>
      <c r="BX134" s="10">
        <v>0</v>
      </c>
      <c r="BY134" s="10">
        <f t="shared" si="34"/>
        <v>2</v>
      </c>
      <c r="BZ134" s="10">
        <v>0</v>
      </c>
      <c r="CA134" s="10">
        <f t="shared" si="59"/>
        <v>13</v>
      </c>
      <c r="CB134" s="10">
        <v>0</v>
      </c>
      <c r="CC134" s="10">
        <f t="shared" si="78"/>
        <v>2</v>
      </c>
      <c r="CD134" s="10"/>
      <c r="CE134" s="10"/>
      <c r="CF134" s="10"/>
      <c r="CG134" s="10"/>
      <c r="CH134" s="10"/>
      <c r="CI134" s="10"/>
      <c r="CJ134" s="10">
        <v>0</v>
      </c>
      <c r="CK134" s="10">
        <f t="shared" si="17"/>
        <v>18</v>
      </c>
      <c r="CL134" s="10"/>
      <c r="CM134" s="10"/>
      <c r="CN134" s="10"/>
      <c r="CO134" s="10"/>
      <c r="CP134" s="10"/>
      <c r="CQ134" s="10"/>
      <c r="CR134" s="10"/>
      <c r="CS134" s="10"/>
      <c r="CT134" s="10"/>
      <c r="CU134" s="10"/>
      <c r="CV134" s="10">
        <v>0</v>
      </c>
      <c r="CW134" s="10">
        <f t="shared" si="18"/>
        <v>13</v>
      </c>
      <c r="CX134" s="10"/>
      <c r="CY134" s="10"/>
      <c r="CZ134" s="10">
        <v>0</v>
      </c>
      <c r="DA134" s="10">
        <f t="shared" si="79"/>
        <v>12</v>
      </c>
      <c r="DB134" s="10">
        <v>8</v>
      </c>
      <c r="DC134" s="10">
        <f t="shared" si="80"/>
        <v>2497</v>
      </c>
      <c r="DD134" s="10">
        <v>2</v>
      </c>
      <c r="DE134" s="10">
        <f t="shared" si="67"/>
        <v>151</v>
      </c>
      <c r="DF134" s="10">
        <v>0</v>
      </c>
      <c r="DG134" s="10">
        <f t="shared" si="48"/>
        <v>6</v>
      </c>
      <c r="DH134" s="10">
        <v>0</v>
      </c>
      <c r="DI134" s="10">
        <f t="shared" si="68"/>
        <v>8</v>
      </c>
      <c r="DJ134" s="10">
        <v>0</v>
      </c>
      <c r="DK134" s="10">
        <f t="shared" si="65"/>
        <v>0</v>
      </c>
      <c r="DL134" s="10">
        <v>0</v>
      </c>
      <c r="DM134" s="10">
        <f t="shared" si="20"/>
        <v>8</v>
      </c>
      <c r="DN134" s="10">
        <v>1</v>
      </c>
      <c r="DO134" s="10">
        <f t="shared" si="60"/>
        <v>29</v>
      </c>
      <c r="DP134" s="10"/>
      <c r="DQ134" s="10"/>
      <c r="DR134" s="10"/>
      <c r="DS134" s="10"/>
      <c r="DT134" s="10">
        <v>0</v>
      </c>
      <c r="DU134" s="10">
        <f t="shared" si="11"/>
        <v>12</v>
      </c>
      <c r="DV134" s="10">
        <v>0</v>
      </c>
      <c r="DW134" s="10">
        <f t="shared" si="51"/>
        <v>1</v>
      </c>
      <c r="DX134" s="10">
        <v>0</v>
      </c>
      <c r="DY134" s="10">
        <f t="shared" si="61"/>
        <v>1</v>
      </c>
      <c r="DZ134" s="10"/>
      <c r="EA134" s="10"/>
      <c r="EB134" s="10"/>
      <c r="EC134" s="10"/>
      <c r="ED134" s="10">
        <v>3</v>
      </c>
      <c r="EE134" s="10">
        <f t="shared" si="63"/>
        <v>1043</v>
      </c>
      <c r="EF134" s="10"/>
      <c r="EG134" s="10"/>
      <c r="EH134" s="10">
        <v>0</v>
      </c>
      <c r="EI134" s="10">
        <f t="shared" si="62"/>
        <v>6</v>
      </c>
      <c r="EJ134" s="10">
        <v>0</v>
      </c>
      <c r="EK134" s="10">
        <f t="shared" si="69"/>
        <v>1</v>
      </c>
      <c r="EL134" s="10">
        <v>0</v>
      </c>
      <c r="EM134" s="10">
        <f t="shared" si="38"/>
        <v>2</v>
      </c>
      <c r="EN134" s="10"/>
      <c r="EO134" s="10"/>
      <c r="EP134" s="10">
        <v>4</v>
      </c>
      <c r="EQ134" s="10">
        <f t="shared" si="45"/>
        <v>201</v>
      </c>
      <c r="ER134" s="10"/>
      <c r="ES134" s="10"/>
      <c r="ET134" s="10">
        <v>0</v>
      </c>
      <c r="EU134" s="10">
        <f t="shared" si="70"/>
        <v>0</v>
      </c>
      <c r="EV134" s="10"/>
      <c r="EW134" s="10"/>
      <c r="EX134" s="10"/>
      <c r="EY134" s="10"/>
      <c r="EZ134" s="10"/>
      <c r="FA134" s="10"/>
      <c r="FB134" s="10"/>
      <c r="FC134" s="10"/>
      <c r="FD134" s="10"/>
      <c r="FE134" s="10"/>
      <c r="FF134" s="10"/>
      <c r="FG134" s="10"/>
      <c r="FH134" s="10"/>
      <c r="FI134" s="10"/>
      <c r="FJ134" s="10"/>
      <c r="FK134" s="10"/>
      <c r="FL134" s="10">
        <v>6</v>
      </c>
      <c r="FM134" s="10">
        <f t="shared" si="46"/>
        <v>896</v>
      </c>
      <c r="FN134" s="10"/>
      <c r="FO134" s="10"/>
      <c r="FP134" s="10">
        <v>0</v>
      </c>
      <c r="FQ134" s="10">
        <f t="shared" si="41"/>
        <v>0</v>
      </c>
      <c r="FR134" s="10">
        <v>0</v>
      </c>
      <c r="FS134" s="10">
        <f t="shared" si="71"/>
        <v>0</v>
      </c>
      <c r="FT134" s="10"/>
      <c r="FU134" s="10"/>
      <c r="FV134" s="10">
        <v>0</v>
      </c>
      <c r="FW134" s="10">
        <f t="shared" si="42"/>
        <v>0</v>
      </c>
      <c r="FX134" s="10">
        <v>0</v>
      </c>
      <c r="FY134" s="10">
        <f t="shared" si="72"/>
        <v>14</v>
      </c>
      <c r="FZ134" s="10"/>
      <c r="GA134" s="10"/>
      <c r="GB134" s="10">
        <v>0</v>
      </c>
      <c r="GC134" s="10">
        <f t="shared" si="73"/>
        <v>26</v>
      </c>
      <c r="GD134" s="10"/>
      <c r="GE134" s="10"/>
      <c r="GF134" s="10">
        <v>5</v>
      </c>
      <c r="GG134" s="10">
        <f t="shared" si="82"/>
        <v>202</v>
      </c>
    </row>
    <row r="135" spans="1:189" ht="14.25" customHeight="1" x14ac:dyDescent="0.2">
      <c r="A135" s="115">
        <v>44098</v>
      </c>
      <c r="B135" s="10">
        <v>0</v>
      </c>
      <c r="C135" s="10">
        <f t="shared" si="53"/>
        <v>0</v>
      </c>
      <c r="D135" s="10">
        <v>6</v>
      </c>
      <c r="E135" s="10">
        <f t="shared" si="75"/>
        <v>116</v>
      </c>
      <c r="F135" s="10"/>
      <c r="G135" s="10">
        <f t="shared" si="9"/>
        <v>20</v>
      </c>
      <c r="H135" s="10">
        <v>0</v>
      </c>
      <c r="I135" s="10">
        <f>SUM(I134,H135)</f>
        <v>183</v>
      </c>
      <c r="J135" s="10">
        <v>3</v>
      </c>
      <c r="K135" s="10">
        <f t="shared" si="76"/>
        <v>25</v>
      </c>
      <c r="L135" s="10">
        <v>5</v>
      </c>
      <c r="M135" s="10">
        <f t="shared" si="77"/>
        <v>52</v>
      </c>
      <c r="N135" s="10">
        <v>0</v>
      </c>
      <c r="O135" s="114">
        <f t="shared" si="29"/>
        <v>7</v>
      </c>
      <c r="P135" s="10">
        <v>0</v>
      </c>
      <c r="Q135" s="10">
        <f t="shared" si="54"/>
        <v>62</v>
      </c>
      <c r="R135" s="10"/>
      <c r="S135" s="10"/>
      <c r="T135" s="10">
        <v>0</v>
      </c>
      <c r="U135" s="10">
        <f t="shared" si="30"/>
        <v>4</v>
      </c>
      <c r="V135" s="10">
        <v>0</v>
      </c>
      <c r="W135" s="10">
        <f t="shared" si="25"/>
        <v>1</v>
      </c>
      <c r="X135" s="10">
        <v>0</v>
      </c>
      <c r="Y135" s="10">
        <f t="shared" si="55"/>
        <v>3</v>
      </c>
      <c r="Z135" s="10">
        <v>0</v>
      </c>
      <c r="AA135" s="10">
        <f t="shared" si="56"/>
        <v>2</v>
      </c>
      <c r="AB135" s="10">
        <v>0</v>
      </c>
      <c r="AC135" s="10">
        <f t="shared" si="13"/>
        <v>1</v>
      </c>
      <c r="AD135" s="10"/>
      <c r="AE135" s="10"/>
      <c r="AF135" s="10"/>
      <c r="AG135" s="10">
        <f t="shared" si="52"/>
        <v>13</v>
      </c>
      <c r="AH135" s="10">
        <v>0</v>
      </c>
      <c r="AI135" s="10">
        <f t="shared" si="57"/>
        <v>0</v>
      </c>
      <c r="AJ135" s="10">
        <v>0</v>
      </c>
      <c r="AK135" s="10">
        <f>SUM(AK134+AJ135)</f>
        <v>3</v>
      </c>
      <c r="AL135" s="10">
        <v>0</v>
      </c>
      <c r="AM135" s="10">
        <f t="shared" si="26"/>
        <v>5</v>
      </c>
      <c r="AN135" s="10">
        <v>4</v>
      </c>
      <c r="AO135" s="10">
        <f t="shared" si="15"/>
        <v>1368</v>
      </c>
      <c r="AP135" s="10">
        <v>0</v>
      </c>
      <c r="AQ135" s="10">
        <f t="shared" si="44"/>
        <v>111</v>
      </c>
      <c r="AR135" s="10">
        <v>0</v>
      </c>
      <c r="AS135" s="10">
        <f t="shared" si="74"/>
        <v>0</v>
      </c>
      <c r="AT135" s="10">
        <v>0</v>
      </c>
      <c r="AU135" s="10">
        <f t="shared" si="64"/>
        <v>3</v>
      </c>
      <c r="AV135" s="10">
        <v>0</v>
      </c>
      <c r="AW135" s="10">
        <f>SUM(AW134+AV135)</f>
        <v>10</v>
      </c>
      <c r="AX135" s="10">
        <v>0</v>
      </c>
      <c r="AY135" s="10">
        <f t="shared" si="23"/>
        <v>11</v>
      </c>
      <c r="AZ135" s="10"/>
      <c r="BA135" s="10"/>
      <c r="BB135" s="10"/>
      <c r="BC135" s="10"/>
      <c r="BD135" s="10">
        <v>4</v>
      </c>
      <c r="BE135" s="10">
        <f t="shared" si="81"/>
        <v>67</v>
      </c>
      <c r="BF135" s="10"/>
      <c r="BG135" s="10">
        <f t="shared" si="49"/>
        <v>8</v>
      </c>
      <c r="BH135" s="10"/>
      <c r="BI135" s="10"/>
      <c r="BJ135" s="10"/>
      <c r="BK135" s="10"/>
      <c r="BL135" s="10"/>
      <c r="BM135" s="10"/>
      <c r="BN135" s="10"/>
      <c r="BO135" s="10"/>
      <c r="BP135" s="10"/>
      <c r="BQ135" s="10"/>
      <c r="BR135" s="10"/>
      <c r="BS135" s="10"/>
      <c r="BT135" s="10"/>
      <c r="BU135" s="10"/>
      <c r="BV135" s="10">
        <v>0</v>
      </c>
      <c r="BW135" s="10">
        <f t="shared" si="66"/>
        <v>0</v>
      </c>
      <c r="BX135" s="10">
        <v>0</v>
      </c>
      <c r="BY135" s="10">
        <f t="shared" si="34"/>
        <v>2</v>
      </c>
      <c r="BZ135" s="10">
        <v>0</v>
      </c>
      <c r="CA135" s="10">
        <f t="shared" si="59"/>
        <v>13</v>
      </c>
      <c r="CB135" s="10">
        <v>0</v>
      </c>
      <c r="CC135" s="10">
        <f t="shared" si="78"/>
        <v>2</v>
      </c>
      <c r="CD135" s="10"/>
      <c r="CE135" s="10"/>
      <c r="CF135" s="10"/>
      <c r="CG135" s="10"/>
      <c r="CH135" s="10"/>
      <c r="CI135" s="10"/>
      <c r="CJ135" s="10">
        <v>0</v>
      </c>
      <c r="CK135" s="10">
        <f t="shared" si="17"/>
        <v>18</v>
      </c>
      <c r="CL135" s="10"/>
      <c r="CM135" s="10"/>
      <c r="CN135" s="10"/>
      <c r="CO135" s="10"/>
      <c r="CP135" s="10"/>
      <c r="CQ135" s="10"/>
      <c r="CR135" s="10"/>
      <c r="CS135" s="10"/>
      <c r="CT135" s="10"/>
      <c r="CU135" s="10"/>
      <c r="CV135" s="10">
        <v>0</v>
      </c>
      <c r="CW135" s="10">
        <f t="shared" si="18"/>
        <v>13</v>
      </c>
      <c r="CX135" s="10"/>
      <c r="CY135" s="10"/>
      <c r="CZ135" s="10">
        <v>0</v>
      </c>
      <c r="DA135" s="10">
        <f t="shared" si="79"/>
        <v>12</v>
      </c>
      <c r="DB135" s="10">
        <v>15</v>
      </c>
      <c r="DC135" s="10">
        <f t="shared" si="80"/>
        <v>2512</v>
      </c>
      <c r="DD135" s="10">
        <v>0</v>
      </c>
      <c r="DE135" s="10">
        <f t="shared" si="67"/>
        <v>151</v>
      </c>
      <c r="DF135" s="10">
        <v>0</v>
      </c>
      <c r="DG135" s="10">
        <f t="shared" si="48"/>
        <v>6</v>
      </c>
      <c r="DH135" s="10">
        <v>0</v>
      </c>
      <c r="DI135" s="10">
        <f t="shared" si="68"/>
        <v>8</v>
      </c>
      <c r="DJ135" s="10">
        <v>0</v>
      </c>
      <c r="DK135" s="10">
        <f t="shared" si="65"/>
        <v>0</v>
      </c>
      <c r="DL135" s="10">
        <v>0</v>
      </c>
      <c r="DM135" s="10">
        <f t="shared" si="20"/>
        <v>8</v>
      </c>
      <c r="DN135" s="10">
        <v>0</v>
      </c>
      <c r="DO135" s="10">
        <f t="shared" si="60"/>
        <v>29</v>
      </c>
      <c r="DP135" s="10"/>
      <c r="DQ135" s="10"/>
      <c r="DR135" s="10"/>
      <c r="DS135" s="10"/>
      <c r="DT135" s="10">
        <v>0</v>
      </c>
      <c r="DU135" s="10">
        <f t="shared" si="11"/>
        <v>12</v>
      </c>
      <c r="DV135" s="10">
        <v>0</v>
      </c>
      <c r="DW135" s="10">
        <f t="shared" si="51"/>
        <v>1</v>
      </c>
      <c r="DX135" s="10">
        <v>0</v>
      </c>
      <c r="DY135" s="10">
        <f t="shared" si="61"/>
        <v>1</v>
      </c>
      <c r="DZ135" s="10"/>
      <c r="EA135" s="10"/>
      <c r="EB135" s="10"/>
      <c r="EC135" s="10"/>
      <c r="ED135" s="10">
        <v>0</v>
      </c>
      <c r="EE135" s="10">
        <f t="shared" si="63"/>
        <v>1043</v>
      </c>
      <c r="EF135" s="10"/>
      <c r="EG135" s="10"/>
      <c r="EH135" s="10">
        <v>1</v>
      </c>
      <c r="EI135" s="10">
        <f t="shared" si="62"/>
        <v>7</v>
      </c>
      <c r="EJ135" s="10">
        <v>0</v>
      </c>
      <c r="EK135" s="10">
        <f t="shared" si="69"/>
        <v>1</v>
      </c>
      <c r="EL135" s="10">
        <v>0</v>
      </c>
      <c r="EM135" s="10">
        <f t="shared" si="38"/>
        <v>2</v>
      </c>
      <c r="EN135" s="10"/>
      <c r="EO135" s="10"/>
      <c r="EP135" s="10">
        <v>10</v>
      </c>
      <c r="EQ135" s="10">
        <f t="shared" si="45"/>
        <v>211</v>
      </c>
      <c r="ER135" s="10"/>
      <c r="ES135" s="10"/>
      <c r="ET135" s="10">
        <v>0</v>
      </c>
      <c r="EU135" s="10">
        <f t="shared" si="70"/>
        <v>0</v>
      </c>
      <c r="EV135" s="10"/>
      <c r="EW135" s="10"/>
      <c r="EX135" s="10"/>
      <c r="EY135" s="10"/>
      <c r="EZ135" s="10"/>
      <c r="FA135" s="10"/>
      <c r="FB135" s="10"/>
      <c r="FC135" s="10"/>
      <c r="FD135" s="10"/>
      <c r="FE135" s="10"/>
      <c r="FF135" s="10"/>
      <c r="FG135" s="10"/>
      <c r="FH135" s="10"/>
      <c r="FI135" s="10"/>
      <c r="FJ135" s="10"/>
      <c r="FK135" s="10"/>
      <c r="FL135" s="10">
        <v>10</v>
      </c>
      <c r="FM135" s="10">
        <f t="shared" si="46"/>
        <v>906</v>
      </c>
      <c r="FN135" s="10"/>
      <c r="FO135" s="10"/>
      <c r="FP135" s="10">
        <v>0</v>
      </c>
      <c r="FQ135" s="10">
        <f t="shared" si="41"/>
        <v>0</v>
      </c>
      <c r="FR135" s="10">
        <v>0</v>
      </c>
      <c r="FS135" s="10">
        <f t="shared" si="71"/>
        <v>0</v>
      </c>
      <c r="FT135" s="10"/>
      <c r="FU135" s="10"/>
      <c r="FV135" s="10">
        <v>0</v>
      </c>
      <c r="FW135" s="10">
        <f t="shared" si="42"/>
        <v>0</v>
      </c>
      <c r="FX135" s="10">
        <v>1</v>
      </c>
      <c r="FY135" s="10">
        <f t="shared" si="72"/>
        <v>15</v>
      </c>
      <c r="FZ135" s="10"/>
      <c r="GA135" s="10"/>
      <c r="GB135" s="10">
        <v>0</v>
      </c>
      <c r="GC135" s="10">
        <f t="shared" si="73"/>
        <v>26</v>
      </c>
      <c r="GD135" s="10"/>
      <c r="GE135" s="10"/>
      <c r="GF135" s="10">
        <v>3</v>
      </c>
      <c r="GG135" s="10">
        <f t="shared" si="82"/>
        <v>205</v>
      </c>
    </row>
    <row r="136" spans="1:189" ht="14.25" customHeight="1" x14ac:dyDescent="0.2">
      <c r="A136" s="115">
        <v>44099</v>
      </c>
      <c r="B136" s="10">
        <v>0</v>
      </c>
      <c r="C136" s="10">
        <f t="shared" si="53"/>
        <v>0</v>
      </c>
      <c r="D136" s="10">
        <v>6</v>
      </c>
      <c r="E136" s="10">
        <f t="shared" si="75"/>
        <v>122</v>
      </c>
      <c r="F136" s="10"/>
      <c r="G136" s="10">
        <f t="shared" si="9"/>
        <v>20</v>
      </c>
      <c r="H136" s="10">
        <v>0</v>
      </c>
      <c r="I136" s="10">
        <f>SUM(I135,H136)</f>
        <v>183</v>
      </c>
      <c r="J136" s="10">
        <v>3</v>
      </c>
      <c r="K136" s="10">
        <f t="shared" si="76"/>
        <v>28</v>
      </c>
      <c r="L136" s="10">
        <v>0</v>
      </c>
      <c r="M136" s="10">
        <f t="shared" si="77"/>
        <v>52</v>
      </c>
      <c r="N136" s="10">
        <v>0</v>
      </c>
      <c r="O136" s="114">
        <f t="shared" si="29"/>
        <v>7</v>
      </c>
      <c r="P136" s="10">
        <v>0</v>
      </c>
      <c r="Q136" s="10">
        <f t="shared" si="54"/>
        <v>62</v>
      </c>
      <c r="R136" s="10"/>
      <c r="S136" s="10"/>
      <c r="T136" s="10">
        <v>0</v>
      </c>
      <c r="U136" s="10">
        <f t="shared" si="30"/>
        <v>4</v>
      </c>
      <c r="V136" s="10">
        <v>0</v>
      </c>
      <c r="W136" s="10">
        <f t="shared" si="25"/>
        <v>1</v>
      </c>
      <c r="X136" s="10">
        <v>0</v>
      </c>
      <c r="Y136" s="10">
        <f t="shared" si="55"/>
        <v>3</v>
      </c>
      <c r="Z136" s="10">
        <v>0</v>
      </c>
      <c r="AA136" s="10">
        <f t="shared" si="56"/>
        <v>2</v>
      </c>
      <c r="AB136" s="10">
        <v>0</v>
      </c>
      <c r="AC136" s="10">
        <f t="shared" si="13"/>
        <v>1</v>
      </c>
      <c r="AD136" s="10"/>
      <c r="AE136" s="10"/>
      <c r="AF136" s="10"/>
      <c r="AG136" s="10">
        <f t="shared" si="52"/>
        <v>13</v>
      </c>
      <c r="AH136" s="10">
        <v>0</v>
      </c>
      <c r="AI136" s="10">
        <f t="shared" si="57"/>
        <v>0</v>
      </c>
      <c r="AJ136" s="10">
        <v>0</v>
      </c>
      <c r="AK136" s="10">
        <f>SUM(AK135+AJ136)</f>
        <v>3</v>
      </c>
      <c r="AL136" s="10">
        <v>1</v>
      </c>
      <c r="AM136" s="10">
        <f t="shared" si="26"/>
        <v>6</v>
      </c>
      <c r="AN136" s="10">
        <v>14</v>
      </c>
      <c r="AO136" s="10">
        <f t="shared" si="15"/>
        <v>1382</v>
      </c>
      <c r="AP136" s="10">
        <v>0</v>
      </c>
      <c r="AQ136" s="10">
        <f t="shared" si="44"/>
        <v>111</v>
      </c>
      <c r="AR136" s="10">
        <v>0</v>
      </c>
      <c r="AS136" s="10">
        <f t="shared" si="74"/>
        <v>0</v>
      </c>
      <c r="AT136" s="10">
        <v>0</v>
      </c>
      <c r="AU136" s="10">
        <f t="shared" si="64"/>
        <v>3</v>
      </c>
      <c r="AV136" s="10">
        <v>0</v>
      </c>
      <c r="AW136" s="10">
        <f>SUM(AW135+AV136)</f>
        <v>10</v>
      </c>
      <c r="AX136" s="10">
        <v>1</v>
      </c>
      <c r="AY136" s="10">
        <f t="shared" si="23"/>
        <v>12</v>
      </c>
      <c r="AZ136" s="10"/>
      <c r="BA136" s="10"/>
      <c r="BB136" s="10"/>
      <c r="BC136" s="10"/>
      <c r="BD136" s="10">
        <v>0</v>
      </c>
      <c r="BE136" s="10">
        <f t="shared" si="81"/>
        <v>67</v>
      </c>
      <c r="BF136" s="10"/>
      <c r="BG136" s="10">
        <f t="shared" si="49"/>
        <v>8</v>
      </c>
      <c r="BH136" s="10"/>
      <c r="BI136" s="10"/>
      <c r="BJ136" s="10"/>
      <c r="BK136" s="10"/>
      <c r="BL136" s="10"/>
      <c r="BM136" s="10"/>
      <c r="BN136" s="10"/>
      <c r="BO136" s="10"/>
      <c r="BP136" s="10"/>
      <c r="BQ136" s="10"/>
      <c r="BR136" s="10"/>
      <c r="BS136" s="10"/>
      <c r="BT136" s="10"/>
      <c r="BU136" s="10"/>
      <c r="BV136" s="10">
        <v>0</v>
      </c>
      <c r="BW136" s="10">
        <f t="shared" si="66"/>
        <v>0</v>
      </c>
      <c r="BX136" s="10">
        <v>0</v>
      </c>
      <c r="BY136" s="10">
        <f t="shared" si="34"/>
        <v>2</v>
      </c>
      <c r="BZ136" s="10">
        <v>0</v>
      </c>
      <c r="CA136" s="10">
        <f t="shared" si="59"/>
        <v>13</v>
      </c>
      <c r="CB136" s="10">
        <v>0</v>
      </c>
      <c r="CC136" s="10">
        <f t="shared" si="78"/>
        <v>2</v>
      </c>
      <c r="CD136" s="10"/>
      <c r="CE136" s="10"/>
      <c r="CF136" s="10"/>
      <c r="CG136" s="10"/>
      <c r="CH136" s="10"/>
      <c r="CI136" s="10"/>
      <c r="CJ136" s="10">
        <v>0</v>
      </c>
      <c r="CK136" s="10">
        <f t="shared" si="17"/>
        <v>18</v>
      </c>
      <c r="CL136" s="10"/>
      <c r="CM136" s="10"/>
      <c r="CN136" s="10"/>
      <c r="CO136" s="10"/>
      <c r="CP136" s="10"/>
      <c r="CQ136" s="10"/>
      <c r="CR136" s="10"/>
      <c r="CS136" s="10"/>
      <c r="CT136" s="10"/>
      <c r="CU136" s="10"/>
      <c r="CV136" s="10">
        <v>0</v>
      </c>
      <c r="CW136" s="10">
        <f t="shared" si="18"/>
        <v>13</v>
      </c>
      <c r="CX136" s="10"/>
      <c r="CY136" s="10"/>
      <c r="CZ136" s="10">
        <v>0</v>
      </c>
      <c r="DA136" s="10">
        <f t="shared" si="79"/>
        <v>12</v>
      </c>
      <c r="DB136" s="10">
        <v>10</v>
      </c>
      <c r="DC136" s="10">
        <f t="shared" si="80"/>
        <v>2522</v>
      </c>
      <c r="DD136" s="10">
        <v>10</v>
      </c>
      <c r="DE136" s="10">
        <f t="shared" si="67"/>
        <v>161</v>
      </c>
      <c r="DF136" s="10">
        <v>0</v>
      </c>
      <c r="DG136" s="10">
        <f t="shared" si="48"/>
        <v>6</v>
      </c>
      <c r="DH136" s="10">
        <v>0</v>
      </c>
      <c r="DI136" s="10">
        <f t="shared" si="68"/>
        <v>8</v>
      </c>
      <c r="DJ136" s="10">
        <v>0</v>
      </c>
      <c r="DK136" s="10">
        <f t="shared" si="65"/>
        <v>0</v>
      </c>
      <c r="DL136" s="10">
        <v>0</v>
      </c>
      <c r="DM136" s="10">
        <f t="shared" si="20"/>
        <v>8</v>
      </c>
      <c r="DN136" s="10">
        <v>0</v>
      </c>
      <c r="DO136" s="10">
        <f t="shared" si="60"/>
        <v>29</v>
      </c>
      <c r="DP136" s="10"/>
      <c r="DQ136" s="10"/>
      <c r="DR136" s="10"/>
      <c r="DS136" s="10"/>
      <c r="DT136" s="10">
        <v>0</v>
      </c>
      <c r="DU136" s="10">
        <f t="shared" si="11"/>
        <v>12</v>
      </c>
      <c r="DV136" s="10">
        <v>0</v>
      </c>
      <c r="DW136" s="10">
        <f t="shared" si="51"/>
        <v>1</v>
      </c>
      <c r="DX136" s="10">
        <v>0</v>
      </c>
      <c r="DY136" s="10">
        <f t="shared" si="61"/>
        <v>1</v>
      </c>
      <c r="DZ136" s="10"/>
      <c r="EA136" s="10"/>
      <c r="EB136" s="10"/>
      <c r="EC136" s="10"/>
      <c r="ED136" s="10">
        <v>10</v>
      </c>
      <c r="EE136" s="10">
        <f t="shared" si="63"/>
        <v>1053</v>
      </c>
      <c r="EF136" s="10"/>
      <c r="EG136" s="10"/>
      <c r="EH136" s="10">
        <v>0</v>
      </c>
      <c r="EI136" s="10">
        <f t="shared" si="62"/>
        <v>7</v>
      </c>
      <c r="EJ136" s="10">
        <v>0</v>
      </c>
      <c r="EK136" s="10">
        <f t="shared" si="69"/>
        <v>1</v>
      </c>
      <c r="EL136" s="10">
        <v>0</v>
      </c>
      <c r="EM136" s="10">
        <f t="shared" si="38"/>
        <v>2</v>
      </c>
      <c r="EN136" s="10"/>
      <c r="EO136" s="10"/>
      <c r="EP136" s="10">
        <v>1</v>
      </c>
      <c r="EQ136" s="10">
        <f t="shared" si="45"/>
        <v>212</v>
      </c>
      <c r="ER136" s="10"/>
      <c r="ES136" s="10"/>
      <c r="ET136" s="10">
        <v>0</v>
      </c>
      <c r="EU136" s="10">
        <f t="shared" si="70"/>
        <v>0</v>
      </c>
      <c r="EV136" s="10"/>
      <c r="EW136" s="10"/>
      <c r="EX136" s="10"/>
      <c r="EY136" s="10"/>
      <c r="EZ136" s="10"/>
      <c r="FA136" s="10"/>
      <c r="FB136" s="10"/>
      <c r="FC136" s="10"/>
      <c r="FD136" s="10"/>
      <c r="FE136" s="10"/>
      <c r="FF136" s="10"/>
      <c r="FG136" s="10"/>
      <c r="FH136" s="10"/>
      <c r="FI136" s="10"/>
      <c r="FJ136" s="10"/>
      <c r="FK136" s="10"/>
      <c r="FL136" s="10">
        <v>17</v>
      </c>
      <c r="FM136" s="10">
        <f t="shared" si="46"/>
        <v>923</v>
      </c>
      <c r="FN136" s="10"/>
      <c r="FO136" s="10"/>
      <c r="FP136" s="10">
        <v>0</v>
      </c>
      <c r="FQ136" s="10">
        <f t="shared" si="41"/>
        <v>0</v>
      </c>
      <c r="FR136" s="10">
        <v>2</v>
      </c>
      <c r="FS136" s="10">
        <f t="shared" si="71"/>
        <v>2</v>
      </c>
      <c r="FT136" s="10"/>
      <c r="FU136" s="10"/>
      <c r="FV136" s="10">
        <v>0</v>
      </c>
      <c r="FW136" s="10">
        <f t="shared" si="42"/>
        <v>0</v>
      </c>
      <c r="FX136" s="10">
        <v>0</v>
      </c>
      <c r="FY136" s="10">
        <f t="shared" si="72"/>
        <v>15</v>
      </c>
      <c r="FZ136" s="10"/>
      <c r="GA136" s="10"/>
      <c r="GB136" s="10">
        <v>1</v>
      </c>
      <c r="GC136" s="10">
        <f t="shared" si="73"/>
        <v>27</v>
      </c>
      <c r="GD136" s="10"/>
      <c r="GE136" s="10"/>
      <c r="GF136" s="10">
        <v>2</v>
      </c>
      <c r="GG136" s="10">
        <f t="shared" si="82"/>
        <v>207</v>
      </c>
    </row>
    <row r="137" spans="1:189" ht="14.25" customHeight="1" x14ac:dyDescent="0.2">
      <c r="A137" s="115">
        <v>44100</v>
      </c>
      <c r="B137" s="10"/>
      <c r="C137" s="10">
        <f t="shared" si="53"/>
        <v>0</v>
      </c>
      <c r="D137" s="10"/>
      <c r="E137" s="10">
        <f t="shared" si="75"/>
        <v>122</v>
      </c>
      <c r="F137" s="10"/>
      <c r="G137" s="10">
        <f t="shared" si="9"/>
        <v>20</v>
      </c>
      <c r="H137" s="10"/>
      <c r="I137" s="10">
        <f t="shared" ref="I137:I170" si="83">SUM(I136,H137)</f>
        <v>183</v>
      </c>
      <c r="J137" s="10"/>
      <c r="K137" s="10">
        <f t="shared" si="76"/>
        <v>28</v>
      </c>
      <c r="L137" s="10"/>
      <c r="M137" s="10">
        <f t="shared" si="77"/>
        <v>52</v>
      </c>
      <c r="N137" s="10"/>
      <c r="O137" s="114">
        <f t="shared" si="29"/>
        <v>7</v>
      </c>
      <c r="P137" s="10"/>
      <c r="Q137" s="10">
        <f t="shared" si="54"/>
        <v>62</v>
      </c>
      <c r="R137" s="10"/>
      <c r="S137" s="10"/>
      <c r="T137" s="10"/>
      <c r="U137" s="10">
        <f t="shared" si="30"/>
        <v>4</v>
      </c>
      <c r="V137" s="10"/>
      <c r="W137" s="10">
        <f t="shared" si="25"/>
        <v>1</v>
      </c>
      <c r="X137" s="10"/>
      <c r="Y137" s="10">
        <f t="shared" si="55"/>
        <v>3</v>
      </c>
      <c r="Z137" s="10"/>
      <c r="AA137" s="10">
        <f t="shared" si="56"/>
        <v>2</v>
      </c>
      <c r="AB137" s="10"/>
      <c r="AC137" s="10">
        <f t="shared" si="13"/>
        <v>1</v>
      </c>
      <c r="AD137" s="10"/>
      <c r="AE137" s="10"/>
      <c r="AF137" s="10"/>
      <c r="AG137" s="10">
        <f t="shared" si="52"/>
        <v>13</v>
      </c>
      <c r="AH137" s="10"/>
      <c r="AI137" s="10">
        <f t="shared" si="57"/>
        <v>0</v>
      </c>
      <c r="AJ137" s="10"/>
      <c r="AK137" s="10">
        <f t="shared" ref="AK137:AK170" si="84">SUM(AK136+AJ137)</f>
        <v>3</v>
      </c>
      <c r="AL137" s="10"/>
      <c r="AM137" s="10">
        <f t="shared" si="26"/>
        <v>6</v>
      </c>
      <c r="AN137" s="10"/>
      <c r="AO137" s="10">
        <f t="shared" si="15"/>
        <v>1382</v>
      </c>
      <c r="AP137" s="10"/>
      <c r="AQ137" s="10">
        <f t="shared" si="44"/>
        <v>111</v>
      </c>
      <c r="AR137" s="10"/>
      <c r="AS137" s="10">
        <f t="shared" si="74"/>
        <v>0</v>
      </c>
      <c r="AT137" s="10"/>
      <c r="AU137" s="10">
        <f t="shared" si="64"/>
        <v>3</v>
      </c>
      <c r="AV137" s="10"/>
      <c r="AW137" s="10">
        <f t="shared" ref="AW137:AW170" si="85">SUM(AW136+AV137)</f>
        <v>10</v>
      </c>
      <c r="AX137" s="10"/>
      <c r="AY137" s="10">
        <f t="shared" si="23"/>
        <v>12</v>
      </c>
      <c r="AZ137" s="10"/>
      <c r="BA137" s="10"/>
      <c r="BB137" s="10"/>
      <c r="BC137" s="10"/>
      <c r="BD137" s="10"/>
      <c r="BE137" s="10">
        <f t="shared" si="81"/>
        <v>67</v>
      </c>
      <c r="BF137" s="10"/>
      <c r="BG137" s="10">
        <f t="shared" si="49"/>
        <v>8</v>
      </c>
      <c r="BH137" s="10"/>
      <c r="BI137" s="10"/>
      <c r="BJ137" s="10"/>
      <c r="BK137" s="10"/>
      <c r="BL137" s="10"/>
      <c r="BM137" s="10"/>
      <c r="BN137" s="10"/>
      <c r="BO137" s="10"/>
      <c r="BP137" s="10"/>
      <c r="BQ137" s="10"/>
      <c r="BR137" s="10"/>
      <c r="BS137" s="10"/>
      <c r="BT137" s="10"/>
      <c r="BU137" s="10"/>
      <c r="BV137" s="10"/>
      <c r="BW137" s="10">
        <f t="shared" si="66"/>
        <v>0</v>
      </c>
      <c r="BX137" s="10"/>
      <c r="BY137" s="10">
        <f t="shared" si="34"/>
        <v>2</v>
      </c>
      <c r="BZ137" s="10"/>
      <c r="CA137" s="10">
        <f t="shared" si="59"/>
        <v>13</v>
      </c>
      <c r="CB137" s="10"/>
      <c r="CC137" s="10">
        <f t="shared" si="78"/>
        <v>2</v>
      </c>
      <c r="CD137" s="10"/>
      <c r="CE137" s="10"/>
      <c r="CF137" s="10"/>
      <c r="CG137" s="10"/>
      <c r="CH137" s="10"/>
      <c r="CI137" s="10"/>
      <c r="CJ137" s="10"/>
      <c r="CK137" s="10">
        <f t="shared" si="17"/>
        <v>18</v>
      </c>
      <c r="CL137" s="10"/>
      <c r="CM137" s="10"/>
      <c r="CN137" s="10"/>
      <c r="CO137" s="10"/>
      <c r="CP137" s="10"/>
      <c r="CQ137" s="10"/>
      <c r="CR137" s="10"/>
      <c r="CS137" s="10"/>
      <c r="CT137" s="10"/>
      <c r="CU137" s="10"/>
      <c r="CV137" s="10"/>
      <c r="CW137" s="10">
        <f t="shared" si="18"/>
        <v>13</v>
      </c>
      <c r="CX137" s="10"/>
      <c r="CY137" s="10"/>
      <c r="CZ137" s="10"/>
      <c r="DA137" s="10">
        <f t="shared" si="79"/>
        <v>12</v>
      </c>
      <c r="DB137" s="10"/>
      <c r="DC137" s="10">
        <f t="shared" si="80"/>
        <v>2522</v>
      </c>
      <c r="DD137" s="10"/>
      <c r="DE137" s="10">
        <f t="shared" si="67"/>
        <v>161</v>
      </c>
      <c r="DF137" s="10"/>
      <c r="DG137" s="10">
        <f t="shared" si="48"/>
        <v>6</v>
      </c>
      <c r="DH137" s="10"/>
      <c r="DI137" s="10">
        <f t="shared" si="68"/>
        <v>8</v>
      </c>
      <c r="DJ137" s="10"/>
      <c r="DK137" s="10">
        <f t="shared" si="65"/>
        <v>0</v>
      </c>
      <c r="DL137" s="10"/>
      <c r="DM137" s="10">
        <f t="shared" si="20"/>
        <v>8</v>
      </c>
      <c r="DN137" s="10"/>
      <c r="DO137" s="10">
        <f t="shared" si="60"/>
        <v>29</v>
      </c>
      <c r="DP137" s="10"/>
      <c r="DQ137" s="10"/>
      <c r="DR137" s="10"/>
      <c r="DS137" s="10"/>
      <c r="DT137" s="10"/>
      <c r="DU137" s="10">
        <f t="shared" si="11"/>
        <v>12</v>
      </c>
      <c r="DV137" s="10"/>
      <c r="DW137" s="10">
        <f t="shared" si="51"/>
        <v>1</v>
      </c>
      <c r="DX137" s="10"/>
      <c r="DY137" s="10">
        <f t="shared" si="61"/>
        <v>1</v>
      </c>
      <c r="DZ137" s="10"/>
      <c r="EA137" s="10"/>
      <c r="EB137" s="10"/>
      <c r="EC137" s="10"/>
      <c r="ED137" s="10"/>
      <c r="EE137" s="10">
        <f t="shared" si="63"/>
        <v>1053</v>
      </c>
      <c r="EF137" s="10"/>
      <c r="EG137" s="10"/>
      <c r="EH137" s="10"/>
      <c r="EI137" s="10">
        <f t="shared" si="62"/>
        <v>7</v>
      </c>
      <c r="EJ137" s="10"/>
      <c r="EK137" s="10">
        <f t="shared" si="69"/>
        <v>1</v>
      </c>
      <c r="EL137" s="10"/>
      <c r="EM137" s="10">
        <f t="shared" si="38"/>
        <v>2</v>
      </c>
      <c r="EN137" s="10"/>
      <c r="EO137" s="10"/>
      <c r="EP137" s="10"/>
      <c r="EQ137" s="10">
        <f t="shared" si="45"/>
        <v>212</v>
      </c>
      <c r="ER137" s="10"/>
      <c r="ES137" s="10"/>
      <c r="ET137" s="10"/>
      <c r="EU137" s="10"/>
      <c r="EV137" s="10"/>
      <c r="EW137" s="10"/>
      <c r="EX137" s="10"/>
      <c r="EY137" s="10"/>
      <c r="EZ137" s="10"/>
      <c r="FA137" s="10"/>
      <c r="FB137" s="10"/>
      <c r="FC137" s="10"/>
      <c r="FD137" s="10"/>
      <c r="FE137" s="10"/>
      <c r="FF137" s="10"/>
      <c r="FG137" s="10"/>
      <c r="FH137" s="10"/>
      <c r="FI137" s="10"/>
      <c r="FJ137" s="10"/>
      <c r="FK137" s="10"/>
      <c r="FL137" s="10"/>
      <c r="FM137" s="10">
        <f t="shared" si="46"/>
        <v>923</v>
      </c>
      <c r="FN137" s="10"/>
      <c r="FO137" s="10"/>
      <c r="FP137" s="10"/>
      <c r="FQ137" s="10">
        <f t="shared" si="41"/>
        <v>0</v>
      </c>
      <c r="FR137" s="10"/>
      <c r="FS137" s="10">
        <f t="shared" si="71"/>
        <v>2</v>
      </c>
      <c r="FT137" s="10"/>
      <c r="FU137" s="10"/>
      <c r="FV137" s="10"/>
      <c r="FW137" s="10">
        <f t="shared" si="42"/>
        <v>0</v>
      </c>
      <c r="FX137" s="10"/>
      <c r="FY137" s="10">
        <f t="shared" si="72"/>
        <v>15</v>
      </c>
      <c r="FZ137" s="10"/>
      <c r="GA137" s="10"/>
      <c r="GB137" s="10"/>
      <c r="GC137" s="10">
        <f t="shared" si="73"/>
        <v>27</v>
      </c>
      <c r="GD137" s="10"/>
      <c r="GE137" s="10"/>
      <c r="GF137" s="10"/>
      <c r="GG137" s="10">
        <f t="shared" si="82"/>
        <v>207</v>
      </c>
    </row>
    <row r="138" spans="1:189" ht="14.25" customHeight="1" x14ac:dyDescent="0.2">
      <c r="A138" s="115">
        <v>44101</v>
      </c>
      <c r="B138" s="10"/>
      <c r="C138" s="10">
        <f t="shared" si="53"/>
        <v>0</v>
      </c>
      <c r="D138" s="10"/>
      <c r="E138" s="10">
        <f t="shared" si="75"/>
        <v>122</v>
      </c>
      <c r="F138" s="10"/>
      <c r="G138" s="10">
        <f t="shared" si="9"/>
        <v>20</v>
      </c>
      <c r="H138" s="10"/>
      <c r="I138" s="10">
        <f t="shared" si="83"/>
        <v>183</v>
      </c>
      <c r="J138" s="10"/>
      <c r="K138" s="10">
        <f t="shared" si="76"/>
        <v>28</v>
      </c>
      <c r="L138" s="10"/>
      <c r="M138" s="10">
        <f t="shared" si="77"/>
        <v>52</v>
      </c>
      <c r="N138" s="10"/>
      <c r="O138" s="114">
        <f t="shared" si="29"/>
        <v>7</v>
      </c>
      <c r="P138" s="10"/>
      <c r="Q138" s="10">
        <f t="shared" si="54"/>
        <v>62</v>
      </c>
      <c r="R138" s="10"/>
      <c r="S138" s="10"/>
      <c r="T138" s="10"/>
      <c r="U138" s="10">
        <f t="shared" si="30"/>
        <v>4</v>
      </c>
      <c r="V138" s="10"/>
      <c r="W138" s="10">
        <f t="shared" si="25"/>
        <v>1</v>
      </c>
      <c r="X138" s="10"/>
      <c r="Y138" s="10">
        <f t="shared" si="55"/>
        <v>3</v>
      </c>
      <c r="Z138" s="10"/>
      <c r="AA138" s="10">
        <f t="shared" si="56"/>
        <v>2</v>
      </c>
      <c r="AB138" s="10"/>
      <c r="AC138" s="10">
        <f t="shared" si="13"/>
        <v>1</v>
      </c>
      <c r="AD138" s="10"/>
      <c r="AE138" s="10"/>
      <c r="AF138" s="10"/>
      <c r="AG138" s="10">
        <f t="shared" si="52"/>
        <v>13</v>
      </c>
      <c r="AH138" s="10"/>
      <c r="AI138" s="10">
        <f t="shared" si="57"/>
        <v>0</v>
      </c>
      <c r="AJ138" s="10"/>
      <c r="AK138" s="10">
        <f t="shared" si="84"/>
        <v>3</v>
      </c>
      <c r="AL138" s="10"/>
      <c r="AM138" s="10">
        <f t="shared" si="26"/>
        <v>6</v>
      </c>
      <c r="AN138" s="10"/>
      <c r="AO138" s="10">
        <f t="shared" si="15"/>
        <v>1382</v>
      </c>
      <c r="AP138" s="10"/>
      <c r="AQ138" s="10">
        <f t="shared" si="44"/>
        <v>111</v>
      </c>
      <c r="AR138" s="10"/>
      <c r="AS138" s="10">
        <f t="shared" si="74"/>
        <v>0</v>
      </c>
      <c r="AT138" s="10"/>
      <c r="AU138" s="10">
        <f t="shared" si="64"/>
        <v>3</v>
      </c>
      <c r="AV138" s="10"/>
      <c r="AW138" s="10">
        <f t="shared" si="85"/>
        <v>10</v>
      </c>
      <c r="AX138" s="10"/>
      <c r="AY138" s="10">
        <f t="shared" si="23"/>
        <v>12</v>
      </c>
      <c r="AZ138" s="10"/>
      <c r="BA138" s="10"/>
      <c r="BB138" s="10"/>
      <c r="BC138" s="10"/>
      <c r="BD138" s="10"/>
      <c r="BE138" s="10">
        <f t="shared" si="81"/>
        <v>67</v>
      </c>
      <c r="BF138" s="10"/>
      <c r="BG138" s="10">
        <f t="shared" si="49"/>
        <v>8</v>
      </c>
      <c r="BH138" s="10"/>
      <c r="BI138" s="10"/>
      <c r="BJ138" s="10"/>
      <c r="BK138" s="10"/>
      <c r="BL138" s="10"/>
      <c r="BM138" s="10"/>
      <c r="BN138" s="10"/>
      <c r="BO138" s="10"/>
      <c r="BP138" s="10"/>
      <c r="BQ138" s="10"/>
      <c r="BR138" s="10"/>
      <c r="BS138" s="10"/>
      <c r="BT138" s="10"/>
      <c r="BU138" s="10"/>
      <c r="BV138" s="10"/>
      <c r="BW138" s="10">
        <f t="shared" si="66"/>
        <v>0</v>
      </c>
      <c r="BX138" s="10"/>
      <c r="BY138" s="10">
        <f t="shared" si="34"/>
        <v>2</v>
      </c>
      <c r="BZ138" s="10"/>
      <c r="CA138" s="10">
        <f t="shared" si="59"/>
        <v>13</v>
      </c>
      <c r="CB138" s="10"/>
      <c r="CC138" s="10">
        <f t="shared" si="78"/>
        <v>2</v>
      </c>
      <c r="CD138" s="10"/>
      <c r="CE138" s="10"/>
      <c r="CF138" s="10"/>
      <c r="CG138" s="10"/>
      <c r="CH138" s="10"/>
      <c r="CI138" s="10"/>
      <c r="CJ138" s="10"/>
      <c r="CK138" s="10">
        <f t="shared" si="17"/>
        <v>18</v>
      </c>
      <c r="CL138" s="10"/>
      <c r="CM138" s="10"/>
      <c r="CN138" s="10"/>
      <c r="CO138" s="10"/>
      <c r="CP138" s="10"/>
      <c r="CQ138" s="10"/>
      <c r="CR138" s="10"/>
      <c r="CS138" s="10"/>
      <c r="CT138" s="10"/>
      <c r="CU138" s="10"/>
      <c r="CV138" s="10"/>
      <c r="CW138" s="10">
        <f t="shared" si="18"/>
        <v>13</v>
      </c>
      <c r="CX138" s="10"/>
      <c r="CY138" s="10"/>
      <c r="CZ138" s="10"/>
      <c r="DA138" s="10">
        <f t="shared" si="79"/>
        <v>12</v>
      </c>
      <c r="DB138" s="10"/>
      <c r="DC138" s="10">
        <f t="shared" si="80"/>
        <v>2522</v>
      </c>
      <c r="DD138" s="10"/>
      <c r="DE138" s="10">
        <f t="shared" si="67"/>
        <v>161</v>
      </c>
      <c r="DF138" s="10"/>
      <c r="DG138" s="10">
        <f t="shared" si="48"/>
        <v>6</v>
      </c>
      <c r="DH138" s="10"/>
      <c r="DI138" s="10">
        <f t="shared" si="68"/>
        <v>8</v>
      </c>
      <c r="DJ138" s="10"/>
      <c r="DK138" s="10">
        <f t="shared" si="65"/>
        <v>0</v>
      </c>
      <c r="DL138" s="10"/>
      <c r="DM138" s="10">
        <f t="shared" si="20"/>
        <v>8</v>
      </c>
      <c r="DN138" s="10"/>
      <c r="DO138" s="10">
        <f t="shared" si="60"/>
        <v>29</v>
      </c>
      <c r="DP138" s="10"/>
      <c r="DQ138" s="10"/>
      <c r="DR138" s="10"/>
      <c r="DS138" s="10"/>
      <c r="DT138" s="10"/>
      <c r="DU138" s="10">
        <f t="shared" si="11"/>
        <v>12</v>
      </c>
      <c r="DV138" s="10"/>
      <c r="DW138" s="10">
        <f t="shared" si="51"/>
        <v>1</v>
      </c>
      <c r="DX138" s="10"/>
      <c r="DY138" s="10">
        <f t="shared" si="61"/>
        <v>1</v>
      </c>
      <c r="DZ138" s="10"/>
      <c r="EA138" s="10"/>
      <c r="EB138" s="10"/>
      <c r="EC138" s="10"/>
      <c r="ED138" s="10"/>
      <c r="EE138" s="10">
        <f t="shared" si="63"/>
        <v>1053</v>
      </c>
      <c r="EF138" s="10"/>
      <c r="EG138" s="10"/>
      <c r="EH138" s="10"/>
      <c r="EI138" s="10">
        <f t="shared" si="62"/>
        <v>7</v>
      </c>
      <c r="EJ138" s="10"/>
      <c r="EK138" s="10">
        <f t="shared" si="69"/>
        <v>1</v>
      </c>
      <c r="EL138" s="10"/>
      <c r="EM138" s="10">
        <f t="shared" si="38"/>
        <v>2</v>
      </c>
      <c r="EN138" s="10"/>
      <c r="EO138" s="10"/>
      <c r="EP138" s="10"/>
      <c r="EQ138" s="10">
        <f t="shared" si="45"/>
        <v>212</v>
      </c>
      <c r="ER138" s="10"/>
      <c r="ES138" s="10"/>
      <c r="ET138" s="10"/>
      <c r="EU138" s="10"/>
      <c r="EV138" s="10"/>
      <c r="EW138" s="10"/>
      <c r="EX138" s="10"/>
      <c r="EY138" s="10"/>
      <c r="EZ138" s="10"/>
      <c r="FA138" s="10"/>
      <c r="FB138" s="10"/>
      <c r="FC138" s="10"/>
      <c r="FD138" s="10"/>
      <c r="FE138" s="10"/>
      <c r="FF138" s="10"/>
      <c r="FG138" s="10"/>
      <c r="FH138" s="10"/>
      <c r="FI138" s="10"/>
      <c r="FJ138" s="10"/>
      <c r="FK138" s="10"/>
      <c r="FL138" s="10"/>
      <c r="FM138" s="10">
        <f t="shared" si="46"/>
        <v>923</v>
      </c>
      <c r="FN138" s="10"/>
      <c r="FO138" s="10"/>
      <c r="FP138" s="10"/>
      <c r="FQ138" s="10">
        <f t="shared" si="41"/>
        <v>0</v>
      </c>
      <c r="FR138" s="10"/>
      <c r="FS138" s="10">
        <f t="shared" si="71"/>
        <v>2</v>
      </c>
      <c r="FT138" s="10"/>
      <c r="FU138" s="10"/>
      <c r="FV138" s="10"/>
      <c r="FW138" s="10">
        <f t="shared" si="42"/>
        <v>0</v>
      </c>
      <c r="FX138" s="10"/>
      <c r="FY138" s="10">
        <f t="shared" si="72"/>
        <v>15</v>
      </c>
      <c r="FZ138" s="10"/>
      <c r="GA138" s="10"/>
      <c r="GB138" s="10"/>
      <c r="GC138" s="10">
        <f t="shared" si="73"/>
        <v>27</v>
      </c>
      <c r="GD138" s="10"/>
      <c r="GE138" s="10"/>
      <c r="GF138" s="10"/>
      <c r="GG138" s="10">
        <f t="shared" si="82"/>
        <v>207</v>
      </c>
    </row>
    <row r="139" spans="1:189" ht="14.25" customHeight="1" x14ac:dyDescent="0.2">
      <c r="A139" s="115">
        <v>44102</v>
      </c>
      <c r="B139" s="10">
        <v>0</v>
      </c>
      <c r="C139" s="10">
        <f t="shared" si="53"/>
        <v>0</v>
      </c>
      <c r="D139" s="10">
        <v>35</v>
      </c>
      <c r="E139" s="10">
        <f t="shared" si="75"/>
        <v>157</v>
      </c>
      <c r="F139" s="116">
        <v>0</v>
      </c>
      <c r="G139" s="10">
        <f t="shared" ref="G139:G170" si="86">SUM(G138,F139)</f>
        <v>20</v>
      </c>
      <c r="H139" s="10">
        <v>0</v>
      </c>
      <c r="I139" s="10">
        <f t="shared" si="83"/>
        <v>183</v>
      </c>
      <c r="J139" s="10">
        <v>4</v>
      </c>
      <c r="K139" s="10">
        <f t="shared" si="76"/>
        <v>32</v>
      </c>
      <c r="L139" s="10">
        <v>14</v>
      </c>
      <c r="M139" s="10">
        <f t="shared" si="77"/>
        <v>66</v>
      </c>
      <c r="N139" s="10">
        <v>0</v>
      </c>
      <c r="O139" s="114">
        <f t="shared" si="29"/>
        <v>7</v>
      </c>
      <c r="P139" s="10">
        <v>2</v>
      </c>
      <c r="Q139" s="10">
        <f t="shared" si="54"/>
        <v>64</v>
      </c>
      <c r="R139" s="10"/>
      <c r="S139" s="10"/>
      <c r="T139" s="10">
        <v>1</v>
      </c>
      <c r="U139" s="10">
        <f t="shared" si="30"/>
        <v>5</v>
      </c>
      <c r="V139" s="10">
        <v>0</v>
      </c>
      <c r="W139" s="10">
        <f t="shared" si="25"/>
        <v>1</v>
      </c>
      <c r="X139" s="10">
        <v>1</v>
      </c>
      <c r="Y139" s="10">
        <f t="shared" si="55"/>
        <v>4</v>
      </c>
      <c r="Z139" s="10">
        <v>0</v>
      </c>
      <c r="AA139" s="10">
        <f t="shared" si="56"/>
        <v>2</v>
      </c>
      <c r="AB139" s="10">
        <v>0</v>
      </c>
      <c r="AC139" s="10">
        <f t="shared" si="13"/>
        <v>1</v>
      </c>
      <c r="AD139" s="10"/>
      <c r="AE139" s="10"/>
      <c r="AF139" s="116">
        <v>5</v>
      </c>
      <c r="AG139" s="10">
        <f t="shared" si="52"/>
        <v>18</v>
      </c>
      <c r="AH139" s="10">
        <v>0</v>
      </c>
      <c r="AI139" s="10">
        <f t="shared" si="57"/>
        <v>0</v>
      </c>
      <c r="AJ139" s="10">
        <v>0</v>
      </c>
      <c r="AK139" s="10">
        <f t="shared" si="84"/>
        <v>3</v>
      </c>
      <c r="AL139" s="10">
        <v>2</v>
      </c>
      <c r="AM139" s="10">
        <f t="shared" si="26"/>
        <v>8</v>
      </c>
      <c r="AN139" s="10">
        <v>29</v>
      </c>
      <c r="AO139" s="10">
        <f t="shared" si="15"/>
        <v>1411</v>
      </c>
      <c r="AP139" s="10">
        <v>4</v>
      </c>
      <c r="AQ139" s="10">
        <f t="shared" si="44"/>
        <v>115</v>
      </c>
      <c r="AR139" s="10">
        <v>2</v>
      </c>
      <c r="AS139" s="10">
        <f t="shared" si="74"/>
        <v>2</v>
      </c>
      <c r="AT139" s="10">
        <v>0</v>
      </c>
      <c r="AU139" s="10">
        <f t="shared" si="64"/>
        <v>3</v>
      </c>
      <c r="AV139" s="10">
        <v>1</v>
      </c>
      <c r="AW139" s="10">
        <f t="shared" si="85"/>
        <v>11</v>
      </c>
      <c r="AX139" s="10">
        <v>0</v>
      </c>
      <c r="AY139" s="10">
        <f t="shared" si="23"/>
        <v>12</v>
      </c>
      <c r="AZ139" s="10">
        <v>0</v>
      </c>
      <c r="BA139" s="10">
        <v>0</v>
      </c>
      <c r="BB139" s="10"/>
      <c r="BC139" s="10"/>
      <c r="BD139" s="10">
        <v>0</v>
      </c>
      <c r="BE139" s="10">
        <f t="shared" si="81"/>
        <v>67</v>
      </c>
      <c r="BF139" s="10">
        <v>0</v>
      </c>
      <c r="BG139" s="10">
        <f t="shared" si="49"/>
        <v>8</v>
      </c>
      <c r="BH139" s="10"/>
      <c r="BI139" s="10"/>
      <c r="BJ139" s="10"/>
      <c r="BK139" s="10"/>
      <c r="BL139" s="10"/>
      <c r="BM139" s="10"/>
      <c r="BN139" s="10"/>
      <c r="BO139" s="10"/>
      <c r="BP139" s="10"/>
      <c r="BQ139" s="10"/>
      <c r="BR139" s="10"/>
      <c r="BS139" s="10"/>
      <c r="BT139" s="10"/>
      <c r="BU139" s="10"/>
      <c r="BV139" s="10">
        <v>0</v>
      </c>
      <c r="BW139" s="10">
        <f t="shared" si="66"/>
        <v>0</v>
      </c>
      <c r="BX139" s="10">
        <v>0</v>
      </c>
      <c r="BY139" s="10">
        <f t="shared" si="34"/>
        <v>2</v>
      </c>
      <c r="BZ139" s="10">
        <v>1</v>
      </c>
      <c r="CA139" s="10">
        <f t="shared" si="59"/>
        <v>14</v>
      </c>
      <c r="CB139" s="10">
        <v>0</v>
      </c>
      <c r="CC139" s="10">
        <f t="shared" si="78"/>
        <v>2</v>
      </c>
      <c r="CD139" s="10"/>
      <c r="CE139" s="10"/>
      <c r="CF139" s="10">
        <v>0</v>
      </c>
      <c r="CG139" s="10">
        <v>0</v>
      </c>
      <c r="CH139" s="10">
        <v>0</v>
      </c>
      <c r="CI139" s="10">
        <v>0</v>
      </c>
      <c r="CJ139" s="10">
        <v>2</v>
      </c>
      <c r="CK139" s="10">
        <f t="shared" si="17"/>
        <v>20</v>
      </c>
      <c r="CL139" s="10">
        <v>0</v>
      </c>
      <c r="CM139" s="10">
        <v>0</v>
      </c>
      <c r="CN139" s="10">
        <v>0</v>
      </c>
      <c r="CO139" s="10">
        <v>0</v>
      </c>
      <c r="CP139" s="10"/>
      <c r="CQ139" s="10"/>
      <c r="CR139" s="10"/>
      <c r="CS139" s="10"/>
      <c r="CT139" s="10"/>
      <c r="CU139" s="10"/>
      <c r="CV139" s="10">
        <v>0</v>
      </c>
      <c r="CW139" s="10">
        <f t="shared" si="18"/>
        <v>13</v>
      </c>
      <c r="CX139" s="10"/>
      <c r="CY139" s="10"/>
      <c r="CZ139" s="10">
        <v>2</v>
      </c>
      <c r="DA139" s="10">
        <f t="shared" si="79"/>
        <v>14</v>
      </c>
      <c r="DB139" s="10">
        <v>29</v>
      </c>
      <c r="DC139" s="10">
        <f t="shared" si="80"/>
        <v>2551</v>
      </c>
      <c r="DD139" s="10">
        <v>36</v>
      </c>
      <c r="DE139" s="10">
        <f t="shared" si="67"/>
        <v>197</v>
      </c>
      <c r="DF139" s="10">
        <v>0</v>
      </c>
      <c r="DG139" s="10">
        <f t="shared" si="48"/>
        <v>6</v>
      </c>
      <c r="DH139" s="10">
        <v>1</v>
      </c>
      <c r="DI139" s="10">
        <f t="shared" si="68"/>
        <v>9</v>
      </c>
      <c r="DJ139" s="10">
        <v>0</v>
      </c>
      <c r="DK139" s="10">
        <f t="shared" si="65"/>
        <v>0</v>
      </c>
      <c r="DL139" s="10">
        <v>0</v>
      </c>
      <c r="DM139" s="10">
        <f t="shared" si="20"/>
        <v>8</v>
      </c>
      <c r="DN139" s="10">
        <v>1</v>
      </c>
      <c r="DO139" s="10">
        <f t="shared" si="60"/>
        <v>30</v>
      </c>
      <c r="DP139" s="10">
        <v>1</v>
      </c>
      <c r="DQ139" s="10">
        <v>1</v>
      </c>
      <c r="DR139" s="10"/>
      <c r="DS139" s="10"/>
      <c r="DT139" s="10">
        <v>2</v>
      </c>
      <c r="DU139" s="10">
        <f t="shared" ref="DU139:DU170" si="87">SUM(DU138,DT139)</f>
        <v>14</v>
      </c>
      <c r="DV139" s="10">
        <v>1</v>
      </c>
      <c r="DW139" s="10">
        <f t="shared" si="51"/>
        <v>2</v>
      </c>
      <c r="DX139" s="10">
        <v>0</v>
      </c>
      <c r="DY139" s="10">
        <f t="shared" si="61"/>
        <v>1</v>
      </c>
      <c r="DZ139" s="10">
        <v>0</v>
      </c>
      <c r="EA139" s="10">
        <v>0</v>
      </c>
      <c r="EB139" s="10">
        <v>0</v>
      </c>
      <c r="EC139" s="10">
        <v>0</v>
      </c>
      <c r="ED139" s="10">
        <v>54</v>
      </c>
      <c r="EE139" s="10">
        <f t="shared" si="63"/>
        <v>1107</v>
      </c>
      <c r="EF139" s="10">
        <v>0</v>
      </c>
      <c r="EG139" s="10">
        <v>0</v>
      </c>
      <c r="EH139" s="10">
        <v>0</v>
      </c>
      <c r="EI139" s="10">
        <f t="shared" si="62"/>
        <v>7</v>
      </c>
      <c r="EJ139" s="10">
        <v>0</v>
      </c>
      <c r="EK139" s="10">
        <f t="shared" si="69"/>
        <v>1</v>
      </c>
      <c r="EL139" s="10">
        <v>2</v>
      </c>
      <c r="EM139" s="10">
        <f t="shared" si="38"/>
        <v>4</v>
      </c>
      <c r="EN139" s="10">
        <v>2</v>
      </c>
      <c r="EO139" s="10">
        <v>2</v>
      </c>
      <c r="EP139" s="10">
        <v>19</v>
      </c>
      <c r="EQ139" s="10">
        <f t="shared" si="45"/>
        <v>231</v>
      </c>
      <c r="ER139" s="10"/>
      <c r="ES139" s="10"/>
      <c r="ET139" s="10">
        <v>0</v>
      </c>
      <c r="EU139" s="10">
        <v>0</v>
      </c>
      <c r="EV139" s="10"/>
      <c r="EW139" s="10"/>
      <c r="EX139" s="10"/>
      <c r="EY139" s="10"/>
      <c r="EZ139" s="10"/>
      <c r="FA139" s="10"/>
      <c r="FB139" s="10"/>
      <c r="FC139" s="10"/>
      <c r="FD139" s="10"/>
      <c r="FE139" s="10"/>
      <c r="FF139" s="10"/>
      <c r="FG139" s="10"/>
      <c r="FH139" s="10"/>
      <c r="FI139" s="10"/>
      <c r="FJ139" s="10">
        <v>0</v>
      </c>
      <c r="FK139" s="10">
        <v>0</v>
      </c>
      <c r="FL139" s="10">
        <v>53</v>
      </c>
      <c r="FM139" s="10">
        <f t="shared" si="46"/>
        <v>976</v>
      </c>
      <c r="FN139" s="10"/>
      <c r="FO139" s="10"/>
      <c r="FP139" s="10">
        <v>0</v>
      </c>
      <c r="FQ139" s="10">
        <f t="shared" si="41"/>
        <v>0</v>
      </c>
      <c r="FR139" s="10">
        <v>0</v>
      </c>
      <c r="FS139" s="10">
        <f t="shared" si="71"/>
        <v>2</v>
      </c>
      <c r="FT139" s="10"/>
      <c r="FU139" s="10"/>
      <c r="FV139" s="10">
        <v>0</v>
      </c>
      <c r="FW139" s="10">
        <f t="shared" si="42"/>
        <v>0</v>
      </c>
      <c r="FX139" s="10">
        <v>5</v>
      </c>
      <c r="FY139" s="10">
        <f t="shared" si="72"/>
        <v>20</v>
      </c>
      <c r="FZ139" s="10">
        <v>1</v>
      </c>
      <c r="GA139" s="10">
        <v>1</v>
      </c>
      <c r="GB139" s="10">
        <v>1</v>
      </c>
      <c r="GC139" s="10">
        <f t="shared" si="73"/>
        <v>28</v>
      </c>
      <c r="GD139" s="10">
        <v>0</v>
      </c>
      <c r="GE139" s="10">
        <v>0</v>
      </c>
      <c r="GF139" s="10">
        <v>9</v>
      </c>
      <c r="GG139" s="10">
        <f t="shared" si="82"/>
        <v>216</v>
      </c>
    </row>
    <row r="140" spans="1:189" ht="14.25" customHeight="1" x14ac:dyDescent="0.2">
      <c r="A140" s="115">
        <v>44103</v>
      </c>
      <c r="B140" s="10">
        <v>0</v>
      </c>
      <c r="C140" s="10">
        <f t="shared" si="53"/>
        <v>0</v>
      </c>
      <c r="D140" s="10">
        <v>18</v>
      </c>
      <c r="E140" s="10">
        <f t="shared" si="75"/>
        <v>175</v>
      </c>
      <c r="F140" s="10">
        <v>0</v>
      </c>
      <c r="G140" s="10">
        <f t="shared" si="86"/>
        <v>20</v>
      </c>
      <c r="H140" s="10">
        <v>1</v>
      </c>
      <c r="I140" s="10">
        <f t="shared" si="83"/>
        <v>184</v>
      </c>
      <c r="J140" s="10">
        <v>1</v>
      </c>
      <c r="K140" s="10">
        <f t="shared" si="76"/>
        <v>33</v>
      </c>
      <c r="L140" s="10">
        <v>4</v>
      </c>
      <c r="M140" s="10">
        <f t="shared" si="77"/>
        <v>70</v>
      </c>
      <c r="N140" s="10">
        <v>0</v>
      </c>
      <c r="O140" s="114">
        <f t="shared" si="29"/>
        <v>7</v>
      </c>
      <c r="P140" s="10">
        <v>0</v>
      </c>
      <c r="Q140" s="10">
        <f t="shared" si="54"/>
        <v>64</v>
      </c>
      <c r="R140" s="10"/>
      <c r="S140" s="10"/>
      <c r="T140" s="10">
        <v>0</v>
      </c>
      <c r="U140" s="10">
        <f t="shared" si="30"/>
        <v>5</v>
      </c>
      <c r="V140" s="10">
        <v>0</v>
      </c>
      <c r="W140" s="10">
        <f t="shared" si="25"/>
        <v>1</v>
      </c>
      <c r="X140" s="10">
        <v>0</v>
      </c>
      <c r="Y140" s="10">
        <f t="shared" si="55"/>
        <v>4</v>
      </c>
      <c r="Z140" s="10">
        <v>2</v>
      </c>
      <c r="AA140" s="10">
        <f>SUM(AA139,Z140)</f>
        <v>4</v>
      </c>
      <c r="AB140" s="10">
        <v>0</v>
      </c>
      <c r="AC140" s="10">
        <f t="shared" si="13"/>
        <v>1</v>
      </c>
      <c r="AD140" s="10"/>
      <c r="AE140" s="10"/>
      <c r="AF140" s="10">
        <v>2</v>
      </c>
      <c r="AG140" s="10">
        <f t="shared" si="52"/>
        <v>20</v>
      </c>
      <c r="AH140" s="10">
        <v>0</v>
      </c>
      <c r="AI140" s="10">
        <f t="shared" si="57"/>
        <v>0</v>
      </c>
      <c r="AJ140" s="10">
        <v>0</v>
      </c>
      <c r="AK140" s="10">
        <f t="shared" si="84"/>
        <v>3</v>
      </c>
      <c r="AL140" s="10">
        <v>0</v>
      </c>
      <c r="AM140" s="10">
        <f t="shared" si="26"/>
        <v>8</v>
      </c>
      <c r="AN140" s="10">
        <v>12</v>
      </c>
      <c r="AO140" s="10">
        <f t="shared" ref="AO140:AO170" si="88">SUM(AO139,AN140)</f>
        <v>1423</v>
      </c>
      <c r="AP140" s="10">
        <v>3</v>
      </c>
      <c r="AQ140" s="10">
        <f t="shared" si="44"/>
        <v>118</v>
      </c>
      <c r="AR140" s="10">
        <v>0</v>
      </c>
      <c r="AS140" s="10">
        <f t="shared" si="74"/>
        <v>2</v>
      </c>
      <c r="AT140" s="10">
        <v>0</v>
      </c>
      <c r="AU140" s="10">
        <f t="shared" si="64"/>
        <v>3</v>
      </c>
      <c r="AV140" s="10">
        <v>0</v>
      </c>
      <c r="AW140" s="10">
        <f t="shared" si="85"/>
        <v>11</v>
      </c>
      <c r="AX140" s="10">
        <v>0</v>
      </c>
      <c r="AY140" s="10">
        <f t="shared" si="23"/>
        <v>12</v>
      </c>
      <c r="AZ140" s="10">
        <v>2</v>
      </c>
      <c r="BA140" s="10">
        <f>SUM(BA139+AZ140)</f>
        <v>2</v>
      </c>
      <c r="BB140" s="10"/>
      <c r="BC140" s="10"/>
      <c r="BD140" s="10">
        <v>0</v>
      </c>
      <c r="BE140" s="10">
        <f t="shared" si="81"/>
        <v>67</v>
      </c>
      <c r="BF140" s="10">
        <v>0</v>
      </c>
      <c r="BG140" s="10">
        <f t="shared" si="49"/>
        <v>8</v>
      </c>
      <c r="BH140" s="10"/>
      <c r="BI140" s="10"/>
      <c r="BJ140" s="10"/>
      <c r="BK140" s="10"/>
      <c r="BL140" s="10"/>
      <c r="BM140" s="10"/>
      <c r="BN140" s="10"/>
      <c r="BO140" s="10"/>
      <c r="BP140" s="10"/>
      <c r="BQ140" s="10"/>
      <c r="BR140" s="10"/>
      <c r="BS140" s="10"/>
      <c r="BT140" s="10"/>
      <c r="BU140" s="10"/>
      <c r="BV140" s="10">
        <v>0</v>
      </c>
      <c r="BW140" s="10">
        <f t="shared" si="66"/>
        <v>0</v>
      </c>
      <c r="BX140" s="10">
        <v>0</v>
      </c>
      <c r="BY140" s="10">
        <f t="shared" si="34"/>
        <v>2</v>
      </c>
      <c r="BZ140" s="10">
        <v>0</v>
      </c>
      <c r="CA140" s="10">
        <f t="shared" si="59"/>
        <v>14</v>
      </c>
      <c r="CB140" s="10">
        <v>0</v>
      </c>
      <c r="CC140" s="10">
        <f t="shared" si="78"/>
        <v>2</v>
      </c>
      <c r="CD140" s="10"/>
      <c r="CE140" s="10"/>
      <c r="CF140" s="10">
        <v>0</v>
      </c>
      <c r="CG140" s="10">
        <f>CG139+CF140</f>
        <v>0</v>
      </c>
      <c r="CH140" s="10">
        <v>0</v>
      </c>
      <c r="CI140" s="10">
        <f>CI139+CH140</f>
        <v>0</v>
      </c>
      <c r="CJ140" s="10">
        <v>0</v>
      </c>
      <c r="CK140" s="10">
        <f t="shared" si="17"/>
        <v>20</v>
      </c>
      <c r="CL140" s="10">
        <v>0</v>
      </c>
      <c r="CM140" s="10">
        <f>CM139+CL140</f>
        <v>0</v>
      </c>
      <c r="CN140" s="10">
        <v>0</v>
      </c>
      <c r="CO140" s="10">
        <f>CO139+CN140</f>
        <v>0</v>
      </c>
      <c r="CP140" s="10"/>
      <c r="CQ140" s="10"/>
      <c r="CR140" s="10"/>
      <c r="CS140" s="10"/>
      <c r="CT140" s="10"/>
      <c r="CU140" s="10"/>
      <c r="CV140" s="10">
        <v>0</v>
      </c>
      <c r="CW140" s="10">
        <f t="shared" si="18"/>
        <v>13</v>
      </c>
      <c r="CX140" s="10"/>
      <c r="CY140" s="10"/>
      <c r="CZ140" s="10">
        <v>0</v>
      </c>
      <c r="DA140" s="10">
        <f t="shared" si="79"/>
        <v>14</v>
      </c>
      <c r="DB140" s="10">
        <v>5</v>
      </c>
      <c r="DC140" s="10">
        <f t="shared" si="80"/>
        <v>2556</v>
      </c>
      <c r="DD140" s="10">
        <v>13</v>
      </c>
      <c r="DE140" s="10">
        <f t="shared" si="67"/>
        <v>210</v>
      </c>
      <c r="DF140" s="10">
        <v>0</v>
      </c>
      <c r="DG140" s="10">
        <f t="shared" si="48"/>
        <v>6</v>
      </c>
      <c r="DH140" s="10">
        <v>0</v>
      </c>
      <c r="DI140" s="10">
        <f t="shared" si="68"/>
        <v>9</v>
      </c>
      <c r="DJ140" s="10">
        <v>0</v>
      </c>
      <c r="DK140" s="10">
        <f t="shared" si="65"/>
        <v>0</v>
      </c>
      <c r="DL140" s="10">
        <v>0</v>
      </c>
      <c r="DM140" s="10">
        <f t="shared" si="20"/>
        <v>8</v>
      </c>
      <c r="DN140" s="10">
        <v>0</v>
      </c>
      <c r="DO140" s="10">
        <f t="shared" si="60"/>
        <v>30</v>
      </c>
      <c r="DP140" s="10">
        <v>0</v>
      </c>
      <c r="DQ140" s="10">
        <f>DQ139+DP140</f>
        <v>1</v>
      </c>
      <c r="DR140" s="10"/>
      <c r="DS140" s="10"/>
      <c r="DT140" s="10">
        <v>0</v>
      </c>
      <c r="DU140" s="10">
        <f t="shared" si="87"/>
        <v>14</v>
      </c>
      <c r="DV140" s="10">
        <v>0</v>
      </c>
      <c r="DW140" s="10">
        <f t="shared" si="51"/>
        <v>2</v>
      </c>
      <c r="DX140" s="10">
        <v>0</v>
      </c>
      <c r="DY140" s="10">
        <f t="shared" si="61"/>
        <v>1</v>
      </c>
      <c r="DZ140" s="10">
        <v>0</v>
      </c>
      <c r="EA140" s="10">
        <f>EA139+DZ140</f>
        <v>0</v>
      </c>
      <c r="EB140" s="10">
        <v>0</v>
      </c>
      <c r="EC140" s="10">
        <f>EC139+EB140</f>
        <v>0</v>
      </c>
      <c r="ED140" s="10">
        <v>9</v>
      </c>
      <c r="EE140" s="10">
        <f t="shared" si="63"/>
        <v>1116</v>
      </c>
      <c r="EF140" s="10">
        <v>0</v>
      </c>
      <c r="EG140" s="10">
        <f>EG139+EF140</f>
        <v>0</v>
      </c>
      <c r="EH140" s="10">
        <v>0</v>
      </c>
      <c r="EI140" s="10">
        <f t="shared" si="62"/>
        <v>7</v>
      </c>
      <c r="EJ140" s="10">
        <v>0</v>
      </c>
      <c r="EK140" s="10">
        <f t="shared" si="69"/>
        <v>1</v>
      </c>
      <c r="EL140" s="10">
        <v>0</v>
      </c>
      <c r="EM140" s="10">
        <f t="shared" si="38"/>
        <v>4</v>
      </c>
      <c r="EN140" s="10">
        <v>15</v>
      </c>
      <c r="EO140" s="10">
        <f>EO139+EN140</f>
        <v>17</v>
      </c>
      <c r="EP140" s="10">
        <v>9</v>
      </c>
      <c r="EQ140" s="10">
        <f t="shared" si="45"/>
        <v>240</v>
      </c>
      <c r="ER140" s="10"/>
      <c r="ES140" s="10"/>
      <c r="ET140" s="10">
        <v>0</v>
      </c>
      <c r="EU140" s="10">
        <v>0</v>
      </c>
      <c r="EV140" s="10"/>
      <c r="EW140" s="10"/>
      <c r="EX140" s="10"/>
      <c r="EY140" s="10"/>
      <c r="EZ140" s="10"/>
      <c r="FA140" s="10"/>
      <c r="FB140" s="10"/>
      <c r="FC140" s="10"/>
      <c r="FD140" s="10"/>
      <c r="FE140" s="10"/>
      <c r="FF140" s="10"/>
      <c r="FG140" s="10"/>
      <c r="FH140" s="10"/>
      <c r="FI140" s="10"/>
      <c r="FJ140" s="10">
        <v>0</v>
      </c>
      <c r="FK140" s="10">
        <f>FK139+FJ140</f>
        <v>0</v>
      </c>
      <c r="FL140" s="10">
        <v>22</v>
      </c>
      <c r="FM140" s="10">
        <f t="shared" si="46"/>
        <v>998</v>
      </c>
      <c r="FN140" s="10"/>
      <c r="FO140" s="10"/>
      <c r="FP140" s="10">
        <v>0</v>
      </c>
      <c r="FQ140" s="10">
        <f t="shared" si="41"/>
        <v>0</v>
      </c>
      <c r="FR140" s="10">
        <v>0</v>
      </c>
      <c r="FS140" s="10">
        <f t="shared" si="71"/>
        <v>2</v>
      </c>
      <c r="FT140" s="10"/>
      <c r="FU140" s="10"/>
      <c r="FV140" s="10">
        <v>0</v>
      </c>
      <c r="FW140" s="10">
        <f t="shared" si="42"/>
        <v>0</v>
      </c>
      <c r="FX140" s="10">
        <v>1</v>
      </c>
      <c r="FY140" s="10">
        <f t="shared" si="72"/>
        <v>21</v>
      </c>
      <c r="FZ140" s="10">
        <v>0</v>
      </c>
      <c r="GA140" s="10">
        <f>GA139+FZ140</f>
        <v>1</v>
      </c>
      <c r="GB140" s="10">
        <v>0</v>
      </c>
      <c r="GC140" s="10">
        <f t="shared" si="73"/>
        <v>28</v>
      </c>
      <c r="GD140" s="10">
        <v>1</v>
      </c>
      <c r="GE140" s="10">
        <f>GE139+GD140</f>
        <v>1</v>
      </c>
      <c r="GF140" s="10">
        <v>7</v>
      </c>
      <c r="GG140" s="10">
        <f t="shared" si="82"/>
        <v>223</v>
      </c>
    </row>
    <row r="141" spans="1:189" ht="14.25" customHeight="1" x14ac:dyDescent="0.2">
      <c r="A141" s="115">
        <v>44104</v>
      </c>
      <c r="B141" s="10">
        <v>0</v>
      </c>
      <c r="C141" s="10">
        <f t="shared" si="53"/>
        <v>0</v>
      </c>
      <c r="D141" s="10">
        <v>1</v>
      </c>
      <c r="E141" s="10">
        <f t="shared" si="75"/>
        <v>176</v>
      </c>
      <c r="F141" s="10">
        <v>0</v>
      </c>
      <c r="G141" s="10">
        <f t="shared" si="86"/>
        <v>20</v>
      </c>
      <c r="H141" s="10">
        <v>0</v>
      </c>
      <c r="I141" s="10">
        <f t="shared" si="83"/>
        <v>184</v>
      </c>
      <c r="J141" s="10">
        <v>1</v>
      </c>
      <c r="K141" s="10">
        <f t="shared" si="76"/>
        <v>34</v>
      </c>
      <c r="L141" s="10">
        <v>5</v>
      </c>
      <c r="M141" s="10">
        <f t="shared" si="77"/>
        <v>75</v>
      </c>
      <c r="N141" s="10">
        <v>0</v>
      </c>
      <c r="O141" s="114">
        <f t="shared" si="29"/>
        <v>7</v>
      </c>
      <c r="P141" s="10">
        <v>1</v>
      </c>
      <c r="Q141" s="10">
        <f t="shared" si="54"/>
        <v>65</v>
      </c>
      <c r="R141" s="10"/>
      <c r="S141" s="10"/>
      <c r="T141" s="10">
        <v>0</v>
      </c>
      <c r="U141" s="10">
        <f t="shared" si="30"/>
        <v>5</v>
      </c>
      <c r="V141" s="10">
        <v>0</v>
      </c>
      <c r="W141" s="10">
        <f t="shared" si="25"/>
        <v>1</v>
      </c>
      <c r="X141" s="10">
        <v>0</v>
      </c>
      <c r="Y141" s="10">
        <f t="shared" si="55"/>
        <v>4</v>
      </c>
      <c r="Z141" s="10">
        <v>0</v>
      </c>
      <c r="AA141" s="10">
        <f>SUM(AA140,Z141)</f>
        <v>4</v>
      </c>
      <c r="AB141" s="10">
        <v>1</v>
      </c>
      <c r="AC141" s="10">
        <f t="shared" si="13"/>
        <v>2</v>
      </c>
      <c r="AD141" s="10"/>
      <c r="AE141" s="10"/>
      <c r="AF141" s="10">
        <v>0</v>
      </c>
      <c r="AG141" s="10">
        <f t="shared" si="52"/>
        <v>20</v>
      </c>
      <c r="AH141" s="10">
        <v>0</v>
      </c>
      <c r="AI141" s="10">
        <f t="shared" si="57"/>
        <v>0</v>
      </c>
      <c r="AJ141" s="10">
        <v>0</v>
      </c>
      <c r="AK141" s="10">
        <f t="shared" si="84"/>
        <v>3</v>
      </c>
      <c r="AL141" s="10">
        <v>0</v>
      </c>
      <c r="AM141" s="10">
        <f t="shared" si="26"/>
        <v>8</v>
      </c>
      <c r="AN141" s="10">
        <v>3</v>
      </c>
      <c r="AO141" s="10">
        <f t="shared" si="88"/>
        <v>1426</v>
      </c>
      <c r="AP141" s="10">
        <v>1</v>
      </c>
      <c r="AQ141" s="10">
        <f t="shared" si="44"/>
        <v>119</v>
      </c>
      <c r="AR141" s="10">
        <v>0</v>
      </c>
      <c r="AS141" s="10">
        <f t="shared" si="74"/>
        <v>2</v>
      </c>
      <c r="AT141" s="10">
        <v>0</v>
      </c>
      <c r="AU141" s="10">
        <f t="shared" si="64"/>
        <v>3</v>
      </c>
      <c r="AV141" s="10">
        <v>0</v>
      </c>
      <c r="AW141" s="10">
        <f t="shared" si="85"/>
        <v>11</v>
      </c>
      <c r="AX141" s="10">
        <v>0</v>
      </c>
      <c r="AY141" s="10">
        <f t="shared" si="23"/>
        <v>12</v>
      </c>
      <c r="AZ141" s="10">
        <v>0</v>
      </c>
      <c r="BA141" s="10">
        <f>SUM(BA140+AZ141)</f>
        <v>2</v>
      </c>
      <c r="BB141" s="10"/>
      <c r="BC141" s="10"/>
      <c r="BD141" s="10">
        <v>0</v>
      </c>
      <c r="BE141" s="10">
        <f t="shared" si="81"/>
        <v>67</v>
      </c>
      <c r="BF141" s="10">
        <v>0</v>
      </c>
      <c r="BG141" s="10">
        <f t="shared" si="49"/>
        <v>8</v>
      </c>
      <c r="BH141" s="10"/>
      <c r="BI141" s="10"/>
      <c r="BJ141" s="10"/>
      <c r="BK141" s="10"/>
      <c r="BL141" s="10"/>
      <c r="BM141" s="10"/>
      <c r="BN141" s="10"/>
      <c r="BO141" s="10"/>
      <c r="BP141" s="10"/>
      <c r="BQ141" s="10"/>
      <c r="BR141" s="10"/>
      <c r="BS141" s="10"/>
      <c r="BT141" s="10"/>
      <c r="BU141" s="10"/>
      <c r="BV141" s="10">
        <v>0</v>
      </c>
      <c r="BW141" s="10">
        <f t="shared" si="66"/>
        <v>0</v>
      </c>
      <c r="BX141" s="10">
        <v>0</v>
      </c>
      <c r="BY141" s="10">
        <f t="shared" si="34"/>
        <v>2</v>
      </c>
      <c r="BZ141" s="10">
        <v>0</v>
      </c>
      <c r="CA141" s="10">
        <f t="shared" si="59"/>
        <v>14</v>
      </c>
      <c r="CB141" s="10">
        <v>0</v>
      </c>
      <c r="CC141" s="10">
        <f t="shared" si="78"/>
        <v>2</v>
      </c>
      <c r="CD141" s="10"/>
      <c r="CE141" s="10"/>
      <c r="CF141" s="10">
        <v>0</v>
      </c>
      <c r="CG141" s="10">
        <f>CG140+CF141</f>
        <v>0</v>
      </c>
      <c r="CH141" s="10">
        <v>1</v>
      </c>
      <c r="CI141" s="10">
        <f>CI140+CH141</f>
        <v>1</v>
      </c>
      <c r="CJ141" s="10">
        <v>0</v>
      </c>
      <c r="CK141" s="10">
        <f t="shared" si="17"/>
        <v>20</v>
      </c>
      <c r="CL141" s="10">
        <v>4</v>
      </c>
      <c r="CM141" s="10">
        <f>CM140+CL141</f>
        <v>4</v>
      </c>
      <c r="CN141" s="10">
        <v>0</v>
      </c>
      <c r="CO141" s="10">
        <f>CO140+CN141</f>
        <v>0</v>
      </c>
      <c r="CP141" s="10"/>
      <c r="CQ141" s="10"/>
      <c r="CR141" s="10"/>
      <c r="CS141" s="10"/>
      <c r="CT141" s="10"/>
      <c r="CU141" s="10"/>
      <c r="CV141" s="10">
        <v>0</v>
      </c>
      <c r="CW141" s="10">
        <f t="shared" si="18"/>
        <v>13</v>
      </c>
      <c r="CX141" s="10"/>
      <c r="CY141" s="10"/>
      <c r="CZ141" s="10">
        <v>0</v>
      </c>
      <c r="DA141" s="10">
        <f t="shared" si="79"/>
        <v>14</v>
      </c>
      <c r="DB141" s="10"/>
      <c r="DC141" s="10"/>
      <c r="DD141" s="10">
        <v>7</v>
      </c>
      <c r="DE141" s="10">
        <f t="shared" si="67"/>
        <v>217</v>
      </c>
      <c r="DF141" s="10">
        <v>0</v>
      </c>
      <c r="DG141" s="10">
        <f t="shared" si="48"/>
        <v>6</v>
      </c>
      <c r="DH141" s="10">
        <v>3</v>
      </c>
      <c r="DI141" s="10">
        <f t="shared" si="68"/>
        <v>12</v>
      </c>
      <c r="DJ141" s="10">
        <v>0</v>
      </c>
      <c r="DK141" s="10">
        <f t="shared" si="65"/>
        <v>0</v>
      </c>
      <c r="DL141" s="10">
        <v>0</v>
      </c>
      <c r="DM141" s="10">
        <f t="shared" si="20"/>
        <v>8</v>
      </c>
      <c r="DN141" s="10">
        <v>0</v>
      </c>
      <c r="DO141" s="10">
        <f t="shared" si="60"/>
        <v>30</v>
      </c>
      <c r="DP141" s="10">
        <v>0</v>
      </c>
      <c r="DQ141" s="10">
        <f>DQ140+DP141</f>
        <v>1</v>
      </c>
      <c r="DR141" s="10"/>
      <c r="DS141" s="10"/>
      <c r="DT141" s="10">
        <v>0</v>
      </c>
      <c r="DU141" s="10">
        <f t="shared" si="87"/>
        <v>14</v>
      </c>
      <c r="DV141" s="10">
        <v>0</v>
      </c>
      <c r="DW141" s="10">
        <f t="shared" si="51"/>
        <v>2</v>
      </c>
      <c r="DX141" s="10">
        <v>0</v>
      </c>
      <c r="DY141" s="10">
        <f t="shared" si="61"/>
        <v>1</v>
      </c>
      <c r="DZ141" s="10">
        <v>0</v>
      </c>
      <c r="EA141" s="10">
        <f>EA140+DZ141</f>
        <v>0</v>
      </c>
      <c r="EB141" s="10">
        <v>5</v>
      </c>
      <c r="EC141" s="10">
        <f>EC140+EB141</f>
        <v>5</v>
      </c>
      <c r="ED141" s="10">
        <v>0</v>
      </c>
      <c r="EE141" s="10">
        <f t="shared" si="63"/>
        <v>1116</v>
      </c>
      <c r="EF141" s="10">
        <v>0</v>
      </c>
      <c r="EG141" s="10">
        <f>EG140+EF141</f>
        <v>0</v>
      </c>
      <c r="EH141" s="10">
        <v>0</v>
      </c>
      <c r="EI141" s="10">
        <f t="shared" si="62"/>
        <v>7</v>
      </c>
      <c r="EJ141" s="10">
        <v>0</v>
      </c>
      <c r="EK141" s="10">
        <f t="shared" si="69"/>
        <v>1</v>
      </c>
      <c r="EL141" s="10">
        <v>0</v>
      </c>
      <c r="EM141" s="10">
        <f t="shared" si="38"/>
        <v>4</v>
      </c>
      <c r="EN141" s="10">
        <v>17</v>
      </c>
      <c r="EO141" s="10">
        <f>EO140+EN141</f>
        <v>34</v>
      </c>
      <c r="EP141" s="10">
        <v>3</v>
      </c>
      <c r="EQ141" s="10">
        <f t="shared" si="45"/>
        <v>243</v>
      </c>
      <c r="ER141" s="10"/>
      <c r="ES141" s="10"/>
      <c r="ET141" s="10">
        <v>0</v>
      </c>
      <c r="EU141" s="10">
        <v>0</v>
      </c>
      <c r="EV141" s="10"/>
      <c r="EW141" s="10"/>
      <c r="EX141" s="10"/>
      <c r="EY141" s="10"/>
      <c r="EZ141" s="10"/>
      <c r="FA141" s="10"/>
      <c r="FB141" s="10"/>
      <c r="FC141" s="10"/>
      <c r="FD141" s="10"/>
      <c r="FE141" s="10"/>
      <c r="FF141" s="10"/>
      <c r="FG141" s="10"/>
      <c r="FH141" s="10"/>
      <c r="FI141" s="10"/>
      <c r="FJ141" s="10">
        <v>0</v>
      </c>
      <c r="FK141" s="10">
        <f>FK140+FJ141</f>
        <v>0</v>
      </c>
      <c r="FL141" s="10">
        <v>22</v>
      </c>
      <c r="FM141" s="10">
        <f t="shared" si="46"/>
        <v>1020</v>
      </c>
      <c r="FN141" s="10"/>
      <c r="FO141" s="10"/>
      <c r="FP141" s="10">
        <v>0</v>
      </c>
      <c r="FQ141" s="10">
        <f t="shared" si="41"/>
        <v>0</v>
      </c>
      <c r="FR141" s="10">
        <v>0</v>
      </c>
      <c r="FS141" s="10">
        <f t="shared" si="71"/>
        <v>2</v>
      </c>
      <c r="FT141" s="10"/>
      <c r="FU141" s="10"/>
      <c r="FV141" s="10">
        <v>0</v>
      </c>
      <c r="FW141" s="10">
        <f t="shared" si="42"/>
        <v>0</v>
      </c>
      <c r="FX141" s="10">
        <v>1</v>
      </c>
      <c r="FY141" s="10">
        <f t="shared" si="72"/>
        <v>22</v>
      </c>
      <c r="FZ141" s="10">
        <v>0</v>
      </c>
      <c r="GA141" s="10">
        <f>GA140+FZ141</f>
        <v>1</v>
      </c>
      <c r="GB141" s="10">
        <v>2</v>
      </c>
      <c r="GC141" s="10">
        <f t="shared" si="73"/>
        <v>30</v>
      </c>
      <c r="GD141" s="10">
        <v>0</v>
      </c>
      <c r="GE141" s="10">
        <f>GE140+GD141</f>
        <v>1</v>
      </c>
      <c r="GF141" s="10">
        <v>1</v>
      </c>
      <c r="GG141" s="10">
        <f t="shared" si="82"/>
        <v>224</v>
      </c>
    </row>
    <row r="142" spans="1:189" ht="14.25" customHeight="1" x14ac:dyDescent="0.2">
      <c r="A142" s="115">
        <v>44105</v>
      </c>
      <c r="B142" s="10">
        <v>0</v>
      </c>
      <c r="C142" s="10">
        <f t="shared" si="53"/>
        <v>0</v>
      </c>
      <c r="D142" s="10">
        <v>0</v>
      </c>
      <c r="E142" s="10">
        <f t="shared" si="75"/>
        <v>176</v>
      </c>
      <c r="F142" s="10">
        <v>0</v>
      </c>
      <c r="G142" s="10">
        <f t="shared" si="86"/>
        <v>20</v>
      </c>
      <c r="H142" s="10">
        <v>1</v>
      </c>
      <c r="I142" s="10">
        <f t="shared" si="83"/>
        <v>185</v>
      </c>
      <c r="J142" s="10">
        <v>4</v>
      </c>
      <c r="K142" s="10">
        <f t="shared" si="76"/>
        <v>38</v>
      </c>
      <c r="L142" s="10">
        <v>8</v>
      </c>
      <c r="M142" s="10">
        <f t="shared" si="77"/>
        <v>83</v>
      </c>
      <c r="N142" s="10">
        <v>0</v>
      </c>
      <c r="O142" s="114">
        <f t="shared" si="29"/>
        <v>7</v>
      </c>
      <c r="P142" s="10">
        <v>0</v>
      </c>
      <c r="Q142" s="10">
        <f t="shared" si="54"/>
        <v>65</v>
      </c>
      <c r="R142" s="10"/>
      <c r="S142" s="10"/>
      <c r="T142" s="10">
        <v>0</v>
      </c>
      <c r="U142" s="10">
        <f t="shared" si="30"/>
        <v>5</v>
      </c>
      <c r="V142" s="10">
        <v>0</v>
      </c>
      <c r="W142" s="10">
        <f t="shared" si="25"/>
        <v>1</v>
      </c>
      <c r="X142" s="10">
        <v>0</v>
      </c>
      <c r="Y142" s="10">
        <f t="shared" si="55"/>
        <v>4</v>
      </c>
      <c r="Z142" s="10">
        <v>0</v>
      </c>
      <c r="AA142" s="10">
        <f>SUM(AA141,Z142)</f>
        <v>4</v>
      </c>
      <c r="AB142" s="10">
        <v>0</v>
      </c>
      <c r="AC142" s="10">
        <f t="shared" si="13"/>
        <v>2</v>
      </c>
      <c r="AD142" s="10"/>
      <c r="AE142" s="10"/>
      <c r="AF142" s="10">
        <v>0</v>
      </c>
      <c r="AG142" s="10">
        <f t="shared" si="52"/>
        <v>20</v>
      </c>
      <c r="AH142" s="10">
        <v>0</v>
      </c>
      <c r="AI142" s="10">
        <f t="shared" si="57"/>
        <v>0</v>
      </c>
      <c r="AJ142" s="10">
        <v>0</v>
      </c>
      <c r="AK142" s="10">
        <f t="shared" si="84"/>
        <v>3</v>
      </c>
      <c r="AL142" s="10">
        <v>0</v>
      </c>
      <c r="AM142" s="10">
        <f t="shared" si="26"/>
        <v>8</v>
      </c>
      <c r="AN142" s="10">
        <v>5</v>
      </c>
      <c r="AO142" s="10">
        <f t="shared" si="88"/>
        <v>1431</v>
      </c>
      <c r="AP142" s="10">
        <v>2</v>
      </c>
      <c r="AQ142" s="10">
        <f t="shared" si="44"/>
        <v>121</v>
      </c>
      <c r="AR142" s="10">
        <v>0</v>
      </c>
      <c r="AS142" s="10">
        <f t="shared" si="74"/>
        <v>2</v>
      </c>
      <c r="AT142" s="10">
        <v>0</v>
      </c>
      <c r="AU142" s="10">
        <f t="shared" si="64"/>
        <v>3</v>
      </c>
      <c r="AV142" s="10">
        <v>0</v>
      </c>
      <c r="AW142" s="10">
        <f t="shared" si="85"/>
        <v>11</v>
      </c>
      <c r="AX142" s="10">
        <v>0</v>
      </c>
      <c r="AY142" s="10">
        <f t="shared" ref="AY142:AY170" si="89">SUM(AY141,AX142)</f>
        <v>12</v>
      </c>
      <c r="AZ142" s="10">
        <v>4</v>
      </c>
      <c r="BA142" s="10">
        <f>SUM(BA141+AZ142)</f>
        <v>6</v>
      </c>
      <c r="BB142" s="10"/>
      <c r="BC142" s="10"/>
      <c r="BD142" s="10">
        <v>0</v>
      </c>
      <c r="BE142" s="10">
        <f t="shared" si="81"/>
        <v>67</v>
      </c>
      <c r="BF142" s="10">
        <v>0</v>
      </c>
      <c r="BG142" s="10">
        <f t="shared" si="49"/>
        <v>8</v>
      </c>
      <c r="BH142" s="10"/>
      <c r="BI142" s="10"/>
      <c r="BJ142" s="10"/>
      <c r="BK142" s="10"/>
      <c r="BL142" s="10"/>
      <c r="BM142" s="10"/>
      <c r="BN142" s="10"/>
      <c r="BO142" s="10"/>
      <c r="BP142" s="10"/>
      <c r="BQ142" s="10"/>
      <c r="BR142" s="10"/>
      <c r="BS142" s="10"/>
      <c r="BT142" s="10"/>
      <c r="BU142" s="10"/>
      <c r="BV142" s="10">
        <v>0</v>
      </c>
      <c r="BW142" s="10">
        <f t="shared" si="66"/>
        <v>0</v>
      </c>
      <c r="BX142" s="10">
        <v>0</v>
      </c>
      <c r="BY142" s="10">
        <f t="shared" si="34"/>
        <v>2</v>
      </c>
      <c r="BZ142" s="10">
        <v>0</v>
      </c>
      <c r="CA142" s="10">
        <f t="shared" si="59"/>
        <v>14</v>
      </c>
      <c r="CB142" s="10">
        <v>0</v>
      </c>
      <c r="CC142" s="10">
        <f t="shared" si="78"/>
        <v>2</v>
      </c>
      <c r="CD142" s="10"/>
      <c r="CE142" s="10"/>
      <c r="CF142" s="10">
        <v>3</v>
      </c>
      <c r="CG142" s="10">
        <f>CG141+CF142</f>
        <v>3</v>
      </c>
      <c r="CH142" s="10">
        <v>1</v>
      </c>
      <c r="CI142" s="10">
        <f>CI141+CH142</f>
        <v>2</v>
      </c>
      <c r="CJ142" s="10">
        <v>0</v>
      </c>
      <c r="CK142" s="10">
        <f t="shared" si="17"/>
        <v>20</v>
      </c>
      <c r="CL142" s="10">
        <v>6</v>
      </c>
      <c r="CM142" s="10">
        <f>CM141+CL142</f>
        <v>10</v>
      </c>
      <c r="CN142" s="10">
        <v>0</v>
      </c>
      <c r="CO142" s="10">
        <f>CO141+CN142</f>
        <v>0</v>
      </c>
      <c r="CP142" s="10"/>
      <c r="CQ142" s="10"/>
      <c r="CR142" s="10"/>
      <c r="CS142" s="10"/>
      <c r="CT142" s="10"/>
      <c r="CU142" s="10"/>
      <c r="CV142" s="10">
        <v>0</v>
      </c>
      <c r="CW142" s="10">
        <f t="shared" si="18"/>
        <v>13</v>
      </c>
      <c r="CX142" s="10"/>
      <c r="CY142" s="10"/>
      <c r="CZ142" s="10">
        <v>0</v>
      </c>
      <c r="DA142" s="10">
        <f t="shared" si="79"/>
        <v>14</v>
      </c>
      <c r="DB142" s="10"/>
      <c r="DC142" s="10"/>
      <c r="DD142" s="10">
        <v>7</v>
      </c>
      <c r="DE142" s="10">
        <f t="shared" si="67"/>
        <v>224</v>
      </c>
      <c r="DF142" s="10">
        <v>0</v>
      </c>
      <c r="DG142" s="10">
        <f t="shared" si="48"/>
        <v>6</v>
      </c>
      <c r="DH142" s="10">
        <v>0</v>
      </c>
      <c r="DI142" s="10">
        <f t="shared" si="68"/>
        <v>12</v>
      </c>
      <c r="DJ142" s="10">
        <v>0</v>
      </c>
      <c r="DK142" s="10">
        <f t="shared" si="65"/>
        <v>0</v>
      </c>
      <c r="DL142" s="10">
        <v>0</v>
      </c>
      <c r="DM142" s="10">
        <f t="shared" si="20"/>
        <v>8</v>
      </c>
      <c r="DN142" s="10">
        <v>0</v>
      </c>
      <c r="DO142" s="10">
        <f t="shared" si="60"/>
        <v>30</v>
      </c>
      <c r="DP142" s="10">
        <v>0</v>
      </c>
      <c r="DQ142" s="10">
        <f>DQ141+DP142</f>
        <v>1</v>
      </c>
      <c r="DR142" s="10"/>
      <c r="DS142" s="10"/>
      <c r="DT142" s="10">
        <v>0</v>
      </c>
      <c r="DU142" s="10">
        <f t="shared" si="87"/>
        <v>14</v>
      </c>
      <c r="DV142" s="10">
        <v>0</v>
      </c>
      <c r="DW142" s="10">
        <f t="shared" si="51"/>
        <v>2</v>
      </c>
      <c r="DX142" s="10">
        <v>0</v>
      </c>
      <c r="DY142" s="10">
        <f t="shared" si="61"/>
        <v>1</v>
      </c>
      <c r="DZ142" s="10">
        <v>0</v>
      </c>
      <c r="EA142" s="10">
        <f>EA141+DZ142</f>
        <v>0</v>
      </c>
      <c r="EB142" s="10">
        <v>7</v>
      </c>
      <c r="EC142" s="10">
        <f>EC141+EB142</f>
        <v>12</v>
      </c>
      <c r="ED142" s="10">
        <v>14</v>
      </c>
      <c r="EE142" s="10">
        <f t="shared" si="63"/>
        <v>1130</v>
      </c>
      <c r="EF142" s="10">
        <v>0</v>
      </c>
      <c r="EG142" s="10">
        <f>EG141+EF142</f>
        <v>0</v>
      </c>
      <c r="EH142" s="10">
        <v>0</v>
      </c>
      <c r="EI142" s="10">
        <f t="shared" si="62"/>
        <v>7</v>
      </c>
      <c r="EJ142" s="10">
        <v>0</v>
      </c>
      <c r="EK142" s="10">
        <f t="shared" si="69"/>
        <v>1</v>
      </c>
      <c r="EL142" s="10">
        <v>0</v>
      </c>
      <c r="EM142" s="10">
        <f t="shared" si="38"/>
        <v>4</v>
      </c>
      <c r="EN142" s="10">
        <v>22</v>
      </c>
      <c r="EO142" s="10">
        <f>EO141+EN142</f>
        <v>56</v>
      </c>
      <c r="EP142" s="10">
        <v>4</v>
      </c>
      <c r="EQ142" s="10">
        <f t="shared" si="45"/>
        <v>247</v>
      </c>
      <c r="ER142" s="10"/>
      <c r="ES142" s="10"/>
      <c r="ET142" s="10"/>
      <c r="EU142" s="10"/>
      <c r="EV142" s="10"/>
      <c r="EW142" s="10"/>
      <c r="EX142" s="10"/>
      <c r="EY142" s="10"/>
      <c r="EZ142" s="10"/>
      <c r="FA142" s="10"/>
      <c r="FB142" s="10"/>
      <c r="FC142" s="10"/>
      <c r="FD142" s="10"/>
      <c r="FE142" s="10"/>
      <c r="FF142" s="10"/>
      <c r="FG142" s="10"/>
      <c r="FH142" s="10"/>
      <c r="FI142" s="10"/>
      <c r="FJ142" s="10">
        <v>4</v>
      </c>
      <c r="FK142" s="10">
        <f>FK141+FJ142</f>
        <v>4</v>
      </c>
      <c r="FL142" s="10">
        <v>27</v>
      </c>
      <c r="FM142" s="10">
        <f t="shared" si="46"/>
        <v>1047</v>
      </c>
      <c r="FN142" s="10"/>
      <c r="FO142" s="10"/>
      <c r="FP142" s="10">
        <v>0</v>
      </c>
      <c r="FQ142" s="10">
        <f t="shared" si="41"/>
        <v>0</v>
      </c>
      <c r="FR142" s="10">
        <v>0</v>
      </c>
      <c r="FS142" s="10">
        <f t="shared" si="71"/>
        <v>2</v>
      </c>
      <c r="FT142" s="10"/>
      <c r="FU142" s="10"/>
      <c r="FV142" s="10">
        <v>0</v>
      </c>
      <c r="FW142" s="10">
        <f t="shared" si="42"/>
        <v>0</v>
      </c>
      <c r="FX142" s="10">
        <v>0</v>
      </c>
      <c r="FY142" s="10">
        <f t="shared" si="72"/>
        <v>22</v>
      </c>
      <c r="FZ142" s="10">
        <v>0</v>
      </c>
      <c r="GA142" s="10">
        <f>GA141+FZ142</f>
        <v>1</v>
      </c>
      <c r="GB142" s="10">
        <v>0</v>
      </c>
      <c r="GC142" s="10">
        <f t="shared" si="73"/>
        <v>30</v>
      </c>
      <c r="GD142" s="10">
        <v>0</v>
      </c>
      <c r="GE142" s="10">
        <f>GE141+GD142</f>
        <v>1</v>
      </c>
      <c r="GF142" s="10">
        <v>5</v>
      </c>
      <c r="GG142" s="10">
        <f t="shared" si="82"/>
        <v>229</v>
      </c>
    </row>
    <row r="143" spans="1:189" ht="14.25" customHeight="1" x14ac:dyDescent="0.2">
      <c r="A143" s="115">
        <v>44106</v>
      </c>
      <c r="B143" s="10">
        <v>0</v>
      </c>
      <c r="C143" s="10">
        <f t="shared" si="53"/>
        <v>0</v>
      </c>
      <c r="D143" s="10">
        <v>13</v>
      </c>
      <c r="E143" s="10">
        <f t="shared" si="75"/>
        <v>189</v>
      </c>
      <c r="F143" s="10">
        <v>0</v>
      </c>
      <c r="G143" s="10">
        <f t="shared" si="86"/>
        <v>20</v>
      </c>
      <c r="H143" s="10">
        <v>1</v>
      </c>
      <c r="I143" s="10">
        <f t="shared" si="83"/>
        <v>186</v>
      </c>
      <c r="J143" s="10">
        <v>10</v>
      </c>
      <c r="K143" s="10">
        <f t="shared" si="76"/>
        <v>48</v>
      </c>
      <c r="L143" s="10">
        <v>6</v>
      </c>
      <c r="M143" s="10">
        <f t="shared" si="77"/>
        <v>89</v>
      </c>
      <c r="N143" s="10">
        <v>0</v>
      </c>
      <c r="O143" s="114">
        <f t="shared" si="29"/>
        <v>7</v>
      </c>
      <c r="P143" s="10">
        <v>0</v>
      </c>
      <c r="Q143" s="10">
        <f t="shared" si="54"/>
        <v>65</v>
      </c>
      <c r="R143" s="10"/>
      <c r="S143" s="10"/>
      <c r="T143" s="10">
        <v>0</v>
      </c>
      <c r="U143" s="10">
        <f t="shared" si="30"/>
        <v>5</v>
      </c>
      <c r="V143" s="10">
        <v>0</v>
      </c>
      <c r="W143" s="10">
        <f t="shared" si="25"/>
        <v>1</v>
      </c>
      <c r="X143" s="10">
        <v>0</v>
      </c>
      <c r="Y143" s="10">
        <f t="shared" si="55"/>
        <v>4</v>
      </c>
      <c r="Z143" s="10">
        <v>0</v>
      </c>
      <c r="AA143" s="10">
        <f>SUM(AA142,Z143)</f>
        <v>4</v>
      </c>
      <c r="AB143" s="10">
        <v>0</v>
      </c>
      <c r="AC143" s="10">
        <f t="shared" si="13"/>
        <v>2</v>
      </c>
      <c r="AD143" s="10"/>
      <c r="AE143" s="10"/>
      <c r="AF143" s="10">
        <v>6</v>
      </c>
      <c r="AG143" s="10">
        <f t="shared" si="52"/>
        <v>26</v>
      </c>
      <c r="AH143" s="10">
        <v>0</v>
      </c>
      <c r="AI143" s="10">
        <f t="shared" si="57"/>
        <v>0</v>
      </c>
      <c r="AJ143" s="10">
        <v>0</v>
      </c>
      <c r="AK143" s="10">
        <f t="shared" si="84"/>
        <v>3</v>
      </c>
      <c r="AL143" s="10">
        <v>0</v>
      </c>
      <c r="AM143" s="10">
        <f t="shared" si="26"/>
        <v>8</v>
      </c>
      <c r="AN143" s="10">
        <v>11</v>
      </c>
      <c r="AO143" s="10">
        <f t="shared" si="88"/>
        <v>1442</v>
      </c>
      <c r="AP143" s="10">
        <v>0</v>
      </c>
      <c r="AQ143" s="10">
        <f t="shared" si="44"/>
        <v>121</v>
      </c>
      <c r="AR143" s="10">
        <v>0</v>
      </c>
      <c r="AS143" s="10">
        <f t="shared" si="74"/>
        <v>2</v>
      </c>
      <c r="AT143" s="10">
        <v>0</v>
      </c>
      <c r="AU143" s="10">
        <f t="shared" si="64"/>
        <v>3</v>
      </c>
      <c r="AV143" s="10">
        <v>0</v>
      </c>
      <c r="AW143" s="10">
        <f t="shared" si="85"/>
        <v>11</v>
      </c>
      <c r="AX143" s="10">
        <v>0</v>
      </c>
      <c r="AY143" s="10">
        <f t="shared" si="89"/>
        <v>12</v>
      </c>
      <c r="AZ143" s="10">
        <v>0</v>
      </c>
      <c r="BA143" s="10">
        <f>SUM(BA142+AZ143)</f>
        <v>6</v>
      </c>
      <c r="BB143" s="10"/>
      <c r="BC143" s="10"/>
      <c r="BD143" s="10">
        <v>0</v>
      </c>
      <c r="BE143" s="10">
        <f t="shared" si="81"/>
        <v>67</v>
      </c>
      <c r="BF143" s="10">
        <v>0</v>
      </c>
      <c r="BG143" s="10">
        <f t="shared" si="49"/>
        <v>8</v>
      </c>
      <c r="BH143" s="10"/>
      <c r="BI143" s="10"/>
      <c r="BJ143" s="10"/>
      <c r="BK143" s="10"/>
      <c r="BL143" s="10"/>
      <c r="BM143" s="10"/>
      <c r="BN143" s="10"/>
      <c r="BO143" s="10"/>
      <c r="BP143" s="10"/>
      <c r="BQ143" s="10"/>
      <c r="BR143" s="10"/>
      <c r="BS143" s="10"/>
      <c r="BT143" s="10"/>
      <c r="BU143" s="10"/>
      <c r="BV143" s="10">
        <v>0</v>
      </c>
      <c r="BW143" s="10">
        <f t="shared" si="66"/>
        <v>0</v>
      </c>
      <c r="BX143" s="10">
        <v>0</v>
      </c>
      <c r="BY143" s="10">
        <f t="shared" si="34"/>
        <v>2</v>
      </c>
      <c r="BZ143" s="10">
        <v>1</v>
      </c>
      <c r="CA143" s="10">
        <f t="shared" si="59"/>
        <v>15</v>
      </c>
      <c r="CB143" s="10">
        <v>0</v>
      </c>
      <c r="CC143" s="10">
        <f t="shared" si="78"/>
        <v>2</v>
      </c>
      <c r="CD143" s="10"/>
      <c r="CE143" s="10"/>
      <c r="CF143" s="10">
        <v>0</v>
      </c>
      <c r="CG143" s="10">
        <f>CG142+CF143</f>
        <v>3</v>
      </c>
      <c r="CH143" s="10">
        <v>0</v>
      </c>
      <c r="CI143" s="10">
        <f>CI142+CH143</f>
        <v>2</v>
      </c>
      <c r="CJ143" s="10">
        <v>0</v>
      </c>
      <c r="CK143" s="10">
        <f t="shared" si="17"/>
        <v>20</v>
      </c>
      <c r="CL143" s="10">
        <v>4</v>
      </c>
      <c r="CM143" s="10">
        <f>CM142+CL143</f>
        <v>14</v>
      </c>
      <c r="CN143" s="10">
        <v>0</v>
      </c>
      <c r="CO143" s="10">
        <f>CO142+CN143</f>
        <v>0</v>
      </c>
      <c r="CP143" s="10"/>
      <c r="CQ143" s="10"/>
      <c r="CR143" s="10"/>
      <c r="CS143" s="10"/>
      <c r="CT143" s="10"/>
      <c r="CU143" s="10"/>
      <c r="CV143" s="10">
        <v>0</v>
      </c>
      <c r="CW143" s="10">
        <f t="shared" si="18"/>
        <v>13</v>
      </c>
      <c r="CX143" s="10"/>
      <c r="CY143" s="10"/>
      <c r="CZ143" s="10">
        <v>2</v>
      </c>
      <c r="DA143" s="10">
        <f t="shared" si="79"/>
        <v>16</v>
      </c>
      <c r="DB143" s="10"/>
      <c r="DC143" s="10"/>
      <c r="DD143" s="10">
        <v>9</v>
      </c>
      <c r="DE143" s="10">
        <f t="shared" si="67"/>
        <v>233</v>
      </c>
      <c r="DF143" s="10">
        <v>0</v>
      </c>
      <c r="DG143" s="10">
        <f t="shared" si="48"/>
        <v>6</v>
      </c>
      <c r="DH143" s="10">
        <v>0</v>
      </c>
      <c r="DI143" s="10">
        <f t="shared" si="68"/>
        <v>12</v>
      </c>
      <c r="DJ143" s="10">
        <v>0</v>
      </c>
      <c r="DK143" s="10">
        <f t="shared" si="65"/>
        <v>0</v>
      </c>
      <c r="DL143" s="10">
        <v>0</v>
      </c>
      <c r="DM143" s="10">
        <f t="shared" si="20"/>
        <v>8</v>
      </c>
      <c r="DN143" s="10">
        <v>2</v>
      </c>
      <c r="DO143" s="10">
        <f t="shared" si="60"/>
        <v>32</v>
      </c>
      <c r="DP143" s="10">
        <v>0</v>
      </c>
      <c r="DQ143" s="10">
        <f>DQ142+DP143</f>
        <v>1</v>
      </c>
      <c r="DR143" s="10"/>
      <c r="DS143" s="10"/>
      <c r="DT143" s="10">
        <v>0</v>
      </c>
      <c r="DU143" s="10">
        <f t="shared" si="87"/>
        <v>14</v>
      </c>
      <c r="DV143" s="10">
        <v>0</v>
      </c>
      <c r="DW143" s="10">
        <f t="shared" si="51"/>
        <v>2</v>
      </c>
      <c r="DX143" s="10">
        <v>0</v>
      </c>
      <c r="DY143" s="10">
        <f t="shared" si="61"/>
        <v>1</v>
      </c>
      <c r="DZ143" s="10">
        <v>0</v>
      </c>
      <c r="EA143" s="10">
        <f>EA142+DZ143</f>
        <v>0</v>
      </c>
      <c r="EB143" s="10">
        <v>7</v>
      </c>
      <c r="EC143" s="10">
        <f>EC142+EB143</f>
        <v>19</v>
      </c>
      <c r="ED143" s="10">
        <v>17</v>
      </c>
      <c r="EE143" s="10">
        <f t="shared" si="63"/>
        <v>1147</v>
      </c>
      <c r="EF143" s="10">
        <v>0</v>
      </c>
      <c r="EG143" s="10">
        <f>EG142+EF143</f>
        <v>0</v>
      </c>
      <c r="EH143" s="10">
        <v>0</v>
      </c>
      <c r="EI143" s="10">
        <f t="shared" si="62"/>
        <v>7</v>
      </c>
      <c r="EJ143" s="10">
        <v>0</v>
      </c>
      <c r="EK143" s="10">
        <f t="shared" si="69"/>
        <v>1</v>
      </c>
      <c r="EL143" s="10">
        <v>0</v>
      </c>
      <c r="EM143" s="10">
        <f t="shared" si="38"/>
        <v>4</v>
      </c>
      <c r="EN143" s="10">
        <v>27</v>
      </c>
      <c r="EO143" s="10">
        <f>EO142+EN143</f>
        <v>83</v>
      </c>
      <c r="EP143" s="10">
        <v>0</v>
      </c>
      <c r="EQ143" s="10">
        <f t="shared" si="45"/>
        <v>247</v>
      </c>
      <c r="ER143" s="10"/>
      <c r="ES143" s="10"/>
      <c r="ET143" s="10"/>
      <c r="EU143" s="10"/>
      <c r="EV143" s="10"/>
      <c r="EW143" s="10"/>
      <c r="EX143" s="10"/>
      <c r="EY143" s="10"/>
      <c r="EZ143" s="10"/>
      <c r="FA143" s="10"/>
      <c r="FB143" s="10"/>
      <c r="FC143" s="10"/>
      <c r="FD143" s="10"/>
      <c r="FE143" s="10"/>
      <c r="FF143" s="10"/>
      <c r="FG143" s="10"/>
      <c r="FH143" s="10"/>
      <c r="FI143" s="10"/>
      <c r="FJ143" s="10">
        <v>1</v>
      </c>
      <c r="FK143" s="10">
        <f>FK142+FJ143</f>
        <v>5</v>
      </c>
      <c r="FL143" s="10">
        <v>12</v>
      </c>
      <c r="FM143" s="10">
        <f t="shared" si="46"/>
        <v>1059</v>
      </c>
      <c r="FN143" s="10"/>
      <c r="FO143" s="10"/>
      <c r="FP143" s="10">
        <v>0</v>
      </c>
      <c r="FQ143" s="10">
        <f t="shared" si="41"/>
        <v>0</v>
      </c>
      <c r="FR143" s="10">
        <v>0</v>
      </c>
      <c r="FS143" s="10">
        <f t="shared" si="71"/>
        <v>2</v>
      </c>
      <c r="FT143" s="10"/>
      <c r="FU143" s="10"/>
      <c r="FV143" s="10">
        <v>0</v>
      </c>
      <c r="FW143" s="10">
        <f t="shared" si="42"/>
        <v>0</v>
      </c>
      <c r="FX143" s="10">
        <v>0</v>
      </c>
      <c r="FY143" s="10">
        <f t="shared" si="72"/>
        <v>22</v>
      </c>
      <c r="FZ143" s="10">
        <v>1</v>
      </c>
      <c r="GA143" s="10">
        <f>GA142+FZ143</f>
        <v>2</v>
      </c>
      <c r="GB143" s="10">
        <v>0</v>
      </c>
      <c r="GC143" s="10">
        <f t="shared" si="73"/>
        <v>30</v>
      </c>
      <c r="GD143" s="10">
        <v>3</v>
      </c>
      <c r="GE143" s="10">
        <f>GE142+GD143</f>
        <v>4</v>
      </c>
      <c r="GF143" s="10">
        <v>3</v>
      </c>
      <c r="GG143" s="10">
        <f t="shared" si="82"/>
        <v>232</v>
      </c>
    </row>
    <row r="144" spans="1:189" ht="14.25" customHeight="1" x14ac:dyDescent="0.2">
      <c r="A144" s="115">
        <v>44107</v>
      </c>
      <c r="B144" s="10"/>
      <c r="C144" s="10">
        <f t="shared" si="53"/>
        <v>0</v>
      </c>
      <c r="D144" s="10"/>
      <c r="E144" s="10">
        <f t="shared" si="75"/>
        <v>189</v>
      </c>
      <c r="F144" s="10"/>
      <c r="G144" s="10">
        <f t="shared" si="86"/>
        <v>20</v>
      </c>
      <c r="H144" s="10"/>
      <c r="I144" s="10">
        <f t="shared" si="83"/>
        <v>186</v>
      </c>
      <c r="J144" s="10"/>
      <c r="K144" s="10">
        <f t="shared" si="76"/>
        <v>48</v>
      </c>
      <c r="L144" s="10"/>
      <c r="M144" s="10">
        <f t="shared" si="77"/>
        <v>89</v>
      </c>
      <c r="N144" s="10"/>
      <c r="O144" s="114">
        <f t="shared" si="29"/>
        <v>7</v>
      </c>
      <c r="P144" s="10"/>
      <c r="Q144" s="10">
        <f t="shared" si="54"/>
        <v>65</v>
      </c>
      <c r="R144" s="10"/>
      <c r="S144" s="10"/>
      <c r="T144" s="10"/>
      <c r="U144" s="10">
        <f t="shared" si="30"/>
        <v>5</v>
      </c>
      <c r="V144" s="10"/>
      <c r="W144" s="10">
        <f t="shared" si="25"/>
        <v>1</v>
      </c>
      <c r="X144" s="10"/>
      <c r="Y144" s="10">
        <f t="shared" si="55"/>
        <v>4</v>
      </c>
      <c r="Z144" s="10"/>
      <c r="AA144" s="10">
        <f t="shared" ref="AA144:AA170" si="90">SUM(AA143,Z144)</f>
        <v>4</v>
      </c>
      <c r="AB144" s="10"/>
      <c r="AC144" s="10">
        <f t="shared" si="13"/>
        <v>2</v>
      </c>
      <c r="AD144" s="10"/>
      <c r="AE144" s="10"/>
      <c r="AF144" s="10"/>
      <c r="AG144" s="10">
        <f t="shared" si="52"/>
        <v>26</v>
      </c>
      <c r="AH144" s="10"/>
      <c r="AI144" s="10">
        <f t="shared" si="57"/>
        <v>0</v>
      </c>
      <c r="AJ144" s="10"/>
      <c r="AK144" s="10">
        <f t="shared" si="84"/>
        <v>3</v>
      </c>
      <c r="AL144" s="10"/>
      <c r="AM144" s="10">
        <f t="shared" si="26"/>
        <v>8</v>
      </c>
      <c r="AN144" s="10"/>
      <c r="AO144" s="10">
        <f t="shared" si="88"/>
        <v>1442</v>
      </c>
      <c r="AP144" s="10"/>
      <c r="AQ144" s="10">
        <f t="shared" si="44"/>
        <v>121</v>
      </c>
      <c r="AR144" s="10"/>
      <c r="AS144" s="10">
        <f t="shared" si="74"/>
        <v>2</v>
      </c>
      <c r="AT144" s="10"/>
      <c r="AU144" s="10">
        <f t="shared" si="64"/>
        <v>3</v>
      </c>
      <c r="AV144" s="10"/>
      <c r="AW144" s="10">
        <f t="shared" si="85"/>
        <v>11</v>
      </c>
      <c r="AX144" s="10"/>
      <c r="AY144" s="10">
        <f t="shared" si="89"/>
        <v>12</v>
      </c>
      <c r="AZ144" s="10"/>
      <c r="BA144" s="10">
        <f t="shared" ref="BA144:BA170" si="91">SUM(BA143+AZ144)</f>
        <v>6</v>
      </c>
      <c r="BB144" s="10"/>
      <c r="BC144" s="10"/>
      <c r="BD144" s="10"/>
      <c r="BE144" s="10">
        <f t="shared" si="81"/>
        <v>67</v>
      </c>
      <c r="BF144" s="10"/>
      <c r="BG144" s="10">
        <f t="shared" si="49"/>
        <v>8</v>
      </c>
      <c r="BH144" s="10"/>
      <c r="BI144" s="10"/>
      <c r="BJ144" s="10"/>
      <c r="BK144" s="10"/>
      <c r="BL144" s="10"/>
      <c r="BM144" s="10"/>
      <c r="BN144" s="10"/>
      <c r="BO144" s="10"/>
      <c r="BP144" s="10"/>
      <c r="BQ144" s="10"/>
      <c r="BR144" s="10"/>
      <c r="BS144" s="10"/>
      <c r="BT144" s="10"/>
      <c r="BU144" s="10"/>
      <c r="BV144" s="10"/>
      <c r="BW144" s="10">
        <f t="shared" si="66"/>
        <v>0</v>
      </c>
      <c r="BX144" s="10"/>
      <c r="BY144" s="10">
        <f t="shared" si="34"/>
        <v>2</v>
      </c>
      <c r="BZ144" s="10"/>
      <c r="CA144" s="10">
        <f t="shared" si="59"/>
        <v>15</v>
      </c>
      <c r="CB144" s="10"/>
      <c r="CC144" s="10">
        <f t="shared" si="78"/>
        <v>2</v>
      </c>
      <c r="CD144" s="10"/>
      <c r="CE144" s="10"/>
      <c r="CF144" s="10"/>
      <c r="CG144" s="10">
        <f t="shared" ref="CG144:CG170" si="92">CG143+CF144</f>
        <v>3</v>
      </c>
      <c r="CH144" s="10"/>
      <c r="CI144" s="10">
        <f t="shared" ref="CI144:CI170" si="93">CI143+CH144</f>
        <v>2</v>
      </c>
      <c r="CJ144" s="10"/>
      <c r="CK144" s="10">
        <f t="shared" si="17"/>
        <v>20</v>
      </c>
      <c r="CL144" s="10"/>
      <c r="CM144" s="10">
        <f t="shared" ref="CM144:CM170" si="94">CM143+CL144</f>
        <v>14</v>
      </c>
      <c r="CN144" s="10"/>
      <c r="CO144" s="10">
        <f t="shared" ref="CO144:CO170" si="95">CO143+CN144</f>
        <v>0</v>
      </c>
      <c r="CP144" s="10"/>
      <c r="CQ144" s="10"/>
      <c r="CR144" s="10"/>
      <c r="CS144" s="10"/>
      <c r="CT144" s="10"/>
      <c r="CU144" s="10"/>
      <c r="CV144" s="10"/>
      <c r="CW144" s="10">
        <f t="shared" si="18"/>
        <v>13</v>
      </c>
      <c r="CX144" s="10"/>
      <c r="CY144" s="10"/>
      <c r="CZ144" s="10"/>
      <c r="DA144" s="10">
        <f t="shared" si="79"/>
        <v>16</v>
      </c>
      <c r="DB144" s="10"/>
      <c r="DC144" s="10"/>
      <c r="DD144" s="10"/>
      <c r="DE144" s="10">
        <f t="shared" si="67"/>
        <v>233</v>
      </c>
      <c r="DF144" s="10"/>
      <c r="DG144" s="10">
        <f t="shared" si="48"/>
        <v>6</v>
      </c>
      <c r="DH144" s="10"/>
      <c r="DI144" s="10">
        <f t="shared" si="68"/>
        <v>12</v>
      </c>
      <c r="DJ144" s="10"/>
      <c r="DK144" s="10">
        <f t="shared" si="65"/>
        <v>0</v>
      </c>
      <c r="DL144" s="10"/>
      <c r="DM144" s="10">
        <f t="shared" si="20"/>
        <v>8</v>
      </c>
      <c r="DN144" s="10"/>
      <c r="DO144" s="10">
        <f t="shared" si="60"/>
        <v>32</v>
      </c>
      <c r="DP144" s="10"/>
      <c r="DQ144" s="10">
        <f t="shared" ref="DQ144:DQ170" si="96">DQ143+DP144</f>
        <v>1</v>
      </c>
      <c r="DR144" s="10"/>
      <c r="DS144" s="10"/>
      <c r="DT144" s="10"/>
      <c r="DU144" s="10">
        <f t="shared" si="87"/>
        <v>14</v>
      </c>
      <c r="DV144" s="10"/>
      <c r="DW144" s="10">
        <f t="shared" si="51"/>
        <v>2</v>
      </c>
      <c r="DX144" s="10"/>
      <c r="DY144" s="10">
        <f t="shared" si="61"/>
        <v>1</v>
      </c>
      <c r="DZ144" s="10"/>
      <c r="EA144" s="10">
        <f t="shared" ref="EA144:EA170" si="97">EA143+DZ144</f>
        <v>0</v>
      </c>
      <c r="EB144" s="10"/>
      <c r="EC144" s="10">
        <f t="shared" ref="EC144:EC170" si="98">EC143+EB144</f>
        <v>19</v>
      </c>
      <c r="ED144" s="10"/>
      <c r="EE144" s="10">
        <f t="shared" si="63"/>
        <v>1147</v>
      </c>
      <c r="EF144" s="10"/>
      <c r="EG144" s="10">
        <f t="shared" ref="EG144:EG170" si="99">EG143+EF144</f>
        <v>0</v>
      </c>
      <c r="EH144" s="10"/>
      <c r="EI144" s="10">
        <f t="shared" si="62"/>
        <v>7</v>
      </c>
      <c r="EJ144" s="10"/>
      <c r="EK144" s="10">
        <f t="shared" si="69"/>
        <v>1</v>
      </c>
      <c r="EL144" s="10"/>
      <c r="EM144" s="10">
        <f t="shared" si="38"/>
        <v>4</v>
      </c>
      <c r="EN144" s="10"/>
      <c r="EO144" s="10">
        <f t="shared" ref="EO144:EO170" si="100">EO143+EN144</f>
        <v>83</v>
      </c>
      <c r="EP144" s="10"/>
      <c r="EQ144" s="10">
        <f t="shared" si="45"/>
        <v>247</v>
      </c>
      <c r="ER144" s="10"/>
      <c r="ES144" s="10"/>
      <c r="ET144" s="10"/>
      <c r="EU144" s="10"/>
      <c r="EV144" s="10"/>
      <c r="EW144" s="10"/>
      <c r="EX144" s="10"/>
      <c r="EY144" s="10"/>
      <c r="EZ144" s="10"/>
      <c r="FA144" s="10"/>
      <c r="FB144" s="10"/>
      <c r="FC144" s="10"/>
      <c r="FD144" s="10"/>
      <c r="FE144" s="10"/>
      <c r="FF144" s="10"/>
      <c r="FG144" s="10"/>
      <c r="FH144" s="10"/>
      <c r="FI144" s="10"/>
      <c r="FJ144" s="10"/>
      <c r="FK144" s="10">
        <f t="shared" ref="FK144:FK170" si="101">FK143+FJ144</f>
        <v>5</v>
      </c>
      <c r="FL144" s="10"/>
      <c r="FM144" s="10">
        <f t="shared" si="46"/>
        <v>1059</v>
      </c>
      <c r="FN144" s="10"/>
      <c r="FO144" s="10"/>
      <c r="FP144" s="10"/>
      <c r="FQ144" s="10">
        <f t="shared" si="41"/>
        <v>0</v>
      </c>
      <c r="FR144" s="10"/>
      <c r="FS144" s="10">
        <f t="shared" si="71"/>
        <v>2</v>
      </c>
      <c r="FT144" s="10"/>
      <c r="FU144" s="10"/>
      <c r="FV144" s="10"/>
      <c r="FW144" s="10">
        <f t="shared" si="42"/>
        <v>0</v>
      </c>
      <c r="FX144" s="10"/>
      <c r="FY144" s="10">
        <f t="shared" si="72"/>
        <v>22</v>
      </c>
      <c r="FZ144" s="10"/>
      <c r="GA144" s="10">
        <f t="shared" ref="GA144:GA170" si="102">GA143+FZ144</f>
        <v>2</v>
      </c>
      <c r="GB144" s="10"/>
      <c r="GC144" s="10">
        <f t="shared" si="73"/>
        <v>30</v>
      </c>
      <c r="GD144" s="10"/>
      <c r="GE144" s="10">
        <f t="shared" ref="GE144:GE174" si="103">GE143+GD144</f>
        <v>4</v>
      </c>
      <c r="GF144" s="10"/>
      <c r="GG144" s="10">
        <f t="shared" si="82"/>
        <v>232</v>
      </c>
    </row>
    <row r="145" spans="1:189" ht="14.25" customHeight="1" x14ac:dyDescent="0.2">
      <c r="A145" s="115">
        <v>44108</v>
      </c>
      <c r="B145" s="10"/>
      <c r="C145" s="10">
        <f t="shared" si="53"/>
        <v>0</v>
      </c>
      <c r="D145" s="10"/>
      <c r="E145" s="10">
        <f t="shared" si="75"/>
        <v>189</v>
      </c>
      <c r="F145" s="10"/>
      <c r="G145" s="10">
        <f t="shared" si="86"/>
        <v>20</v>
      </c>
      <c r="H145" s="10"/>
      <c r="I145" s="10">
        <f t="shared" si="83"/>
        <v>186</v>
      </c>
      <c r="J145" s="10"/>
      <c r="K145" s="10">
        <f t="shared" si="76"/>
        <v>48</v>
      </c>
      <c r="L145" s="10"/>
      <c r="M145" s="10">
        <f t="shared" si="77"/>
        <v>89</v>
      </c>
      <c r="N145" s="10"/>
      <c r="O145" s="114">
        <f t="shared" si="29"/>
        <v>7</v>
      </c>
      <c r="P145" s="10"/>
      <c r="Q145" s="10">
        <f t="shared" si="54"/>
        <v>65</v>
      </c>
      <c r="R145" s="10"/>
      <c r="S145" s="10"/>
      <c r="T145" s="10"/>
      <c r="U145" s="10">
        <f t="shared" si="30"/>
        <v>5</v>
      </c>
      <c r="V145" s="10"/>
      <c r="W145" s="10">
        <f t="shared" si="25"/>
        <v>1</v>
      </c>
      <c r="X145" s="10"/>
      <c r="Y145" s="10">
        <f t="shared" si="55"/>
        <v>4</v>
      </c>
      <c r="Z145" s="10"/>
      <c r="AA145" s="10">
        <f t="shared" si="90"/>
        <v>4</v>
      </c>
      <c r="AB145" s="10"/>
      <c r="AC145" s="10">
        <f t="shared" ref="AC145:AC170" si="104">SUM(AC144+AB145)</f>
        <v>2</v>
      </c>
      <c r="AD145" s="10"/>
      <c r="AE145" s="10"/>
      <c r="AF145" s="10"/>
      <c r="AG145" s="10">
        <f t="shared" si="52"/>
        <v>26</v>
      </c>
      <c r="AH145" s="10"/>
      <c r="AI145" s="10">
        <f t="shared" si="57"/>
        <v>0</v>
      </c>
      <c r="AJ145" s="10"/>
      <c r="AK145" s="10">
        <f t="shared" si="84"/>
        <v>3</v>
      </c>
      <c r="AL145" s="10"/>
      <c r="AM145" s="10">
        <f t="shared" si="26"/>
        <v>8</v>
      </c>
      <c r="AN145" s="10"/>
      <c r="AO145" s="10">
        <f t="shared" si="88"/>
        <v>1442</v>
      </c>
      <c r="AP145" s="10"/>
      <c r="AQ145" s="10">
        <f t="shared" si="44"/>
        <v>121</v>
      </c>
      <c r="AR145" s="10"/>
      <c r="AS145" s="10">
        <f t="shared" si="74"/>
        <v>2</v>
      </c>
      <c r="AT145" s="10"/>
      <c r="AU145" s="10">
        <f t="shared" si="64"/>
        <v>3</v>
      </c>
      <c r="AV145" s="10"/>
      <c r="AW145" s="10">
        <f t="shared" si="85"/>
        <v>11</v>
      </c>
      <c r="AX145" s="10"/>
      <c r="AY145" s="10">
        <f t="shared" si="89"/>
        <v>12</v>
      </c>
      <c r="AZ145" s="10"/>
      <c r="BA145" s="10">
        <f t="shared" si="91"/>
        <v>6</v>
      </c>
      <c r="BB145" s="10"/>
      <c r="BC145" s="10"/>
      <c r="BD145" s="10"/>
      <c r="BE145" s="10">
        <f t="shared" si="81"/>
        <v>67</v>
      </c>
      <c r="BF145" s="10"/>
      <c r="BG145" s="10">
        <f t="shared" si="49"/>
        <v>8</v>
      </c>
      <c r="BH145" s="10"/>
      <c r="BI145" s="10"/>
      <c r="BJ145" s="10"/>
      <c r="BK145" s="10"/>
      <c r="BL145" s="10"/>
      <c r="BM145" s="10"/>
      <c r="BN145" s="10"/>
      <c r="BO145" s="10"/>
      <c r="BP145" s="10"/>
      <c r="BQ145" s="10"/>
      <c r="BR145" s="10"/>
      <c r="BS145" s="10"/>
      <c r="BT145" s="10"/>
      <c r="BU145" s="10"/>
      <c r="BV145" s="10"/>
      <c r="BW145" s="10">
        <f t="shared" si="66"/>
        <v>0</v>
      </c>
      <c r="BX145" s="10"/>
      <c r="BY145" s="10">
        <f t="shared" si="34"/>
        <v>2</v>
      </c>
      <c r="BZ145" s="10"/>
      <c r="CA145" s="10">
        <f t="shared" si="59"/>
        <v>15</v>
      </c>
      <c r="CB145" s="10"/>
      <c r="CC145" s="10">
        <f t="shared" si="78"/>
        <v>2</v>
      </c>
      <c r="CD145" s="10"/>
      <c r="CE145" s="10"/>
      <c r="CF145" s="10"/>
      <c r="CG145" s="10">
        <f t="shared" si="92"/>
        <v>3</v>
      </c>
      <c r="CH145" s="10"/>
      <c r="CI145" s="10">
        <f t="shared" si="93"/>
        <v>2</v>
      </c>
      <c r="CJ145" s="10"/>
      <c r="CK145" s="10">
        <f t="shared" ref="CK145:CK170" si="105">CK144+CJ145</f>
        <v>20</v>
      </c>
      <c r="CL145" s="10"/>
      <c r="CM145" s="10">
        <f t="shared" si="94"/>
        <v>14</v>
      </c>
      <c r="CN145" s="10"/>
      <c r="CO145" s="10">
        <f t="shared" si="95"/>
        <v>0</v>
      </c>
      <c r="CP145" s="10"/>
      <c r="CQ145" s="10"/>
      <c r="CR145" s="10"/>
      <c r="CS145" s="10"/>
      <c r="CT145" s="10"/>
      <c r="CU145" s="10"/>
      <c r="CV145" s="10"/>
      <c r="CW145" s="10">
        <f t="shared" ref="CW145:CW170" si="106">SUM(CW144+CV145)</f>
        <v>13</v>
      </c>
      <c r="CX145" s="10"/>
      <c r="CY145" s="10"/>
      <c r="CZ145" s="10"/>
      <c r="DA145" s="10">
        <f t="shared" si="79"/>
        <v>16</v>
      </c>
      <c r="DB145" s="10"/>
      <c r="DC145" s="10"/>
      <c r="DD145" s="10"/>
      <c r="DE145" s="10">
        <f t="shared" si="67"/>
        <v>233</v>
      </c>
      <c r="DF145" s="10"/>
      <c r="DG145" s="10">
        <f t="shared" si="48"/>
        <v>6</v>
      </c>
      <c r="DH145" s="10"/>
      <c r="DI145" s="10">
        <f t="shared" si="68"/>
        <v>12</v>
      </c>
      <c r="DJ145" s="10"/>
      <c r="DK145" s="10">
        <f t="shared" si="65"/>
        <v>0</v>
      </c>
      <c r="DL145" s="10"/>
      <c r="DM145" s="10">
        <f t="shared" ref="DM145:DM170" si="107">SUM(DM144+DL145)</f>
        <v>8</v>
      </c>
      <c r="DN145" s="10"/>
      <c r="DO145" s="10">
        <f t="shared" si="60"/>
        <v>32</v>
      </c>
      <c r="DP145" s="10"/>
      <c r="DQ145" s="10">
        <f t="shared" si="96"/>
        <v>1</v>
      </c>
      <c r="DR145" s="10"/>
      <c r="DS145" s="10"/>
      <c r="DT145" s="10"/>
      <c r="DU145" s="10">
        <f t="shared" si="87"/>
        <v>14</v>
      </c>
      <c r="DV145" s="10"/>
      <c r="DW145" s="10">
        <f t="shared" si="51"/>
        <v>2</v>
      </c>
      <c r="DX145" s="10"/>
      <c r="DY145" s="10">
        <f t="shared" si="61"/>
        <v>1</v>
      </c>
      <c r="DZ145" s="10"/>
      <c r="EA145" s="10">
        <f t="shared" si="97"/>
        <v>0</v>
      </c>
      <c r="EB145" s="10"/>
      <c r="EC145" s="10">
        <f t="shared" si="98"/>
        <v>19</v>
      </c>
      <c r="ED145" s="10"/>
      <c r="EE145" s="10">
        <f t="shared" si="63"/>
        <v>1147</v>
      </c>
      <c r="EF145" s="10"/>
      <c r="EG145" s="10">
        <f t="shared" si="99"/>
        <v>0</v>
      </c>
      <c r="EH145" s="10"/>
      <c r="EI145" s="10">
        <f t="shared" si="62"/>
        <v>7</v>
      </c>
      <c r="EJ145" s="10"/>
      <c r="EK145" s="10">
        <f t="shared" si="69"/>
        <v>1</v>
      </c>
      <c r="EL145" s="10"/>
      <c r="EM145" s="10">
        <f t="shared" si="38"/>
        <v>4</v>
      </c>
      <c r="EN145" s="10"/>
      <c r="EO145" s="10">
        <f t="shared" si="100"/>
        <v>83</v>
      </c>
      <c r="EP145" s="10"/>
      <c r="EQ145" s="10">
        <f t="shared" si="45"/>
        <v>247</v>
      </c>
      <c r="ER145" s="10"/>
      <c r="ES145" s="10"/>
      <c r="ET145" s="10"/>
      <c r="EU145" s="10"/>
      <c r="EV145" s="10"/>
      <c r="EW145" s="10"/>
      <c r="EX145" s="10"/>
      <c r="EY145" s="10"/>
      <c r="EZ145" s="10"/>
      <c r="FA145" s="10"/>
      <c r="FB145" s="10"/>
      <c r="FC145" s="10"/>
      <c r="FD145" s="10"/>
      <c r="FE145" s="10"/>
      <c r="FF145" s="10"/>
      <c r="FG145" s="10"/>
      <c r="FH145" s="10"/>
      <c r="FI145" s="10"/>
      <c r="FJ145" s="10"/>
      <c r="FK145" s="10">
        <f t="shared" si="101"/>
        <v>5</v>
      </c>
      <c r="FL145" s="10"/>
      <c r="FM145" s="10">
        <f t="shared" si="46"/>
        <v>1059</v>
      </c>
      <c r="FN145" s="10"/>
      <c r="FO145" s="10"/>
      <c r="FP145" s="10"/>
      <c r="FQ145" s="10">
        <f t="shared" si="41"/>
        <v>0</v>
      </c>
      <c r="FR145" s="10"/>
      <c r="FS145" s="10">
        <f t="shared" si="71"/>
        <v>2</v>
      </c>
      <c r="FT145" s="10"/>
      <c r="FU145" s="10"/>
      <c r="FV145" s="10"/>
      <c r="FW145" s="10">
        <f t="shared" si="42"/>
        <v>0</v>
      </c>
      <c r="FX145" s="10"/>
      <c r="FY145" s="10">
        <f t="shared" si="72"/>
        <v>22</v>
      </c>
      <c r="FZ145" s="10"/>
      <c r="GA145" s="10">
        <f t="shared" si="102"/>
        <v>2</v>
      </c>
      <c r="GB145" s="10"/>
      <c r="GC145" s="10">
        <f t="shared" si="73"/>
        <v>30</v>
      </c>
      <c r="GD145" s="10"/>
      <c r="GE145" s="10">
        <f t="shared" si="103"/>
        <v>4</v>
      </c>
      <c r="GF145" s="10"/>
      <c r="GG145" s="10">
        <f t="shared" si="82"/>
        <v>232</v>
      </c>
    </row>
    <row r="146" spans="1:189" ht="14.25" customHeight="1" x14ac:dyDescent="0.2">
      <c r="A146" s="115">
        <v>44109</v>
      </c>
      <c r="B146" s="10">
        <v>0</v>
      </c>
      <c r="C146" s="10">
        <f t="shared" si="53"/>
        <v>0</v>
      </c>
      <c r="D146" s="10">
        <v>35</v>
      </c>
      <c r="E146" s="10">
        <f t="shared" si="75"/>
        <v>224</v>
      </c>
      <c r="F146" s="10">
        <v>1</v>
      </c>
      <c r="G146" s="10">
        <f t="shared" si="86"/>
        <v>21</v>
      </c>
      <c r="H146" s="10">
        <v>0</v>
      </c>
      <c r="I146" s="10">
        <f t="shared" si="83"/>
        <v>186</v>
      </c>
      <c r="J146" s="10">
        <v>14</v>
      </c>
      <c r="K146" s="10">
        <f t="shared" si="76"/>
        <v>62</v>
      </c>
      <c r="L146" s="10">
        <v>15</v>
      </c>
      <c r="M146" s="10">
        <f t="shared" si="77"/>
        <v>104</v>
      </c>
      <c r="N146" s="10">
        <v>0</v>
      </c>
      <c r="O146" s="114">
        <f t="shared" si="29"/>
        <v>7</v>
      </c>
      <c r="P146" s="10">
        <v>0</v>
      </c>
      <c r="Q146" s="10">
        <f t="shared" si="54"/>
        <v>65</v>
      </c>
      <c r="R146" s="10"/>
      <c r="S146" s="10"/>
      <c r="T146" s="10">
        <v>0</v>
      </c>
      <c r="U146" s="10">
        <f t="shared" si="30"/>
        <v>5</v>
      </c>
      <c r="V146" s="10">
        <v>0</v>
      </c>
      <c r="W146" s="10">
        <f t="shared" si="25"/>
        <v>1</v>
      </c>
      <c r="X146" s="10">
        <v>0</v>
      </c>
      <c r="Y146" s="10">
        <f t="shared" si="55"/>
        <v>4</v>
      </c>
      <c r="Z146" s="10">
        <v>0</v>
      </c>
      <c r="AA146" s="10">
        <f t="shared" si="90"/>
        <v>4</v>
      </c>
      <c r="AB146" s="10">
        <v>0</v>
      </c>
      <c r="AC146" s="10">
        <f t="shared" si="104"/>
        <v>2</v>
      </c>
      <c r="AD146" s="10"/>
      <c r="AE146" s="10"/>
      <c r="AF146" s="10">
        <v>0</v>
      </c>
      <c r="AG146" s="10">
        <f t="shared" si="52"/>
        <v>26</v>
      </c>
      <c r="AH146" s="10">
        <v>0</v>
      </c>
      <c r="AI146" s="10">
        <f t="shared" si="57"/>
        <v>0</v>
      </c>
      <c r="AJ146" s="10">
        <v>0</v>
      </c>
      <c r="AK146" s="10">
        <f t="shared" si="84"/>
        <v>3</v>
      </c>
      <c r="AL146" s="10">
        <v>0</v>
      </c>
      <c r="AM146" s="10">
        <f t="shared" si="26"/>
        <v>8</v>
      </c>
      <c r="AN146" s="10">
        <v>63</v>
      </c>
      <c r="AO146" s="10">
        <f t="shared" si="88"/>
        <v>1505</v>
      </c>
      <c r="AP146" s="10">
        <v>5</v>
      </c>
      <c r="AQ146" s="10">
        <f t="shared" si="44"/>
        <v>126</v>
      </c>
      <c r="AR146" s="10">
        <v>0</v>
      </c>
      <c r="AS146" s="10">
        <f t="shared" si="74"/>
        <v>2</v>
      </c>
      <c r="AT146" s="10">
        <v>0</v>
      </c>
      <c r="AU146" s="10">
        <f t="shared" si="64"/>
        <v>3</v>
      </c>
      <c r="AV146" s="10">
        <v>1</v>
      </c>
      <c r="AW146" s="10">
        <f t="shared" si="85"/>
        <v>12</v>
      </c>
      <c r="AX146" s="10">
        <v>0</v>
      </c>
      <c r="AY146" s="10">
        <f t="shared" si="89"/>
        <v>12</v>
      </c>
      <c r="AZ146" s="10">
        <v>6</v>
      </c>
      <c r="BA146" s="10">
        <f t="shared" si="91"/>
        <v>12</v>
      </c>
      <c r="BB146" s="10"/>
      <c r="BC146" s="10"/>
      <c r="BD146" s="10">
        <v>0</v>
      </c>
      <c r="BE146" s="10">
        <f t="shared" si="81"/>
        <v>67</v>
      </c>
      <c r="BF146" s="10">
        <v>1</v>
      </c>
      <c r="BG146" s="10">
        <f t="shared" si="49"/>
        <v>9</v>
      </c>
      <c r="BH146" s="10"/>
      <c r="BI146" s="10"/>
      <c r="BJ146" s="10"/>
      <c r="BK146" s="10"/>
      <c r="BL146" s="10"/>
      <c r="BM146" s="10"/>
      <c r="BN146" s="10"/>
      <c r="BO146" s="10"/>
      <c r="BP146" s="10"/>
      <c r="BQ146" s="10"/>
      <c r="BR146" s="10"/>
      <c r="BS146" s="10"/>
      <c r="BT146" s="10"/>
      <c r="BU146" s="10"/>
      <c r="BV146" s="10">
        <v>0</v>
      </c>
      <c r="BW146" s="10">
        <f t="shared" si="66"/>
        <v>0</v>
      </c>
      <c r="BX146" s="10">
        <v>0</v>
      </c>
      <c r="BY146" s="10">
        <f t="shared" si="34"/>
        <v>2</v>
      </c>
      <c r="BZ146" s="10">
        <v>0</v>
      </c>
      <c r="CA146" s="10">
        <f t="shared" si="59"/>
        <v>15</v>
      </c>
      <c r="CB146" s="10">
        <v>0</v>
      </c>
      <c r="CC146" s="10">
        <f t="shared" si="78"/>
        <v>2</v>
      </c>
      <c r="CD146" s="10"/>
      <c r="CE146" s="10"/>
      <c r="CF146" s="10">
        <v>10</v>
      </c>
      <c r="CG146" s="10">
        <f t="shared" si="92"/>
        <v>13</v>
      </c>
      <c r="CH146" s="10">
        <v>0</v>
      </c>
      <c r="CI146" s="10">
        <f t="shared" si="93"/>
        <v>2</v>
      </c>
      <c r="CJ146" s="10">
        <v>0</v>
      </c>
      <c r="CK146" s="10">
        <f t="shared" si="105"/>
        <v>20</v>
      </c>
      <c r="CL146" s="10">
        <v>6</v>
      </c>
      <c r="CM146" s="10">
        <f t="shared" si="94"/>
        <v>20</v>
      </c>
      <c r="CN146" s="10">
        <v>0</v>
      </c>
      <c r="CO146" s="10">
        <f t="shared" si="95"/>
        <v>0</v>
      </c>
      <c r="CP146" s="10"/>
      <c r="CQ146" s="10"/>
      <c r="CR146" s="10"/>
      <c r="CS146" s="10"/>
      <c r="CT146" s="10"/>
      <c r="CU146" s="10"/>
      <c r="CV146" s="10">
        <v>0</v>
      </c>
      <c r="CW146" s="10">
        <f t="shared" si="106"/>
        <v>13</v>
      </c>
      <c r="CX146" s="10"/>
      <c r="CY146" s="10"/>
      <c r="CZ146" s="10">
        <v>0</v>
      </c>
      <c r="DA146" s="10">
        <f t="shared" si="79"/>
        <v>16</v>
      </c>
      <c r="DB146" s="10"/>
      <c r="DC146" s="10"/>
      <c r="DD146" s="10">
        <v>25</v>
      </c>
      <c r="DE146" s="10">
        <f t="shared" si="67"/>
        <v>258</v>
      </c>
      <c r="DF146" s="10">
        <v>0</v>
      </c>
      <c r="DG146" s="10">
        <f t="shared" si="48"/>
        <v>6</v>
      </c>
      <c r="DH146" s="10">
        <v>0</v>
      </c>
      <c r="DI146" s="10">
        <f t="shared" si="68"/>
        <v>12</v>
      </c>
      <c r="DJ146" s="10">
        <v>0</v>
      </c>
      <c r="DK146" s="10">
        <f t="shared" si="65"/>
        <v>0</v>
      </c>
      <c r="DL146" s="10">
        <v>0</v>
      </c>
      <c r="DM146" s="10">
        <f t="shared" si="107"/>
        <v>8</v>
      </c>
      <c r="DN146" s="10">
        <v>0</v>
      </c>
      <c r="DO146" s="10">
        <f t="shared" si="60"/>
        <v>32</v>
      </c>
      <c r="DP146" s="10">
        <v>3</v>
      </c>
      <c r="DQ146" s="10">
        <f t="shared" si="96"/>
        <v>4</v>
      </c>
      <c r="DR146" s="10"/>
      <c r="DS146" s="10"/>
      <c r="DT146" s="10">
        <v>0</v>
      </c>
      <c r="DU146" s="10">
        <f t="shared" si="87"/>
        <v>14</v>
      </c>
      <c r="DV146" s="10">
        <v>0</v>
      </c>
      <c r="DW146" s="10">
        <f t="shared" si="51"/>
        <v>2</v>
      </c>
      <c r="DX146" s="10">
        <v>0</v>
      </c>
      <c r="DY146" s="10">
        <f t="shared" si="61"/>
        <v>1</v>
      </c>
      <c r="DZ146" s="10">
        <v>2</v>
      </c>
      <c r="EA146" s="10">
        <f t="shared" si="97"/>
        <v>2</v>
      </c>
      <c r="EB146" s="10">
        <v>40</v>
      </c>
      <c r="EC146" s="10">
        <f t="shared" si="98"/>
        <v>59</v>
      </c>
      <c r="ED146" s="10">
        <v>70</v>
      </c>
      <c r="EE146" s="10">
        <f t="shared" si="63"/>
        <v>1217</v>
      </c>
      <c r="EF146" s="10">
        <v>0</v>
      </c>
      <c r="EG146" s="10">
        <f t="shared" si="99"/>
        <v>0</v>
      </c>
      <c r="EH146" s="10">
        <v>0</v>
      </c>
      <c r="EI146" s="10">
        <f t="shared" si="62"/>
        <v>7</v>
      </c>
      <c r="EJ146" s="10">
        <v>0</v>
      </c>
      <c r="EK146" s="10">
        <f t="shared" si="69"/>
        <v>1</v>
      </c>
      <c r="EL146" s="10">
        <v>0</v>
      </c>
      <c r="EM146" s="10">
        <f t="shared" si="38"/>
        <v>4</v>
      </c>
      <c r="EN146" s="10">
        <v>132</v>
      </c>
      <c r="EO146" s="10">
        <f t="shared" si="100"/>
        <v>215</v>
      </c>
      <c r="EP146" s="10">
        <v>16</v>
      </c>
      <c r="EQ146" s="10">
        <f t="shared" si="45"/>
        <v>263</v>
      </c>
      <c r="ER146" s="10"/>
      <c r="ES146" s="10"/>
      <c r="ET146" s="10"/>
      <c r="EU146" s="10"/>
      <c r="EV146" s="10"/>
      <c r="EW146" s="10"/>
      <c r="EX146" s="10"/>
      <c r="EY146" s="10"/>
      <c r="EZ146" s="10"/>
      <c r="FA146" s="10"/>
      <c r="FB146" s="10"/>
      <c r="FC146" s="10"/>
      <c r="FD146" s="10"/>
      <c r="FE146" s="10"/>
      <c r="FF146" s="10"/>
      <c r="FG146" s="10"/>
      <c r="FH146" s="10"/>
      <c r="FI146" s="10"/>
      <c r="FJ146" s="10">
        <v>5</v>
      </c>
      <c r="FK146" s="10">
        <f t="shared" si="101"/>
        <v>10</v>
      </c>
      <c r="FL146" s="10">
        <v>96</v>
      </c>
      <c r="FM146" s="10">
        <f t="shared" si="46"/>
        <v>1155</v>
      </c>
      <c r="FN146" s="10"/>
      <c r="FO146" s="10"/>
      <c r="FP146" s="10">
        <v>0</v>
      </c>
      <c r="FQ146" s="10">
        <f t="shared" si="41"/>
        <v>0</v>
      </c>
      <c r="FR146" s="10">
        <v>0</v>
      </c>
      <c r="FS146" s="10">
        <f t="shared" si="71"/>
        <v>2</v>
      </c>
      <c r="FT146" s="10"/>
      <c r="FU146" s="10"/>
      <c r="FV146" s="10">
        <v>0</v>
      </c>
      <c r="FW146" s="10">
        <f t="shared" si="42"/>
        <v>0</v>
      </c>
      <c r="FX146" s="10">
        <v>8</v>
      </c>
      <c r="FY146" s="10">
        <f t="shared" si="72"/>
        <v>30</v>
      </c>
      <c r="FZ146" s="10">
        <v>13</v>
      </c>
      <c r="GA146" s="10">
        <f t="shared" si="102"/>
        <v>15</v>
      </c>
      <c r="GB146" s="10">
        <v>2</v>
      </c>
      <c r="GC146" s="10">
        <f t="shared" si="73"/>
        <v>32</v>
      </c>
      <c r="GD146" s="10">
        <v>17</v>
      </c>
      <c r="GE146" s="10">
        <f t="shared" si="103"/>
        <v>21</v>
      </c>
      <c r="GF146" s="10">
        <v>15</v>
      </c>
      <c r="GG146" s="10">
        <f t="shared" si="82"/>
        <v>247</v>
      </c>
    </row>
    <row r="147" spans="1:189" ht="14.25" customHeight="1" x14ac:dyDescent="0.2">
      <c r="A147" s="115">
        <v>44110</v>
      </c>
      <c r="B147" s="10">
        <v>0</v>
      </c>
      <c r="C147" s="10">
        <f t="shared" si="53"/>
        <v>0</v>
      </c>
      <c r="D147" s="10">
        <v>13</v>
      </c>
      <c r="E147" s="10">
        <f t="shared" si="75"/>
        <v>237</v>
      </c>
      <c r="F147" s="10">
        <v>0</v>
      </c>
      <c r="G147" s="10">
        <f t="shared" si="86"/>
        <v>21</v>
      </c>
      <c r="H147" s="10">
        <v>0</v>
      </c>
      <c r="I147" s="10">
        <f t="shared" si="83"/>
        <v>186</v>
      </c>
      <c r="J147" s="10">
        <v>3</v>
      </c>
      <c r="K147" s="10">
        <f t="shared" si="76"/>
        <v>65</v>
      </c>
      <c r="L147" s="10">
        <v>3</v>
      </c>
      <c r="M147" s="10">
        <f t="shared" si="77"/>
        <v>107</v>
      </c>
      <c r="N147" s="10">
        <v>0</v>
      </c>
      <c r="O147" s="114">
        <f t="shared" si="29"/>
        <v>7</v>
      </c>
      <c r="P147" s="10">
        <v>0</v>
      </c>
      <c r="Q147" s="10">
        <f t="shared" si="54"/>
        <v>65</v>
      </c>
      <c r="R147" s="10"/>
      <c r="S147" s="10"/>
      <c r="T147" s="10">
        <v>2</v>
      </c>
      <c r="U147" s="10">
        <f t="shared" si="30"/>
        <v>7</v>
      </c>
      <c r="V147" s="10">
        <v>0</v>
      </c>
      <c r="W147" s="10">
        <f t="shared" si="25"/>
        <v>1</v>
      </c>
      <c r="X147" s="10">
        <v>0</v>
      </c>
      <c r="Y147" s="10">
        <f t="shared" si="55"/>
        <v>4</v>
      </c>
      <c r="Z147" s="10">
        <v>0</v>
      </c>
      <c r="AA147" s="10">
        <f t="shared" si="90"/>
        <v>4</v>
      </c>
      <c r="AB147" s="10">
        <v>0</v>
      </c>
      <c r="AC147" s="10">
        <f t="shared" si="104"/>
        <v>2</v>
      </c>
      <c r="AD147" s="10"/>
      <c r="AE147" s="10"/>
      <c r="AF147" s="10">
        <v>0</v>
      </c>
      <c r="AG147" s="10">
        <f t="shared" si="52"/>
        <v>26</v>
      </c>
      <c r="AH147" s="10">
        <v>0</v>
      </c>
      <c r="AI147" s="10">
        <f t="shared" si="57"/>
        <v>0</v>
      </c>
      <c r="AJ147" s="10">
        <v>0</v>
      </c>
      <c r="AK147" s="10">
        <f t="shared" si="84"/>
        <v>3</v>
      </c>
      <c r="AL147" s="10">
        <v>0</v>
      </c>
      <c r="AM147" s="10">
        <f t="shared" si="26"/>
        <v>8</v>
      </c>
      <c r="AN147" s="10">
        <v>6</v>
      </c>
      <c r="AO147" s="10">
        <f t="shared" si="88"/>
        <v>1511</v>
      </c>
      <c r="AP147" s="10">
        <v>3</v>
      </c>
      <c r="AQ147" s="10">
        <f t="shared" si="44"/>
        <v>129</v>
      </c>
      <c r="AR147" s="10">
        <v>0</v>
      </c>
      <c r="AS147" s="10">
        <f t="shared" si="74"/>
        <v>2</v>
      </c>
      <c r="AT147" s="10">
        <v>0</v>
      </c>
      <c r="AU147" s="10">
        <f t="shared" si="64"/>
        <v>3</v>
      </c>
      <c r="AV147" s="10">
        <v>0</v>
      </c>
      <c r="AW147" s="10">
        <f t="shared" si="85"/>
        <v>12</v>
      </c>
      <c r="AX147" s="10">
        <v>0</v>
      </c>
      <c r="AY147" s="10">
        <f t="shared" si="89"/>
        <v>12</v>
      </c>
      <c r="AZ147" s="10">
        <v>2</v>
      </c>
      <c r="BA147" s="10">
        <f t="shared" si="91"/>
        <v>14</v>
      </c>
      <c r="BB147" s="10"/>
      <c r="BC147" s="10"/>
      <c r="BD147" s="10">
        <v>4</v>
      </c>
      <c r="BE147" s="10">
        <f t="shared" si="81"/>
        <v>71</v>
      </c>
      <c r="BF147" s="10">
        <v>0</v>
      </c>
      <c r="BG147" s="10">
        <f t="shared" si="49"/>
        <v>9</v>
      </c>
      <c r="BH147" s="10"/>
      <c r="BI147" s="10"/>
      <c r="BJ147" s="10"/>
      <c r="BK147" s="10"/>
      <c r="BL147" s="10"/>
      <c r="BM147" s="10"/>
      <c r="BN147" s="10"/>
      <c r="BO147" s="10"/>
      <c r="BP147" s="10"/>
      <c r="BQ147" s="10"/>
      <c r="BR147" s="10"/>
      <c r="BS147" s="10"/>
      <c r="BT147" s="10"/>
      <c r="BU147" s="10"/>
      <c r="BV147" s="10">
        <v>0</v>
      </c>
      <c r="BW147" s="10">
        <f t="shared" si="66"/>
        <v>0</v>
      </c>
      <c r="BX147" s="10">
        <v>0</v>
      </c>
      <c r="BY147" s="10">
        <f t="shared" si="34"/>
        <v>2</v>
      </c>
      <c r="BZ147" s="10">
        <v>0</v>
      </c>
      <c r="CA147" s="10">
        <f t="shared" si="59"/>
        <v>15</v>
      </c>
      <c r="CB147" s="10">
        <v>0</v>
      </c>
      <c r="CC147" s="10">
        <f t="shared" si="78"/>
        <v>2</v>
      </c>
      <c r="CD147" s="10"/>
      <c r="CE147" s="10"/>
      <c r="CF147" s="10">
        <v>0</v>
      </c>
      <c r="CG147" s="10">
        <f t="shared" si="92"/>
        <v>13</v>
      </c>
      <c r="CH147" s="10">
        <v>0</v>
      </c>
      <c r="CI147" s="10">
        <f t="shared" si="93"/>
        <v>2</v>
      </c>
      <c r="CJ147" s="10">
        <v>0</v>
      </c>
      <c r="CK147" s="10">
        <f t="shared" si="105"/>
        <v>20</v>
      </c>
      <c r="CL147" s="10">
        <v>0</v>
      </c>
      <c r="CM147" s="10">
        <f t="shared" si="94"/>
        <v>20</v>
      </c>
      <c r="CN147" s="10">
        <v>0</v>
      </c>
      <c r="CO147" s="10">
        <f t="shared" si="95"/>
        <v>0</v>
      </c>
      <c r="CP147" s="10"/>
      <c r="CQ147" s="10"/>
      <c r="CR147" s="10"/>
      <c r="CS147" s="10"/>
      <c r="CT147" s="10"/>
      <c r="CU147" s="10"/>
      <c r="CV147" s="10">
        <v>0</v>
      </c>
      <c r="CW147" s="10">
        <f t="shared" si="106"/>
        <v>13</v>
      </c>
      <c r="CX147" s="10"/>
      <c r="CY147" s="10"/>
      <c r="CZ147" s="10">
        <v>0</v>
      </c>
      <c r="DA147" s="10">
        <f t="shared" si="79"/>
        <v>16</v>
      </c>
      <c r="DB147" s="10"/>
      <c r="DC147" s="10"/>
      <c r="DD147" s="10">
        <v>13</v>
      </c>
      <c r="DE147" s="10">
        <f t="shared" si="67"/>
        <v>271</v>
      </c>
      <c r="DF147" s="10">
        <v>0</v>
      </c>
      <c r="DG147" s="10">
        <f t="shared" si="48"/>
        <v>6</v>
      </c>
      <c r="DH147" s="10">
        <v>0</v>
      </c>
      <c r="DI147" s="10">
        <f t="shared" si="68"/>
        <v>12</v>
      </c>
      <c r="DJ147" s="10">
        <v>0</v>
      </c>
      <c r="DK147" s="10">
        <f t="shared" si="65"/>
        <v>0</v>
      </c>
      <c r="DL147" s="10">
        <v>0</v>
      </c>
      <c r="DM147" s="10">
        <f t="shared" si="107"/>
        <v>8</v>
      </c>
      <c r="DN147" s="10">
        <v>0</v>
      </c>
      <c r="DO147" s="10">
        <f t="shared" si="60"/>
        <v>32</v>
      </c>
      <c r="DP147" s="10">
        <v>2</v>
      </c>
      <c r="DQ147" s="10">
        <f t="shared" si="96"/>
        <v>6</v>
      </c>
      <c r="DR147" s="10"/>
      <c r="DS147" s="10"/>
      <c r="DT147" s="10">
        <v>0</v>
      </c>
      <c r="DU147" s="10">
        <f t="shared" si="87"/>
        <v>14</v>
      </c>
      <c r="DV147" s="10">
        <v>0</v>
      </c>
      <c r="DW147" s="10">
        <f t="shared" si="51"/>
        <v>2</v>
      </c>
      <c r="DX147" s="10">
        <v>0</v>
      </c>
      <c r="DY147" s="10">
        <f t="shared" si="61"/>
        <v>1</v>
      </c>
      <c r="DZ147" s="10">
        <v>0</v>
      </c>
      <c r="EA147" s="10">
        <f t="shared" si="97"/>
        <v>2</v>
      </c>
      <c r="EB147" s="10">
        <v>9</v>
      </c>
      <c r="EC147" s="10">
        <f t="shared" si="98"/>
        <v>68</v>
      </c>
      <c r="ED147" s="10">
        <v>7</v>
      </c>
      <c r="EE147" s="10">
        <f t="shared" si="63"/>
        <v>1224</v>
      </c>
      <c r="EF147" s="10">
        <v>0</v>
      </c>
      <c r="EG147" s="10">
        <f t="shared" si="99"/>
        <v>0</v>
      </c>
      <c r="EH147" s="10">
        <v>0</v>
      </c>
      <c r="EI147" s="10">
        <f t="shared" si="62"/>
        <v>7</v>
      </c>
      <c r="EJ147" s="10">
        <v>0</v>
      </c>
      <c r="EK147" s="10">
        <f t="shared" si="69"/>
        <v>1</v>
      </c>
      <c r="EL147" s="10">
        <v>0</v>
      </c>
      <c r="EM147" s="10">
        <f t="shared" si="38"/>
        <v>4</v>
      </c>
      <c r="EN147" s="10">
        <v>19</v>
      </c>
      <c r="EO147" s="10">
        <f t="shared" si="100"/>
        <v>234</v>
      </c>
      <c r="EP147" s="10">
        <v>3</v>
      </c>
      <c r="EQ147" s="10">
        <f t="shared" si="45"/>
        <v>266</v>
      </c>
      <c r="ER147" s="10"/>
      <c r="ES147" s="10"/>
      <c r="ET147" s="10"/>
      <c r="EU147" s="10"/>
      <c r="EV147" s="10"/>
      <c r="EW147" s="10"/>
      <c r="EX147" s="10"/>
      <c r="EY147" s="10"/>
      <c r="EZ147" s="10"/>
      <c r="FA147" s="10"/>
      <c r="FB147" s="10"/>
      <c r="FC147" s="10"/>
      <c r="FD147" s="10"/>
      <c r="FE147" s="10"/>
      <c r="FF147" s="10"/>
      <c r="FG147" s="10"/>
      <c r="FH147" s="10"/>
      <c r="FI147" s="10"/>
      <c r="FJ147" s="10">
        <v>4</v>
      </c>
      <c r="FK147" s="10">
        <f t="shared" si="101"/>
        <v>14</v>
      </c>
      <c r="FL147" s="10">
        <v>17</v>
      </c>
      <c r="FM147" s="10">
        <f t="shared" si="46"/>
        <v>1172</v>
      </c>
      <c r="FN147" s="10"/>
      <c r="FO147" s="10"/>
      <c r="FP147" s="10">
        <v>0</v>
      </c>
      <c r="FQ147" s="10">
        <f t="shared" si="41"/>
        <v>0</v>
      </c>
      <c r="FR147" s="10">
        <v>0</v>
      </c>
      <c r="FS147" s="10">
        <f t="shared" si="71"/>
        <v>2</v>
      </c>
      <c r="FT147" s="10"/>
      <c r="FU147" s="10"/>
      <c r="FV147" s="10">
        <v>0</v>
      </c>
      <c r="FW147" s="10">
        <f t="shared" si="42"/>
        <v>0</v>
      </c>
      <c r="FX147" s="10">
        <v>0</v>
      </c>
      <c r="FY147" s="10">
        <f t="shared" si="72"/>
        <v>30</v>
      </c>
      <c r="FZ147" s="10">
        <v>1</v>
      </c>
      <c r="GA147" s="10">
        <f t="shared" si="102"/>
        <v>16</v>
      </c>
      <c r="GB147" s="10">
        <v>0</v>
      </c>
      <c r="GC147" s="10">
        <f t="shared" si="73"/>
        <v>32</v>
      </c>
      <c r="GD147" s="10">
        <v>1</v>
      </c>
      <c r="GE147" s="10">
        <f t="shared" si="103"/>
        <v>22</v>
      </c>
      <c r="GF147" s="10">
        <v>0</v>
      </c>
      <c r="GG147" s="10">
        <f t="shared" si="82"/>
        <v>247</v>
      </c>
    </row>
    <row r="148" spans="1:189" ht="14.25" customHeight="1" x14ac:dyDescent="0.2">
      <c r="A148" s="115">
        <v>44111</v>
      </c>
      <c r="B148" s="10">
        <v>0</v>
      </c>
      <c r="C148" s="10">
        <f t="shared" si="53"/>
        <v>0</v>
      </c>
      <c r="D148" s="10">
        <v>5</v>
      </c>
      <c r="E148" s="10">
        <f t="shared" si="75"/>
        <v>242</v>
      </c>
      <c r="F148" s="10">
        <v>0</v>
      </c>
      <c r="G148" s="10">
        <f t="shared" si="86"/>
        <v>21</v>
      </c>
      <c r="H148" s="10">
        <v>0</v>
      </c>
      <c r="I148" s="10">
        <f t="shared" si="83"/>
        <v>186</v>
      </c>
      <c r="J148" s="10">
        <v>4</v>
      </c>
      <c r="K148" s="10">
        <f t="shared" si="76"/>
        <v>69</v>
      </c>
      <c r="L148" s="10">
        <v>1</v>
      </c>
      <c r="M148" s="10">
        <f t="shared" si="77"/>
        <v>108</v>
      </c>
      <c r="N148" s="10">
        <v>0</v>
      </c>
      <c r="O148" s="114">
        <f t="shared" si="29"/>
        <v>7</v>
      </c>
      <c r="P148" s="10">
        <v>0</v>
      </c>
      <c r="Q148" s="10">
        <f t="shared" si="54"/>
        <v>65</v>
      </c>
      <c r="R148" s="10"/>
      <c r="S148" s="10"/>
      <c r="T148" s="10">
        <v>0</v>
      </c>
      <c r="U148" s="10">
        <f t="shared" si="30"/>
        <v>7</v>
      </c>
      <c r="V148" s="10">
        <v>0</v>
      </c>
      <c r="W148" s="10">
        <f t="shared" si="25"/>
        <v>1</v>
      </c>
      <c r="X148" s="10">
        <v>0</v>
      </c>
      <c r="Y148" s="10">
        <f t="shared" si="55"/>
        <v>4</v>
      </c>
      <c r="Z148" s="10">
        <v>0</v>
      </c>
      <c r="AA148" s="10">
        <f t="shared" si="90"/>
        <v>4</v>
      </c>
      <c r="AB148" s="10">
        <v>0</v>
      </c>
      <c r="AC148" s="10">
        <f t="shared" si="104"/>
        <v>2</v>
      </c>
      <c r="AD148" s="10"/>
      <c r="AE148" s="10"/>
      <c r="AF148" s="10">
        <v>0</v>
      </c>
      <c r="AG148" s="10">
        <f t="shared" si="52"/>
        <v>26</v>
      </c>
      <c r="AH148" s="10">
        <v>0</v>
      </c>
      <c r="AI148" s="10">
        <f t="shared" si="57"/>
        <v>0</v>
      </c>
      <c r="AJ148" s="10">
        <v>0</v>
      </c>
      <c r="AK148" s="10">
        <f t="shared" si="84"/>
        <v>3</v>
      </c>
      <c r="AL148" s="10">
        <v>0</v>
      </c>
      <c r="AM148" s="10">
        <f t="shared" ref="AM148:AM154" si="108">SUM(AL148+AM147)</f>
        <v>8</v>
      </c>
      <c r="AN148" s="10">
        <v>2</v>
      </c>
      <c r="AO148" s="10">
        <f t="shared" si="88"/>
        <v>1513</v>
      </c>
      <c r="AP148" s="10">
        <v>0</v>
      </c>
      <c r="AQ148" s="10">
        <f t="shared" si="44"/>
        <v>129</v>
      </c>
      <c r="AR148" s="10">
        <v>0</v>
      </c>
      <c r="AS148" s="10">
        <f t="shared" si="74"/>
        <v>2</v>
      </c>
      <c r="AT148" s="10">
        <v>0</v>
      </c>
      <c r="AU148" s="10">
        <f t="shared" si="64"/>
        <v>3</v>
      </c>
      <c r="AV148" s="10">
        <v>0</v>
      </c>
      <c r="AW148" s="10">
        <f t="shared" si="85"/>
        <v>12</v>
      </c>
      <c r="AX148" s="10">
        <v>0</v>
      </c>
      <c r="AY148" s="10">
        <f t="shared" si="89"/>
        <v>12</v>
      </c>
      <c r="AZ148" s="10">
        <v>0</v>
      </c>
      <c r="BA148" s="10">
        <f t="shared" si="91"/>
        <v>14</v>
      </c>
      <c r="BB148" s="10"/>
      <c r="BC148" s="10"/>
      <c r="BD148" s="10">
        <v>0</v>
      </c>
      <c r="BE148" s="10">
        <f t="shared" si="81"/>
        <v>71</v>
      </c>
      <c r="BF148" s="10">
        <v>0</v>
      </c>
      <c r="BG148" s="10">
        <f t="shared" si="49"/>
        <v>9</v>
      </c>
      <c r="BH148" s="10"/>
      <c r="BI148" s="10"/>
      <c r="BJ148" s="10"/>
      <c r="BK148" s="10"/>
      <c r="BL148" s="10"/>
      <c r="BM148" s="10"/>
      <c r="BN148" s="10"/>
      <c r="BO148" s="10"/>
      <c r="BP148" s="10"/>
      <c r="BQ148" s="10"/>
      <c r="BR148" s="10"/>
      <c r="BS148" s="10"/>
      <c r="BT148" s="10"/>
      <c r="BU148" s="10"/>
      <c r="BV148" s="10">
        <v>0</v>
      </c>
      <c r="BW148" s="10">
        <f t="shared" si="66"/>
        <v>0</v>
      </c>
      <c r="BX148" s="10">
        <v>0</v>
      </c>
      <c r="BY148" s="10">
        <f t="shared" si="34"/>
        <v>2</v>
      </c>
      <c r="BZ148" s="10">
        <v>0</v>
      </c>
      <c r="CA148" s="10">
        <f t="shared" si="59"/>
        <v>15</v>
      </c>
      <c r="CB148" s="10">
        <v>0</v>
      </c>
      <c r="CC148" s="10">
        <f t="shared" si="78"/>
        <v>2</v>
      </c>
      <c r="CD148" s="10"/>
      <c r="CE148" s="10"/>
      <c r="CF148" s="10">
        <v>0</v>
      </c>
      <c r="CG148" s="10">
        <f t="shared" si="92"/>
        <v>13</v>
      </c>
      <c r="CH148" s="10">
        <v>2</v>
      </c>
      <c r="CI148" s="10">
        <f t="shared" si="93"/>
        <v>4</v>
      </c>
      <c r="CJ148" s="10">
        <v>0</v>
      </c>
      <c r="CK148" s="10">
        <f t="shared" si="105"/>
        <v>20</v>
      </c>
      <c r="CL148" s="10">
        <v>0</v>
      </c>
      <c r="CM148" s="10">
        <f t="shared" si="94"/>
        <v>20</v>
      </c>
      <c r="CN148" s="10">
        <v>0</v>
      </c>
      <c r="CO148" s="10">
        <f t="shared" si="95"/>
        <v>0</v>
      </c>
      <c r="CP148" s="10"/>
      <c r="CQ148" s="10"/>
      <c r="CR148" s="10"/>
      <c r="CS148" s="10"/>
      <c r="CT148" s="10"/>
      <c r="CU148" s="10"/>
      <c r="CV148" s="10">
        <v>0</v>
      </c>
      <c r="CW148" s="10">
        <f t="shared" si="106"/>
        <v>13</v>
      </c>
      <c r="CX148" s="10"/>
      <c r="CY148" s="10"/>
      <c r="CZ148" s="10">
        <v>0</v>
      </c>
      <c r="DA148" s="10">
        <f t="shared" si="79"/>
        <v>16</v>
      </c>
      <c r="DB148" s="10"/>
      <c r="DC148" s="10"/>
      <c r="DD148" s="10">
        <v>17</v>
      </c>
      <c r="DE148" s="10">
        <f t="shared" si="67"/>
        <v>288</v>
      </c>
      <c r="DF148" s="10">
        <v>0</v>
      </c>
      <c r="DG148" s="10">
        <f t="shared" si="48"/>
        <v>6</v>
      </c>
      <c r="DH148" s="10">
        <v>2</v>
      </c>
      <c r="DI148" s="10">
        <f t="shared" si="68"/>
        <v>14</v>
      </c>
      <c r="DJ148" s="10">
        <v>0</v>
      </c>
      <c r="DK148" s="10">
        <f t="shared" si="65"/>
        <v>0</v>
      </c>
      <c r="DL148" s="10">
        <v>0</v>
      </c>
      <c r="DM148" s="10">
        <f t="shared" si="107"/>
        <v>8</v>
      </c>
      <c r="DN148" s="10">
        <v>0</v>
      </c>
      <c r="DO148" s="10">
        <f t="shared" si="60"/>
        <v>32</v>
      </c>
      <c r="DP148" s="10">
        <v>0</v>
      </c>
      <c r="DQ148" s="10">
        <f t="shared" si="96"/>
        <v>6</v>
      </c>
      <c r="DR148" s="10"/>
      <c r="DS148" s="10"/>
      <c r="DT148" s="10">
        <v>4</v>
      </c>
      <c r="DU148" s="10">
        <f t="shared" si="87"/>
        <v>18</v>
      </c>
      <c r="DV148" s="10">
        <v>0</v>
      </c>
      <c r="DW148" s="10">
        <f t="shared" si="51"/>
        <v>2</v>
      </c>
      <c r="DX148" s="10">
        <v>0</v>
      </c>
      <c r="DY148" s="10">
        <f t="shared" si="61"/>
        <v>1</v>
      </c>
      <c r="DZ148" s="10">
        <v>0</v>
      </c>
      <c r="EA148" s="10">
        <f t="shared" si="97"/>
        <v>2</v>
      </c>
      <c r="EB148" s="10">
        <v>3</v>
      </c>
      <c r="EC148" s="10">
        <f t="shared" si="98"/>
        <v>71</v>
      </c>
      <c r="ED148" s="10">
        <v>11</v>
      </c>
      <c r="EE148" s="10">
        <f t="shared" si="63"/>
        <v>1235</v>
      </c>
      <c r="EF148" s="10">
        <v>0</v>
      </c>
      <c r="EG148" s="10">
        <f t="shared" si="99"/>
        <v>0</v>
      </c>
      <c r="EH148" s="10">
        <v>0</v>
      </c>
      <c r="EI148" s="10">
        <f t="shared" si="62"/>
        <v>7</v>
      </c>
      <c r="EJ148" s="10">
        <v>0</v>
      </c>
      <c r="EK148" s="10">
        <f t="shared" si="69"/>
        <v>1</v>
      </c>
      <c r="EL148" s="10">
        <v>0</v>
      </c>
      <c r="EM148" s="10">
        <f t="shared" si="38"/>
        <v>4</v>
      </c>
      <c r="EN148" s="10">
        <v>20</v>
      </c>
      <c r="EO148" s="10">
        <f t="shared" si="100"/>
        <v>254</v>
      </c>
      <c r="EP148" s="10">
        <v>3</v>
      </c>
      <c r="EQ148" s="10">
        <f t="shared" si="45"/>
        <v>269</v>
      </c>
      <c r="ER148" s="10"/>
      <c r="ES148" s="10"/>
      <c r="ET148" s="10"/>
      <c r="EU148" s="10"/>
      <c r="EV148" s="10"/>
      <c r="EW148" s="10"/>
      <c r="EX148" s="10"/>
      <c r="EY148" s="10"/>
      <c r="EZ148" s="10"/>
      <c r="FA148" s="10"/>
      <c r="FB148" s="10"/>
      <c r="FC148" s="10"/>
      <c r="FD148" s="10"/>
      <c r="FE148" s="10"/>
      <c r="FF148" s="10"/>
      <c r="FG148" s="10"/>
      <c r="FH148" s="10"/>
      <c r="FI148" s="10"/>
      <c r="FJ148" s="10">
        <v>6</v>
      </c>
      <c r="FK148" s="10">
        <f t="shared" si="101"/>
        <v>20</v>
      </c>
      <c r="FL148" s="10">
        <v>5</v>
      </c>
      <c r="FM148" s="10">
        <f t="shared" si="46"/>
        <v>1177</v>
      </c>
      <c r="FN148" s="10"/>
      <c r="FO148" s="10"/>
      <c r="FP148" s="10">
        <v>0</v>
      </c>
      <c r="FQ148" s="10">
        <f t="shared" si="41"/>
        <v>0</v>
      </c>
      <c r="FR148" s="10">
        <v>0</v>
      </c>
      <c r="FS148" s="10">
        <f t="shared" si="71"/>
        <v>2</v>
      </c>
      <c r="FT148" s="10"/>
      <c r="FU148" s="10"/>
      <c r="FV148" s="10">
        <v>0</v>
      </c>
      <c r="FW148" s="10">
        <f t="shared" si="42"/>
        <v>0</v>
      </c>
      <c r="FX148" s="10">
        <v>0</v>
      </c>
      <c r="FY148" s="10">
        <f t="shared" si="72"/>
        <v>30</v>
      </c>
      <c r="FZ148" s="10">
        <v>4</v>
      </c>
      <c r="GA148" s="10">
        <f t="shared" si="102"/>
        <v>20</v>
      </c>
      <c r="GB148" s="10">
        <v>0</v>
      </c>
      <c r="GC148" s="10">
        <f t="shared" si="73"/>
        <v>32</v>
      </c>
      <c r="GD148" s="10">
        <v>0</v>
      </c>
      <c r="GE148" s="10">
        <f t="shared" si="103"/>
        <v>22</v>
      </c>
      <c r="GF148" s="10">
        <v>2</v>
      </c>
      <c r="GG148" s="10">
        <f t="shared" si="82"/>
        <v>249</v>
      </c>
    </row>
    <row r="149" spans="1:189" ht="14.25" customHeight="1" x14ac:dyDescent="0.2">
      <c r="A149" s="115">
        <v>44112</v>
      </c>
      <c r="B149" s="10">
        <v>0</v>
      </c>
      <c r="C149" s="10">
        <f t="shared" si="53"/>
        <v>0</v>
      </c>
      <c r="D149" s="10">
        <v>5</v>
      </c>
      <c r="E149" s="10">
        <f t="shared" si="75"/>
        <v>247</v>
      </c>
      <c r="F149" s="10">
        <v>0</v>
      </c>
      <c r="G149" s="10">
        <f t="shared" si="86"/>
        <v>21</v>
      </c>
      <c r="H149" s="10">
        <v>0</v>
      </c>
      <c r="I149" s="10">
        <f t="shared" si="83"/>
        <v>186</v>
      </c>
      <c r="J149" s="10">
        <v>1</v>
      </c>
      <c r="K149" s="10">
        <f t="shared" si="76"/>
        <v>70</v>
      </c>
      <c r="L149" s="10">
        <v>1</v>
      </c>
      <c r="M149" s="10">
        <f t="shared" si="77"/>
        <v>109</v>
      </c>
      <c r="N149" s="10">
        <v>0</v>
      </c>
      <c r="O149" s="114">
        <f t="shared" si="29"/>
        <v>7</v>
      </c>
      <c r="P149" s="10">
        <v>0</v>
      </c>
      <c r="Q149" s="10">
        <f t="shared" si="54"/>
        <v>65</v>
      </c>
      <c r="R149" s="10"/>
      <c r="S149" s="10"/>
      <c r="T149" s="10">
        <v>0</v>
      </c>
      <c r="U149" s="10">
        <f t="shared" si="30"/>
        <v>7</v>
      </c>
      <c r="V149" s="10">
        <v>0</v>
      </c>
      <c r="W149" s="10">
        <f t="shared" si="25"/>
        <v>1</v>
      </c>
      <c r="X149" s="10">
        <v>0</v>
      </c>
      <c r="Y149" s="10">
        <f t="shared" si="55"/>
        <v>4</v>
      </c>
      <c r="Z149" s="10">
        <v>0</v>
      </c>
      <c r="AA149" s="10">
        <f t="shared" si="90"/>
        <v>4</v>
      </c>
      <c r="AB149" s="10">
        <v>0</v>
      </c>
      <c r="AC149" s="10">
        <f t="shared" si="104"/>
        <v>2</v>
      </c>
      <c r="AD149" s="10"/>
      <c r="AE149" s="10"/>
      <c r="AF149" s="10">
        <v>1</v>
      </c>
      <c r="AG149" s="10">
        <f t="shared" si="52"/>
        <v>27</v>
      </c>
      <c r="AH149" s="10">
        <v>0</v>
      </c>
      <c r="AI149" s="10">
        <f t="shared" si="57"/>
        <v>0</v>
      </c>
      <c r="AJ149" s="10">
        <v>0</v>
      </c>
      <c r="AK149" s="10">
        <f t="shared" si="84"/>
        <v>3</v>
      </c>
      <c r="AL149" s="10">
        <v>0</v>
      </c>
      <c r="AM149" s="10">
        <f t="shared" si="108"/>
        <v>8</v>
      </c>
      <c r="AN149" s="10">
        <v>6</v>
      </c>
      <c r="AO149" s="10">
        <f t="shared" si="88"/>
        <v>1519</v>
      </c>
      <c r="AP149" s="10">
        <v>1</v>
      </c>
      <c r="AQ149" s="10">
        <f t="shared" si="44"/>
        <v>130</v>
      </c>
      <c r="AR149" s="10">
        <v>0</v>
      </c>
      <c r="AS149" s="10">
        <f t="shared" si="74"/>
        <v>2</v>
      </c>
      <c r="AT149" s="10">
        <v>0</v>
      </c>
      <c r="AU149" s="10">
        <f t="shared" si="64"/>
        <v>3</v>
      </c>
      <c r="AV149" s="10">
        <v>0</v>
      </c>
      <c r="AW149" s="10">
        <f t="shared" si="85"/>
        <v>12</v>
      </c>
      <c r="AX149" s="10">
        <v>0</v>
      </c>
      <c r="AY149" s="10">
        <f t="shared" si="89"/>
        <v>12</v>
      </c>
      <c r="AZ149" s="10">
        <v>1</v>
      </c>
      <c r="BA149" s="10">
        <f t="shared" si="91"/>
        <v>15</v>
      </c>
      <c r="BB149" s="10"/>
      <c r="BC149" s="10"/>
      <c r="BD149" s="14">
        <v>0</v>
      </c>
      <c r="BE149" s="10">
        <f t="shared" si="81"/>
        <v>71</v>
      </c>
      <c r="BF149" s="10">
        <v>0</v>
      </c>
      <c r="BG149" s="10">
        <f t="shared" si="49"/>
        <v>9</v>
      </c>
      <c r="BH149" s="10"/>
      <c r="BI149" s="10"/>
      <c r="BJ149" s="10"/>
      <c r="BK149" s="10"/>
      <c r="BL149" s="10"/>
      <c r="BM149" s="10"/>
      <c r="BN149" s="10"/>
      <c r="BO149" s="10"/>
      <c r="BP149" s="10"/>
      <c r="BQ149" s="10"/>
      <c r="BR149" s="10"/>
      <c r="BS149" s="10"/>
      <c r="BT149" s="10"/>
      <c r="BU149" s="10"/>
      <c r="BV149" s="10">
        <v>0</v>
      </c>
      <c r="BW149" s="10">
        <f t="shared" si="66"/>
        <v>0</v>
      </c>
      <c r="BX149" s="10">
        <v>0</v>
      </c>
      <c r="BY149" s="10">
        <f t="shared" si="34"/>
        <v>2</v>
      </c>
      <c r="BZ149" s="10">
        <v>0</v>
      </c>
      <c r="CA149" s="10">
        <f t="shared" si="59"/>
        <v>15</v>
      </c>
      <c r="CB149" s="10">
        <v>0</v>
      </c>
      <c r="CC149" s="10">
        <f t="shared" si="78"/>
        <v>2</v>
      </c>
      <c r="CD149" s="10"/>
      <c r="CE149" s="10"/>
      <c r="CF149" s="10">
        <v>1</v>
      </c>
      <c r="CG149" s="10">
        <f t="shared" si="92"/>
        <v>14</v>
      </c>
      <c r="CH149" s="10">
        <v>0</v>
      </c>
      <c r="CI149" s="10">
        <f t="shared" si="93"/>
        <v>4</v>
      </c>
      <c r="CJ149" s="10">
        <v>0</v>
      </c>
      <c r="CK149" s="10">
        <f t="shared" si="105"/>
        <v>20</v>
      </c>
      <c r="CL149" s="10">
        <v>2</v>
      </c>
      <c r="CM149" s="10">
        <f t="shared" si="94"/>
        <v>22</v>
      </c>
      <c r="CN149" s="10">
        <v>0</v>
      </c>
      <c r="CO149" s="10">
        <f t="shared" si="95"/>
        <v>0</v>
      </c>
      <c r="CP149" s="10"/>
      <c r="CQ149" s="10"/>
      <c r="CR149" s="10"/>
      <c r="CS149" s="10"/>
      <c r="CT149" s="10"/>
      <c r="CU149" s="10"/>
      <c r="CV149" s="10">
        <v>0</v>
      </c>
      <c r="CW149" s="10">
        <f t="shared" si="106"/>
        <v>13</v>
      </c>
      <c r="CX149" s="10"/>
      <c r="CY149" s="10"/>
      <c r="CZ149" s="10">
        <v>0</v>
      </c>
      <c r="DA149" s="10">
        <f t="shared" si="79"/>
        <v>16</v>
      </c>
      <c r="DB149" s="10"/>
      <c r="DC149" s="10"/>
      <c r="DD149" s="10">
        <v>3</v>
      </c>
      <c r="DE149" s="10">
        <f t="shared" si="67"/>
        <v>291</v>
      </c>
      <c r="DF149" s="10">
        <v>0</v>
      </c>
      <c r="DG149" s="10">
        <f t="shared" si="48"/>
        <v>6</v>
      </c>
      <c r="DH149" s="10">
        <v>0</v>
      </c>
      <c r="DI149" s="10">
        <f t="shared" si="68"/>
        <v>14</v>
      </c>
      <c r="DJ149" s="10">
        <v>0</v>
      </c>
      <c r="DK149" s="10">
        <f t="shared" si="65"/>
        <v>0</v>
      </c>
      <c r="DL149" s="10">
        <v>4</v>
      </c>
      <c r="DM149" s="10">
        <f t="shared" si="107"/>
        <v>12</v>
      </c>
      <c r="DN149" s="10">
        <v>0</v>
      </c>
      <c r="DO149" s="10">
        <f t="shared" si="60"/>
        <v>32</v>
      </c>
      <c r="DP149" s="10">
        <v>0</v>
      </c>
      <c r="DQ149" s="10">
        <f t="shared" si="96"/>
        <v>6</v>
      </c>
      <c r="DR149" s="10"/>
      <c r="DS149" s="10"/>
      <c r="DT149" s="10">
        <v>0</v>
      </c>
      <c r="DU149" s="10">
        <f t="shared" si="87"/>
        <v>18</v>
      </c>
      <c r="DV149" s="10">
        <v>0</v>
      </c>
      <c r="DW149" s="10">
        <f t="shared" si="51"/>
        <v>2</v>
      </c>
      <c r="DX149" s="10">
        <v>0</v>
      </c>
      <c r="DY149" s="10">
        <f t="shared" si="61"/>
        <v>1</v>
      </c>
      <c r="DZ149" s="10">
        <v>0</v>
      </c>
      <c r="EA149" s="10">
        <f t="shared" si="97"/>
        <v>2</v>
      </c>
      <c r="EB149" s="10">
        <v>5</v>
      </c>
      <c r="EC149" s="10">
        <f t="shared" si="98"/>
        <v>76</v>
      </c>
      <c r="ED149" s="10">
        <v>11</v>
      </c>
      <c r="EE149" s="10">
        <f t="shared" si="63"/>
        <v>1246</v>
      </c>
      <c r="EF149" s="10">
        <v>0</v>
      </c>
      <c r="EG149" s="10">
        <f t="shared" si="99"/>
        <v>0</v>
      </c>
      <c r="EH149" s="10">
        <v>0</v>
      </c>
      <c r="EI149" s="10">
        <f t="shared" si="62"/>
        <v>7</v>
      </c>
      <c r="EJ149" s="10">
        <v>0</v>
      </c>
      <c r="EK149" s="10">
        <f t="shared" si="69"/>
        <v>1</v>
      </c>
      <c r="EL149" s="10">
        <v>0</v>
      </c>
      <c r="EM149" s="10">
        <f t="shared" si="38"/>
        <v>4</v>
      </c>
      <c r="EN149" s="10">
        <v>34</v>
      </c>
      <c r="EO149" s="10">
        <f t="shared" si="100"/>
        <v>288</v>
      </c>
      <c r="EP149" s="10">
        <v>5</v>
      </c>
      <c r="EQ149" s="10">
        <f t="shared" si="45"/>
        <v>274</v>
      </c>
      <c r="ER149" s="10"/>
      <c r="ES149" s="10"/>
      <c r="ET149" s="10"/>
      <c r="EU149" s="10"/>
      <c r="EV149" s="10"/>
      <c r="EW149" s="10"/>
      <c r="EX149" s="10"/>
      <c r="EY149" s="10"/>
      <c r="EZ149" s="10"/>
      <c r="FA149" s="10"/>
      <c r="FB149" s="10"/>
      <c r="FC149" s="10"/>
      <c r="FD149" s="10"/>
      <c r="FE149" s="10"/>
      <c r="FF149" s="10"/>
      <c r="FG149" s="10"/>
      <c r="FH149" s="10"/>
      <c r="FI149" s="10"/>
      <c r="FJ149" s="10">
        <v>5</v>
      </c>
      <c r="FK149" s="10">
        <f t="shared" si="101"/>
        <v>25</v>
      </c>
      <c r="FL149" s="10">
        <v>20</v>
      </c>
      <c r="FM149" s="10">
        <f t="shared" si="46"/>
        <v>1197</v>
      </c>
      <c r="FN149" s="10"/>
      <c r="FO149" s="10"/>
      <c r="FP149" s="10">
        <v>0</v>
      </c>
      <c r="FQ149" s="10">
        <f t="shared" ref="FQ149:FQ151" si="109">SUM(FP149+FQ148)</f>
        <v>0</v>
      </c>
      <c r="FR149" s="10">
        <v>0</v>
      </c>
      <c r="FS149" s="10">
        <f t="shared" si="71"/>
        <v>2</v>
      </c>
      <c r="FT149" s="10"/>
      <c r="FU149" s="10"/>
      <c r="FV149" s="10">
        <v>0</v>
      </c>
      <c r="FW149" s="10">
        <f t="shared" ref="FW149:FW170" si="110">SUM(FV149+FW148)</f>
        <v>0</v>
      </c>
      <c r="FX149" s="10">
        <v>2</v>
      </c>
      <c r="FY149" s="10">
        <f t="shared" si="72"/>
        <v>32</v>
      </c>
      <c r="FZ149" s="10">
        <v>3</v>
      </c>
      <c r="GA149" s="10">
        <f t="shared" si="102"/>
        <v>23</v>
      </c>
      <c r="GB149" s="10">
        <v>0</v>
      </c>
      <c r="GC149" s="10">
        <f t="shared" si="73"/>
        <v>32</v>
      </c>
      <c r="GD149" s="10">
        <v>1</v>
      </c>
      <c r="GE149" s="10">
        <f t="shared" si="103"/>
        <v>23</v>
      </c>
      <c r="GF149" s="10">
        <v>11</v>
      </c>
      <c r="GG149" s="10">
        <f t="shared" si="82"/>
        <v>260</v>
      </c>
    </row>
    <row r="150" spans="1:189" ht="14.25" customHeight="1" x14ac:dyDescent="0.2">
      <c r="A150" s="115">
        <v>44113</v>
      </c>
      <c r="B150" s="10">
        <v>0</v>
      </c>
      <c r="C150" s="10">
        <f t="shared" si="53"/>
        <v>0</v>
      </c>
      <c r="D150" s="10">
        <v>8</v>
      </c>
      <c r="E150" s="10">
        <f t="shared" si="75"/>
        <v>255</v>
      </c>
      <c r="F150" s="10">
        <v>0</v>
      </c>
      <c r="G150" s="10">
        <f t="shared" si="86"/>
        <v>21</v>
      </c>
      <c r="H150" s="10">
        <v>0</v>
      </c>
      <c r="I150" s="10">
        <f t="shared" si="83"/>
        <v>186</v>
      </c>
      <c r="J150" s="10">
        <v>1</v>
      </c>
      <c r="K150" s="10">
        <f t="shared" si="76"/>
        <v>71</v>
      </c>
      <c r="L150" s="10">
        <v>0</v>
      </c>
      <c r="M150" s="10">
        <f t="shared" si="77"/>
        <v>109</v>
      </c>
      <c r="N150" s="10">
        <v>0</v>
      </c>
      <c r="O150" s="114">
        <f t="shared" si="29"/>
        <v>7</v>
      </c>
      <c r="P150" s="10">
        <v>0</v>
      </c>
      <c r="Q150" s="10">
        <f t="shared" si="54"/>
        <v>65</v>
      </c>
      <c r="R150" s="10"/>
      <c r="S150" s="10"/>
      <c r="T150" s="10">
        <v>0</v>
      </c>
      <c r="U150" s="10">
        <f t="shared" si="30"/>
        <v>7</v>
      </c>
      <c r="V150" s="10">
        <v>0</v>
      </c>
      <c r="W150" s="10">
        <f t="shared" si="25"/>
        <v>1</v>
      </c>
      <c r="X150" s="10">
        <v>0</v>
      </c>
      <c r="Y150" s="10">
        <f t="shared" si="55"/>
        <v>4</v>
      </c>
      <c r="Z150" s="10">
        <v>0</v>
      </c>
      <c r="AA150" s="10">
        <f t="shared" si="90"/>
        <v>4</v>
      </c>
      <c r="AB150" s="10">
        <v>0</v>
      </c>
      <c r="AC150" s="10">
        <f t="shared" si="104"/>
        <v>2</v>
      </c>
      <c r="AD150" s="10"/>
      <c r="AE150" s="10"/>
      <c r="AF150" s="10">
        <v>1</v>
      </c>
      <c r="AG150" s="10">
        <f t="shared" si="52"/>
        <v>28</v>
      </c>
      <c r="AH150" s="10">
        <v>0</v>
      </c>
      <c r="AI150" s="10">
        <f t="shared" si="57"/>
        <v>0</v>
      </c>
      <c r="AJ150" s="10">
        <v>0</v>
      </c>
      <c r="AK150" s="10">
        <f t="shared" si="84"/>
        <v>3</v>
      </c>
      <c r="AL150" s="10">
        <v>0</v>
      </c>
      <c r="AM150" s="10">
        <f t="shared" si="108"/>
        <v>8</v>
      </c>
      <c r="AN150" s="10">
        <v>12</v>
      </c>
      <c r="AO150" s="10">
        <f t="shared" si="88"/>
        <v>1531</v>
      </c>
      <c r="AP150" s="10">
        <v>0</v>
      </c>
      <c r="AQ150" s="10">
        <f t="shared" si="44"/>
        <v>130</v>
      </c>
      <c r="AR150" s="10">
        <v>0</v>
      </c>
      <c r="AS150" s="10">
        <f t="shared" si="74"/>
        <v>2</v>
      </c>
      <c r="AT150" s="10">
        <v>0</v>
      </c>
      <c r="AU150" s="10">
        <f t="shared" si="64"/>
        <v>3</v>
      </c>
      <c r="AV150" s="10">
        <v>0</v>
      </c>
      <c r="AW150" s="10">
        <f t="shared" si="85"/>
        <v>12</v>
      </c>
      <c r="AX150" s="10">
        <v>0</v>
      </c>
      <c r="AY150" s="10">
        <f t="shared" si="89"/>
        <v>12</v>
      </c>
      <c r="AZ150" s="10">
        <v>0</v>
      </c>
      <c r="BA150" s="10">
        <f t="shared" si="91"/>
        <v>15</v>
      </c>
      <c r="BB150" s="10"/>
      <c r="BC150" s="10"/>
      <c r="BD150" s="10">
        <v>0</v>
      </c>
      <c r="BE150" s="10">
        <f t="shared" si="81"/>
        <v>71</v>
      </c>
      <c r="BF150" s="10">
        <v>0</v>
      </c>
      <c r="BG150" s="10">
        <f t="shared" si="49"/>
        <v>9</v>
      </c>
      <c r="BH150" s="10"/>
      <c r="BI150" s="10"/>
      <c r="BJ150" s="10"/>
      <c r="BK150" s="10"/>
      <c r="BL150" s="10"/>
      <c r="BM150" s="10"/>
      <c r="BN150" s="10"/>
      <c r="BO150" s="10"/>
      <c r="BP150" s="10"/>
      <c r="BQ150" s="10"/>
      <c r="BR150" s="10"/>
      <c r="BS150" s="10"/>
      <c r="BT150" s="10"/>
      <c r="BU150" s="10"/>
      <c r="BV150" s="10">
        <v>0</v>
      </c>
      <c r="BW150" s="10">
        <f t="shared" si="66"/>
        <v>0</v>
      </c>
      <c r="BX150" s="10">
        <v>0</v>
      </c>
      <c r="BY150" s="10">
        <f t="shared" si="34"/>
        <v>2</v>
      </c>
      <c r="BZ150" s="10">
        <v>0</v>
      </c>
      <c r="CA150" s="10">
        <f t="shared" si="59"/>
        <v>15</v>
      </c>
      <c r="CB150" s="10">
        <v>0</v>
      </c>
      <c r="CC150" s="10">
        <f t="shared" si="78"/>
        <v>2</v>
      </c>
      <c r="CD150" s="10"/>
      <c r="CE150" s="10"/>
      <c r="CF150" s="10">
        <v>0</v>
      </c>
      <c r="CG150" s="10">
        <f t="shared" si="92"/>
        <v>14</v>
      </c>
      <c r="CH150" s="10">
        <v>0</v>
      </c>
      <c r="CI150" s="10">
        <f t="shared" si="93"/>
        <v>4</v>
      </c>
      <c r="CJ150" s="10">
        <v>0</v>
      </c>
      <c r="CK150" s="10">
        <f t="shared" si="105"/>
        <v>20</v>
      </c>
      <c r="CL150" s="10">
        <v>1</v>
      </c>
      <c r="CM150" s="10">
        <f t="shared" si="94"/>
        <v>23</v>
      </c>
      <c r="CN150" s="10">
        <v>0</v>
      </c>
      <c r="CO150" s="10">
        <f t="shared" si="95"/>
        <v>0</v>
      </c>
      <c r="CP150" s="10"/>
      <c r="CQ150" s="10"/>
      <c r="CR150" s="10"/>
      <c r="CS150" s="10"/>
      <c r="CT150" s="10"/>
      <c r="CU150" s="10"/>
      <c r="CV150" s="10">
        <v>0</v>
      </c>
      <c r="CW150" s="10">
        <f t="shared" si="106"/>
        <v>13</v>
      </c>
      <c r="CX150" s="10"/>
      <c r="CY150" s="10"/>
      <c r="CZ150" s="10">
        <v>0</v>
      </c>
      <c r="DA150" s="10">
        <f t="shared" si="79"/>
        <v>16</v>
      </c>
      <c r="DB150" s="10"/>
      <c r="DC150" s="10"/>
      <c r="DD150" s="10">
        <v>2</v>
      </c>
      <c r="DE150" s="10">
        <f t="shared" si="67"/>
        <v>293</v>
      </c>
      <c r="DF150" s="10">
        <v>0</v>
      </c>
      <c r="DG150" s="10">
        <f t="shared" si="48"/>
        <v>6</v>
      </c>
      <c r="DH150" s="10">
        <v>0</v>
      </c>
      <c r="DI150" s="10">
        <f t="shared" si="68"/>
        <v>14</v>
      </c>
      <c r="DJ150" s="10">
        <v>0</v>
      </c>
      <c r="DK150" s="10">
        <f t="shared" si="65"/>
        <v>0</v>
      </c>
      <c r="DL150" s="10">
        <v>0</v>
      </c>
      <c r="DM150" s="10">
        <f t="shared" si="107"/>
        <v>12</v>
      </c>
      <c r="DN150" s="10">
        <v>0</v>
      </c>
      <c r="DO150" s="10">
        <f t="shared" si="60"/>
        <v>32</v>
      </c>
      <c r="DP150" s="10">
        <v>0</v>
      </c>
      <c r="DQ150" s="10">
        <f t="shared" si="96"/>
        <v>6</v>
      </c>
      <c r="DR150" s="10"/>
      <c r="DS150" s="10"/>
      <c r="DT150" s="10">
        <v>0</v>
      </c>
      <c r="DU150" s="10">
        <f t="shared" si="87"/>
        <v>18</v>
      </c>
      <c r="DV150" s="10">
        <v>0</v>
      </c>
      <c r="DW150" s="10">
        <f t="shared" si="51"/>
        <v>2</v>
      </c>
      <c r="DX150" s="10">
        <v>0</v>
      </c>
      <c r="DY150" s="10">
        <f t="shared" si="61"/>
        <v>1</v>
      </c>
      <c r="DZ150" s="10">
        <v>0</v>
      </c>
      <c r="EA150" s="10">
        <f t="shared" si="97"/>
        <v>2</v>
      </c>
      <c r="EB150" s="10">
        <v>4</v>
      </c>
      <c r="EC150" s="10">
        <f t="shared" si="98"/>
        <v>80</v>
      </c>
      <c r="ED150" s="10">
        <v>8</v>
      </c>
      <c r="EE150" s="10">
        <f t="shared" si="63"/>
        <v>1254</v>
      </c>
      <c r="EF150" s="10">
        <v>0</v>
      </c>
      <c r="EG150" s="10">
        <f t="shared" si="99"/>
        <v>0</v>
      </c>
      <c r="EH150" s="10">
        <v>0</v>
      </c>
      <c r="EI150" s="10">
        <f t="shared" si="62"/>
        <v>7</v>
      </c>
      <c r="EJ150" s="10">
        <v>0</v>
      </c>
      <c r="EK150" s="10">
        <f t="shared" si="69"/>
        <v>1</v>
      </c>
      <c r="EL150" s="10">
        <v>0</v>
      </c>
      <c r="EM150" s="10">
        <f t="shared" si="38"/>
        <v>4</v>
      </c>
      <c r="EN150" s="10">
        <v>5</v>
      </c>
      <c r="EO150" s="10">
        <f t="shared" si="100"/>
        <v>293</v>
      </c>
      <c r="EP150" s="10">
        <v>1</v>
      </c>
      <c r="EQ150" s="10">
        <f t="shared" si="45"/>
        <v>275</v>
      </c>
      <c r="ER150" s="10"/>
      <c r="ES150" s="10"/>
      <c r="ET150" s="10"/>
      <c r="EU150" s="10"/>
      <c r="EV150" s="10"/>
      <c r="EW150" s="10"/>
      <c r="EX150" s="10"/>
      <c r="EY150" s="10"/>
      <c r="EZ150" s="10"/>
      <c r="FA150" s="10"/>
      <c r="FB150" s="10"/>
      <c r="FC150" s="10"/>
      <c r="FD150" s="10"/>
      <c r="FE150" s="10"/>
      <c r="FF150" s="10"/>
      <c r="FG150" s="10"/>
      <c r="FH150" s="10"/>
      <c r="FI150" s="10"/>
      <c r="FJ150" s="10">
        <v>0</v>
      </c>
      <c r="FK150" s="10">
        <f t="shared" si="101"/>
        <v>25</v>
      </c>
      <c r="FL150" s="10">
        <v>9</v>
      </c>
      <c r="FM150" s="10">
        <f t="shared" si="46"/>
        <v>1206</v>
      </c>
      <c r="FN150" s="10"/>
      <c r="FO150" s="10"/>
      <c r="FP150" s="10">
        <v>0</v>
      </c>
      <c r="FQ150" s="10">
        <f t="shared" si="109"/>
        <v>0</v>
      </c>
      <c r="FR150" s="10">
        <v>0</v>
      </c>
      <c r="FS150" s="10">
        <f t="shared" si="71"/>
        <v>2</v>
      </c>
      <c r="FT150" s="10"/>
      <c r="FU150" s="10"/>
      <c r="FV150" s="10">
        <v>0</v>
      </c>
      <c r="FW150" s="10">
        <f t="shared" si="110"/>
        <v>0</v>
      </c>
      <c r="FX150" s="10">
        <v>0</v>
      </c>
      <c r="FY150" s="10">
        <f t="shared" si="72"/>
        <v>32</v>
      </c>
      <c r="FZ150" s="10">
        <v>0</v>
      </c>
      <c r="GA150" s="10">
        <f t="shared" si="102"/>
        <v>23</v>
      </c>
      <c r="GB150" s="10">
        <v>0</v>
      </c>
      <c r="GC150" s="10">
        <f t="shared" si="73"/>
        <v>32</v>
      </c>
      <c r="GD150" s="10">
        <v>3</v>
      </c>
      <c r="GE150" s="10">
        <f t="shared" si="103"/>
        <v>26</v>
      </c>
      <c r="GF150" s="10">
        <v>0</v>
      </c>
      <c r="GG150" s="10">
        <f t="shared" si="82"/>
        <v>260</v>
      </c>
    </row>
    <row r="151" spans="1:189" ht="14.25" customHeight="1" x14ac:dyDescent="0.2">
      <c r="A151" s="115">
        <v>44114</v>
      </c>
      <c r="B151" s="10"/>
      <c r="C151" s="10">
        <f t="shared" si="53"/>
        <v>0</v>
      </c>
      <c r="D151" s="10"/>
      <c r="E151" s="10">
        <f t="shared" si="75"/>
        <v>255</v>
      </c>
      <c r="F151" s="10"/>
      <c r="G151" s="10">
        <f t="shared" si="86"/>
        <v>21</v>
      </c>
      <c r="H151" s="10"/>
      <c r="I151" s="10">
        <f t="shared" si="83"/>
        <v>186</v>
      </c>
      <c r="J151" s="10"/>
      <c r="K151" s="10">
        <f t="shared" si="76"/>
        <v>71</v>
      </c>
      <c r="L151" s="10"/>
      <c r="M151" s="10">
        <f t="shared" si="77"/>
        <v>109</v>
      </c>
      <c r="N151" s="10"/>
      <c r="O151" s="114">
        <f t="shared" si="29"/>
        <v>7</v>
      </c>
      <c r="P151" s="10"/>
      <c r="Q151" s="10">
        <f t="shared" si="54"/>
        <v>65</v>
      </c>
      <c r="R151" s="10"/>
      <c r="S151" s="10"/>
      <c r="T151" s="10"/>
      <c r="U151" s="10">
        <f t="shared" si="30"/>
        <v>7</v>
      </c>
      <c r="V151" s="10"/>
      <c r="W151" s="10">
        <f t="shared" si="25"/>
        <v>1</v>
      </c>
      <c r="X151" s="10"/>
      <c r="Y151" s="10">
        <f t="shared" si="55"/>
        <v>4</v>
      </c>
      <c r="Z151" s="10"/>
      <c r="AA151" s="10">
        <f t="shared" si="90"/>
        <v>4</v>
      </c>
      <c r="AB151" s="10"/>
      <c r="AC151" s="10">
        <f t="shared" si="104"/>
        <v>2</v>
      </c>
      <c r="AD151" s="10"/>
      <c r="AE151" s="10"/>
      <c r="AF151" s="10"/>
      <c r="AG151" s="10">
        <f t="shared" si="52"/>
        <v>28</v>
      </c>
      <c r="AH151" s="10"/>
      <c r="AI151" s="10">
        <f t="shared" si="57"/>
        <v>0</v>
      </c>
      <c r="AJ151" s="10"/>
      <c r="AK151" s="10">
        <f t="shared" si="84"/>
        <v>3</v>
      </c>
      <c r="AL151" s="10"/>
      <c r="AM151" s="10">
        <f t="shared" si="108"/>
        <v>8</v>
      </c>
      <c r="AN151" s="10"/>
      <c r="AO151" s="10">
        <f t="shared" si="88"/>
        <v>1531</v>
      </c>
      <c r="AP151" s="10"/>
      <c r="AQ151" s="10">
        <f t="shared" si="44"/>
        <v>130</v>
      </c>
      <c r="AR151" s="10"/>
      <c r="AS151" s="10">
        <f t="shared" si="74"/>
        <v>2</v>
      </c>
      <c r="AT151" s="10"/>
      <c r="AU151" s="10">
        <f t="shared" si="64"/>
        <v>3</v>
      </c>
      <c r="AV151" s="10"/>
      <c r="AW151" s="10">
        <f t="shared" si="85"/>
        <v>12</v>
      </c>
      <c r="AX151" s="10"/>
      <c r="AY151" s="10">
        <f t="shared" si="89"/>
        <v>12</v>
      </c>
      <c r="AZ151" s="10"/>
      <c r="BA151" s="10">
        <f t="shared" si="91"/>
        <v>15</v>
      </c>
      <c r="BB151" s="10"/>
      <c r="BC151" s="10"/>
      <c r="BD151" s="10"/>
      <c r="BE151" s="10">
        <f t="shared" si="81"/>
        <v>71</v>
      </c>
      <c r="BF151" s="10"/>
      <c r="BG151" s="10">
        <f t="shared" si="49"/>
        <v>9</v>
      </c>
      <c r="BH151" s="10"/>
      <c r="BI151" s="10"/>
      <c r="BJ151" s="10"/>
      <c r="BK151" s="10"/>
      <c r="BL151" s="10"/>
      <c r="BM151" s="10"/>
      <c r="BN151" s="10"/>
      <c r="BO151" s="10"/>
      <c r="BP151" s="10"/>
      <c r="BQ151" s="10"/>
      <c r="BR151" s="10"/>
      <c r="BS151" s="10"/>
      <c r="BT151" s="10"/>
      <c r="BU151" s="10"/>
      <c r="BV151" s="10"/>
      <c r="BW151" s="10">
        <f t="shared" si="66"/>
        <v>0</v>
      </c>
      <c r="BX151" s="10"/>
      <c r="BY151" s="10">
        <f t="shared" si="34"/>
        <v>2</v>
      </c>
      <c r="BZ151" s="10"/>
      <c r="CA151" s="10">
        <f t="shared" si="59"/>
        <v>15</v>
      </c>
      <c r="CB151" s="10"/>
      <c r="CC151" s="10">
        <f t="shared" si="78"/>
        <v>2</v>
      </c>
      <c r="CD151" s="10"/>
      <c r="CE151" s="10"/>
      <c r="CF151" s="10"/>
      <c r="CG151" s="10">
        <f t="shared" si="92"/>
        <v>14</v>
      </c>
      <c r="CH151" s="10"/>
      <c r="CI151" s="10">
        <f t="shared" si="93"/>
        <v>4</v>
      </c>
      <c r="CJ151" s="10"/>
      <c r="CK151" s="10">
        <f t="shared" si="105"/>
        <v>20</v>
      </c>
      <c r="CL151" s="10"/>
      <c r="CM151" s="10">
        <f t="shared" si="94"/>
        <v>23</v>
      </c>
      <c r="CN151" s="10"/>
      <c r="CO151" s="10">
        <f t="shared" si="95"/>
        <v>0</v>
      </c>
      <c r="CP151" s="10"/>
      <c r="CQ151" s="10"/>
      <c r="CR151" s="10"/>
      <c r="CS151" s="10"/>
      <c r="CT151" s="10"/>
      <c r="CU151" s="10"/>
      <c r="CV151" s="10"/>
      <c r="CW151" s="10">
        <f t="shared" si="106"/>
        <v>13</v>
      </c>
      <c r="CX151" s="10"/>
      <c r="CY151" s="10"/>
      <c r="CZ151" s="10"/>
      <c r="DA151" s="10">
        <f t="shared" si="79"/>
        <v>16</v>
      </c>
      <c r="DB151" s="10"/>
      <c r="DC151" s="10"/>
      <c r="DD151" s="10"/>
      <c r="DE151" s="10">
        <f t="shared" si="67"/>
        <v>293</v>
      </c>
      <c r="DF151" s="10"/>
      <c r="DG151" s="10">
        <f t="shared" si="48"/>
        <v>6</v>
      </c>
      <c r="DH151" s="10"/>
      <c r="DI151" s="10">
        <f t="shared" si="68"/>
        <v>14</v>
      </c>
      <c r="DJ151" s="10"/>
      <c r="DK151" s="10">
        <f t="shared" si="65"/>
        <v>0</v>
      </c>
      <c r="DL151" s="10"/>
      <c r="DM151" s="10">
        <f t="shared" si="107"/>
        <v>12</v>
      </c>
      <c r="DN151" s="10"/>
      <c r="DO151" s="10">
        <f t="shared" si="60"/>
        <v>32</v>
      </c>
      <c r="DP151" s="10"/>
      <c r="DQ151" s="10">
        <f t="shared" si="96"/>
        <v>6</v>
      </c>
      <c r="DR151" s="10"/>
      <c r="DS151" s="10"/>
      <c r="DT151" s="10"/>
      <c r="DU151" s="10">
        <f t="shared" si="87"/>
        <v>18</v>
      </c>
      <c r="DV151" s="10"/>
      <c r="DW151" s="10">
        <f t="shared" si="51"/>
        <v>2</v>
      </c>
      <c r="DX151" s="10"/>
      <c r="DY151" s="10">
        <f t="shared" si="61"/>
        <v>1</v>
      </c>
      <c r="DZ151" s="10"/>
      <c r="EA151" s="10">
        <f t="shared" si="97"/>
        <v>2</v>
      </c>
      <c r="EB151" s="10"/>
      <c r="EC151" s="10">
        <f t="shared" si="98"/>
        <v>80</v>
      </c>
      <c r="ED151" s="10"/>
      <c r="EE151" s="10">
        <f t="shared" si="63"/>
        <v>1254</v>
      </c>
      <c r="EF151" s="10"/>
      <c r="EG151" s="10">
        <f t="shared" si="99"/>
        <v>0</v>
      </c>
      <c r="EH151" s="10"/>
      <c r="EI151" s="10">
        <f t="shared" si="62"/>
        <v>7</v>
      </c>
      <c r="EJ151" s="10"/>
      <c r="EK151" s="10">
        <f t="shared" si="69"/>
        <v>1</v>
      </c>
      <c r="EL151" s="10"/>
      <c r="EM151" s="10">
        <f t="shared" si="38"/>
        <v>4</v>
      </c>
      <c r="EN151" s="10"/>
      <c r="EO151" s="10">
        <f t="shared" si="100"/>
        <v>293</v>
      </c>
      <c r="EP151" s="10"/>
      <c r="EQ151" s="10">
        <f t="shared" si="45"/>
        <v>275</v>
      </c>
      <c r="ER151" s="10"/>
      <c r="ES151" s="10"/>
      <c r="ET151" s="10"/>
      <c r="EU151" s="10"/>
      <c r="EV151" s="10"/>
      <c r="EW151" s="10"/>
      <c r="EX151" s="10"/>
      <c r="EY151" s="10"/>
      <c r="EZ151" s="10"/>
      <c r="FA151" s="10"/>
      <c r="FB151" s="10"/>
      <c r="FC151" s="10"/>
      <c r="FD151" s="10"/>
      <c r="FE151" s="10"/>
      <c r="FF151" s="10"/>
      <c r="FG151" s="10"/>
      <c r="FH151" s="10"/>
      <c r="FI151" s="10"/>
      <c r="FJ151" s="10"/>
      <c r="FK151" s="10">
        <f t="shared" si="101"/>
        <v>25</v>
      </c>
      <c r="FL151" s="10"/>
      <c r="FM151" s="10">
        <f t="shared" si="46"/>
        <v>1206</v>
      </c>
      <c r="FN151" s="10"/>
      <c r="FO151" s="10"/>
      <c r="FP151" s="10"/>
      <c r="FQ151" s="10">
        <f t="shared" si="109"/>
        <v>0</v>
      </c>
      <c r="FR151" s="10"/>
      <c r="FS151" s="10">
        <f t="shared" si="71"/>
        <v>2</v>
      </c>
      <c r="FT151" s="10"/>
      <c r="FU151" s="10"/>
      <c r="FV151" s="10"/>
      <c r="FW151" s="10">
        <f t="shared" si="110"/>
        <v>0</v>
      </c>
      <c r="FX151" s="10"/>
      <c r="FY151" s="10">
        <f t="shared" si="72"/>
        <v>32</v>
      </c>
      <c r="FZ151" s="10"/>
      <c r="GA151" s="10">
        <f t="shared" si="102"/>
        <v>23</v>
      </c>
      <c r="GB151" s="10"/>
      <c r="GC151" s="10">
        <f t="shared" si="73"/>
        <v>32</v>
      </c>
      <c r="GD151" s="10"/>
      <c r="GE151" s="10">
        <f t="shared" si="103"/>
        <v>26</v>
      </c>
      <c r="GF151" s="10"/>
      <c r="GG151" s="10">
        <f t="shared" si="82"/>
        <v>260</v>
      </c>
    </row>
    <row r="152" spans="1:189" ht="14.25" customHeight="1" x14ac:dyDescent="0.2">
      <c r="A152" s="115">
        <v>44115</v>
      </c>
      <c r="B152" s="10"/>
      <c r="C152" s="10">
        <f t="shared" si="53"/>
        <v>0</v>
      </c>
      <c r="D152" s="10"/>
      <c r="E152" s="10">
        <f t="shared" si="75"/>
        <v>255</v>
      </c>
      <c r="F152" s="10"/>
      <c r="G152" s="10">
        <f t="shared" si="86"/>
        <v>21</v>
      </c>
      <c r="H152" s="10"/>
      <c r="I152" s="10">
        <f t="shared" si="83"/>
        <v>186</v>
      </c>
      <c r="J152" s="10"/>
      <c r="K152" s="10">
        <f t="shared" si="76"/>
        <v>71</v>
      </c>
      <c r="L152" s="10"/>
      <c r="M152" s="10">
        <f t="shared" si="77"/>
        <v>109</v>
      </c>
      <c r="N152" s="10"/>
      <c r="O152" s="114">
        <f t="shared" ref="O152:O210" si="111">SUM(N152+O151)</f>
        <v>7</v>
      </c>
      <c r="P152" s="10"/>
      <c r="Q152" s="10">
        <f t="shared" si="54"/>
        <v>65</v>
      </c>
      <c r="R152" s="10"/>
      <c r="S152" s="10"/>
      <c r="T152" s="10"/>
      <c r="U152" s="10">
        <f t="shared" ref="U152:U170" si="112">SUM(T152+U151)</f>
        <v>7</v>
      </c>
      <c r="V152" s="10"/>
      <c r="W152" s="10">
        <f t="shared" ref="W152:W192" si="113">W151+V152</f>
        <v>1</v>
      </c>
      <c r="X152" s="10"/>
      <c r="Y152" s="10">
        <f t="shared" si="55"/>
        <v>4</v>
      </c>
      <c r="Z152" s="10"/>
      <c r="AA152" s="10">
        <f t="shared" si="90"/>
        <v>4</v>
      </c>
      <c r="AB152" s="10"/>
      <c r="AC152" s="10">
        <f t="shared" si="104"/>
        <v>2</v>
      </c>
      <c r="AD152" s="10"/>
      <c r="AE152" s="10"/>
      <c r="AF152" s="10"/>
      <c r="AG152" s="10">
        <f t="shared" si="52"/>
        <v>28</v>
      </c>
      <c r="AH152" s="10"/>
      <c r="AI152" s="10">
        <f t="shared" si="57"/>
        <v>0</v>
      </c>
      <c r="AJ152" s="10"/>
      <c r="AK152" s="10">
        <f t="shared" si="84"/>
        <v>3</v>
      </c>
      <c r="AL152" s="10"/>
      <c r="AM152" s="10">
        <f t="shared" si="108"/>
        <v>8</v>
      </c>
      <c r="AN152" s="10"/>
      <c r="AO152" s="10">
        <f t="shared" si="88"/>
        <v>1531</v>
      </c>
      <c r="AP152" s="10"/>
      <c r="AQ152" s="10">
        <f t="shared" ref="AQ152:AQ170" si="114">SUM(AQ151+AP152)</f>
        <v>130</v>
      </c>
      <c r="AR152" s="10"/>
      <c r="AS152" s="10">
        <f t="shared" si="74"/>
        <v>2</v>
      </c>
      <c r="AT152" s="10"/>
      <c r="AU152" s="10">
        <f t="shared" si="64"/>
        <v>3</v>
      </c>
      <c r="AV152" s="10"/>
      <c r="AW152" s="10">
        <f t="shared" si="85"/>
        <v>12</v>
      </c>
      <c r="AX152" s="10"/>
      <c r="AY152" s="10">
        <f t="shared" si="89"/>
        <v>12</v>
      </c>
      <c r="AZ152" s="10"/>
      <c r="BA152" s="10">
        <f t="shared" si="91"/>
        <v>15</v>
      </c>
      <c r="BB152" s="10"/>
      <c r="BC152" s="10"/>
      <c r="BD152" s="10"/>
      <c r="BE152" s="10">
        <f t="shared" si="81"/>
        <v>71</v>
      </c>
      <c r="BF152" s="10"/>
      <c r="BG152" s="10">
        <f t="shared" si="49"/>
        <v>9</v>
      </c>
      <c r="BH152" s="10"/>
      <c r="BI152" s="10"/>
      <c r="BJ152" s="10"/>
      <c r="BK152" s="10"/>
      <c r="BL152" s="10"/>
      <c r="BM152" s="10"/>
      <c r="BN152" s="10"/>
      <c r="BO152" s="10"/>
      <c r="BP152" s="10"/>
      <c r="BQ152" s="10"/>
      <c r="BR152" s="10"/>
      <c r="BS152" s="10"/>
      <c r="BT152" s="10"/>
      <c r="BU152" s="10"/>
      <c r="BV152" s="10"/>
      <c r="BW152" s="10">
        <f t="shared" si="66"/>
        <v>0</v>
      </c>
      <c r="BX152" s="10"/>
      <c r="BY152" s="10">
        <f t="shared" ref="BY152:BY170" si="115">SUM(BX152+BY151)</f>
        <v>2</v>
      </c>
      <c r="BZ152" s="10"/>
      <c r="CA152" s="10">
        <f t="shared" si="59"/>
        <v>15</v>
      </c>
      <c r="CB152" s="10"/>
      <c r="CC152" s="10">
        <f t="shared" si="78"/>
        <v>2</v>
      </c>
      <c r="CD152" s="10"/>
      <c r="CE152" s="10"/>
      <c r="CF152" s="10"/>
      <c r="CG152" s="10">
        <f t="shared" si="92"/>
        <v>14</v>
      </c>
      <c r="CH152" s="10"/>
      <c r="CI152" s="10">
        <f t="shared" si="93"/>
        <v>4</v>
      </c>
      <c r="CJ152" s="10"/>
      <c r="CK152" s="10">
        <f t="shared" si="105"/>
        <v>20</v>
      </c>
      <c r="CL152" s="10"/>
      <c r="CM152" s="10">
        <f t="shared" si="94"/>
        <v>23</v>
      </c>
      <c r="CN152" s="10"/>
      <c r="CO152" s="10">
        <f t="shared" si="95"/>
        <v>0</v>
      </c>
      <c r="CP152" s="10"/>
      <c r="CQ152" s="10"/>
      <c r="CR152" s="10"/>
      <c r="CS152" s="10"/>
      <c r="CT152" s="10"/>
      <c r="CU152" s="10"/>
      <c r="CV152" s="10"/>
      <c r="CW152" s="10">
        <f t="shared" si="106"/>
        <v>13</v>
      </c>
      <c r="CX152" s="10"/>
      <c r="CY152" s="10"/>
      <c r="CZ152" s="10"/>
      <c r="DA152" s="10">
        <f t="shared" si="79"/>
        <v>16</v>
      </c>
      <c r="DB152" s="10"/>
      <c r="DC152" s="10"/>
      <c r="DD152" s="10"/>
      <c r="DE152" s="10">
        <f t="shared" si="67"/>
        <v>293</v>
      </c>
      <c r="DF152" s="10"/>
      <c r="DG152" s="10">
        <f t="shared" si="48"/>
        <v>6</v>
      </c>
      <c r="DH152" s="10"/>
      <c r="DI152" s="10">
        <f t="shared" si="68"/>
        <v>14</v>
      </c>
      <c r="DJ152" s="10"/>
      <c r="DK152" s="10">
        <f t="shared" si="65"/>
        <v>0</v>
      </c>
      <c r="DL152" s="10"/>
      <c r="DM152" s="10">
        <f t="shared" si="107"/>
        <v>12</v>
      </c>
      <c r="DN152" s="10"/>
      <c r="DO152" s="10">
        <f t="shared" si="60"/>
        <v>32</v>
      </c>
      <c r="DP152" s="10"/>
      <c r="DQ152" s="10">
        <f t="shared" si="96"/>
        <v>6</v>
      </c>
      <c r="DR152" s="10"/>
      <c r="DS152" s="10"/>
      <c r="DT152" s="10"/>
      <c r="DU152" s="10">
        <f t="shared" si="87"/>
        <v>18</v>
      </c>
      <c r="DV152" s="10"/>
      <c r="DW152" s="10">
        <f t="shared" si="51"/>
        <v>2</v>
      </c>
      <c r="DX152" s="10"/>
      <c r="DY152" s="10">
        <f t="shared" si="61"/>
        <v>1</v>
      </c>
      <c r="DZ152" s="10"/>
      <c r="EA152" s="10">
        <f t="shared" si="97"/>
        <v>2</v>
      </c>
      <c r="EB152" s="10"/>
      <c r="EC152" s="10">
        <f t="shared" si="98"/>
        <v>80</v>
      </c>
      <c r="ED152" s="10"/>
      <c r="EE152" s="10">
        <f t="shared" si="63"/>
        <v>1254</v>
      </c>
      <c r="EF152" s="10"/>
      <c r="EG152" s="10">
        <f t="shared" si="99"/>
        <v>0</v>
      </c>
      <c r="EH152" s="10"/>
      <c r="EI152" s="10">
        <f t="shared" si="62"/>
        <v>7</v>
      </c>
      <c r="EJ152" s="10"/>
      <c r="EK152" s="10">
        <f t="shared" si="69"/>
        <v>1</v>
      </c>
      <c r="EL152" s="10"/>
      <c r="EM152" s="10">
        <f t="shared" ref="EM152:EM170" si="116">SUM(EL152+EM151)</f>
        <v>4</v>
      </c>
      <c r="EN152" s="10"/>
      <c r="EO152" s="10">
        <f t="shared" si="100"/>
        <v>293</v>
      </c>
      <c r="EP152" s="10"/>
      <c r="EQ152" s="10">
        <f t="shared" ref="EQ152:EQ170" si="117">SUM(EQ151,EP152)</f>
        <v>275</v>
      </c>
      <c r="ER152" s="10"/>
      <c r="ES152" s="10"/>
      <c r="ET152" s="10"/>
      <c r="EU152" s="10"/>
      <c r="EV152" s="10"/>
      <c r="EW152" s="10"/>
      <c r="EX152" s="10"/>
      <c r="EY152" s="10"/>
      <c r="EZ152" s="10"/>
      <c r="FA152" s="10"/>
      <c r="FB152" s="10"/>
      <c r="FC152" s="10"/>
      <c r="FD152" s="10"/>
      <c r="FE152" s="10"/>
      <c r="FF152" s="10"/>
      <c r="FG152" s="10"/>
      <c r="FH152" s="10"/>
      <c r="FI152" s="10"/>
      <c r="FJ152" s="10"/>
      <c r="FK152" s="10">
        <f t="shared" si="101"/>
        <v>25</v>
      </c>
      <c r="FL152" s="10"/>
      <c r="FM152" s="10">
        <f t="shared" ref="FM152:FM174" si="118">SUM(FM151,FL152)</f>
        <v>1206</v>
      </c>
      <c r="FN152" s="10"/>
      <c r="FO152" s="10"/>
      <c r="FP152" s="10"/>
      <c r="FQ152" s="10">
        <f t="shared" ref="FQ152:FQ154" si="119">SUM(FP152+FQ151)</f>
        <v>0</v>
      </c>
      <c r="FR152" s="10"/>
      <c r="FS152" s="10">
        <f t="shared" si="71"/>
        <v>2</v>
      </c>
      <c r="FT152" s="10"/>
      <c r="FU152" s="10"/>
      <c r="FV152" s="10"/>
      <c r="FW152" s="10">
        <f t="shared" si="110"/>
        <v>0</v>
      </c>
      <c r="FX152" s="10"/>
      <c r="FY152" s="10">
        <f t="shared" si="72"/>
        <v>32</v>
      </c>
      <c r="FZ152" s="10"/>
      <c r="GA152" s="10">
        <f t="shared" si="102"/>
        <v>23</v>
      </c>
      <c r="GB152" s="10"/>
      <c r="GC152" s="10">
        <f t="shared" si="73"/>
        <v>32</v>
      </c>
      <c r="GD152" s="10"/>
      <c r="GE152" s="10">
        <f t="shared" si="103"/>
        <v>26</v>
      </c>
      <c r="GF152" s="10"/>
      <c r="GG152" s="10">
        <f t="shared" si="82"/>
        <v>260</v>
      </c>
    </row>
    <row r="153" spans="1:189" ht="14.25" customHeight="1" x14ac:dyDescent="0.2">
      <c r="A153" s="115">
        <v>44116</v>
      </c>
      <c r="B153" s="10">
        <v>0</v>
      </c>
      <c r="C153" s="10">
        <f t="shared" si="53"/>
        <v>0</v>
      </c>
      <c r="D153" s="10">
        <v>48</v>
      </c>
      <c r="E153" s="10">
        <f t="shared" si="75"/>
        <v>303</v>
      </c>
      <c r="F153" s="10">
        <v>0</v>
      </c>
      <c r="G153" s="10">
        <f t="shared" si="86"/>
        <v>21</v>
      </c>
      <c r="H153" s="10">
        <v>2</v>
      </c>
      <c r="I153" s="10">
        <f t="shared" si="83"/>
        <v>188</v>
      </c>
      <c r="J153" s="10">
        <v>11</v>
      </c>
      <c r="K153" s="10">
        <f t="shared" si="76"/>
        <v>82</v>
      </c>
      <c r="L153" s="10">
        <v>10</v>
      </c>
      <c r="M153" s="10">
        <f t="shared" si="77"/>
        <v>119</v>
      </c>
      <c r="N153" s="10">
        <v>0</v>
      </c>
      <c r="O153" s="114">
        <f t="shared" si="111"/>
        <v>7</v>
      </c>
      <c r="P153" s="10">
        <v>0</v>
      </c>
      <c r="Q153" s="10">
        <f t="shared" si="54"/>
        <v>65</v>
      </c>
      <c r="R153" s="10"/>
      <c r="S153" s="10"/>
      <c r="T153" s="10">
        <v>1</v>
      </c>
      <c r="U153" s="10">
        <f t="shared" si="112"/>
        <v>8</v>
      </c>
      <c r="V153" s="10">
        <v>0</v>
      </c>
      <c r="W153" s="10">
        <f t="shared" si="113"/>
        <v>1</v>
      </c>
      <c r="X153" s="10"/>
      <c r="Y153" s="10">
        <f t="shared" si="55"/>
        <v>4</v>
      </c>
      <c r="Z153" s="10">
        <v>0</v>
      </c>
      <c r="AA153" s="10">
        <f t="shared" si="90"/>
        <v>4</v>
      </c>
      <c r="AB153" s="10">
        <v>0</v>
      </c>
      <c r="AC153" s="10">
        <f t="shared" si="104"/>
        <v>2</v>
      </c>
      <c r="AD153" s="10"/>
      <c r="AE153" s="10"/>
      <c r="AF153" s="10">
        <v>9</v>
      </c>
      <c r="AG153" s="10">
        <f t="shared" si="52"/>
        <v>37</v>
      </c>
      <c r="AH153" s="10">
        <v>0</v>
      </c>
      <c r="AI153" s="10">
        <f t="shared" si="57"/>
        <v>0</v>
      </c>
      <c r="AJ153" s="10">
        <v>0</v>
      </c>
      <c r="AK153" s="10">
        <f t="shared" si="84"/>
        <v>3</v>
      </c>
      <c r="AL153" s="10">
        <v>1</v>
      </c>
      <c r="AM153" s="10">
        <f t="shared" si="108"/>
        <v>9</v>
      </c>
      <c r="AN153" s="10">
        <v>38</v>
      </c>
      <c r="AO153" s="10">
        <f t="shared" si="88"/>
        <v>1569</v>
      </c>
      <c r="AP153" s="10">
        <v>13</v>
      </c>
      <c r="AQ153" s="10">
        <f t="shared" si="114"/>
        <v>143</v>
      </c>
      <c r="AR153" s="10"/>
      <c r="AS153" s="10">
        <f t="shared" si="74"/>
        <v>2</v>
      </c>
      <c r="AT153" s="10">
        <v>0</v>
      </c>
      <c r="AU153" s="10">
        <f t="shared" si="64"/>
        <v>3</v>
      </c>
      <c r="AV153" s="10">
        <v>10</v>
      </c>
      <c r="AW153" s="10">
        <f t="shared" si="85"/>
        <v>22</v>
      </c>
      <c r="AX153" s="10">
        <v>0</v>
      </c>
      <c r="AY153" s="10">
        <f t="shared" si="89"/>
        <v>12</v>
      </c>
      <c r="AZ153" s="10">
        <v>8</v>
      </c>
      <c r="BA153" s="10">
        <f t="shared" si="91"/>
        <v>23</v>
      </c>
      <c r="BB153" s="10">
        <v>7</v>
      </c>
      <c r="BC153" s="10">
        <f>SUM(BB153,BC152)</f>
        <v>7</v>
      </c>
      <c r="BD153" s="10">
        <v>1</v>
      </c>
      <c r="BE153" s="10">
        <f t="shared" si="81"/>
        <v>72</v>
      </c>
      <c r="BF153" s="10">
        <v>0</v>
      </c>
      <c r="BG153" s="10">
        <f t="shared" si="49"/>
        <v>9</v>
      </c>
      <c r="BH153" s="10"/>
      <c r="BI153" s="10"/>
      <c r="BJ153" s="10"/>
      <c r="BK153" s="10"/>
      <c r="BL153" s="10"/>
      <c r="BM153" s="10"/>
      <c r="BN153" s="10">
        <v>0</v>
      </c>
      <c r="BO153" s="10">
        <f t="shared" ref="BO153:BO170" si="120">SUM(BO152,BN153)</f>
        <v>0</v>
      </c>
      <c r="BP153" s="10"/>
      <c r="BQ153" s="10"/>
      <c r="BR153" s="10"/>
      <c r="BS153" s="10"/>
      <c r="BT153" s="10"/>
      <c r="BU153" s="10"/>
      <c r="BV153" s="10">
        <v>0</v>
      </c>
      <c r="BW153" s="10">
        <f t="shared" si="66"/>
        <v>0</v>
      </c>
      <c r="BX153" s="10">
        <v>0</v>
      </c>
      <c r="BY153" s="10">
        <f t="shared" si="115"/>
        <v>2</v>
      </c>
      <c r="BZ153" s="10">
        <v>0</v>
      </c>
      <c r="CA153" s="10">
        <f t="shared" si="59"/>
        <v>15</v>
      </c>
      <c r="CB153" s="10">
        <v>0</v>
      </c>
      <c r="CC153" s="10">
        <f t="shared" si="78"/>
        <v>2</v>
      </c>
      <c r="CD153" s="10">
        <v>1</v>
      </c>
      <c r="CE153" s="10">
        <f t="shared" ref="CE153:CE171" si="121">SUM(CE152,CD153)</f>
        <v>1</v>
      </c>
      <c r="CF153" s="10">
        <v>7</v>
      </c>
      <c r="CG153" s="10">
        <f t="shared" si="92"/>
        <v>21</v>
      </c>
      <c r="CH153" s="10">
        <v>0</v>
      </c>
      <c r="CI153" s="10">
        <f t="shared" si="93"/>
        <v>4</v>
      </c>
      <c r="CJ153" s="10">
        <v>0</v>
      </c>
      <c r="CK153" s="10">
        <f t="shared" si="105"/>
        <v>20</v>
      </c>
      <c r="CL153" s="10">
        <v>20</v>
      </c>
      <c r="CM153" s="10">
        <f t="shared" si="94"/>
        <v>43</v>
      </c>
      <c r="CN153" s="10">
        <v>0</v>
      </c>
      <c r="CO153" s="10">
        <f t="shared" si="95"/>
        <v>0</v>
      </c>
      <c r="CP153" s="10">
        <v>0</v>
      </c>
      <c r="CQ153" s="10">
        <f t="shared" ref="CQ153:CQ170" si="122">SUM(CQ152,CP153)</f>
        <v>0</v>
      </c>
      <c r="CR153" s="10">
        <v>2</v>
      </c>
      <c r="CS153" s="10">
        <f t="shared" ref="CS153:CS170" si="123">SUM(CR153,CS152)</f>
        <v>2</v>
      </c>
      <c r="CT153" s="10"/>
      <c r="CU153" s="10"/>
      <c r="CV153" s="10">
        <v>0</v>
      </c>
      <c r="CW153" s="10">
        <f t="shared" si="106"/>
        <v>13</v>
      </c>
      <c r="CX153" s="10"/>
      <c r="CY153" s="10"/>
      <c r="CZ153" s="10">
        <v>0</v>
      </c>
      <c r="DA153" s="10">
        <f t="shared" si="79"/>
        <v>16</v>
      </c>
      <c r="DB153" s="10"/>
      <c r="DC153" s="10"/>
      <c r="DD153" s="10">
        <v>26</v>
      </c>
      <c r="DE153" s="10">
        <f t="shared" si="67"/>
        <v>319</v>
      </c>
      <c r="DF153" s="10">
        <v>0</v>
      </c>
      <c r="DG153" s="10">
        <f t="shared" si="48"/>
        <v>6</v>
      </c>
      <c r="DH153" s="10">
        <v>1</v>
      </c>
      <c r="DI153" s="10">
        <f t="shared" si="68"/>
        <v>15</v>
      </c>
      <c r="DJ153" s="10">
        <v>0</v>
      </c>
      <c r="DK153" s="10">
        <f t="shared" si="65"/>
        <v>0</v>
      </c>
      <c r="DL153" s="10">
        <v>0</v>
      </c>
      <c r="DM153" s="10">
        <f t="shared" si="107"/>
        <v>12</v>
      </c>
      <c r="DN153" s="10">
        <v>3</v>
      </c>
      <c r="DO153" s="10">
        <f t="shared" si="60"/>
        <v>35</v>
      </c>
      <c r="DP153" s="10">
        <v>2</v>
      </c>
      <c r="DQ153" s="10">
        <f t="shared" si="96"/>
        <v>8</v>
      </c>
      <c r="DR153" s="10"/>
      <c r="DS153" s="10"/>
      <c r="DT153" s="10">
        <v>1</v>
      </c>
      <c r="DU153" s="10">
        <f t="shared" si="87"/>
        <v>19</v>
      </c>
      <c r="DV153" s="10">
        <v>0</v>
      </c>
      <c r="DW153" s="10">
        <f t="shared" si="51"/>
        <v>2</v>
      </c>
      <c r="DX153" s="10"/>
      <c r="DY153" s="10">
        <f t="shared" si="61"/>
        <v>1</v>
      </c>
      <c r="DZ153" s="10">
        <v>0</v>
      </c>
      <c r="EA153" s="10">
        <f t="shared" si="97"/>
        <v>2</v>
      </c>
      <c r="EB153" s="10">
        <v>21</v>
      </c>
      <c r="EC153" s="10">
        <f t="shared" si="98"/>
        <v>101</v>
      </c>
      <c r="ED153" s="10">
        <v>65</v>
      </c>
      <c r="EE153" s="10">
        <f t="shared" si="63"/>
        <v>1319</v>
      </c>
      <c r="EF153" s="10">
        <v>0</v>
      </c>
      <c r="EG153" s="10">
        <f t="shared" si="99"/>
        <v>0</v>
      </c>
      <c r="EH153" s="10">
        <v>0</v>
      </c>
      <c r="EI153" s="10">
        <f t="shared" si="62"/>
        <v>7</v>
      </c>
      <c r="EJ153" s="10">
        <v>0</v>
      </c>
      <c r="EK153" s="10">
        <f t="shared" si="69"/>
        <v>1</v>
      </c>
      <c r="EL153" s="10">
        <v>0</v>
      </c>
      <c r="EM153" s="10">
        <f t="shared" si="116"/>
        <v>4</v>
      </c>
      <c r="EN153" s="10">
        <v>124</v>
      </c>
      <c r="EO153" s="10">
        <f t="shared" si="100"/>
        <v>417</v>
      </c>
      <c r="EP153" s="10">
        <v>9</v>
      </c>
      <c r="EQ153" s="10">
        <f t="shared" si="117"/>
        <v>284</v>
      </c>
      <c r="ER153" s="10">
        <v>0</v>
      </c>
      <c r="ES153" s="10">
        <v>10</v>
      </c>
      <c r="ET153" s="10"/>
      <c r="EU153" s="10"/>
      <c r="EV153" s="10"/>
      <c r="EW153" s="10"/>
      <c r="EX153" s="10"/>
      <c r="EY153" s="10"/>
      <c r="EZ153" s="10"/>
      <c r="FA153" s="10"/>
      <c r="FB153" s="10"/>
      <c r="FC153" s="10"/>
      <c r="FD153" s="10"/>
      <c r="FE153" s="10"/>
      <c r="FF153" s="10"/>
      <c r="FG153" s="10"/>
      <c r="FH153" s="10">
        <v>1</v>
      </c>
      <c r="FI153" s="10">
        <f t="shared" ref="FI153:FI170" si="124">SUM(FI152,FH153)</f>
        <v>1</v>
      </c>
      <c r="FJ153" s="10">
        <v>8</v>
      </c>
      <c r="FK153" s="10">
        <f t="shared" si="101"/>
        <v>33</v>
      </c>
      <c r="FL153" s="10">
        <v>79</v>
      </c>
      <c r="FM153" s="10">
        <f t="shared" si="118"/>
        <v>1285</v>
      </c>
      <c r="FN153" s="10"/>
      <c r="FO153" s="10"/>
      <c r="FP153" s="10"/>
      <c r="FQ153" s="10">
        <f t="shared" si="119"/>
        <v>0</v>
      </c>
      <c r="FR153" s="10"/>
      <c r="FS153" s="10">
        <f t="shared" si="71"/>
        <v>2</v>
      </c>
      <c r="FT153" s="10">
        <v>0</v>
      </c>
      <c r="FU153" s="10">
        <f t="shared" ref="FU153:FU170" si="125">SUM(FU152,FT153)</f>
        <v>0</v>
      </c>
      <c r="FV153" s="10">
        <v>1</v>
      </c>
      <c r="FW153" s="10">
        <f t="shared" si="110"/>
        <v>1</v>
      </c>
      <c r="FX153" s="10">
        <v>3</v>
      </c>
      <c r="FY153" s="10">
        <f t="shared" si="72"/>
        <v>35</v>
      </c>
      <c r="FZ153" s="10">
        <v>13</v>
      </c>
      <c r="GA153" s="10">
        <f t="shared" si="102"/>
        <v>36</v>
      </c>
      <c r="GB153" s="10">
        <v>9</v>
      </c>
      <c r="GC153" s="10">
        <f t="shared" si="73"/>
        <v>41</v>
      </c>
      <c r="GD153" s="10">
        <v>21</v>
      </c>
      <c r="GE153" s="10">
        <f t="shared" si="103"/>
        <v>47</v>
      </c>
      <c r="GF153" s="10">
        <v>15</v>
      </c>
      <c r="GG153" s="10">
        <f t="shared" si="82"/>
        <v>275</v>
      </c>
    </row>
    <row r="154" spans="1:189" ht="14.25" customHeight="1" x14ac:dyDescent="0.2">
      <c r="A154" s="115">
        <v>44117</v>
      </c>
      <c r="B154" s="10">
        <v>0</v>
      </c>
      <c r="C154" s="10">
        <f t="shared" si="53"/>
        <v>0</v>
      </c>
      <c r="D154" s="10">
        <v>19</v>
      </c>
      <c r="E154" s="10">
        <f t="shared" si="75"/>
        <v>322</v>
      </c>
      <c r="F154" s="10">
        <v>0</v>
      </c>
      <c r="G154" s="10">
        <f t="shared" si="86"/>
        <v>21</v>
      </c>
      <c r="H154" s="10">
        <v>0</v>
      </c>
      <c r="I154" s="10">
        <f t="shared" si="83"/>
        <v>188</v>
      </c>
      <c r="J154" s="10">
        <v>2</v>
      </c>
      <c r="K154" s="10">
        <f t="shared" si="76"/>
        <v>84</v>
      </c>
      <c r="L154" s="10">
        <v>5</v>
      </c>
      <c r="M154" s="10">
        <f t="shared" si="77"/>
        <v>124</v>
      </c>
      <c r="N154" s="10">
        <v>0</v>
      </c>
      <c r="O154" s="114">
        <f t="shared" si="111"/>
        <v>7</v>
      </c>
      <c r="P154" s="10">
        <v>1</v>
      </c>
      <c r="Q154" s="10">
        <f t="shared" si="54"/>
        <v>66</v>
      </c>
      <c r="R154" s="10"/>
      <c r="S154" s="10"/>
      <c r="T154" s="10">
        <v>0</v>
      </c>
      <c r="U154" s="10">
        <f t="shared" si="112"/>
        <v>8</v>
      </c>
      <c r="V154" s="10">
        <v>0</v>
      </c>
      <c r="W154" s="10">
        <f t="shared" si="113"/>
        <v>1</v>
      </c>
      <c r="X154" s="10">
        <v>0</v>
      </c>
      <c r="Y154" s="10">
        <f t="shared" si="55"/>
        <v>4</v>
      </c>
      <c r="Z154" s="10">
        <v>0</v>
      </c>
      <c r="AA154" s="10">
        <f t="shared" si="90"/>
        <v>4</v>
      </c>
      <c r="AB154" s="10">
        <v>0</v>
      </c>
      <c r="AC154" s="10">
        <f t="shared" si="104"/>
        <v>2</v>
      </c>
      <c r="AD154" s="10"/>
      <c r="AE154" s="10"/>
      <c r="AF154" s="10">
        <v>0</v>
      </c>
      <c r="AG154" s="10">
        <f t="shared" si="52"/>
        <v>37</v>
      </c>
      <c r="AH154" s="10">
        <v>0</v>
      </c>
      <c r="AI154" s="10">
        <f t="shared" si="57"/>
        <v>0</v>
      </c>
      <c r="AJ154" s="10">
        <v>0</v>
      </c>
      <c r="AK154" s="10">
        <f t="shared" si="84"/>
        <v>3</v>
      </c>
      <c r="AL154" s="10">
        <v>1</v>
      </c>
      <c r="AM154" s="10">
        <f t="shared" si="108"/>
        <v>10</v>
      </c>
      <c r="AN154" s="10">
        <v>10</v>
      </c>
      <c r="AO154" s="10">
        <f t="shared" si="88"/>
        <v>1579</v>
      </c>
      <c r="AP154" s="10">
        <v>3</v>
      </c>
      <c r="AQ154" s="10">
        <f t="shared" si="114"/>
        <v>146</v>
      </c>
      <c r="AR154" s="10">
        <v>0</v>
      </c>
      <c r="AS154" s="10">
        <f t="shared" si="74"/>
        <v>2</v>
      </c>
      <c r="AT154" s="10">
        <v>0</v>
      </c>
      <c r="AU154" s="10">
        <f t="shared" si="64"/>
        <v>3</v>
      </c>
      <c r="AV154" s="10">
        <v>0</v>
      </c>
      <c r="AW154" s="10">
        <f t="shared" si="85"/>
        <v>22</v>
      </c>
      <c r="AX154" s="10">
        <v>0</v>
      </c>
      <c r="AY154" s="10">
        <f t="shared" si="89"/>
        <v>12</v>
      </c>
      <c r="AZ154" s="10">
        <v>1</v>
      </c>
      <c r="BA154" s="10">
        <f t="shared" si="91"/>
        <v>24</v>
      </c>
      <c r="BB154" s="10">
        <v>11</v>
      </c>
      <c r="BC154" s="10">
        <f>BC153+BB154</f>
        <v>18</v>
      </c>
      <c r="BD154" s="10">
        <v>0</v>
      </c>
      <c r="BE154" s="10">
        <f t="shared" si="81"/>
        <v>72</v>
      </c>
      <c r="BF154" s="10">
        <v>0</v>
      </c>
      <c r="BG154" s="10">
        <f t="shared" si="49"/>
        <v>9</v>
      </c>
      <c r="BH154" s="10"/>
      <c r="BI154" s="10"/>
      <c r="BJ154" s="10"/>
      <c r="BK154" s="10"/>
      <c r="BL154" s="10"/>
      <c r="BM154" s="10"/>
      <c r="BN154" s="10">
        <v>1</v>
      </c>
      <c r="BO154" s="10">
        <f t="shared" si="120"/>
        <v>1</v>
      </c>
      <c r="BP154" s="10"/>
      <c r="BQ154" s="10"/>
      <c r="BR154" s="10"/>
      <c r="BS154" s="10"/>
      <c r="BT154" s="10"/>
      <c r="BU154" s="10"/>
      <c r="BV154" s="10">
        <v>0</v>
      </c>
      <c r="BW154" s="10">
        <f t="shared" si="66"/>
        <v>0</v>
      </c>
      <c r="BX154" s="10">
        <v>0</v>
      </c>
      <c r="BY154" s="10">
        <f t="shared" si="115"/>
        <v>2</v>
      </c>
      <c r="BZ154" s="10">
        <v>0</v>
      </c>
      <c r="CA154" s="10">
        <f t="shared" si="59"/>
        <v>15</v>
      </c>
      <c r="CB154" s="10">
        <v>0</v>
      </c>
      <c r="CC154" s="10">
        <f t="shared" si="78"/>
        <v>2</v>
      </c>
      <c r="CD154" s="10">
        <v>0</v>
      </c>
      <c r="CE154" s="10">
        <f t="shared" si="121"/>
        <v>1</v>
      </c>
      <c r="CF154" s="10">
        <v>0</v>
      </c>
      <c r="CG154" s="10">
        <f t="shared" si="92"/>
        <v>21</v>
      </c>
      <c r="CH154" s="10">
        <v>0</v>
      </c>
      <c r="CI154" s="10">
        <f t="shared" si="93"/>
        <v>4</v>
      </c>
      <c r="CJ154" s="10">
        <v>0</v>
      </c>
      <c r="CK154" s="10">
        <f t="shared" si="105"/>
        <v>20</v>
      </c>
      <c r="CL154" s="10">
        <v>17</v>
      </c>
      <c r="CM154" s="10">
        <f t="shared" si="94"/>
        <v>60</v>
      </c>
      <c r="CN154" s="10">
        <v>0</v>
      </c>
      <c r="CO154" s="10">
        <f t="shared" si="95"/>
        <v>0</v>
      </c>
      <c r="CP154" s="10">
        <v>0</v>
      </c>
      <c r="CQ154" s="10">
        <f t="shared" si="122"/>
        <v>0</v>
      </c>
      <c r="CR154" s="10">
        <v>0</v>
      </c>
      <c r="CS154" s="10">
        <f t="shared" si="123"/>
        <v>2</v>
      </c>
      <c r="CT154" s="10"/>
      <c r="CU154" s="10"/>
      <c r="CV154" s="10">
        <v>1</v>
      </c>
      <c r="CW154" s="10">
        <f t="shared" si="106"/>
        <v>14</v>
      </c>
      <c r="CX154" s="10"/>
      <c r="CY154" s="10"/>
      <c r="CZ154" s="10">
        <v>0</v>
      </c>
      <c r="DA154" s="10">
        <f t="shared" si="79"/>
        <v>16</v>
      </c>
      <c r="DB154" s="10"/>
      <c r="DC154" s="10"/>
      <c r="DD154" s="10">
        <v>14</v>
      </c>
      <c r="DE154" s="10">
        <f t="shared" si="67"/>
        <v>333</v>
      </c>
      <c r="DF154" s="10">
        <v>0</v>
      </c>
      <c r="DG154" s="10">
        <f t="shared" si="48"/>
        <v>6</v>
      </c>
      <c r="DH154" s="10">
        <v>0</v>
      </c>
      <c r="DI154" s="10">
        <f t="shared" si="68"/>
        <v>15</v>
      </c>
      <c r="DJ154" s="10">
        <v>0</v>
      </c>
      <c r="DK154" s="10">
        <f t="shared" si="65"/>
        <v>0</v>
      </c>
      <c r="DL154" s="10">
        <v>11</v>
      </c>
      <c r="DM154" s="10">
        <f t="shared" si="107"/>
        <v>23</v>
      </c>
      <c r="DN154" s="10">
        <v>0</v>
      </c>
      <c r="DO154" s="10">
        <f t="shared" si="60"/>
        <v>35</v>
      </c>
      <c r="DP154" s="10">
        <v>1</v>
      </c>
      <c r="DQ154" s="10">
        <f t="shared" si="96"/>
        <v>9</v>
      </c>
      <c r="DR154" s="10"/>
      <c r="DS154" s="10"/>
      <c r="DT154" s="10">
        <v>0</v>
      </c>
      <c r="DU154" s="10">
        <f t="shared" si="87"/>
        <v>19</v>
      </c>
      <c r="DV154" s="10">
        <v>0</v>
      </c>
      <c r="DW154" s="10">
        <f t="shared" si="51"/>
        <v>2</v>
      </c>
      <c r="DX154" s="10">
        <v>0</v>
      </c>
      <c r="DY154" s="10">
        <f t="shared" si="61"/>
        <v>1</v>
      </c>
      <c r="DZ154" s="10">
        <v>0</v>
      </c>
      <c r="EA154" s="10">
        <f t="shared" si="97"/>
        <v>2</v>
      </c>
      <c r="EB154" s="10">
        <v>3</v>
      </c>
      <c r="EC154" s="10">
        <f t="shared" si="98"/>
        <v>104</v>
      </c>
      <c r="ED154" s="10">
        <v>14</v>
      </c>
      <c r="EE154" s="10">
        <f t="shared" si="63"/>
        <v>1333</v>
      </c>
      <c r="EF154" s="10">
        <v>0</v>
      </c>
      <c r="EG154" s="10">
        <f t="shared" si="99"/>
        <v>0</v>
      </c>
      <c r="EH154" s="10">
        <v>0</v>
      </c>
      <c r="EI154" s="10">
        <f t="shared" si="62"/>
        <v>7</v>
      </c>
      <c r="EJ154" s="10">
        <v>0</v>
      </c>
      <c r="EK154" s="10">
        <f t="shared" si="69"/>
        <v>1</v>
      </c>
      <c r="EL154" s="10">
        <v>2</v>
      </c>
      <c r="EM154" s="10">
        <f t="shared" si="116"/>
        <v>6</v>
      </c>
      <c r="EN154" s="10">
        <v>23</v>
      </c>
      <c r="EO154" s="10">
        <f t="shared" si="100"/>
        <v>440</v>
      </c>
      <c r="EP154" s="10">
        <v>8</v>
      </c>
      <c r="EQ154" s="10">
        <f t="shared" si="117"/>
        <v>292</v>
      </c>
      <c r="ER154" s="10">
        <v>0</v>
      </c>
      <c r="ES154" s="10">
        <v>10</v>
      </c>
      <c r="ET154" s="10"/>
      <c r="EU154" s="10"/>
      <c r="EV154" s="10"/>
      <c r="EW154" s="10"/>
      <c r="EX154" s="10"/>
      <c r="EY154" s="10"/>
      <c r="EZ154" s="10"/>
      <c r="FA154" s="10"/>
      <c r="FB154" s="10"/>
      <c r="FC154" s="10"/>
      <c r="FD154" s="10"/>
      <c r="FE154" s="10"/>
      <c r="FF154" s="10"/>
      <c r="FG154" s="10"/>
      <c r="FH154" s="10">
        <v>1</v>
      </c>
      <c r="FI154" s="10">
        <f t="shared" si="124"/>
        <v>2</v>
      </c>
      <c r="FJ154" s="10">
        <v>1</v>
      </c>
      <c r="FK154" s="10">
        <f t="shared" si="101"/>
        <v>34</v>
      </c>
      <c r="FL154" s="10">
        <v>13</v>
      </c>
      <c r="FM154" s="10">
        <f t="shared" si="118"/>
        <v>1298</v>
      </c>
      <c r="FN154" s="10"/>
      <c r="FO154" s="10"/>
      <c r="FP154" s="10">
        <v>0</v>
      </c>
      <c r="FQ154" s="10">
        <f t="shared" si="119"/>
        <v>0</v>
      </c>
      <c r="FR154" s="10">
        <v>0</v>
      </c>
      <c r="FS154" s="10">
        <f t="shared" si="71"/>
        <v>2</v>
      </c>
      <c r="FT154" s="10">
        <v>2</v>
      </c>
      <c r="FU154" s="10">
        <f t="shared" si="125"/>
        <v>2</v>
      </c>
      <c r="FV154" s="10">
        <v>0</v>
      </c>
      <c r="FW154" s="10">
        <f t="shared" si="110"/>
        <v>1</v>
      </c>
      <c r="FX154" s="10">
        <v>0</v>
      </c>
      <c r="FY154" s="10">
        <f t="shared" si="72"/>
        <v>35</v>
      </c>
      <c r="FZ154" s="10">
        <v>2</v>
      </c>
      <c r="GA154" s="10">
        <f t="shared" si="102"/>
        <v>38</v>
      </c>
      <c r="GB154" s="10">
        <v>0</v>
      </c>
      <c r="GC154" s="10">
        <f t="shared" si="73"/>
        <v>41</v>
      </c>
      <c r="GD154" s="10">
        <v>2</v>
      </c>
      <c r="GE154" s="10">
        <f t="shared" si="103"/>
        <v>49</v>
      </c>
      <c r="GF154" s="10">
        <v>0</v>
      </c>
      <c r="GG154" s="10">
        <f t="shared" si="82"/>
        <v>275</v>
      </c>
    </row>
    <row r="155" spans="1:189" ht="14.25" customHeight="1" x14ac:dyDescent="0.2">
      <c r="A155" s="115">
        <v>44118</v>
      </c>
      <c r="B155" s="10">
        <v>0</v>
      </c>
      <c r="C155" s="10">
        <f t="shared" si="53"/>
        <v>0</v>
      </c>
      <c r="D155" s="10">
        <v>1</v>
      </c>
      <c r="E155" s="10">
        <f t="shared" si="75"/>
        <v>323</v>
      </c>
      <c r="F155" s="10">
        <v>0</v>
      </c>
      <c r="G155" s="10">
        <f t="shared" si="86"/>
        <v>21</v>
      </c>
      <c r="H155" s="10">
        <v>0</v>
      </c>
      <c r="I155" s="10">
        <f t="shared" si="83"/>
        <v>188</v>
      </c>
      <c r="J155" s="10">
        <v>4</v>
      </c>
      <c r="K155" s="10">
        <f t="shared" si="76"/>
        <v>88</v>
      </c>
      <c r="L155" s="10">
        <v>1</v>
      </c>
      <c r="M155" s="10">
        <f t="shared" si="77"/>
        <v>125</v>
      </c>
      <c r="N155" s="10">
        <v>0</v>
      </c>
      <c r="O155" s="114">
        <f t="shared" si="111"/>
        <v>7</v>
      </c>
      <c r="P155" s="10">
        <v>0</v>
      </c>
      <c r="Q155" s="10">
        <f t="shared" si="54"/>
        <v>66</v>
      </c>
      <c r="R155" s="10"/>
      <c r="S155" s="10"/>
      <c r="T155" s="10">
        <v>0</v>
      </c>
      <c r="U155" s="10">
        <f t="shared" si="112"/>
        <v>8</v>
      </c>
      <c r="V155" s="10">
        <v>0</v>
      </c>
      <c r="W155" s="10">
        <f t="shared" si="113"/>
        <v>1</v>
      </c>
      <c r="X155" s="10">
        <v>0</v>
      </c>
      <c r="Y155" s="10">
        <f t="shared" si="55"/>
        <v>4</v>
      </c>
      <c r="Z155" s="10">
        <v>0</v>
      </c>
      <c r="AA155" s="10">
        <f t="shared" si="90"/>
        <v>4</v>
      </c>
      <c r="AB155" s="10">
        <v>1</v>
      </c>
      <c r="AC155" s="10">
        <f t="shared" si="104"/>
        <v>3</v>
      </c>
      <c r="AD155" s="10"/>
      <c r="AE155" s="10"/>
      <c r="AF155" s="10">
        <v>1</v>
      </c>
      <c r="AG155" s="10">
        <f t="shared" si="52"/>
        <v>38</v>
      </c>
      <c r="AH155" s="10">
        <v>0</v>
      </c>
      <c r="AI155" s="10">
        <f t="shared" si="57"/>
        <v>0</v>
      </c>
      <c r="AJ155" s="10">
        <v>0</v>
      </c>
      <c r="AK155" s="10">
        <f t="shared" si="84"/>
        <v>3</v>
      </c>
      <c r="AL155" s="10"/>
      <c r="AM155" s="10"/>
      <c r="AN155" s="10">
        <v>5</v>
      </c>
      <c r="AO155" s="10">
        <f t="shared" si="88"/>
        <v>1584</v>
      </c>
      <c r="AP155" s="10">
        <v>0</v>
      </c>
      <c r="AQ155" s="10">
        <f t="shared" si="114"/>
        <v>146</v>
      </c>
      <c r="AR155" s="10">
        <v>0</v>
      </c>
      <c r="AS155" s="10">
        <f t="shared" si="74"/>
        <v>2</v>
      </c>
      <c r="AT155" s="10">
        <v>0</v>
      </c>
      <c r="AU155" s="10">
        <f t="shared" si="64"/>
        <v>3</v>
      </c>
      <c r="AV155" s="10">
        <v>0</v>
      </c>
      <c r="AW155" s="10">
        <f t="shared" si="85"/>
        <v>22</v>
      </c>
      <c r="AX155" s="10">
        <v>0</v>
      </c>
      <c r="AY155" s="10">
        <f t="shared" si="89"/>
        <v>12</v>
      </c>
      <c r="AZ155" s="10">
        <v>2</v>
      </c>
      <c r="BA155" s="10">
        <f t="shared" si="91"/>
        <v>26</v>
      </c>
      <c r="BB155" s="10">
        <v>13</v>
      </c>
      <c r="BC155" s="10">
        <f>BC154+BB155</f>
        <v>31</v>
      </c>
      <c r="BD155" s="10"/>
      <c r="BE155" s="10"/>
      <c r="BF155" s="10">
        <v>0</v>
      </c>
      <c r="BG155" s="10">
        <f t="shared" si="49"/>
        <v>9</v>
      </c>
      <c r="BH155" s="10"/>
      <c r="BI155" s="10"/>
      <c r="BJ155" s="10"/>
      <c r="BK155" s="10"/>
      <c r="BL155" s="10"/>
      <c r="BM155" s="10"/>
      <c r="BN155" s="10">
        <v>0</v>
      </c>
      <c r="BO155" s="10">
        <f t="shared" si="120"/>
        <v>1</v>
      </c>
      <c r="BP155" s="10">
        <v>0</v>
      </c>
      <c r="BQ155" s="10">
        <v>0</v>
      </c>
      <c r="BR155" s="10">
        <v>0</v>
      </c>
      <c r="BS155" s="10">
        <v>0</v>
      </c>
      <c r="BT155" s="10"/>
      <c r="BU155" s="10"/>
      <c r="BV155" s="10">
        <v>0</v>
      </c>
      <c r="BW155" s="10">
        <f t="shared" si="66"/>
        <v>0</v>
      </c>
      <c r="BX155" s="10">
        <v>0</v>
      </c>
      <c r="BY155" s="10">
        <f t="shared" si="115"/>
        <v>2</v>
      </c>
      <c r="BZ155" s="10">
        <v>0</v>
      </c>
      <c r="CA155" s="10">
        <f t="shared" si="59"/>
        <v>15</v>
      </c>
      <c r="CB155" s="10">
        <v>0</v>
      </c>
      <c r="CC155" s="10">
        <f t="shared" si="78"/>
        <v>2</v>
      </c>
      <c r="CD155" s="10">
        <v>0</v>
      </c>
      <c r="CE155" s="10">
        <f t="shared" si="121"/>
        <v>1</v>
      </c>
      <c r="CF155" s="10">
        <v>0</v>
      </c>
      <c r="CG155" s="10">
        <f t="shared" si="92"/>
        <v>21</v>
      </c>
      <c r="CH155" s="10">
        <v>0</v>
      </c>
      <c r="CI155" s="10">
        <f t="shared" si="93"/>
        <v>4</v>
      </c>
      <c r="CJ155" s="10">
        <v>0</v>
      </c>
      <c r="CK155" s="10">
        <f t="shared" si="105"/>
        <v>20</v>
      </c>
      <c r="CL155" s="10">
        <v>25</v>
      </c>
      <c r="CM155" s="10">
        <f t="shared" si="94"/>
        <v>85</v>
      </c>
      <c r="CN155" s="10">
        <v>0</v>
      </c>
      <c r="CO155" s="10">
        <f t="shared" si="95"/>
        <v>0</v>
      </c>
      <c r="CP155" s="10">
        <v>0</v>
      </c>
      <c r="CQ155" s="10">
        <f t="shared" si="122"/>
        <v>0</v>
      </c>
      <c r="CR155" s="10">
        <v>0</v>
      </c>
      <c r="CS155" s="10">
        <f t="shared" si="123"/>
        <v>2</v>
      </c>
      <c r="CT155" s="10"/>
      <c r="CU155" s="10"/>
      <c r="CV155" s="10">
        <v>0</v>
      </c>
      <c r="CW155" s="10">
        <f t="shared" si="106"/>
        <v>14</v>
      </c>
      <c r="CX155" s="10"/>
      <c r="CY155" s="10"/>
      <c r="CZ155" s="10">
        <v>0</v>
      </c>
      <c r="DA155" s="10">
        <f t="shared" si="79"/>
        <v>16</v>
      </c>
      <c r="DB155" s="10"/>
      <c r="DC155" s="10"/>
      <c r="DD155" s="10">
        <v>4</v>
      </c>
      <c r="DE155" s="10">
        <f t="shared" si="67"/>
        <v>337</v>
      </c>
      <c r="DF155" s="10">
        <v>0</v>
      </c>
      <c r="DG155" s="10">
        <f t="shared" si="48"/>
        <v>6</v>
      </c>
      <c r="DH155" s="10">
        <v>0</v>
      </c>
      <c r="DI155" s="10">
        <f t="shared" si="68"/>
        <v>15</v>
      </c>
      <c r="DJ155" s="10">
        <v>0</v>
      </c>
      <c r="DK155" s="10">
        <f t="shared" si="65"/>
        <v>0</v>
      </c>
      <c r="DL155" s="10">
        <v>5</v>
      </c>
      <c r="DM155" s="10">
        <f t="shared" si="107"/>
        <v>28</v>
      </c>
      <c r="DN155" s="10">
        <v>0</v>
      </c>
      <c r="DO155" s="10">
        <f t="shared" si="60"/>
        <v>35</v>
      </c>
      <c r="DP155" s="10">
        <v>0</v>
      </c>
      <c r="DQ155" s="10">
        <f t="shared" si="96"/>
        <v>9</v>
      </c>
      <c r="DR155" s="10"/>
      <c r="DS155" s="10"/>
      <c r="DT155" s="10">
        <v>1</v>
      </c>
      <c r="DU155" s="10">
        <f t="shared" si="87"/>
        <v>20</v>
      </c>
      <c r="DV155" s="10">
        <v>0</v>
      </c>
      <c r="DW155" s="10">
        <f t="shared" si="51"/>
        <v>2</v>
      </c>
      <c r="DX155" s="10"/>
      <c r="DY155" s="10"/>
      <c r="DZ155" s="10">
        <v>0</v>
      </c>
      <c r="EA155" s="10">
        <f t="shared" si="97"/>
        <v>2</v>
      </c>
      <c r="EB155" s="10">
        <v>0</v>
      </c>
      <c r="EC155" s="10">
        <f t="shared" si="98"/>
        <v>104</v>
      </c>
      <c r="ED155" s="10">
        <v>23</v>
      </c>
      <c r="EE155" s="10">
        <f t="shared" si="63"/>
        <v>1356</v>
      </c>
      <c r="EF155" s="10">
        <v>0</v>
      </c>
      <c r="EG155" s="10">
        <f t="shared" si="99"/>
        <v>0</v>
      </c>
      <c r="EH155" s="10">
        <v>0</v>
      </c>
      <c r="EI155" s="10">
        <f t="shared" si="62"/>
        <v>7</v>
      </c>
      <c r="EJ155" s="10">
        <v>0</v>
      </c>
      <c r="EK155" s="10">
        <f t="shared" si="69"/>
        <v>1</v>
      </c>
      <c r="EL155" s="10">
        <v>2</v>
      </c>
      <c r="EM155" s="10">
        <f t="shared" si="116"/>
        <v>8</v>
      </c>
      <c r="EN155" s="10">
        <v>44</v>
      </c>
      <c r="EO155" s="10">
        <f t="shared" si="100"/>
        <v>484</v>
      </c>
      <c r="EP155" s="10">
        <v>0</v>
      </c>
      <c r="EQ155" s="10">
        <f t="shared" si="117"/>
        <v>292</v>
      </c>
      <c r="ER155" s="10">
        <v>0</v>
      </c>
      <c r="ES155" s="10">
        <v>10</v>
      </c>
      <c r="ET155" s="10"/>
      <c r="EU155" s="10"/>
      <c r="EV155" s="10"/>
      <c r="EW155" s="10"/>
      <c r="EX155" s="10"/>
      <c r="EY155" s="10"/>
      <c r="EZ155" s="10"/>
      <c r="FA155" s="10"/>
      <c r="FB155" s="10"/>
      <c r="FC155" s="10"/>
      <c r="FD155" s="10"/>
      <c r="FE155" s="10"/>
      <c r="FF155" s="10">
        <v>0</v>
      </c>
      <c r="FG155" s="10">
        <v>0</v>
      </c>
      <c r="FH155" s="10">
        <v>3</v>
      </c>
      <c r="FI155" s="10">
        <f t="shared" si="124"/>
        <v>5</v>
      </c>
      <c r="FJ155" s="10">
        <v>0</v>
      </c>
      <c r="FK155" s="10">
        <f t="shared" si="101"/>
        <v>34</v>
      </c>
      <c r="FL155" s="10">
        <v>6</v>
      </c>
      <c r="FM155" s="10">
        <f t="shared" si="118"/>
        <v>1304</v>
      </c>
      <c r="FN155" s="10"/>
      <c r="FO155" s="10"/>
      <c r="FP155" s="10"/>
      <c r="FQ155" s="10"/>
      <c r="FR155" s="10"/>
      <c r="FS155" s="10"/>
      <c r="FT155" s="10">
        <v>1</v>
      </c>
      <c r="FU155" s="10">
        <f t="shared" si="125"/>
        <v>3</v>
      </c>
      <c r="FV155" s="10">
        <v>0</v>
      </c>
      <c r="FW155" s="10">
        <f t="shared" si="110"/>
        <v>1</v>
      </c>
      <c r="FX155" s="10">
        <v>1</v>
      </c>
      <c r="FY155" s="10">
        <f t="shared" si="72"/>
        <v>36</v>
      </c>
      <c r="FZ155" s="10">
        <v>0</v>
      </c>
      <c r="GA155" s="10">
        <f t="shared" si="102"/>
        <v>38</v>
      </c>
      <c r="GB155" s="10">
        <v>1</v>
      </c>
      <c r="GC155" s="10">
        <f t="shared" si="73"/>
        <v>42</v>
      </c>
      <c r="GD155" s="10">
        <v>0</v>
      </c>
      <c r="GE155" s="10">
        <f t="shared" si="103"/>
        <v>49</v>
      </c>
      <c r="GF155" s="10">
        <v>0</v>
      </c>
      <c r="GG155" s="10">
        <f t="shared" si="82"/>
        <v>275</v>
      </c>
    </row>
    <row r="156" spans="1:189" ht="14.25" customHeight="1" x14ac:dyDescent="0.2">
      <c r="A156" s="115">
        <v>44119</v>
      </c>
      <c r="B156" s="10">
        <v>0</v>
      </c>
      <c r="C156" s="10">
        <f t="shared" si="53"/>
        <v>0</v>
      </c>
      <c r="D156" s="10">
        <v>3</v>
      </c>
      <c r="E156" s="10">
        <f t="shared" si="75"/>
        <v>326</v>
      </c>
      <c r="F156" s="10">
        <v>2</v>
      </c>
      <c r="G156" s="10">
        <f t="shared" si="86"/>
        <v>23</v>
      </c>
      <c r="H156" s="10">
        <v>2</v>
      </c>
      <c r="I156" s="10">
        <f t="shared" si="83"/>
        <v>190</v>
      </c>
      <c r="J156" s="10">
        <v>3</v>
      </c>
      <c r="K156" s="10">
        <f t="shared" si="76"/>
        <v>91</v>
      </c>
      <c r="L156" s="10">
        <v>0</v>
      </c>
      <c r="M156" s="10">
        <f t="shared" si="77"/>
        <v>125</v>
      </c>
      <c r="N156" s="10">
        <v>0</v>
      </c>
      <c r="O156" s="114">
        <f t="shared" si="111"/>
        <v>7</v>
      </c>
      <c r="P156" s="10">
        <v>0</v>
      </c>
      <c r="Q156" s="10">
        <f t="shared" si="54"/>
        <v>66</v>
      </c>
      <c r="R156" s="10"/>
      <c r="S156" s="10"/>
      <c r="T156" s="10">
        <v>0</v>
      </c>
      <c r="U156" s="10">
        <f t="shared" si="112"/>
        <v>8</v>
      </c>
      <c r="V156" s="10">
        <v>0</v>
      </c>
      <c r="W156" s="10">
        <f t="shared" si="113"/>
        <v>1</v>
      </c>
      <c r="X156" s="10">
        <v>0</v>
      </c>
      <c r="Y156" s="10">
        <f t="shared" si="55"/>
        <v>4</v>
      </c>
      <c r="Z156" s="10">
        <v>0</v>
      </c>
      <c r="AA156" s="10">
        <f t="shared" si="90"/>
        <v>4</v>
      </c>
      <c r="AB156" s="10">
        <v>0</v>
      </c>
      <c r="AC156" s="10">
        <f t="shared" si="104"/>
        <v>3</v>
      </c>
      <c r="AD156" s="10"/>
      <c r="AE156" s="10"/>
      <c r="AF156" s="10">
        <v>0</v>
      </c>
      <c r="AG156" s="10">
        <f t="shared" si="52"/>
        <v>38</v>
      </c>
      <c r="AH156" s="10">
        <v>0</v>
      </c>
      <c r="AI156" s="10">
        <f t="shared" si="57"/>
        <v>0</v>
      </c>
      <c r="AJ156" s="10">
        <v>0</v>
      </c>
      <c r="AK156" s="10">
        <f t="shared" si="84"/>
        <v>3</v>
      </c>
      <c r="AL156" s="10"/>
      <c r="AM156" s="10"/>
      <c r="AN156" s="10">
        <v>7</v>
      </c>
      <c r="AO156" s="10">
        <f t="shared" si="88"/>
        <v>1591</v>
      </c>
      <c r="AP156" s="10">
        <v>3</v>
      </c>
      <c r="AQ156" s="10">
        <f t="shared" si="114"/>
        <v>149</v>
      </c>
      <c r="AR156" s="10">
        <v>0</v>
      </c>
      <c r="AS156" s="10">
        <f t="shared" si="74"/>
        <v>2</v>
      </c>
      <c r="AT156" s="10">
        <v>0</v>
      </c>
      <c r="AU156" s="10">
        <f t="shared" si="64"/>
        <v>3</v>
      </c>
      <c r="AV156" s="10">
        <v>0</v>
      </c>
      <c r="AW156" s="10">
        <f t="shared" si="85"/>
        <v>22</v>
      </c>
      <c r="AX156" s="10">
        <v>0</v>
      </c>
      <c r="AY156" s="10">
        <f t="shared" si="89"/>
        <v>12</v>
      </c>
      <c r="AZ156" s="10">
        <v>1</v>
      </c>
      <c r="BA156" s="10">
        <f t="shared" si="91"/>
        <v>27</v>
      </c>
      <c r="BB156" s="10">
        <v>1</v>
      </c>
      <c r="BC156" s="10">
        <f>BC155+BB156</f>
        <v>32</v>
      </c>
      <c r="BD156" s="10"/>
      <c r="BE156" s="10"/>
      <c r="BF156" s="10">
        <v>0</v>
      </c>
      <c r="BG156" s="10">
        <f t="shared" si="49"/>
        <v>9</v>
      </c>
      <c r="BH156" s="10"/>
      <c r="BI156" s="10"/>
      <c r="BJ156" s="10"/>
      <c r="BK156" s="10"/>
      <c r="BL156" s="10"/>
      <c r="BM156" s="10"/>
      <c r="BN156" s="10">
        <v>0</v>
      </c>
      <c r="BO156" s="10">
        <f t="shared" si="120"/>
        <v>1</v>
      </c>
      <c r="BP156" s="10">
        <v>0</v>
      </c>
      <c r="BQ156" s="10">
        <f>BQ155+BP156</f>
        <v>0</v>
      </c>
      <c r="BR156" s="10">
        <v>0</v>
      </c>
      <c r="BS156" s="10">
        <f>BR156+BS155</f>
        <v>0</v>
      </c>
      <c r="BT156" s="10"/>
      <c r="BU156" s="10"/>
      <c r="BV156" s="10">
        <v>0</v>
      </c>
      <c r="BW156" s="10">
        <f t="shared" si="66"/>
        <v>0</v>
      </c>
      <c r="BX156" s="10">
        <v>0</v>
      </c>
      <c r="BY156" s="10">
        <f t="shared" si="115"/>
        <v>2</v>
      </c>
      <c r="BZ156" s="10">
        <v>0</v>
      </c>
      <c r="CA156" s="10">
        <f t="shared" si="59"/>
        <v>15</v>
      </c>
      <c r="CB156" s="10">
        <v>0</v>
      </c>
      <c r="CC156" s="10">
        <f t="shared" si="78"/>
        <v>2</v>
      </c>
      <c r="CD156" s="10">
        <v>0</v>
      </c>
      <c r="CE156" s="10">
        <f t="shared" si="121"/>
        <v>1</v>
      </c>
      <c r="CF156" s="10">
        <v>0</v>
      </c>
      <c r="CG156" s="10">
        <f t="shared" si="92"/>
        <v>21</v>
      </c>
      <c r="CH156" s="10">
        <v>0</v>
      </c>
      <c r="CI156" s="10">
        <f t="shared" si="93"/>
        <v>4</v>
      </c>
      <c r="CJ156" s="10">
        <v>0</v>
      </c>
      <c r="CK156" s="10">
        <f t="shared" si="105"/>
        <v>20</v>
      </c>
      <c r="CL156" s="10">
        <v>17</v>
      </c>
      <c r="CM156" s="10">
        <f t="shared" si="94"/>
        <v>102</v>
      </c>
      <c r="CN156" s="10">
        <v>0</v>
      </c>
      <c r="CO156" s="10">
        <f t="shared" si="95"/>
        <v>0</v>
      </c>
      <c r="CP156" s="10">
        <v>0</v>
      </c>
      <c r="CQ156" s="10">
        <f t="shared" si="122"/>
        <v>0</v>
      </c>
      <c r="CR156" s="10">
        <v>1</v>
      </c>
      <c r="CS156" s="10">
        <f t="shared" si="123"/>
        <v>3</v>
      </c>
      <c r="CT156" s="10"/>
      <c r="CU156" s="10"/>
      <c r="CV156" s="10">
        <v>0</v>
      </c>
      <c r="CW156" s="10">
        <f t="shared" si="106"/>
        <v>14</v>
      </c>
      <c r="CX156" s="10"/>
      <c r="CY156" s="10"/>
      <c r="CZ156" s="10">
        <v>0</v>
      </c>
      <c r="DA156" s="10">
        <f t="shared" si="79"/>
        <v>16</v>
      </c>
      <c r="DB156" s="10"/>
      <c r="DC156" s="10"/>
      <c r="DD156" s="10">
        <v>7</v>
      </c>
      <c r="DE156" s="10">
        <f t="shared" si="67"/>
        <v>344</v>
      </c>
      <c r="DF156" s="10">
        <v>0</v>
      </c>
      <c r="DG156" s="10">
        <f t="shared" si="48"/>
        <v>6</v>
      </c>
      <c r="DH156" s="10">
        <v>0</v>
      </c>
      <c r="DI156" s="10">
        <f t="shared" si="68"/>
        <v>15</v>
      </c>
      <c r="DJ156" s="10">
        <v>0</v>
      </c>
      <c r="DK156" s="10">
        <f t="shared" si="65"/>
        <v>0</v>
      </c>
      <c r="DL156" s="10">
        <v>0</v>
      </c>
      <c r="DM156" s="10">
        <f t="shared" si="107"/>
        <v>28</v>
      </c>
      <c r="DN156" s="10">
        <v>0</v>
      </c>
      <c r="DO156" s="10">
        <f t="shared" si="60"/>
        <v>35</v>
      </c>
      <c r="DP156" s="10">
        <v>0</v>
      </c>
      <c r="DQ156" s="10">
        <f t="shared" si="96"/>
        <v>9</v>
      </c>
      <c r="DR156" s="10"/>
      <c r="DS156" s="10"/>
      <c r="DT156" s="10">
        <v>0</v>
      </c>
      <c r="DU156" s="10">
        <f t="shared" si="87"/>
        <v>20</v>
      </c>
      <c r="DV156" s="10">
        <v>0</v>
      </c>
      <c r="DW156" s="10">
        <f t="shared" si="51"/>
        <v>2</v>
      </c>
      <c r="DX156" s="10"/>
      <c r="DY156" s="10"/>
      <c r="DZ156" s="10">
        <v>0</v>
      </c>
      <c r="EA156" s="10">
        <f t="shared" si="97"/>
        <v>2</v>
      </c>
      <c r="EB156" s="10">
        <v>1</v>
      </c>
      <c r="EC156" s="10">
        <f t="shared" si="98"/>
        <v>105</v>
      </c>
      <c r="ED156" s="10">
        <v>18</v>
      </c>
      <c r="EE156" s="10">
        <f t="shared" si="63"/>
        <v>1374</v>
      </c>
      <c r="EF156" s="10">
        <v>0</v>
      </c>
      <c r="EG156" s="10">
        <f t="shared" si="99"/>
        <v>0</v>
      </c>
      <c r="EH156" s="10">
        <v>0</v>
      </c>
      <c r="EI156" s="10">
        <f t="shared" si="62"/>
        <v>7</v>
      </c>
      <c r="EJ156" s="10">
        <v>0</v>
      </c>
      <c r="EK156" s="10">
        <f t="shared" si="69"/>
        <v>1</v>
      </c>
      <c r="EL156" s="10">
        <v>0</v>
      </c>
      <c r="EM156" s="10">
        <f t="shared" si="116"/>
        <v>8</v>
      </c>
      <c r="EN156" s="10">
        <v>12</v>
      </c>
      <c r="EO156" s="10">
        <f t="shared" si="100"/>
        <v>496</v>
      </c>
      <c r="EP156" s="10">
        <v>1</v>
      </c>
      <c r="EQ156" s="10">
        <f t="shared" si="117"/>
        <v>293</v>
      </c>
      <c r="ER156" s="10">
        <v>3</v>
      </c>
      <c r="ES156" s="10">
        <f>ER156+ES155</f>
        <v>13</v>
      </c>
      <c r="ET156" s="10"/>
      <c r="EU156" s="10"/>
      <c r="EV156" s="10"/>
      <c r="EW156" s="10"/>
      <c r="EX156" s="10"/>
      <c r="EY156" s="10"/>
      <c r="EZ156" s="10"/>
      <c r="FA156" s="10"/>
      <c r="FB156" s="10"/>
      <c r="FC156" s="10"/>
      <c r="FD156" s="10"/>
      <c r="FE156" s="10"/>
      <c r="FF156" s="10">
        <v>0</v>
      </c>
      <c r="FG156" s="10">
        <f>FF156+FG155</f>
        <v>0</v>
      </c>
      <c r="FH156" s="10">
        <v>0</v>
      </c>
      <c r="FI156" s="10">
        <f t="shared" si="124"/>
        <v>5</v>
      </c>
      <c r="FJ156" s="10">
        <v>2</v>
      </c>
      <c r="FK156" s="10">
        <f t="shared" si="101"/>
        <v>36</v>
      </c>
      <c r="FL156" s="10">
        <v>4</v>
      </c>
      <c r="FM156" s="10">
        <f t="shared" si="118"/>
        <v>1308</v>
      </c>
      <c r="FN156" s="10"/>
      <c r="FO156" s="10"/>
      <c r="FP156" s="10"/>
      <c r="FQ156" s="10"/>
      <c r="FR156" s="10"/>
      <c r="FS156" s="10"/>
      <c r="FT156" s="10">
        <v>0</v>
      </c>
      <c r="FU156" s="10">
        <f t="shared" si="125"/>
        <v>3</v>
      </c>
      <c r="FV156" s="10">
        <v>0</v>
      </c>
      <c r="FW156" s="10">
        <f t="shared" si="110"/>
        <v>1</v>
      </c>
      <c r="FX156" s="10">
        <v>0</v>
      </c>
      <c r="FY156" s="10">
        <f t="shared" si="72"/>
        <v>36</v>
      </c>
      <c r="FZ156" s="10">
        <v>3</v>
      </c>
      <c r="GA156" s="10">
        <f t="shared" si="102"/>
        <v>41</v>
      </c>
      <c r="GB156" s="10">
        <v>1</v>
      </c>
      <c r="GC156" s="10">
        <f t="shared" si="73"/>
        <v>43</v>
      </c>
      <c r="GD156" s="10">
        <v>1</v>
      </c>
      <c r="GE156" s="10">
        <f t="shared" si="103"/>
        <v>50</v>
      </c>
      <c r="GF156" s="10">
        <v>1</v>
      </c>
      <c r="GG156" s="10">
        <f t="shared" si="82"/>
        <v>276</v>
      </c>
    </row>
    <row r="157" spans="1:189" ht="14.25" customHeight="1" x14ac:dyDescent="0.2">
      <c r="A157" s="115">
        <v>44120</v>
      </c>
      <c r="B157" s="10">
        <v>0</v>
      </c>
      <c r="C157" s="10">
        <f t="shared" si="53"/>
        <v>0</v>
      </c>
      <c r="D157" s="10">
        <v>8</v>
      </c>
      <c r="E157" s="10">
        <f t="shared" si="75"/>
        <v>334</v>
      </c>
      <c r="F157" s="10">
        <v>0</v>
      </c>
      <c r="G157" s="10">
        <f t="shared" si="86"/>
        <v>23</v>
      </c>
      <c r="H157" s="10">
        <v>0</v>
      </c>
      <c r="I157" s="10">
        <f t="shared" si="83"/>
        <v>190</v>
      </c>
      <c r="J157" s="10">
        <v>4</v>
      </c>
      <c r="K157" s="10">
        <f t="shared" si="76"/>
        <v>95</v>
      </c>
      <c r="L157" s="10">
        <v>2</v>
      </c>
      <c r="M157" s="10">
        <f t="shared" si="77"/>
        <v>127</v>
      </c>
      <c r="N157" s="10">
        <v>0</v>
      </c>
      <c r="O157" s="114">
        <f t="shared" si="111"/>
        <v>7</v>
      </c>
      <c r="P157" s="10">
        <v>0</v>
      </c>
      <c r="Q157" s="10">
        <f t="shared" si="54"/>
        <v>66</v>
      </c>
      <c r="R157" s="10"/>
      <c r="S157" s="10"/>
      <c r="T157" s="10">
        <v>0</v>
      </c>
      <c r="U157" s="10">
        <f t="shared" si="112"/>
        <v>8</v>
      </c>
      <c r="V157" s="10">
        <v>0</v>
      </c>
      <c r="W157" s="10">
        <f t="shared" si="113"/>
        <v>1</v>
      </c>
      <c r="X157" s="10">
        <v>0</v>
      </c>
      <c r="Y157" s="10">
        <f t="shared" si="55"/>
        <v>4</v>
      </c>
      <c r="Z157" s="10">
        <v>0</v>
      </c>
      <c r="AA157" s="10">
        <f t="shared" si="90"/>
        <v>4</v>
      </c>
      <c r="AB157" s="10">
        <v>0</v>
      </c>
      <c r="AC157" s="10">
        <f t="shared" si="104"/>
        <v>3</v>
      </c>
      <c r="AD157" s="10"/>
      <c r="AE157" s="10"/>
      <c r="AF157" s="10">
        <v>0</v>
      </c>
      <c r="AG157" s="10">
        <f t="shared" si="52"/>
        <v>38</v>
      </c>
      <c r="AH157" s="10">
        <v>0</v>
      </c>
      <c r="AI157" s="10">
        <f t="shared" si="57"/>
        <v>0</v>
      </c>
      <c r="AJ157" s="10">
        <v>0</v>
      </c>
      <c r="AK157" s="10">
        <f t="shared" si="84"/>
        <v>3</v>
      </c>
      <c r="AL157" s="10"/>
      <c r="AM157" s="10"/>
      <c r="AN157" s="10">
        <v>9</v>
      </c>
      <c r="AO157" s="10">
        <f t="shared" si="88"/>
        <v>1600</v>
      </c>
      <c r="AP157" s="10">
        <v>0</v>
      </c>
      <c r="AQ157" s="10">
        <f t="shared" si="114"/>
        <v>149</v>
      </c>
      <c r="AR157" s="10">
        <v>0</v>
      </c>
      <c r="AS157" s="10">
        <f t="shared" si="74"/>
        <v>2</v>
      </c>
      <c r="AT157" s="10">
        <v>0</v>
      </c>
      <c r="AU157" s="10">
        <f t="shared" si="64"/>
        <v>3</v>
      </c>
      <c r="AV157" s="10">
        <v>0</v>
      </c>
      <c r="AW157" s="10">
        <f t="shared" si="85"/>
        <v>22</v>
      </c>
      <c r="AX157" s="10">
        <v>2</v>
      </c>
      <c r="AY157" s="10">
        <f t="shared" si="89"/>
        <v>14</v>
      </c>
      <c r="AZ157" s="10">
        <v>0</v>
      </c>
      <c r="BA157" s="10">
        <f t="shared" si="91"/>
        <v>27</v>
      </c>
      <c r="BB157" s="10">
        <v>2</v>
      </c>
      <c r="BC157" s="10">
        <f>BC156+BB157</f>
        <v>34</v>
      </c>
      <c r="BD157" s="10"/>
      <c r="BE157" s="10"/>
      <c r="BF157" s="10">
        <v>1</v>
      </c>
      <c r="BG157" s="10">
        <f t="shared" si="49"/>
        <v>10</v>
      </c>
      <c r="BH157" s="10"/>
      <c r="BI157" s="10"/>
      <c r="BJ157" s="10"/>
      <c r="BK157" s="10"/>
      <c r="BL157" s="10"/>
      <c r="BM157" s="10"/>
      <c r="BN157" s="10">
        <v>0</v>
      </c>
      <c r="BO157" s="10">
        <f t="shared" si="120"/>
        <v>1</v>
      </c>
      <c r="BP157" s="10">
        <v>0</v>
      </c>
      <c r="BQ157" s="10">
        <f>BQ156+BP157</f>
        <v>0</v>
      </c>
      <c r="BR157" s="10">
        <v>0</v>
      </c>
      <c r="BS157" s="10">
        <f>BR157+BS156</f>
        <v>0</v>
      </c>
      <c r="BT157" s="10"/>
      <c r="BU157" s="10"/>
      <c r="BV157" s="10">
        <v>0</v>
      </c>
      <c r="BW157" s="10">
        <f t="shared" si="66"/>
        <v>0</v>
      </c>
      <c r="BX157" s="10">
        <v>0</v>
      </c>
      <c r="BY157" s="10">
        <f t="shared" si="115"/>
        <v>2</v>
      </c>
      <c r="BZ157" s="10">
        <v>0</v>
      </c>
      <c r="CA157" s="10">
        <f t="shared" si="59"/>
        <v>15</v>
      </c>
      <c r="CB157" s="10">
        <v>0</v>
      </c>
      <c r="CC157" s="10">
        <f t="shared" si="78"/>
        <v>2</v>
      </c>
      <c r="CD157" s="10">
        <v>0</v>
      </c>
      <c r="CE157" s="10">
        <f t="shared" si="121"/>
        <v>1</v>
      </c>
      <c r="CF157" s="10">
        <v>0</v>
      </c>
      <c r="CG157" s="10">
        <f t="shared" si="92"/>
        <v>21</v>
      </c>
      <c r="CH157" s="10">
        <v>0</v>
      </c>
      <c r="CI157" s="10">
        <f t="shared" si="93"/>
        <v>4</v>
      </c>
      <c r="CJ157" s="10">
        <v>0</v>
      </c>
      <c r="CK157" s="10">
        <f t="shared" si="105"/>
        <v>20</v>
      </c>
      <c r="CL157" s="10">
        <v>13</v>
      </c>
      <c r="CM157" s="10">
        <f t="shared" si="94"/>
        <v>115</v>
      </c>
      <c r="CN157" s="10">
        <v>0</v>
      </c>
      <c r="CO157" s="10">
        <f t="shared" si="95"/>
        <v>0</v>
      </c>
      <c r="CP157" s="10">
        <v>0</v>
      </c>
      <c r="CQ157" s="10">
        <f t="shared" si="122"/>
        <v>0</v>
      </c>
      <c r="CR157" s="10">
        <v>1</v>
      </c>
      <c r="CS157" s="10">
        <f t="shared" si="123"/>
        <v>4</v>
      </c>
      <c r="CT157" s="10"/>
      <c r="CU157" s="10"/>
      <c r="CV157" s="10">
        <v>0</v>
      </c>
      <c r="CW157" s="10">
        <f t="shared" si="106"/>
        <v>14</v>
      </c>
      <c r="CX157" s="10"/>
      <c r="CY157" s="10"/>
      <c r="CZ157" s="10">
        <v>0</v>
      </c>
      <c r="DA157" s="10">
        <f t="shared" si="79"/>
        <v>16</v>
      </c>
      <c r="DB157" s="10"/>
      <c r="DC157" s="10"/>
      <c r="DD157" s="10">
        <v>6</v>
      </c>
      <c r="DE157" s="10">
        <f t="shared" si="67"/>
        <v>350</v>
      </c>
      <c r="DF157" s="10">
        <v>0</v>
      </c>
      <c r="DG157" s="10">
        <f t="shared" si="48"/>
        <v>6</v>
      </c>
      <c r="DH157" s="10">
        <v>0</v>
      </c>
      <c r="DI157" s="10">
        <f t="shared" si="68"/>
        <v>15</v>
      </c>
      <c r="DJ157" s="10">
        <v>0</v>
      </c>
      <c r="DK157" s="10">
        <f t="shared" si="65"/>
        <v>0</v>
      </c>
      <c r="DL157" s="10">
        <v>0</v>
      </c>
      <c r="DM157" s="10">
        <f t="shared" si="107"/>
        <v>28</v>
      </c>
      <c r="DN157" s="10">
        <v>0</v>
      </c>
      <c r="DO157" s="10">
        <f t="shared" si="60"/>
        <v>35</v>
      </c>
      <c r="DP157" s="10">
        <v>0</v>
      </c>
      <c r="DQ157" s="10">
        <f t="shared" si="96"/>
        <v>9</v>
      </c>
      <c r="DR157" s="10"/>
      <c r="DS157" s="10"/>
      <c r="DT157" s="10">
        <v>0</v>
      </c>
      <c r="DU157" s="10">
        <f t="shared" si="87"/>
        <v>20</v>
      </c>
      <c r="DV157" s="10">
        <v>0</v>
      </c>
      <c r="DW157" s="10">
        <f t="shared" si="51"/>
        <v>2</v>
      </c>
      <c r="DX157" s="10"/>
      <c r="DY157" s="10"/>
      <c r="DZ157" s="10">
        <v>0</v>
      </c>
      <c r="EA157" s="10">
        <f t="shared" si="97"/>
        <v>2</v>
      </c>
      <c r="EB157" s="10">
        <v>1</v>
      </c>
      <c r="EC157" s="10">
        <f t="shared" si="98"/>
        <v>106</v>
      </c>
      <c r="ED157" s="10">
        <v>20</v>
      </c>
      <c r="EE157" s="10">
        <f t="shared" si="63"/>
        <v>1394</v>
      </c>
      <c r="EF157" s="10">
        <v>0</v>
      </c>
      <c r="EG157" s="10">
        <f t="shared" si="99"/>
        <v>0</v>
      </c>
      <c r="EH157" s="10">
        <v>0</v>
      </c>
      <c r="EI157" s="10">
        <f t="shared" si="62"/>
        <v>7</v>
      </c>
      <c r="EJ157" s="10">
        <v>0</v>
      </c>
      <c r="EK157" s="10">
        <f t="shared" si="69"/>
        <v>1</v>
      </c>
      <c r="EL157" s="10">
        <v>0</v>
      </c>
      <c r="EM157" s="10">
        <f t="shared" si="116"/>
        <v>8</v>
      </c>
      <c r="EN157" s="10">
        <v>16</v>
      </c>
      <c r="EO157" s="10">
        <f t="shared" si="100"/>
        <v>512</v>
      </c>
      <c r="EP157" s="10">
        <v>2</v>
      </c>
      <c r="EQ157" s="10">
        <f t="shared" si="117"/>
        <v>295</v>
      </c>
      <c r="ER157" s="10">
        <v>1</v>
      </c>
      <c r="ES157" s="10">
        <f>ER157+ES156</f>
        <v>14</v>
      </c>
      <c r="ET157" s="10"/>
      <c r="EU157" s="10"/>
      <c r="EV157" s="10"/>
      <c r="EW157" s="10"/>
      <c r="EX157" s="10"/>
      <c r="EY157" s="10"/>
      <c r="EZ157" s="10"/>
      <c r="FA157" s="10"/>
      <c r="FB157" s="10"/>
      <c r="FC157" s="10"/>
      <c r="FD157" s="10"/>
      <c r="FE157" s="10"/>
      <c r="FF157" s="10">
        <v>0</v>
      </c>
      <c r="FG157" s="10">
        <f>FF157+FG156</f>
        <v>0</v>
      </c>
      <c r="FH157" s="10">
        <v>6</v>
      </c>
      <c r="FI157" s="10">
        <f t="shared" si="124"/>
        <v>11</v>
      </c>
      <c r="FJ157" s="10">
        <v>0</v>
      </c>
      <c r="FK157" s="10">
        <f t="shared" si="101"/>
        <v>36</v>
      </c>
      <c r="FL157" s="10">
        <v>10</v>
      </c>
      <c r="FM157" s="10">
        <f t="shared" si="118"/>
        <v>1318</v>
      </c>
      <c r="FN157" s="10"/>
      <c r="FO157" s="10"/>
      <c r="FP157" s="10"/>
      <c r="FQ157" s="10"/>
      <c r="FR157" s="10"/>
      <c r="FS157" s="10"/>
      <c r="FT157" s="10">
        <v>0</v>
      </c>
      <c r="FU157" s="10">
        <f t="shared" si="125"/>
        <v>3</v>
      </c>
      <c r="FV157" s="10">
        <v>0</v>
      </c>
      <c r="FW157" s="10">
        <f t="shared" si="110"/>
        <v>1</v>
      </c>
      <c r="FX157" s="10">
        <v>0</v>
      </c>
      <c r="FY157" s="10">
        <f t="shared" si="72"/>
        <v>36</v>
      </c>
      <c r="FZ157" s="10">
        <v>0</v>
      </c>
      <c r="GA157" s="10">
        <f t="shared" si="102"/>
        <v>41</v>
      </c>
      <c r="GB157" s="10">
        <v>0</v>
      </c>
      <c r="GC157" s="10">
        <f t="shared" si="73"/>
        <v>43</v>
      </c>
      <c r="GD157" s="10">
        <v>2</v>
      </c>
      <c r="GE157" s="10">
        <f t="shared" si="103"/>
        <v>52</v>
      </c>
      <c r="GF157" s="10">
        <v>1</v>
      </c>
      <c r="GG157" s="10">
        <f t="shared" si="82"/>
        <v>277</v>
      </c>
    </row>
    <row r="158" spans="1:189" ht="14.25" customHeight="1" x14ac:dyDescent="0.2">
      <c r="A158" s="115">
        <v>44121</v>
      </c>
      <c r="B158" s="10"/>
      <c r="C158" s="10">
        <f t="shared" si="53"/>
        <v>0</v>
      </c>
      <c r="D158" s="10"/>
      <c r="E158" s="10">
        <f t="shared" si="75"/>
        <v>334</v>
      </c>
      <c r="F158" s="10"/>
      <c r="G158" s="10">
        <f t="shared" si="86"/>
        <v>23</v>
      </c>
      <c r="H158" s="10"/>
      <c r="I158" s="10">
        <f t="shared" si="83"/>
        <v>190</v>
      </c>
      <c r="J158" s="10"/>
      <c r="K158" s="10">
        <f t="shared" si="76"/>
        <v>95</v>
      </c>
      <c r="L158" s="10"/>
      <c r="M158" s="10">
        <f t="shared" si="77"/>
        <v>127</v>
      </c>
      <c r="N158" s="10"/>
      <c r="O158" s="114">
        <f t="shared" si="111"/>
        <v>7</v>
      </c>
      <c r="P158" s="10"/>
      <c r="Q158" s="10">
        <f t="shared" si="54"/>
        <v>66</v>
      </c>
      <c r="R158" s="10"/>
      <c r="S158" s="10"/>
      <c r="T158" s="10"/>
      <c r="U158" s="10">
        <f t="shared" si="112"/>
        <v>8</v>
      </c>
      <c r="V158" s="10"/>
      <c r="W158" s="10">
        <f t="shared" si="113"/>
        <v>1</v>
      </c>
      <c r="X158" s="10"/>
      <c r="Y158" s="10">
        <f t="shared" si="55"/>
        <v>4</v>
      </c>
      <c r="Z158" s="10"/>
      <c r="AA158" s="10">
        <f t="shared" si="90"/>
        <v>4</v>
      </c>
      <c r="AB158" s="10"/>
      <c r="AC158" s="10">
        <f t="shared" si="104"/>
        <v>3</v>
      </c>
      <c r="AD158" s="10"/>
      <c r="AE158" s="10"/>
      <c r="AF158" s="10"/>
      <c r="AG158" s="10">
        <f t="shared" si="52"/>
        <v>38</v>
      </c>
      <c r="AH158" s="10"/>
      <c r="AI158" s="10">
        <f t="shared" si="57"/>
        <v>0</v>
      </c>
      <c r="AJ158" s="10"/>
      <c r="AK158" s="10">
        <f t="shared" si="84"/>
        <v>3</v>
      </c>
      <c r="AL158" s="10"/>
      <c r="AM158" s="10"/>
      <c r="AN158" s="10"/>
      <c r="AO158" s="10">
        <f t="shared" si="88"/>
        <v>1600</v>
      </c>
      <c r="AP158" s="10"/>
      <c r="AQ158" s="10">
        <f t="shared" si="114"/>
        <v>149</v>
      </c>
      <c r="AR158" s="10"/>
      <c r="AS158" s="10">
        <f t="shared" si="74"/>
        <v>2</v>
      </c>
      <c r="AT158" s="10"/>
      <c r="AU158" s="10">
        <f t="shared" si="64"/>
        <v>3</v>
      </c>
      <c r="AV158" s="10"/>
      <c r="AW158" s="10">
        <f t="shared" si="85"/>
        <v>22</v>
      </c>
      <c r="AX158" s="10"/>
      <c r="AY158" s="10">
        <f t="shared" si="89"/>
        <v>14</v>
      </c>
      <c r="AZ158" s="10"/>
      <c r="BA158" s="10">
        <f t="shared" si="91"/>
        <v>27</v>
      </c>
      <c r="BB158" s="10"/>
      <c r="BC158" s="10">
        <f t="shared" ref="BC158:BC170" si="126">BC157+BB158</f>
        <v>34</v>
      </c>
      <c r="BD158" s="10"/>
      <c r="BE158" s="10"/>
      <c r="BF158" s="10"/>
      <c r="BG158" s="10">
        <f t="shared" si="49"/>
        <v>10</v>
      </c>
      <c r="BH158" s="10"/>
      <c r="BI158" s="10"/>
      <c r="BJ158" s="10"/>
      <c r="BK158" s="10"/>
      <c r="BL158" s="10"/>
      <c r="BM158" s="10"/>
      <c r="BN158" s="10"/>
      <c r="BO158" s="10">
        <f t="shared" si="120"/>
        <v>1</v>
      </c>
      <c r="BP158" s="10"/>
      <c r="BQ158" s="10">
        <f t="shared" ref="BQ158:BQ170" si="127">BQ157+BP158</f>
        <v>0</v>
      </c>
      <c r="BR158" s="10"/>
      <c r="BS158" s="10">
        <f t="shared" ref="BS158:BS170" si="128">BR158+BS157</f>
        <v>0</v>
      </c>
      <c r="BT158" s="10"/>
      <c r="BU158" s="10"/>
      <c r="BV158" s="10"/>
      <c r="BW158" s="10">
        <f t="shared" si="66"/>
        <v>0</v>
      </c>
      <c r="BX158" s="10"/>
      <c r="BY158" s="10">
        <f t="shared" si="115"/>
        <v>2</v>
      </c>
      <c r="BZ158" s="10"/>
      <c r="CA158" s="10">
        <f t="shared" si="59"/>
        <v>15</v>
      </c>
      <c r="CB158" s="10"/>
      <c r="CC158" s="10">
        <f t="shared" si="78"/>
        <v>2</v>
      </c>
      <c r="CD158" s="10"/>
      <c r="CE158" s="10">
        <f t="shared" si="121"/>
        <v>1</v>
      </c>
      <c r="CF158" s="10"/>
      <c r="CG158" s="10">
        <f t="shared" si="92"/>
        <v>21</v>
      </c>
      <c r="CH158" s="10"/>
      <c r="CI158" s="10">
        <f t="shared" si="93"/>
        <v>4</v>
      </c>
      <c r="CJ158" s="10"/>
      <c r="CK158" s="10">
        <f t="shared" si="105"/>
        <v>20</v>
      </c>
      <c r="CL158" s="10"/>
      <c r="CM158" s="10">
        <f t="shared" si="94"/>
        <v>115</v>
      </c>
      <c r="CN158" s="10"/>
      <c r="CO158" s="10">
        <f t="shared" si="95"/>
        <v>0</v>
      </c>
      <c r="CP158" s="10"/>
      <c r="CQ158" s="10">
        <f t="shared" si="122"/>
        <v>0</v>
      </c>
      <c r="CR158" s="10"/>
      <c r="CS158" s="10">
        <f t="shared" si="123"/>
        <v>4</v>
      </c>
      <c r="CT158" s="10"/>
      <c r="CU158" s="10"/>
      <c r="CV158" s="10"/>
      <c r="CW158" s="10">
        <f t="shared" si="106"/>
        <v>14</v>
      </c>
      <c r="CX158" s="10"/>
      <c r="CY158" s="10"/>
      <c r="CZ158" s="10"/>
      <c r="DA158" s="10">
        <f t="shared" si="79"/>
        <v>16</v>
      </c>
      <c r="DB158" s="10"/>
      <c r="DC158" s="10"/>
      <c r="DD158" s="10"/>
      <c r="DE158" s="10">
        <f t="shared" si="67"/>
        <v>350</v>
      </c>
      <c r="DF158" s="10"/>
      <c r="DG158" s="10">
        <f t="shared" si="48"/>
        <v>6</v>
      </c>
      <c r="DH158" s="10"/>
      <c r="DI158" s="10">
        <f t="shared" si="68"/>
        <v>15</v>
      </c>
      <c r="DJ158" s="10"/>
      <c r="DK158" s="10">
        <f t="shared" si="65"/>
        <v>0</v>
      </c>
      <c r="DL158" s="10"/>
      <c r="DM158" s="10">
        <f t="shared" si="107"/>
        <v>28</v>
      </c>
      <c r="DN158" s="10"/>
      <c r="DO158" s="10">
        <f t="shared" si="60"/>
        <v>35</v>
      </c>
      <c r="DP158" s="10"/>
      <c r="DQ158" s="10">
        <f t="shared" si="96"/>
        <v>9</v>
      </c>
      <c r="DR158" s="10"/>
      <c r="DS158" s="10"/>
      <c r="DT158" s="10"/>
      <c r="DU158" s="10">
        <f t="shared" si="87"/>
        <v>20</v>
      </c>
      <c r="DV158" s="10"/>
      <c r="DW158" s="10">
        <f t="shared" si="51"/>
        <v>2</v>
      </c>
      <c r="DX158" s="10"/>
      <c r="DY158" s="10"/>
      <c r="DZ158" s="10"/>
      <c r="EA158" s="10">
        <f t="shared" si="97"/>
        <v>2</v>
      </c>
      <c r="EB158" s="10"/>
      <c r="EC158" s="10">
        <f t="shared" si="98"/>
        <v>106</v>
      </c>
      <c r="ED158" s="10"/>
      <c r="EE158" s="10">
        <f t="shared" si="63"/>
        <v>1394</v>
      </c>
      <c r="EF158" s="10"/>
      <c r="EG158" s="10">
        <f t="shared" si="99"/>
        <v>0</v>
      </c>
      <c r="EH158" s="10"/>
      <c r="EI158" s="10">
        <f t="shared" si="62"/>
        <v>7</v>
      </c>
      <c r="EJ158" s="10"/>
      <c r="EK158" s="10">
        <f t="shared" si="69"/>
        <v>1</v>
      </c>
      <c r="EL158" s="10"/>
      <c r="EM158" s="10">
        <f t="shared" si="116"/>
        <v>8</v>
      </c>
      <c r="EN158" s="10"/>
      <c r="EO158" s="10">
        <f t="shared" si="100"/>
        <v>512</v>
      </c>
      <c r="EP158" s="10"/>
      <c r="EQ158" s="10">
        <f t="shared" si="117"/>
        <v>295</v>
      </c>
      <c r="ER158" s="10"/>
      <c r="ES158" s="10">
        <f t="shared" ref="ES158:ES170" si="129">ER158+ES157</f>
        <v>14</v>
      </c>
      <c r="ET158" s="10"/>
      <c r="EU158" s="10"/>
      <c r="EV158" s="10"/>
      <c r="EW158" s="10"/>
      <c r="EX158" s="10"/>
      <c r="EY158" s="10"/>
      <c r="EZ158" s="10"/>
      <c r="FA158" s="10"/>
      <c r="FB158" s="10"/>
      <c r="FC158" s="10"/>
      <c r="FD158" s="10"/>
      <c r="FE158" s="10"/>
      <c r="FF158" s="10"/>
      <c r="FG158" s="10">
        <f t="shared" ref="FG158:FG170" si="130">FF158+FG157</f>
        <v>0</v>
      </c>
      <c r="FH158" s="10"/>
      <c r="FI158" s="10">
        <f t="shared" si="124"/>
        <v>11</v>
      </c>
      <c r="FJ158" s="10"/>
      <c r="FK158" s="10">
        <f t="shared" si="101"/>
        <v>36</v>
      </c>
      <c r="FL158" s="10"/>
      <c r="FM158" s="10">
        <f t="shared" si="118"/>
        <v>1318</v>
      </c>
      <c r="FN158" s="10"/>
      <c r="FO158" s="10"/>
      <c r="FP158" s="10"/>
      <c r="FQ158" s="10"/>
      <c r="FR158" s="10"/>
      <c r="FS158" s="10"/>
      <c r="FT158" s="10"/>
      <c r="FU158" s="10">
        <f t="shared" si="125"/>
        <v>3</v>
      </c>
      <c r="FV158" s="10"/>
      <c r="FW158" s="10">
        <f t="shared" si="110"/>
        <v>1</v>
      </c>
      <c r="FX158" s="10"/>
      <c r="FY158" s="10">
        <f t="shared" si="72"/>
        <v>36</v>
      </c>
      <c r="FZ158" s="10"/>
      <c r="GA158" s="10">
        <f t="shared" si="102"/>
        <v>41</v>
      </c>
      <c r="GB158" s="10"/>
      <c r="GC158" s="10">
        <f t="shared" si="73"/>
        <v>43</v>
      </c>
      <c r="GD158" s="10"/>
      <c r="GE158" s="10">
        <f t="shared" si="103"/>
        <v>52</v>
      </c>
      <c r="GF158" s="10"/>
      <c r="GG158" s="10">
        <f t="shared" si="82"/>
        <v>277</v>
      </c>
    </row>
    <row r="159" spans="1:189" ht="14.25" customHeight="1" x14ac:dyDescent="0.2">
      <c r="A159" s="115">
        <v>44122</v>
      </c>
      <c r="B159" s="10"/>
      <c r="C159" s="10">
        <f t="shared" si="53"/>
        <v>0</v>
      </c>
      <c r="D159" s="10"/>
      <c r="E159" s="10">
        <f t="shared" si="75"/>
        <v>334</v>
      </c>
      <c r="F159" s="10"/>
      <c r="G159" s="10">
        <f t="shared" si="86"/>
        <v>23</v>
      </c>
      <c r="H159" s="10"/>
      <c r="I159" s="10">
        <f t="shared" si="83"/>
        <v>190</v>
      </c>
      <c r="J159" s="10"/>
      <c r="K159" s="10">
        <f t="shared" si="76"/>
        <v>95</v>
      </c>
      <c r="L159" s="10"/>
      <c r="M159" s="10">
        <f t="shared" si="77"/>
        <v>127</v>
      </c>
      <c r="N159" s="10"/>
      <c r="O159" s="114">
        <f t="shared" si="111"/>
        <v>7</v>
      </c>
      <c r="P159" s="10"/>
      <c r="Q159" s="10">
        <f t="shared" si="54"/>
        <v>66</v>
      </c>
      <c r="R159" s="10"/>
      <c r="S159" s="10"/>
      <c r="T159" s="10"/>
      <c r="U159" s="10">
        <f t="shared" si="112"/>
        <v>8</v>
      </c>
      <c r="V159" s="10"/>
      <c r="W159" s="10">
        <f t="shared" si="113"/>
        <v>1</v>
      </c>
      <c r="X159" s="10"/>
      <c r="Y159" s="10">
        <f t="shared" si="55"/>
        <v>4</v>
      </c>
      <c r="Z159" s="10"/>
      <c r="AA159" s="10">
        <f t="shared" si="90"/>
        <v>4</v>
      </c>
      <c r="AB159" s="10"/>
      <c r="AC159" s="10">
        <f t="shared" si="104"/>
        <v>3</v>
      </c>
      <c r="AD159" s="10"/>
      <c r="AE159" s="10"/>
      <c r="AF159" s="10"/>
      <c r="AG159" s="10">
        <f t="shared" si="52"/>
        <v>38</v>
      </c>
      <c r="AH159" s="10"/>
      <c r="AI159" s="10">
        <f t="shared" si="57"/>
        <v>0</v>
      </c>
      <c r="AJ159" s="10"/>
      <c r="AK159" s="10">
        <f t="shared" si="84"/>
        <v>3</v>
      </c>
      <c r="AL159" s="10"/>
      <c r="AM159" s="10"/>
      <c r="AN159" s="10"/>
      <c r="AO159" s="10">
        <f t="shared" si="88"/>
        <v>1600</v>
      </c>
      <c r="AP159" s="10"/>
      <c r="AQ159" s="10">
        <f t="shared" si="114"/>
        <v>149</v>
      </c>
      <c r="AR159" s="10"/>
      <c r="AS159" s="10">
        <f t="shared" si="74"/>
        <v>2</v>
      </c>
      <c r="AT159" s="10"/>
      <c r="AU159" s="10">
        <f t="shared" si="64"/>
        <v>3</v>
      </c>
      <c r="AV159" s="10"/>
      <c r="AW159" s="10">
        <f t="shared" si="85"/>
        <v>22</v>
      </c>
      <c r="AX159" s="10"/>
      <c r="AY159" s="10">
        <f t="shared" si="89"/>
        <v>14</v>
      </c>
      <c r="AZ159" s="10"/>
      <c r="BA159" s="10">
        <f t="shared" si="91"/>
        <v>27</v>
      </c>
      <c r="BB159" s="10"/>
      <c r="BC159" s="10">
        <f t="shared" si="126"/>
        <v>34</v>
      </c>
      <c r="BD159" s="10"/>
      <c r="BE159" s="10"/>
      <c r="BF159" s="10"/>
      <c r="BG159" s="10">
        <f t="shared" si="49"/>
        <v>10</v>
      </c>
      <c r="BH159" s="10"/>
      <c r="BI159" s="10"/>
      <c r="BJ159" s="10"/>
      <c r="BK159" s="10"/>
      <c r="BL159" s="10"/>
      <c r="BM159" s="10"/>
      <c r="BN159" s="10"/>
      <c r="BO159" s="10">
        <f t="shared" si="120"/>
        <v>1</v>
      </c>
      <c r="BP159" s="10"/>
      <c r="BQ159" s="10">
        <f t="shared" si="127"/>
        <v>0</v>
      </c>
      <c r="BR159" s="10"/>
      <c r="BS159" s="10">
        <f t="shared" si="128"/>
        <v>0</v>
      </c>
      <c r="BT159" s="10"/>
      <c r="BU159" s="10"/>
      <c r="BV159" s="10"/>
      <c r="BW159" s="10">
        <f t="shared" si="66"/>
        <v>0</v>
      </c>
      <c r="BX159" s="10"/>
      <c r="BY159" s="10">
        <f t="shared" si="115"/>
        <v>2</v>
      </c>
      <c r="BZ159" s="10"/>
      <c r="CA159" s="10">
        <f t="shared" si="59"/>
        <v>15</v>
      </c>
      <c r="CB159" s="10"/>
      <c r="CC159" s="10">
        <f t="shared" si="78"/>
        <v>2</v>
      </c>
      <c r="CD159" s="10"/>
      <c r="CE159" s="10">
        <f t="shared" si="121"/>
        <v>1</v>
      </c>
      <c r="CF159" s="10"/>
      <c r="CG159" s="10">
        <f t="shared" si="92"/>
        <v>21</v>
      </c>
      <c r="CH159" s="10"/>
      <c r="CI159" s="10">
        <f t="shared" si="93"/>
        <v>4</v>
      </c>
      <c r="CJ159" s="10"/>
      <c r="CK159" s="10">
        <f t="shared" si="105"/>
        <v>20</v>
      </c>
      <c r="CL159" s="10"/>
      <c r="CM159" s="10">
        <f t="shared" si="94"/>
        <v>115</v>
      </c>
      <c r="CN159" s="10"/>
      <c r="CO159" s="10">
        <f t="shared" si="95"/>
        <v>0</v>
      </c>
      <c r="CP159" s="10"/>
      <c r="CQ159" s="10">
        <f t="shared" si="122"/>
        <v>0</v>
      </c>
      <c r="CR159" s="10"/>
      <c r="CS159" s="10">
        <f t="shared" si="123"/>
        <v>4</v>
      </c>
      <c r="CT159" s="10"/>
      <c r="CU159" s="10"/>
      <c r="CV159" s="10"/>
      <c r="CW159" s="10">
        <f t="shared" si="106"/>
        <v>14</v>
      </c>
      <c r="CX159" s="10"/>
      <c r="CY159" s="10"/>
      <c r="CZ159" s="10"/>
      <c r="DA159" s="10">
        <f t="shared" si="79"/>
        <v>16</v>
      </c>
      <c r="DB159" s="10"/>
      <c r="DC159" s="10"/>
      <c r="DD159" s="10"/>
      <c r="DE159" s="10">
        <f t="shared" si="67"/>
        <v>350</v>
      </c>
      <c r="DF159" s="10"/>
      <c r="DG159" s="10">
        <f t="shared" ref="DG159:DG170" si="131">SUM(DG158+DF159)</f>
        <v>6</v>
      </c>
      <c r="DH159" s="10"/>
      <c r="DI159" s="10">
        <f t="shared" si="68"/>
        <v>15</v>
      </c>
      <c r="DJ159" s="10"/>
      <c r="DK159" s="10">
        <f t="shared" si="65"/>
        <v>0</v>
      </c>
      <c r="DL159" s="10"/>
      <c r="DM159" s="10">
        <f t="shared" si="107"/>
        <v>28</v>
      </c>
      <c r="DN159" s="10"/>
      <c r="DO159" s="10">
        <f t="shared" si="60"/>
        <v>35</v>
      </c>
      <c r="DP159" s="10"/>
      <c r="DQ159" s="10">
        <f t="shared" si="96"/>
        <v>9</v>
      </c>
      <c r="DR159" s="10"/>
      <c r="DS159" s="10"/>
      <c r="DT159" s="10"/>
      <c r="DU159" s="10">
        <f t="shared" si="87"/>
        <v>20</v>
      </c>
      <c r="DV159" s="10"/>
      <c r="DW159" s="10">
        <f t="shared" si="51"/>
        <v>2</v>
      </c>
      <c r="DX159" s="10"/>
      <c r="DY159" s="10"/>
      <c r="DZ159" s="10"/>
      <c r="EA159" s="10">
        <f t="shared" si="97"/>
        <v>2</v>
      </c>
      <c r="EB159" s="10"/>
      <c r="EC159" s="10">
        <f t="shared" si="98"/>
        <v>106</v>
      </c>
      <c r="ED159" s="10"/>
      <c r="EE159" s="10">
        <f t="shared" si="63"/>
        <v>1394</v>
      </c>
      <c r="EF159" s="10"/>
      <c r="EG159" s="10">
        <f t="shared" si="99"/>
        <v>0</v>
      </c>
      <c r="EH159" s="10"/>
      <c r="EI159" s="10">
        <f t="shared" si="62"/>
        <v>7</v>
      </c>
      <c r="EJ159" s="10"/>
      <c r="EK159" s="10">
        <f t="shared" si="69"/>
        <v>1</v>
      </c>
      <c r="EL159" s="10"/>
      <c r="EM159" s="10">
        <f t="shared" si="116"/>
        <v>8</v>
      </c>
      <c r="EN159" s="10"/>
      <c r="EO159" s="10">
        <f t="shared" si="100"/>
        <v>512</v>
      </c>
      <c r="EP159" s="10"/>
      <c r="EQ159" s="10">
        <f t="shared" si="117"/>
        <v>295</v>
      </c>
      <c r="ER159" s="10"/>
      <c r="ES159" s="10">
        <f t="shared" si="129"/>
        <v>14</v>
      </c>
      <c r="ET159" s="10"/>
      <c r="EU159" s="10"/>
      <c r="EV159" s="10"/>
      <c r="EW159" s="10"/>
      <c r="EX159" s="10"/>
      <c r="EY159" s="10"/>
      <c r="EZ159" s="10"/>
      <c r="FA159" s="10"/>
      <c r="FB159" s="10"/>
      <c r="FC159" s="10"/>
      <c r="FD159" s="10"/>
      <c r="FE159" s="10"/>
      <c r="FF159" s="10"/>
      <c r="FG159" s="10">
        <f t="shared" si="130"/>
        <v>0</v>
      </c>
      <c r="FH159" s="10"/>
      <c r="FI159" s="10">
        <f t="shared" si="124"/>
        <v>11</v>
      </c>
      <c r="FJ159" s="10"/>
      <c r="FK159" s="10">
        <f t="shared" si="101"/>
        <v>36</v>
      </c>
      <c r="FL159" s="10"/>
      <c r="FM159" s="10">
        <f t="shared" si="118"/>
        <v>1318</v>
      </c>
      <c r="FN159" s="10"/>
      <c r="FO159" s="10"/>
      <c r="FP159" s="10"/>
      <c r="FQ159" s="10"/>
      <c r="FR159" s="10"/>
      <c r="FS159" s="10"/>
      <c r="FT159" s="10"/>
      <c r="FU159" s="10">
        <f t="shared" si="125"/>
        <v>3</v>
      </c>
      <c r="FV159" s="10"/>
      <c r="FW159" s="10">
        <f t="shared" si="110"/>
        <v>1</v>
      </c>
      <c r="FX159" s="10"/>
      <c r="FY159" s="10">
        <f t="shared" si="72"/>
        <v>36</v>
      </c>
      <c r="FZ159" s="10"/>
      <c r="GA159" s="10">
        <f t="shared" si="102"/>
        <v>41</v>
      </c>
      <c r="GB159" s="10"/>
      <c r="GC159" s="10">
        <f t="shared" si="73"/>
        <v>43</v>
      </c>
      <c r="GD159" s="10"/>
      <c r="GE159" s="10">
        <f t="shared" si="103"/>
        <v>52</v>
      </c>
      <c r="GF159" s="10"/>
      <c r="GG159" s="10">
        <f t="shared" si="82"/>
        <v>277</v>
      </c>
    </row>
    <row r="160" spans="1:189" ht="14.25" customHeight="1" x14ac:dyDescent="0.2">
      <c r="A160" s="115">
        <v>44123</v>
      </c>
      <c r="B160" s="10">
        <v>0</v>
      </c>
      <c r="C160" s="10">
        <f t="shared" si="53"/>
        <v>0</v>
      </c>
      <c r="D160" s="10">
        <v>18</v>
      </c>
      <c r="E160" s="10">
        <f t="shared" si="75"/>
        <v>352</v>
      </c>
      <c r="F160" s="10">
        <v>0</v>
      </c>
      <c r="G160" s="10">
        <f t="shared" si="86"/>
        <v>23</v>
      </c>
      <c r="H160" s="10">
        <v>1</v>
      </c>
      <c r="I160" s="10">
        <f t="shared" si="83"/>
        <v>191</v>
      </c>
      <c r="J160" s="10">
        <v>3</v>
      </c>
      <c r="K160" s="10">
        <f t="shared" si="76"/>
        <v>98</v>
      </c>
      <c r="L160" s="10">
        <v>14</v>
      </c>
      <c r="M160" s="10">
        <f t="shared" si="77"/>
        <v>141</v>
      </c>
      <c r="N160" s="10">
        <v>0</v>
      </c>
      <c r="O160" s="114">
        <f t="shared" si="111"/>
        <v>7</v>
      </c>
      <c r="P160" s="10">
        <v>0</v>
      </c>
      <c r="Q160" s="10">
        <f t="shared" si="54"/>
        <v>66</v>
      </c>
      <c r="R160" s="10"/>
      <c r="S160" s="10"/>
      <c r="T160" s="10">
        <v>0</v>
      </c>
      <c r="U160" s="10">
        <f t="shared" si="112"/>
        <v>8</v>
      </c>
      <c r="V160" s="10">
        <v>2</v>
      </c>
      <c r="W160" s="10">
        <f t="shared" si="113"/>
        <v>3</v>
      </c>
      <c r="X160" s="10">
        <v>0</v>
      </c>
      <c r="Y160" s="10">
        <f t="shared" si="55"/>
        <v>4</v>
      </c>
      <c r="Z160" s="10">
        <v>0</v>
      </c>
      <c r="AA160" s="10">
        <f t="shared" si="90"/>
        <v>4</v>
      </c>
      <c r="AB160" s="10">
        <v>0</v>
      </c>
      <c r="AC160" s="10">
        <f t="shared" si="104"/>
        <v>3</v>
      </c>
      <c r="AD160" s="10"/>
      <c r="AE160" s="10"/>
      <c r="AF160" s="10">
        <v>1</v>
      </c>
      <c r="AG160" s="10">
        <f t="shared" si="52"/>
        <v>39</v>
      </c>
      <c r="AH160" s="10">
        <v>0</v>
      </c>
      <c r="AI160" s="10">
        <f t="shared" si="57"/>
        <v>0</v>
      </c>
      <c r="AJ160" s="10">
        <v>0</v>
      </c>
      <c r="AK160" s="10">
        <f t="shared" si="84"/>
        <v>3</v>
      </c>
      <c r="AL160" s="10"/>
      <c r="AM160" s="10"/>
      <c r="AN160" s="10">
        <v>36</v>
      </c>
      <c r="AO160" s="10">
        <f t="shared" si="88"/>
        <v>1636</v>
      </c>
      <c r="AP160" s="10">
        <v>3</v>
      </c>
      <c r="AQ160" s="10">
        <f t="shared" si="114"/>
        <v>152</v>
      </c>
      <c r="AR160" s="10">
        <v>1</v>
      </c>
      <c r="AS160" s="10">
        <f t="shared" si="74"/>
        <v>3</v>
      </c>
      <c r="AT160" s="10">
        <v>0</v>
      </c>
      <c r="AU160" s="10">
        <f t="shared" si="64"/>
        <v>3</v>
      </c>
      <c r="AV160" s="10">
        <v>1</v>
      </c>
      <c r="AW160" s="10">
        <f t="shared" si="85"/>
        <v>23</v>
      </c>
      <c r="AX160" s="10">
        <v>1</v>
      </c>
      <c r="AY160" s="10">
        <f t="shared" si="89"/>
        <v>15</v>
      </c>
      <c r="AZ160" s="10">
        <v>1</v>
      </c>
      <c r="BA160" s="10">
        <f t="shared" si="91"/>
        <v>28</v>
      </c>
      <c r="BB160" s="10">
        <v>20</v>
      </c>
      <c r="BC160" s="10">
        <f t="shared" si="126"/>
        <v>54</v>
      </c>
      <c r="BD160" s="10"/>
      <c r="BE160" s="10"/>
      <c r="BF160" s="10">
        <v>1</v>
      </c>
      <c r="BG160" s="10">
        <f t="shared" si="49"/>
        <v>11</v>
      </c>
      <c r="BH160" s="10"/>
      <c r="BI160" s="10"/>
      <c r="BJ160" s="10"/>
      <c r="BK160" s="10"/>
      <c r="BL160" s="10"/>
      <c r="BM160" s="10"/>
      <c r="BN160" s="10">
        <v>1</v>
      </c>
      <c r="BO160" s="10">
        <f t="shared" si="120"/>
        <v>2</v>
      </c>
      <c r="BP160" s="10">
        <v>0</v>
      </c>
      <c r="BQ160" s="10">
        <f t="shared" si="127"/>
        <v>0</v>
      </c>
      <c r="BR160" s="10">
        <v>0</v>
      </c>
      <c r="BS160" s="10">
        <f t="shared" si="128"/>
        <v>0</v>
      </c>
      <c r="BT160" s="10"/>
      <c r="BU160" s="10"/>
      <c r="BV160" s="10">
        <v>0</v>
      </c>
      <c r="BW160" s="10">
        <f t="shared" si="66"/>
        <v>0</v>
      </c>
      <c r="BX160" s="10">
        <v>0</v>
      </c>
      <c r="BY160" s="10">
        <f t="shared" si="115"/>
        <v>2</v>
      </c>
      <c r="BZ160" s="10">
        <v>1</v>
      </c>
      <c r="CA160" s="10">
        <f t="shared" si="59"/>
        <v>16</v>
      </c>
      <c r="CB160" s="10">
        <v>0</v>
      </c>
      <c r="CC160" s="10">
        <f t="shared" si="78"/>
        <v>2</v>
      </c>
      <c r="CD160" s="10">
        <v>1</v>
      </c>
      <c r="CE160" s="10">
        <f t="shared" si="121"/>
        <v>2</v>
      </c>
      <c r="CF160" s="10">
        <v>4</v>
      </c>
      <c r="CG160" s="10">
        <f t="shared" si="92"/>
        <v>25</v>
      </c>
      <c r="CH160" s="10">
        <v>0</v>
      </c>
      <c r="CI160" s="10">
        <f t="shared" si="93"/>
        <v>4</v>
      </c>
      <c r="CJ160" s="10">
        <v>1</v>
      </c>
      <c r="CK160" s="10">
        <f t="shared" si="105"/>
        <v>21</v>
      </c>
      <c r="CL160" s="10">
        <v>64</v>
      </c>
      <c r="CM160" s="10">
        <f t="shared" si="94"/>
        <v>179</v>
      </c>
      <c r="CN160" s="10">
        <v>0</v>
      </c>
      <c r="CO160" s="10">
        <f t="shared" si="95"/>
        <v>0</v>
      </c>
      <c r="CP160" s="10">
        <v>0</v>
      </c>
      <c r="CQ160" s="10">
        <f t="shared" si="122"/>
        <v>0</v>
      </c>
      <c r="CR160" s="10">
        <v>1</v>
      </c>
      <c r="CS160" s="10">
        <f t="shared" si="123"/>
        <v>5</v>
      </c>
      <c r="CT160" s="10"/>
      <c r="CU160" s="10"/>
      <c r="CV160" s="10">
        <v>0</v>
      </c>
      <c r="CW160" s="10">
        <f t="shared" si="106"/>
        <v>14</v>
      </c>
      <c r="CX160" s="10"/>
      <c r="CY160" s="10"/>
      <c r="CZ160" s="10">
        <v>1</v>
      </c>
      <c r="DA160" s="10">
        <f t="shared" si="79"/>
        <v>17</v>
      </c>
      <c r="DB160" s="10"/>
      <c r="DC160" s="10"/>
      <c r="DD160" s="10">
        <v>18</v>
      </c>
      <c r="DE160" s="10">
        <f t="shared" si="67"/>
        <v>368</v>
      </c>
      <c r="DF160" s="10">
        <v>0</v>
      </c>
      <c r="DG160" s="10">
        <f t="shared" si="131"/>
        <v>6</v>
      </c>
      <c r="DH160" s="10">
        <v>1</v>
      </c>
      <c r="DI160" s="10">
        <f t="shared" si="68"/>
        <v>16</v>
      </c>
      <c r="DJ160" s="10">
        <v>0</v>
      </c>
      <c r="DK160" s="10">
        <f t="shared" si="65"/>
        <v>0</v>
      </c>
      <c r="DL160" s="10">
        <v>0</v>
      </c>
      <c r="DM160" s="10">
        <f t="shared" si="107"/>
        <v>28</v>
      </c>
      <c r="DN160" s="10">
        <v>2</v>
      </c>
      <c r="DO160" s="10">
        <f t="shared" si="60"/>
        <v>37</v>
      </c>
      <c r="DP160" s="10">
        <v>0</v>
      </c>
      <c r="DQ160" s="10">
        <f t="shared" si="96"/>
        <v>9</v>
      </c>
      <c r="DR160" s="10"/>
      <c r="DS160" s="10"/>
      <c r="DT160" s="10">
        <v>0</v>
      </c>
      <c r="DU160" s="10">
        <f t="shared" si="87"/>
        <v>20</v>
      </c>
      <c r="DV160" s="10">
        <v>0</v>
      </c>
      <c r="DW160" s="10">
        <f t="shared" si="51"/>
        <v>2</v>
      </c>
      <c r="DX160" s="10"/>
      <c r="DY160" s="10"/>
      <c r="DZ160" s="10">
        <v>0</v>
      </c>
      <c r="EA160" s="10">
        <f t="shared" si="97"/>
        <v>2</v>
      </c>
      <c r="EB160" s="10">
        <v>7</v>
      </c>
      <c r="EC160" s="10">
        <f t="shared" si="98"/>
        <v>113</v>
      </c>
      <c r="ED160" s="10">
        <v>36</v>
      </c>
      <c r="EE160" s="10">
        <f t="shared" si="63"/>
        <v>1430</v>
      </c>
      <c r="EF160" s="10">
        <v>0</v>
      </c>
      <c r="EG160" s="10">
        <f t="shared" si="99"/>
        <v>0</v>
      </c>
      <c r="EH160" s="10">
        <v>0</v>
      </c>
      <c r="EI160" s="10">
        <f t="shared" si="62"/>
        <v>7</v>
      </c>
      <c r="EJ160" s="10">
        <v>0</v>
      </c>
      <c r="EK160" s="10">
        <f t="shared" si="69"/>
        <v>1</v>
      </c>
      <c r="EL160" s="10">
        <v>0</v>
      </c>
      <c r="EM160" s="10">
        <f t="shared" si="116"/>
        <v>8</v>
      </c>
      <c r="EN160" s="10">
        <v>28</v>
      </c>
      <c r="EO160" s="10">
        <f t="shared" si="100"/>
        <v>540</v>
      </c>
      <c r="EP160" s="10">
        <v>18</v>
      </c>
      <c r="EQ160" s="10">
        <f t="shared" si="117"/>
        <v>313</v>
      </c>
      <c r="ER160" s="10">
        <v>13</v>
      </c>
      <c r="ES160" s="10">
        <f t="shared" si="129"/>
        <v>27</v>
      </c>
      <c r="ET160" s="10"/>
      <c r="EU160" s="10"/>
      <c r="EV160" s="10"/>
      <c r="EW160" s="10"/>
      <c r="EX160" s="10"/>
      <c r="EY160" s="10"/>
      <c r="EZ160" s="10"/>
      <c r="FA160" s="10"/>
      <c r="FB160" s="10"/>
      <c r="FC160" s="10"/>
      <c r="FD160" s="10"/>
      <c r="FE160" s="10"/>
      <c r="FF160" s="10">
        <v>0</v>
      </c>
      <c r="FG160" s="10">
        <f t="shared" si="130"/>
        <v>0</v>
      </c>
      <c r="FH160" s="10">
        <v>19</v>
      </c>
      <c r="FI160" s="10">
        <f t="shared" si="124"/>
        <v>30</v>
      </c>
      <c r="FJ160" s="10">
        <v>8</v>
      </c>
      <c r="FK160" s="10">
        <f t="shared" si="101"/>
        <v>44</v>
      </c>
      <c r="FL160" s="10">
        <v>41</v>
      </c>
      <c r="FM160" s="10">
        <f t="shared" si="118"/>
        <v>1359</v>
      </c>
      <c r="FN160" s="10"/>
      <c r="FO160" s="10"/>
      <c r="FP160" s="10"/>
      <c r="FQ160" s="10"/>
      <c r="FR160" s="10"/>
      <c r="FS160" s="10"/>
      <c r="FT160" s="10">
        <v>1</v>
      </c>
      <c r="FU160" s="10">
        <f t="shared" si="125"/>
        <v>4</v>
      </c>
      <c r="FV160" s="10">
        <v>0</v>
      </c>
      <c r="FW160" s="10">
        <f t="shared" si="110"/>
        <v>1</v>
      </c>
      <c r="FX160" s="10">
        <v>6</v>
      </c>
      <c r="FY160" s="10">
        <f t="shared" si="72"/>
        <v>42</v>
      </c>
      <c r="FZ160" s="10">
        <v>12</v>
      </c>
      <c r="GA160" s="10">
        <f t="shared" si="102"/>
        <v>53</v>
      </c>
      <c r="GB160" s="10">
        <v>0</v>
      </c>
      <c r="GC160" s="10">
        <f t="shared" si="73"/>
        <v>43</v>
      </c>
      <c r="GD160" s="10">
        <v>11</v>
      </c>
      <c r="GE160" s="10">
        <f t="shared" si="103"/>
        <v>63</v>
      </c>
      <c r="GF160" s="10">
        <v>5</v>
      </c>
      <c r="GG160" s="10">
        <f t="shared" si="82"/>
        <v>282</v>
      </c>
    </row>
    <row r="161" spans="1:189" ht="14.25" customHeight="1" x14ac:dyDescent="0.2">
      <c r="A161" s="115">
        <v>44124</v>
      </c>
      <c r="B161" s="10">
        <v>0</v>
      </c>
      <c r="C161" s="10">
        <f t="shared" si="53"/>
        <v>0</v>
      </c>
      <c r="D161" s="10">
        <v>4</v>
      </c>
      <c r="E161" s="10">
        <f t="shared" si="75"/>
        <v>356</v>
      </c>
      <c r="F161" s="10">
        <v>0</v>
      </c>
      <c r="G161" s="10">
        <f t="shared" si="86"/>
        <v>23</v>
      </c>
      <c r="H161" s="10">
        <v>1</v>
      </c>
      <c r="I161" s="10">
        <f t="shared" si="83"/>
        <v>192</v>
      </c>
      <c r="J161" s="10">
        <v>3</v>
      </c>
      <c r="K161" s="10">
        <f t="shared" si="76"/>
        <v>101</v>
      </c>
      <c r="L161" s="10">
        <v>0</v>
      </c>
      <c r="M161" s="10">
        <f t="shared" si="77"/>
        <v>141</v>
      </c>
      <c r="N161" s="10">
        <v>0</v>
      </c>
      <c r="O161" s="114">
        <f t="shared" si="111"/>
        <v>7</v>
      </c>
      <c r="P161" s="10">
        <v>0</v>
      </c>
      <c r="Q161" s="10">
        <f t="shared" si="54"/>
        <v>66</v>
      </c>
      <c r="R161" s="10"/>
      <c r="S161" s="10"/>
      <c r="T161" s="10">
        <v>0</v>
      </c>
      <c r="U161" s="10">
        <f t="shared" si="112"/>
        <v>8</v>
      </c>
      <c r="V161" s="10">
        <v>0</v>
      </c>
      <c r="W161" s="10">
        <f t="shared" si="113"/>
        <v>3</v>
      </c>
      <c r="X161" s="10">
        <v>0</v>
      </c>
      <c r="Y161" s="10">
        <f t="shared" si="55"/>
        <v>4</v>
      </c>
      <c r="Z161" s="10">
        <v>0</v>
      </c>
      <c r="AA161" s="10">
        <f t="shared" si="90"/>
        <v>4</v>
      </c>
      <c r="AB161" s="10">
        <v>0</v>
      </c>
      <c r="AC161" s="10">
        <f t="shared" si="104"/>
        <v>3</v>
      </c>
      <c r="AD161" s="10"/>
      <c r="AE161" s="10"/>
      <c r="AF161" s="10">
        <v>2</v>
      </c>
      <c r="AG161" s="10">
        <f t="shared" si="52"/>
        <v>41</v>
      </c>
      <c r="AH161" s="10">
        <v>0</v>
      </c>
      <c r="AI161" s="10">
        <f t="shared" si="57"/>
        <v>0</v>
      </c>
      <c r="AJ161" s="10">
        <v>0</v>
      </c>
      <c r="AK161" s="10">
        <f t="shared" si="84"/>
        <v>3</v>
      </c>
      <c r="AL161" s="10"/>
      <c r="AM161" s="10"/>
      <c r="AN161" s="10">
        <v>8</v>
      </c>
      <c r="AO161" s="10">
        <f t="shared" si="88"/>
        <v>1644</v>
      </c>
      <c r="AP161" s="10">
        <v>7</v>
      </c>
      <c r="AQ161" s="10">
        <f t="shared" si="114"/>
        <v>159</v>
      </c>
      <c r="AR161" s="10">
        <v>0</v>
      </c>
      <c r="AS161" s="10">
        <f t="shared" si="74"/>
        <v>3</v>
      </c>
      <c r="AT161" s="10">
        <v>0</v>
      </c>
      <c r="AU161" s="10">
        <f t="shared" si="64"/>
        <v>3</v>
      </c>
      <c r="AV161" s="10">
        <v>0</v>
      </c>
      <c r="AW161" s="10">
        <f t="shared" si="85"/>
        <v>23</v>
      </c>
      <c r="AX161" s="10">
        <v>0</v>
      </c>
      <c r="AY161" s="10">
        <f t="shared" si="89"/>
        <v>15</v>
      </c>
      <c r="AZ161" s="10">
        <v>2</v>
      </c>
      <c r="BA161" s="10">
        <f t="shared" si="91"/>
        <v>30</v>
      </c>
      <c r="BB161" s="10">
        <v>4</v>
      </c>
      <c r="BC161" s="10">
        <f t="shared" si="126"/>
        <v>58</v>
      </c>
      <c r="BD161" s="10"/>
      <c r="BE161" s="10"/>
      <c r="BF161" s="10">
        <v>0</v>
      </c>
      <c r="BG161" s="10">
        <f t="shared" si="49"/>
        <v>11</v>
      </c>
      <c r="BH161" s="10"/>
      <c r="BI161" s="10"/>
      <c r="BJ161" s="10"/>
      <c r="BK161" s="10"/>
      <c r="BL161" s="10"/>
      <c r="BM161" s="10"/>
      <c r="BN161" s="10">
        <v>0</v>
      </c>
      <c r="BO161" s="10">
        <f t="shared" si="120"/>
        <v>2</v>
      </c>
      <c r="BP161" s="10">
        <v>0</v>
      </c>
      <c r="BQ161" s="10">
        <f t="shared" si="127"/>
        <v>0</v>
      </c>
      <c r="BR161" s="10">
        <v>0</v>
      </c>
      <c r="BS161" s="10">
        <f t="shared" si="128"/>
        <v>0</v>
      </c>
      <c r="BT161" s="10"/>
      <c r="BU161" s="10"/>
      <c r="BV161" s="10">
        <v>0</v>
      </c>
      <c r="BW161" s="10">
        <f t="shared" si="66"/>
        <v>0</v>
      </c>
      <c r="BX161" s="10">
        <v>0</v>
      </c>
      <c r="BY161" s="10">
        <f t="shared" si="115"/>
        <v>2</v>
      </c>
      <c r="BZ161" s="10">
        <v>0</v>
      </c>
      <c r="CA161" s="10">
        <f t="shared" si="59"/>
        <v>16</v>
      </c>
      <c r="CB161" s="10">
        <v>0</v>
      </c>
      <c r="CC161" s="10">
        <f t="shared" si="78"/>
        <v>2</v>
      </c>
      <c r="CD161" s="10">
        <v>0</v>
      </c>
      <c r="CE161" s="10">
        <f t="shared" si="121"/>
        <v>2</v>
      </c>
      <c r="CF161" s="10">
        <v>0</v>
      </c>
      <c r="CG161" s="10">
        <f t="shared" si="92"/>
        <v>25</v>
      </c>
      <c r="CH161" s="10">
        <v>0</v>
      </c>
      <c r="CI161" s="10">
        <f t="shared" si="93"/>
        <v>4</v>
      </c>
      <c r="CJ161" s="10">
        <v>0</v>
      </c>
      <c r="CK161" s="10">
        <f t="shared" si="105"/>
        <v>21</v>
      </c>
      <c r="CL161" s="10">
        <v>4</v>
      </c>
      <c r="CM161" s="10">
        <f t="shared" si="94"/>
        <v>183</v>
      </c>
      <c r="CN161" s="10">
        <v>0</v>
      </c>
      <c r="CO161" s="10">
        <f t="shared" si="95"/>
        <v>0</v>
      </c>
      <c r="CP161" s="10">
        <v>0</v>
      </c>
      <c r="CQ161" s="10">
        <f t="shared" si="122"/>
        <v>0</v>
      </c>
      <c r="CR161" s="10">
        <v>4</v>
      </c>
      <c r="CS161" s="10">
        <f t="shared" si="123"/>
        <v>9</v>
      </c>
      <c r="CT161" s="10"/>
      <c r="CU161" s="10"/>
      <c r="CV161" s="10">
        <v>0</v>
      </c>
      <c r="CW161" s="10">
        <f t="shared" si="106"/>
        <v>14</v>
      </c>
      <c r="CX161" s="10"/>
      <c r="CY161" s="10"/>
      <c r="CZ161" s="10">
        <v>0</v>
      </c>
      <c r="DA161" s="10">
        <f t="shared" si="79"/>
        <v>17</v>
      </c>
      <c r="DB161" s="10"/>
      <c r="DC161" s="10"/>
      <c r="DD161" s="10">
        <v>7</v>
      </c>
      <c r="DE161" s="10">
        <f t="shared" si="67"/>
        <v>375</v>
      </c>
      <c r="DF161" s="10">
        <v>0</v>
      </c>
      <c r="DG161" s="10">
        <f t="shared" si="131"/>
        <v>6</v>
      </c>
      <c r="DH161" s="10">
        <v>0</v>
      </c>
      <c r="DI161" s="10">
        <f t="shared" si="68"/>
        <v>16</v>
      </c>
      <c r="DJ161" s="10">
        <v>0</v>
      </c>
      <c r="DK161" s="10">
        <f t="shared" si="65"/>
        <v>0</v>
      </c>
      <c r="DL161" s="10">
        <v>0</v>
      </c>
      <c r="DM161" s="10">
        <f t="shared" si="107"/>
        <v>28</v>
      </c>
      <c r="DN161" s="10">
        <v>2</v>
      </c>
      <c r="DO161" s="10">
        <f t="shared" si="60"/>
        <v>39</v>
      </c>
      <c r="DP161" s="10">
        <v>0</v>
      </c>
      <c r="DQ161" s="10">
        <f t="shared" si="96"/>
        <v>9</v>
      </c>
      <c r="DR161" s="10"/>
      <c r="DS161" s="10"/>
      <c r="DT161" s="10">
        <v>0</v>
      </c>
      <c r="DU161" s="10">
        <f t="shared" si="87"/>
        <v>20</v>
      </c>
      <c r="DV161" s="10">
        <v>0</v>
      </c>
      <c r="DW161" s="10">
        <f t="shared" si="51"/>
        <v>2</v>
      </c>
      <c r="DX161" s="10"/>
      <c r="DY161" s="10"/>
      <c r="DZ161" s="10">
        <v>0</v>
      </c>
      <c r="EA161" s="10">
        <f t="shared" si="97"/>
        <v>2</v>
      </c>
      <c r="EB161" s="10">
        <v>1</v>
      </c>
      <c r="EC161" s="10">
        <f t="shared" si="98"/>
        <v>114</v>
      </c>
      <c r="ED161" s="10">
        <v>3</v>
      </c>
      <c r="EE161" s="10">
        <f t="shared" si="63"/>
        <v>1433</v>
      </c>
      <c r="EF161" s="10">
        <v>0</v>
      </c>
      <c r="EG161" s="10">
        <f t="shared" si="99"/>
        <v>0</v>
      </c>
      <c r="EH161" s="10">
        <v>0</v>
      </c>
      <c r="EI161" s="10">
        <f t="shared" si="62"/>
        <v>7</v>
      </c>
      <c r="EJ161" s="10">
        <v>0</v>
      </c>
      <c r="EK161" s="10">
        <f t="shared" si="69"/>
        <v>1</v>
      </c>
      <c r="EL161" s="10">
        <v>0</v>
      </c>
      <c r="EM161" s="10">
        <f t="shared" si="116"/>
        <v>8</v>
      </c>
      <c r="EN161" s="10">
        <v>3</v>
      </c>
      <c r="EO161" s="10">
        <f t="shared" si="100"/>
        <v>543</v>
      </c>
      <c r="EP161" s="10">
        <v>2</v>
      </c>
      <c r="EQ161" s="10">
        <f t="shared" si="117"/>
        <v>315</v>
      </c>
      <c r="ER161" s="10">
        <v>1</v>
      </c>
      <c r="ES161" s="10">
        <f t="shared" si="129"/>
        <v>28</v>
      </c>
      <c r="ET161" s="10"/>
      <c r="EU161" s="10"/>
      <c r="EV161" s="10"/>
      <c r="EW161" s="10"/>
      <c r="EX161" s="10"/>
      <c r="EY161" s="10"/>
      <c r="EZ161" s="10"/>
      <c r="FA161" s="10"/>
      <c r="FB161" s="10"/>
      <c r="FC161" s="10"/>
      <c r="FD161" s="10"/>
      <c r="FE161" s="10"/>
      <c r="FF161" s="10">
        <v>0</v>
      </c>
      <c r="FG161" s="10">
        <f t="shared" si="130"/>
        <v>0</v>
      </c>
      <c r="FH161" s="10">
        <v>2</v>
      </c>
      <c r="FI161" s="10">
        <f t="shared" si="124"/>
        <v>32</v>
      </c>
      <c r="FJ161" s="10">
        <v>1</v>
      </c>
      <c r="FK161" s="10">
        <f t="shared" si="101"/>
        <v>45</v>
      </c>
      <c r="FL161" s="10">
        <v>5</v>
      </c>
      <c r="FM161" s="10">
        <f t="shared" si="118"/>
        <v>1364</v>
      </c>
      <c r="FN161" s="10"/>
      <c r="FO161" s="10"/>
      <c r="FP161" s="10"/>
      <c r="FQ161" s="10"/>
      <c r="FR161" s="10"/>
      <c r="FS161" s="10"/>
      <c r="FT161" s="10">
        <v>0</v>
      </c>
      <c r="FU161" s="10">
        <f t="shared" si="125"/>
        <v>4</v>
      </c>
      <c r="FV161" s="10">
        <v>0</v>
      </c>
      <c r="FW161" s="10">
        <f t="shared" si="110"/>
        <v>1</v>
      </c>
      <c r="FX161" s="10">
        <v>1</v>
      </c>
      <c r="FY161" s="10">
        <f t="shared" si="72"/>
        <v>43</v>
      </c>
      <c r="FZ161" s="10">
        <v>2</v>
      </c>
      <c r="GA161" s="10">
        <f t="shared" si="102"/>
        <v>55</v>
      </c>
      <c r="GB161" s="10">
        <v>0</v>
      </c>
      <c r="GC161" s="10">
        <f t="shared" si="73"/>
        <v>43</v>
      </c>
      <c r="GD161" s="10">
        <v>3</v>
      </c>
      <c r="GE161" s="10">
        <f t="shared" si="103"/>
        <v>66</v>
      </c>
      <c r="GF161" s="10">
        <v>1</v>
      </c>
      <c r="GG161" s="10">
        <f t="shared" si="82"/>
        <v>283</v>
      </c>
    </row>
    <row r="162" spans="1:189" ht="14.25" customHeight="1" x14ac:dyDescent="0.2">
      <c r="A162" s="115">
        <v>44125</v>
      </c>
      <c r="B162" s="10">
        <v>0</v>
      </c>
      <c r="C162" s="10">
        <f t="shared" si="53"/>
        <v>0</v>
      </c>
      <c r="D162" s="10">
        <v>3</v>
      </c>
      <c r="E162" s="10">
        <f t="shared" si="75"/>
        <v>359</v>
      </c>
      <c r="F162" s="10">
        <v>0</v>
      </c>
      <c r="G162" s="10">
        <f t="shared" si="86"/>
        <v>23</v>
      </c>
      <c r="H162" s="10">
        <v>3</v>
      </c>
      <c r="I162" s="10">
        <f t="shared" si="83"/>
        <v>195</v>
      </c>
      <c r="J162" s="10">
        <v>2</v>
      </c>
      <c r="K162" s="10">
        <f t="shared" si="76"/>
        <v>103</v>
      </c>
      <c r="L162" s="10">
        <v>3</v>
      </c>
      <c r="M162" s="10">
        <f t="shared" si="77"/>
        <v>144</v>
      </c>
      <c r="N162" s="10">
        <v>0</v>
      </c>
      <c r="O162" s="114">
        <f t="shared" si="111"/>
        <v>7</v>
      </c>
      <c r="P162" s="10">
        <v>0</v>
      </c>
      <c r="Q162" s="10">
        <f t="shared" si="54"/>
        <v>66</v>
      </c>
      <c r="R162" s="10"/>
      <c r="S162" s="10"/>
      <c r="T162" s="10">
        <v>0</v>
      </c>
      <c r="U162" s="10">
        <f t="shared" si="112"/>
        <v>8</v>
      </c>
      <c r="V162" s="10">
        <v>0</v>
      </c>
      <c r="W162" s="10">
        <f t="shared" si="113"/>
        <v>3</v>
      </c>
      <c r="X162" s="10">
        <v>0</v>
      </c>
      <c r="Y162" s="10">
        <f t="shared" si="55"/>
        <v>4</v>
      </c>
      <c r="Z162" s="10">
        <v>0</v>
      </c>
      <c r="AA162" s="10">
        <f t="shared" si="90"/>
        <v>4</v>
      </c>
      <c r="AB162" s="10">
        <v>0</v>
      </c>
      <c r="AC162" s="10">
        <f t="shared" si="104"/>
        <v>3</v>
      </c>
      <c r="AD162" s="10"/>
      <c r="AE162" s="10"/>
      <c r="AF162" s="10">
        <v>1</v>
      </c>
      <c r="AG162" s="10">
        <f t="shared" si="52"/>
        <v>42</v>
      </c>
      <c r="AH162" s="10">
        <v>0</v>
      </c>
      <c r="AI162" s="10">
        <f t="shared" si="57"/>
        <v>0</v>
      </c>
      <c r="AJ162" s="10">
        <v>0</v>
      </c>
      <c r="AK162" s="10">
        <f t="shared" si="84"/>
        <v>3</v>
      </c>
      <c r="AL162" s="10"/>
      <c r="AM162" s="10"/>
      <c r="AN162" s="10">
        <v>6</v>
      </c>
      <c r="AO162" s="10">
        <f t="shared" si="88"/>
        <v>1650</v>
      </c>
      <c r="AP162" s="10">
        <v>0</v>
      </c>
      <c r="AQ162" s="10">
        <f t="shared" si="114"/>
        <v>159</v>
      </c>
      <c r="AR162" s="10">
        <v>0</v>
      </c>
      <c r="AS162" s="10">
        <f t="shared" si="74"/>
        <v>3</v>
      </c>
      <c r="AT162" s="10">
        <v>0</v>
      </c>
      <c r="AU162" s="10">
        <f t="shared" si="64"/>
        <v>3</v>
      </c>
      <c r="AV162" s="10">
        <v>0</v>
      </c>
      <c r="AW162" s="10">
        <f t="shared" si="85"/>
        <v>23</v>
      </c>
      <c r="AX162" s="10">
        <v>0</v>
      </c>
      <c r="AY162" s="10">
        <f t="shared" si="89"/>
        <v>15</v>
      </c>
      <c r="AZ162" s="10">
        <v>0</v>
      </c>
      <c r="BA162" s="10">
        <f t="shared" si="91"/>
        <v>30</v>
      </c>
      <c r="BB162" s="10">
        <v>2</v>
      </c>
      <c r="BC162" s="10">
        <f t="shared" si="126"/>
        <v>60</v>
      </c>
      <c r="BD162" s="10"/>
      <c r="BE162" s="10"/>
      <c r="BF162" s="10">
        <v>0</v>
      </c>
      <c r="BG162" s="10">
        <f t="shared" si="49"/>
        <v>11</v>
      </c>
      <c r="BH162" s="10"/>
      <c r="BI162" s="10"/>
      <c r="BJ162" s="10"/>
      <c r="BK162" s="10"/>
      <c r="BL162" s="10"/>
      <c r="BM162" s="10"/>
      <c r="BN162" s="10">
        <v>0</v>
      </c>
      <c r="BO162" s="10">
        <f t="shared" si="120"/>
        <v>2</v>
      </c>
      <c r="BP162" s="10">
        <v>0</v>
      </c>
      <c r="BQ162" s="10">
        <f t="shared" si="127"/>
        <v>0</v>
      </c>
      <c r="BR162" s="10">
        <v>0</v>
      </c>
      <c r="BS162" s="10">
        <f t="shared" si="128"/>
        <v>0</v>
      </c>
      <c r="BT162" s="10"/>
      <c r="BU162" s="10"/>
      <c r="BV162" s="10">
        <v>0</v>
      </c>
      <c r="BW162" s="10">
        <f t="shared" si="66"/>
        <v>0</v>
      </c>
      <c r="BX162" s="10">
        <v>0</v>
      </c>
      <c r="BY162" s="10">
        <f t="shared" si="115"/>
        <v>2</v>
      </c>
      <c r="BZ162" s="10">
        <v>1</v>
      </c>
      <c r="CA162" s="10">
        <f t="shared" si="59"/>
        <v>17</v>
      </c>
      <c r="CB162" s="10">
        <v>0</v>
      </c>
      <c r="CC162" s="10">
        <f t="shared" si="78"/>
        <v>2</v>
      </c>
      <c r="CD162" s="10">
        <v>0</v>
      </c>
      <c r="CE162" s="10">
        <f t="shared" si="121"/>
        <v>2</v>
      </c>
      <c r="CF162" s="10">
        <v>0</v>
      </c>
      <c r="CG162" s="10">
        <f t="shared" si="92"/>
        <v>25</v>
      </c>
      <c r="CH162" s="10">
        <v>0</v>
      </c>
      <c r="CI162" s="10">
        <f t="shared" si="93"/>
        <v>4</v>
      </c>
      <c r="CJ162" s="10">
        <v>0</v>
      </c>
      <c r="CK162" s="10">
        <f t="shared" si="105"/>
        <v>21</v>
      </c>
      <c r="CL162" s="10">
        <v>6</v>
      </c>
      <c r="CM162" s="10">
        <f t="shared" si="94"/>
        <v>189</v>
      </c>
      <c r="CN162" s="10">
        <v>0</v>
      </c>
      <c r="CO162" s="10">
        <f t="shared" si="95"/>
        <v>0</v>
      </c>
      <c r="CP162" s="10">
        <v>0</v>
      </c>
      <c r="CQ162" s="10">
        <f t="shared" si="122"/>
        <v>0</v>
      </c>
      <c r="CR162" s="10">
        <v>0</v>
      </c>
      <c r="CS162" s="10">
        <f t="shared" si="123"/>
        <v>9</v>
      </c>
      <c r="CT162" s="10"/>
      <c r="CU162" s="10"/>
      <c r="CV162" s="10">
        <v>0</v>
      </c>
      <c r="CW162" s="10">
        <f t="shared" si="106"/>
        <v>14</v>
      </c>
      <c r="CX162" s="10"/>
      <c r="CY162" s="10"/>
      <c r="CZ162" s="10">
        <v>1</v>
      </c>
      <c r="DA162" s="10">
        <f t="shared" si="79"/>
        <v>18</v>
      </c>
      <c r="DB162" s="10"/>
      <c r="DC162" s="10"/>
      <c r="DD162" s="10">
        <v>1</v>
      </c>
      <c r="DE162" s="10">
        <f t="shared" si="67"/>
        <v>376</v>
      </c>
      <c r="DF162" s="10">
        <v>0</v>
      </c>
      <c r="DG162" s="10">
        <f t="shared" si="131"/>
        <v>6</v>
      </c>
      <c r="DH162" s="10">
        <v>0</v>
      </c>
      <c r="DI162" s="10">
        <f t="shared" si="68"/>
        <v>16</v>
      </c>
      <c r="DJ162" s="10">
        <v>0</v>
      </c>
      <c r="DK162" s="10">
        <f t="shared" si="65"/>
        <v>0</v>
      </c>
      <c r="DL162" s="10">
        <v>0</v>
      </c>
      <c r="DM162" s="10">
        <f t="shared" si="107"/>
        <v>28</v>
      </c>
      <c r="DN162" s="10">
        <v>1</v>
      </c>
      <c r="DO162" s="10">
        <f t="shared" si="60"/>
        <v>40</v>
      </c>
      <c r="DP162" s="10">
        <v>0</v>
      </c>
      <c r="DQ162" s="10">
        <f t="shared" si="96"/>
        <v>9</v>
      </c>
      <c r="DR162" s="10"/>
      <c r="DS162" s="10"/>
      <c r="DT162" s="10">
        <v>0</v>
      </c>
      <c r="DU162" s="10">
        <f t="shared" si="87"/>
        <v>20</v>
      </c>
      <c r="DV162" s="10">
        <v>0</v>
      </c>
      <c r="DW162" s="10">
        <f t="shared" si="51"/>
        <v>2</v>
      </c>
      <c r="DX162" s="10"/>
      <c r="DY162" s="10"/>
      <c r="DZ162" s="10">
        <v>0</v>
      </c>
      <c r="EA162" s="10">
        <f t="shared" si="97"/>
        <v>2</v>
      </c>
      <c r="EB162" s="10">
        <v>0</v>
      </c>
      <c r="EC162" s="10">
        <f t="shared" si="98"/>
        <v>114</v>
      </c>
      <c r="ED162" s="10">
        <v>9</v>
      </c>
      <c r="EE162" s="10">
        <f t="shared" si="63"/>
        <v>1442</v>
      </c>
      <c r="EF162" s="10">
        <v>0</v>
      </c>
      <c r="EG162" s="10">
        <f t="shared" si="99"/>
        <v>0</v>
      </c>
      <c r="EH162" s="10">
        <v>0</v>
      </c>
      <c r="EI162" s="10">
        <f t="shared" si="62"/>
        <v>7</v>
      </c>
      <c r="EJ162" s="10">
        <v>0</v>
      </c>
      <c r="EK162" s="10">
        <f t="shared" si="69"/>
        <v>1</v>
      </c>
      <c r="EL162" s="10">
        <v>0</v>
      </c>
      <c r="EM162" s="10">
        <f t="shared" si="116"/>
        <v>8</v>
      </c>
      <c r="EN162" s="10">
        <v>6</v>
      </c>
      <c r="EO162" s="10">
        <f t="shared" si="100"/>
        <v>549</v>
      </c>
      <c r="EP162" s="10">
        <v>5</v>
      </c>
      <c r="EQ162" s="10">
        <f t="shared" si="117"/>
        <v>320</v>
      </c>
      <c r="ER162" s="10">
        <v>0</v>
      </c>
      <c r="ES162" s="10">
        <f t="shared" si="129"/>
        <v>28</v>
      </c>
      <c r="ET162" s="10"/>
      <c r="EU162" s="10"/>
      <c r="EV162" s="10"/>
      <c r="EW162" s="10"/>
      <c r="EX162" s="10"/>
      <c r="EY162" s="10"/>
      <c r="EZ162" s="10"/>
      <c r="FA162" s="10"/>
      <c r="FB162" s="10"/>
      <c r="FC162" s="10"/>
      <c r="FD162" s="10"/>
      <c r="FE162" s="10"/>
      <c r="FF162" s="10">
        <v>0</v>
      </c>
      <c r="FG162" s="10">
        <f t="shared" si="130"/>
        <v>0</v>
      </c>
      <c r="FH162" s="10">
        <v>16</v>
      </c>
      <c r="FI162" s="10">
        <f t="shared" si="124"/>
        <v>48</v>
      </c>
      <c r="FJ162" s="10">
        <v>2</v>
      </c>
      <c r="FK162" s="10">
        <f t="shared" si="101"/>
        <v>47</v>
      </c>
      <c r="FL162" s="10">
        <v>7</v>
      </c>
      <c r="FM162" s="10">
        <f t="shared" si="118"/>
        <v>1371</v>
      </c>
      <c r="FN162" s="10"/>
      <c r="FO162" s="10"/>
      <c r="FP162" s="10"/>
      <c r="FQ162" s="10"/>
      <c r="FR162" s="10"/>
      <c r="FS162" s="10"/>
      <c r="FT162" s="10">
        <v>3</v>
      </c>
      <c r="FU162" s="10">
        <f t="shared" si="125"/>
        <v>7</v>
      </c>
      <c r="FV162" s="10">
        <v>0</v>
      </c>
      <c r="FW162" s="10">
        <f t="shared" si="110"/>
        <v>1</v>
      </c>
      <c r="FX162" s="10">
        <v>0</v>
      </c>
      <c r="FY162" s="10">
        <f t="shared" si="72"/>
        <v>43</v>
      </c>
      <c r="FZ162" s="10">
        <v>4</v>
      </c>
      <c r="GA162" s="10">
        <f t="shared" si="102"/>
        <v>59</v>
      </c>
      <c r="GB162" s="10">
        <v>1</v>
      </c>
      <c r="GC162" s="10">
        <f t="shared" si="73"/>
        <v>44</v>
      </c>
      <c r="GD162" s="10">
        <v>3</v>
      </c>
      <c r="GE162" s="10">
        <f t="shared" si="103"/>
        <v>69</v>
      </c>
      <c r="GF162" s="10">
        <v>1</v>
      </c>
      <c r="GG162" s="10">
        <f t="shared" si="82"/>
        <v>284</v>
      </c>
    </row>
    <row r="163" spans="1:189" ht="14.25" customHeight="1" x14ac:dyDescent="0.2">
      <c r="A163" s="115">
        <v>44126</v>
      </c>
      <c r="B163" s="10">
        <v>0</v>
      </c>
      <c r="C163" s="10">
        <f t="shared" si="53"/>
        <v>0</v>
      </c>
      <c r="D163" s="10">
        <v>0</v>
      </c>
      <c r="E163" s="10">
        <f t="shared" si="75"/>
        <v>359</v>
      </c>
      <c r="F163" s="10">
        <v>0</v>
      </c>
      <c r="G163" s="10">
        <f t="shared" si="86"/>
        <v>23</v>
      </c>
      <c r="H163" s="10">
        <v>0</v>
      </c>
      <c r="I163" s="10">
        <f t="shared" si="83"/>
        <v>195</v>
      </c>
      <c r="J163" s="10">
        <v>3</v>
      </c>
      <c r="K163" s="10">
        <f t="shared" si="76"/>
        <v>106</v>
      </c>
      <c r="L163" s="10">
        <v>1</v>
      </c>
      <c r="M163" s="10">
        <f t="shared" si="77"/>
        <v>145</v>
      </c>
      <c r="N163" s="10">
        <v>0</v>
      </c>
      <c r="O163" s="114">
        <f t="shared" si="111"/>
        <v>7</v>
      </c>
      <c r="P163" s="10">
        <v>0</v>
      </c>
      <c r="Q163" s="10">
        <f t="shared" si="54"/>
        <v>66</v>
      </c>
      <c r="R163" s="10"/>
      <c r="S163" s="10"/>
      <c r="T163" s="10">
        <v>1</v>
      </c>
      <c r="U163" s="10">
        <f t="shared" si="112"/>
        <v>9</v>
      </c>
      <c r="V163" s="10">
        <v>0</v>
      </c>
      <c r="W163" s="10">
        <f t="shared" si="113"/>
        <v>3</v>
      </c>
      <c r="X163" s="10">
        <v>0</v>
      </c>
      <c r="Y163" s="10">
        <f t="shared" si="55"/>
        <v>4</v>
      </c>
      <c r="Z163" s="10">
        <v>0</v>
      </c>
      <c r="AA163" s="10">
        <f t="shared" si="90"/>
        <v>4</v>
      </c>
      <c r="AB163" s="10">
        <v>0</v>
      </c>
      <c r="AC163" s="10">
        <f t="shared" si="104"/>
        <v>3</v>
      </c>
      <c r="AD163" s="10"/>
      <c r="AE163" s="10"/>
      <c r="AF163" s="10">
        <v>0</v>
      </c>
      <c r="AG163" s="10">
        <f t="shared" si="52"/>
        <v>42</v>
      </c>
      <c r="AH163" s="10">
        <v>0</v>
      </c>
      <c r="AI163" s="10">
        <f t="shared" si="57"/>
        <v>0</v>
      </c>
      <c r="AJ163" s="10">
        <v>0</v>
      </c>
      <c r="AK163" s="10">
        <f t="shared" si="84"/>
        <v>3</v>
      </c>
      <c r="AL163" s="10"/>
      <c r="AM163" s="10"/>
      <c r="AN163" s="10">
        <v>1</v>
      </c>
      <c r="AO163" s="10">
        <f t="shared" si="88"/>
        <v>1651</v>
      </c>
      <c r="AP163" s="10">
        <v>1</v>
      </c>
      <c r="AQ163" s="10">
        <f t="shared" si="114"/>
        <v>160</v>
      </c>
      <c r="AR163" s="10">
        <v>0</v>
      </c>
      <c r="AS163" s="10">
        <f t="shared" si="74"/>
        <v>3</v>
      </c>
      <c r="AT163" s="10">
        <v>0</v>
      </c>
      <c r="AU163" s="10">
        <f t="shared" si="64"/>
        <v>3</v>
      </c>
      <c r="AV163" s="10">
        <v>0</v>
      </c>
      <c r="AW163" s="10">
        <f t="shared" si="85"/>
        <v>23</v>
      </c>
      <c r="AX163" s="10">
        <v>0</v>
      </c>
      <c r="AY163" s="10">
        <f t="shared" si="89"/>
        <v>15</v>
      </c>
      <c r="AZ163" s="10">
        <v>0</v>
      </c>
      <c r="BA163" s="10">
        <f t="shared" si="91"/>
        <v>30</v>
      </c>
      <c r="BB163" s="10">
        <v>0</v>
      </c>
      <c r="BC163" s="10">
        <f t="shared" si="126"/>
        <v>60</v>
      </c>
      <c r="BD163" s="10"/>
      <c r="BE163" s="10"/>
      <c r="BF163" s="10">
        <v>0</v>
      </c>
      <c r="BG163" s="10">
        <f t="shared" si="49"/>
        <v>11</v>
      </c>
      <c r="BH163" s="10"/>
      <c r="BI163" s="10"/>
      <c r="BJ163" s="10"/>
      <c r="BK163" s="10"/>
      <c r="BL163" s="10"/>
      <c r="BM163" s="10"/>
      <c r="BN163" s="10">
        <v>0</v>
      </c>
      <c r="BO163" s="10">
        <f t="shared" si="120"/>
        <v>2</v>
      </c>
      <c r="BP163" s="10">
        <v>0</v>
      </c>
      <c r="BQ163" s="10">
        <f t="shared" si="127"/>
        <v>0</v>
      </c>
      <c r="BR163" s="10">
        <v>0</v>
      </c>
      <c r="BS163" s="10">
        <f t="shared" si="128"/>
        <v>0</v>
      </c>
      <c r="BT163" s="10"/>
      <c r="BU163" s="10"/>
      <c r="BV163" s="10">
        <v>0</v>
      </c>
      <c r="BW163" s="10">
        <f t="shared" si="66"/>
        <v>0</v>
      </c>
      <c r="BX163" s="10">
        <v>0</v>
      </c>
      <c r="BY163" s="10">
        <f t="shared" si="115"/>
        <v>2</v>
      </c>
      <c r="BZ163" s="10">
        <v>0</v>
      </c>
      <c r="CA163" s="10">
        <f t="shared" si="59"/>
        <v>17</v>
      </c>
      <c r="CB163" s="10">
        <v>0</v>
      </c>
      <c r="CC163" s="10">
        <f t="shared" si="78"/>
        <v>2</v>
      </c>
      <c r="CD163" s="10">
        <v>0</v>
      </c>
      <c r="CE163" s="10">
        <f t="shared" si="121"/>
        <v>2</v>
      </c>
      <c r="CF163" s="10">
        <v>2</v>
      </c>
      <c r="CG163" s="10">
        <f t="shared" si="92"/>
        <v>27</v>
      </c>
      <c r="CH163" s="10">
        <v>0</v>
      </c>
      <c r="CI163" s="10">
        <f t="shared" si="93"/>
        <v>4</v>
      </c>
      <c r="CJ163" s="10">
        <v>0</v>
      </c>
      <c r="CK163" s="10">
        <f t="shared" si="105"/>
        <v>21</v>
      </c>
      <c r="CL163" s="10">
        <v>4</v>
      </c>
      <c r="CM163" s="10">
        <f t="shared" si="94"/>
        <v>193</v>
      </c>
      <c r="CN163" s="10">
        <v>0</v>
      </c>
      <c r="CO163" s="10">
        <f t="shared" si="95"/>
        <v>0</v>
      </c>
      <c r="CP163" s="10">
        <v>0</v>
      </c>
      <c r="CQ163" s="10">
        <f t="shared" si="122"/>
        <v>0</v>
      </c>
      <c r="CR163" s="10">
        <v>0</v>
      </c>
      <c r="CS163" s="10">
        <f t="shared" si="123"/>
        <v>9</v>
      </c>
      <c r="CT163" s="10"/>
      <c r="CU163" s="10"/>
      <c r="CV163" s="10">
        <v>0</v>
      </c>
      <c r="CW163" s="10">
        <f t="shared" si="106"/>
        <v>14</v>
      </c>
      <c r="CX163" s="10"/>
      <c r="CY163" s="10"/>
      <c r="CZ163" s="10">
        <v>2</v>
      </c>
      <c r="DA163" s="10">
        <f t="shared" si="79"/>
        <v>20</v>
      </c>
      <c r="DB163" s="10"/>
      <c r="DC163" s="10"/>
      <c r="DD163" s="10">
        <v>0</v>
      </c>
      <c r="DE163" s="10">
        <f t="shared" si="67"/>
        <v>376</v>
      </c>
      <c r="DF163" s="10">
        <v>0</v>
      </c>
      <c r="DG163" s="10">
        <f t="shared" si="131"/>
        <v>6</v>
      </c>
      <c r="DH163" s="10">
        <v>0</v>
      </c>
      <c r="DI163" s="10">
        <f t="shared" si="68"/>
        <v>16</v>
      </c>
      <c r="DJ163" s="10">
        <v>0</v>
      </c>
      <c r="DK163" s="10">
        <f t="shared" si="65"/>
        <v>0</v>
      </c>
      <c r="DL163" s="10">
        <v>2</v>
      </c>
      <c r="DM163" s="10">
        <f t="shared" si="107"/>
        <v>30</v>
      </c>
      <c r="DN163" s="10">
        <v>0</v>
      </c>
      <c r="DO163" s="10">
        <f t="shared" si="60"/>
        <v>40</v>
      </c>
      <c r="DP163" s="10">
        <v>0</v>
      </c>
      <c r="DQ163" s="10">
        <f t="shared" si="96"/>
        <v>9</v>
      </c>
      <c r="DR163" s="10"/>
      <c r="DS163" s="10"/>
      <c r="DT163" s="10">
        <v>0</v>
      </c>
      <c r="DU163" s="10">
        <f t="shared" si="87"/>
        <v>20</v>
      </c>
      <c r="DV163" s="10">
        <v>0</v>
      </c>
      <c r="DW163" s="10">
        <f t="shared" si="51"/>
        <v>2</v>
      </c>
      <c r="DX163" s="10"/>
      <c r="DY163" s="10"/>
      <c r="DZ163" s="10">
        <v>0</v>
      </c>
      <c r="EA163" s="10">
        <f t="shared" si="97"/>
        <v>2</v>
      </c>
      <c r="EB163" s="10">
        <v>2</v>
      </c>
      <c r="EC163" s="10">
        <f t="shared" si="98"/>
        <v>116</v>
      </c>
      <c r="ED163" s="10">
        <v>2</v>
      </c>
      <c r="EE163" s="10">
        <f t="shared" si="63"/>
        <v>1444</v>
      </c>
      <c r="EF163" s="10">
        <v>0</v>
      </c>
      <c r="EG163" s="10">
        <f t="shared" si="99"/>
        <v>0</v>
      </c>
      <c r="EH163" s="10">
        <v>0</v>
      </c>
      <c r="EI163" s="10">
        <f t="shared" si="62"/>
        <v>7</v>
      </c>
      <c r="EJ163" s="10">
        <v>0</v>
      </c>
      <c r="EK163" s="10">
        <f t="shared" si="69"/>
        <v>1</v>
      </c>
      <c r="EL163" s="10">
        <v>0</v>
      </c>
      <c r="EM163" s="10">
        <f t="shared" si="116"/>
        <v>8</v>
      </c>
      <c r="EN163" s="10">
        <v>10</v>
      </c>
      <c r="EO163" s="10">
        <f t="shared" si="100"/>
        <v>559</v>
      </c>
      <c r="EP163" s="10">
        <v>2</v>
      </c>
      <c r="EQ163" s="10">
        <f t="shared" si="117"/>
        <v>322</v>
      </c>
      <c r="ER163" s="10">
        <v>2</v>
      </c>
      <c r="ES163" s="10">
        <f t="shared" si="129"/>
        <v>30</v>
      </c>
      <c r="ET163" s="10"/>
      <c r="EU163" s="10"/>
      <c r="EV163" s="10"/>
      <c r="EW163" s="10"/>
      <c r="EX163" s="10"/>
      <c r="EY163" s="10"/>
      <c r="EZ163" s="10"/>
      <c r="FA163" s="10"/>
      <c r="FB163" s="10"/>
      <c r="FC163" s="10"/>
      <c r="FD163" s="10"/>
      <c r="FE163" s="10"/>
      <c r="FF163" s="10">
        <v>0</v>
      </c>
      <c r="FG163" s="10">
        <f t="shared" si="130"/>
        <v>0</v>
      </c>
      <c r="FH163" s="10">
        <v>2</v>
      </c>
      <c r="FI163" s="10">
        <f t="shared" si="124"/>
        <v>50</v>
      </c>
      <c r="FJ163" s="10">
        <v>0</v>
      </c>
      <c r="FK163" s="10">
        <f t="shared" si="101"/>
        <v>47</v>
      </c>
      <c r="FL163" s="10">
        <v>10</v>
      </c>
      <c r="FM163" s="10">
        <f t="shared" si="118"/>
        <v>1381</v>
      </c>
      <c r="FN163" s="10"/>
      <c r="FO163" s="10"/>
      <c r="FP163" s="10"/>
      <c r="FQ163" s="10"/>
      <c r="FR163" s="10"/>
      <c r="FS163" s="10"/>
      <c r="FT163" s="10">
        <v>0</v>
      </c>
      <c r="FU163" s="10">
        <f t="shared" si="125"/>
        <v>7</v>
      </c>
      <c r="FV163" s="10">
        <v>0</v>
      </c>
      <c r="FW163" s="10">
        <f t="shared" si="110"/>
        <v>1</v>
      </c>
      <c r="FX163" s="10">
        <v>0</v>
      </c>
      <c r="FY163" s="10">
        <f t="shared" si="72"/>
        <v>43</v>
      </c>
      <c r="FZ163" s="10">
        <v>1</v>
      </c>
      <c r="GA163" s="10">
        <f t="shared" si="102"/>
        <v>60</v>
      </c>
      <c r="GB163" s="10">
        <v>0</v>
      </c>
      <c r="GC163" s="10">
        <f t="shared" si="73"/>
        <v>44</v>
      </c>
      <c r="GD163" s="10">
        <v>2</v>
      </c>
      <c r="GE163" s="10">
        <f t="shared" si="103"/>
        <v>71</v>
      </c>
      <c r="GF163" s="10">
        <v>2</v>
      </c>
      <c r="GG163" s="10">
        <f t="shared" si="82"/>
        <v>286</v>
      </c>
    </row>
    <row r="164" spans="1:189" ht="14.25" customHeight="1" x14ac:dyDescent="0.2">
      <c r="A164" s="115">
        <v>44127</v>
      </c>
      <c r="B164" s="10">
        <v>0</v>
      </c>
      <c r="C164" s="10">
        <f t="shared" si="53"/>
        <v>0</v>
      </c>
      <c r="D164" s="10">
        <v>1</v>
      </c>
      <c r="E164" s="10">
        <f t="shared" si="75"/>
        <v>360</v>
      </c>
      <c r="F164" s="10">
        <v>0</v>
      </c>
      <c r="G164" s="10">
        <f t="shared" si="86"/>
        <v>23</v>
      </c>
      <c r="H164" s="10">
        <v>0</v>
      </c>
      <c r="I164" s="10">
        <f t="shared" si="83"/>
        <v>195</v>
      </c>
      <c r="J164" s="10">
        <v>1</v>
      </c>
      <c r="K164" s="10">
        <f t="shared" si="76"/>
        <v>107</v>
      </c>
      <c r="L164" s="10">
        <v>0</v>
      </c>
      <c r="M164" s="10">
        <f t="shared" si="77"/>
        <v>145</v>
      </c>
      <c r="N164" s="10">
        <v>0</v>
      </c>
      <c r="O164" s="114">
        <f t="shared" si="111"/>
        <v>7</v>
      </c>
      <c r="P164" s="10">
        <v>0</v>
      </c>
      <c r="Q164" s="10">
        <f t="shared" si="54"/>
        <v>66</v>
      </c>
      <c r="R164" s="10"/>
      <c r="S164" s="10"/>
      <c r="T164" s="10">
        <v>0</v>
      </c>
      <c r="U164" s="10">
        <f t="shared" si="112"/>
        <v>9</v>
      </c>
      <c r="V164" s="10">
        <v>0</v>
      </c>
      <c r="W164" s="10">
        <f t="shared" si="113"/>
        <v>3</v>
      </c>
      <c r="X164" s="10">
        <v>0</v>
      </c>
      <c r="Y164" s="10">
        <f t="shared" si="55"/>
        <v>4</v>
      </c>
      <c r="Z164" s="10">
        <v>0</v>
      </c>
      <c r="AA164" s="10">
        <f t="shared" si="90"/>
        <v>4</v>
      </c>
      <c r="AB164" s="10">
        <v>0</v>
      </c>
      <c r="AC164" s="10">
        <f t="shared" si="104"/>
        <v>3</v>
      </c>
      <c r="AD164" s="10"/>
      <c r="AE164" s="10"/>
      <c r="AF164" s="10">
        <v>1</v>
      </c>
      <c r="AG164" s="10">
        <f t="shared" si="52"/>
        <v>43</v>
      </c>
      <c r="AH164" s="10">
        <v>0</v>
      </c>
      <c r="AI164" s="10">
        <f t="shared" si="57"/>
        <v>0</v>
      </c>
      <c r="AJ164" s="10">
        <v>0</v>
      </c>
      <c r="AK164" s="10">
        <f t="shared" si="84"/>
        <v>3</v>
      </c>
      <c r="AL164" s="10"/>
      <c r="AM164" s="10"/>
      <c r="AN164" s="10">
        <v>4</v>
      </c>
      <c r="AO164" s="10">
        <f t="shared" si="88"/>
        <v>1655</v>
      </c>
      <c r="AP164" s="10">
        <v>0</v>
      </c>
      <c r="AQ164" s="10">
        <f t="shared" si="114"/>
        <v>160</v>
      </c>
      <c r="AR164" s="10">
        <v>0</v>
      </c>
      <c r="AS164" s="10">
        <f t="shared" si="74"/>
        <v>3</v>
      </c>
      <c r="AT164" s="10">
        <v>0</v>
      </c>
      <c r="AU164" s="10">
        <f t="shared" si="64"/>
        <v>3</v>
      </c>
      <c r="AV164" s="10">
        <v>0</v>
      </c>
      <c r="AW164" s="10">
        <f t="shared" si="85"/>
        <v>23</v>
      </c>
      <c r="AX164" s="10">
        <v>0</v>
      </c>
      <c r="AY164" s="10">
        <f t="shared" si="89"/>
        <v>15</v>
      </c>
      <c r="AZ164" s="10">
        <v>0</v>
      </c>
      <c r="BA164" s="10">
        <f t="shared" si="91"/>
        <v>30</v>
      </c>
      <c r="BB164" s="10">
        <v>6</v>
      </c>
      <c r="BC164" s="10">
        <f t="shared" si="126"/>
        <v>66</v>
      </c>
      <c r="BD164" s="10"/>
      <c r="BE164" s="10"/>
      <c r="BF164" s="10">
        <v>0</v>
      </c>
      <c r="BG164" s="10">
        <f t="shared" si="49"/>
        <v>11</v>
      </c>
      <c r="BH164" s="10"/>
      <c r="BI164" s="10"/>
      <c r="BJ164" s="10"/>
      <c r="BK164" s="10"/>
      <c r="BL164" s="10"/>
      <c r="BM164" s="10"/>
      <c r="BN164" s="10">
        <v>0</v>
      </c>
      <c r="BO164" s="10">
        <f t="shared" si="120"/>
        <v>2</v>
      </c>
      <c r="BP164" s="10">
        <v>0</v>
      </c>
      <c r="BQ164" s="10">
        <f t="shared" si="127"/>
        <v>0</v>
      </c>
      <c r="BR164" s="10">
        <v>0</v>
      </c>
      <c r="BS164" s="10">
        <f t="shared" si="128"/>
        <v>0</v>
      </c>
      <c r="BT164" s="10"/>
      <c r="BU164" s="10"/>
      <c r="BV164" s="10">
        <v>0</v>
      </c>
      <c r="BW164" s="10">
        <f t="shared" si="66"/>
        <v>0</v>
      </c>
      <c r="BX164" s="10">
        <v>0</v>
      </c>
      <c r="BY164" s="10">
        <f t="shared" si="115"/>
        <v>2</v>
      </c>
      <c r="BZ164" s="10">
        <v>0</v>
      </c>
      <c r="CA164" s="10">
        <f t="shared" si="59"/>
        <v>17</v>
      </c>
      <c r="CB164" s="10">
        <v>0</v>
      </c>
      <c r="CC164" s="10">
        <f t="shared" si="78"/>
        <v>2</v>
      </c>
      <c r="CD164" s="10">
        <v>0</v>
      </c>
      <c r="CE164" s="10">
        <f t="shared" si="121"/>
        <v>2</v>
      </c>
      <c r="CF164" s="10">
        <v>0</v>
      </c>
      <c r="CG164" s="10">
        <f t="shared" si="92"/>
        <v>27</v>
      </c>
      <c r="CH164" s="10">
        <v>0</v>
      </c>
      <c r="CI164" s="10">
        <f t="shared" si="93"/>
        <v>4</v>
      </c>
      <c r="CJ164" s="10">
        <v>0</v>
      </c>
      <c r="CK164" s="10">
        <f t="shared" si="105"/>
        <v>21</v>
      </c>
      <c r="CL164" s="10">
        <v>3</v>
      </c>
      <c r="CM164" s="10">
        <f t="shared" si="94"/>
        <v>196</v>
      </c>
      <c r="CN164" s="10">
        <v>0</v>
      </c>
      <c r="CO164" s="10">
        <f t="shared" si="95"/>
        <v>0</v>
      </c>
      <c r="CP164" s="10">
        <v>0</v>
      </c>
      <c r="CQ164" s="10">
        <f t="shared" si="122"/>
        <v>0</v>
      </c>
      <c r="CR164" s="10">
        <v>1</v>
      </c>
      <c r="CS164" s="10">
        <f t="shared" si="123"/>
        <v>10</v>
      </c>
      <c r="CT164" s="10"/>
      <c r="CU164" s="10"/>
      <c r="CV164" s="10">
        <v>0</v>
      </c>
      <c r="CW164" s="10">
        <f t="shared" si="106"/>
        <v>14</v>
      </c>
      <c r="CX164" s="10"/>
      <c r="CY164" s="10"/>
      <c r="CZ164" s="10">
        <v>0</v>
      </c>
      <c r="DA164" s="10">
        <f t="shared" si="79"/>
        <v>20</v>
      </c>
      <c r="DB164" s="10"/>
      <c r="DC164" s="10"/>
      <c r="DD164" s="10">
        <v>2</v>
      </c>
      <c r="DE164" s="10">
        <f t="shared" si="67"/>
        <v>378</v>
      </c>
      <c r="DF164" s="10">
        <v>0</v>
      </c>
      <c r="DG164" s="10">
        <f t="shared" si="131"/>
        <v>6</v>
      </c>
      <c r="DH164" s="10">
        <v>0</v>
      </c>
      <c r="DI164" s="10">
        <f t="shared" si="68"/>
        <v>16</v>
      </c>
      <c r="DJ164" s="10">
        <v>0</v>
      </c>
      <c r="DK164" s="10">
        <f t="shared" si="65"/>
        <v>0</v>
      </c>
      <c r="DL164" s="10">
        <v>1</v>
      </c>
      <c r="DM164" s="10">
        <f t="shared" si="107"/>
        <v>31</v>
      </c>
      <c r="DN164" s="10">
        <v>0</v>
      </c>
      <c r="DO164" s="10">
        <f t="shared" si="60"/>
        <v>40</v>
      </c>
      <c r="DP164" s="10">
        <v>0</v>
      </c>
      <c r="DQ164" s="10">
        <f t="shared" si="96"/>
        <v>9</v>
      </c>
      <c r="DR164" s="10"/>
      <c r="DS164" s="10"/>
      <c r="DT164" s="10">
        <v>0</v>
      </c>
      <c r="DU164" s="10">
        <f t="shared" si="87"/>
        <v>20</v>
      </c>
      <c r="DV164" s="10">
        <v>0</v>
      </c>
      <c r="DW164" s="10">
        <f t="shared" si="51"/>
        <v>2</v>
      </c>
      <c r="DX164" s="10"/>
      <c r="DY164" s="10"/>
      <c r="DZ164" s="10">
        <v>0</v>
      </c>
      <c r="EA164" s="10">
        <f t="shared" si="97"/>
        <v>2</v>
      </c>
      <c r="EB164" s="10">
        <v>2</v>
      </c>
      <c r="EC164" s="10">
        <f t="shared" si="98"/>
        <v>118</v>
      </c>
      <c r="ED164" s="10">
        <v>14</v>
      </c>
      <c r="EE164" s="10">
        <f t="shared" si="63"/>
        <v>1458</v>
      </c>
      <c r="EF164" s="10">
        <v>0</v>
      </c>
      <c r="EG164" s="10">
        <f t="shared" si="99"/>
        <v>0</v>
      </c>
      <c r="EH164" s="10">
        <v>0</v>
      </c>
      <c r="EI164" s="10">
        <f t="shared" si="62"/>
        <v>7</v>
      </c>
      <c r="EJ164" s="10">
        <v>0</v>
      </c>
      <c r="EK164" s="10">
        <f t="shared" si="69"/>
        <v>1</v>
      </c>
      <c r="EL164" s="10">
        <v>0</v>
      </c>
      <c r="EM164" s="10">
        <f t="shared" si="116"/>
        <v>8</v>
      </c>
      <c r="EN164" s="10">
        <v>3</v>
      </c>
      <c r="EO164" s="10">
        <f t="shared" si="100"/>
        <v>562</v>
      </c>
      <c r="EP164" s="10">
        <v>4</v>
      </c>
      <c r="EQ164" s="10">
        <f t="shared" si="117"/>
        <v>326</v>
      </c>
      <c r="ER164" s="10">
        <v>1</v>
      </c>
      <c r="ES164" s="10">
        <f t="shared" si="129"/>
        <v>31</v>
      </c>
      <c r="ET164" s="10"/>
      <c r="EU164" s="10"/>
      <c r="EV164" s="10"/>
      <c r="EW164" s="10"/>
      <c r="EX164" s="10"/>
      <c r="EY164" s="10"/>
      <c r="EZ164" s="10"/>
      <c r="FA164" s="10"/>
      <c r="FB164" s="10"/>
      <c r="FC164" s="10"/>
      <c r="FD164" s="10"/>
      <c r="FE164" s="10"/>
      <c r="FF164" s="10">
        <v>0</v>
      </c>
      <c r="FG164" s="10">
        <f t="shared" si="130"/>
        <v>0</v>
      </c>
      <c r="FH164" s="10">
        <v>11</v>
      </c>
      <c r="FI164" s="10">
        <f t="shared" si="124"/>
        <v>61</v>
      </c>
      <c r="FJ164" s="10">
        <v>1</v>
      </c>
      <c r="FK164" s="10">
        <f t="shared" si="101"/>
        <v>48</v>
      </c>
      <c r="FL164" s="10">
        <v>4</v>
      </c>
      <c r="FM164" s="10">
        <f t="shared" si="118"/>
        <v>1385</v>
      </c>
      <c r="FN164" s="10"/>
      <c r="FO164" s="10"/>
      <c r="FP164" s="10"/>
      <c r="FQ164" s="10"/>
      <c r="FR164" s="10"/>
      <c r="FS164" s="10"/>
      <c r="FT164" s="10">
        <v>0</v>
      </c>
      <c r="FU164" s="10">
        <f t="shared" si="125"/>
        <v>7</v>
      </c>
      <c r="FV164" s="10">
        <v>0</v>
      </c>
      <c r="FW164" s="10">
        <f t="shared" si="110"/>
        <v>1</v>
      </c>
      <c r="FX164" s="10">
        <v>0</v>
      </c>
      <c r="FY164" s="10">
        <f t="shared" si="72"/>
        <v>43</v>
      </c>
      <c r="FZ164" s="134">
        <v>6</v>
      </c>
      <c r="GA164" s="10">
        <f t="shared" si="102"/>
        <v>66</v>
      </c>
      <c r="GB164" s="134">
        <v>0</v>
      </c>
      <c r="GC164" s="10">
        <f t="shared" si="73"/>
        <v>44</v>
      </c>
      <c r="GD164" s="10">
        <v>6</v>
      </c>
      <c r="GE164" s="10">
        <f t="shared" si="103"/>
        <v>77</v>
      </c>
      <c r="GF164" s="10">
        <v>5</v>
      </c>
      <c r="GG164" s="10">
        <f t="shared" si="82"/>
        <v>291</v>
      </c>
    </row>
    <row r="165" spans="1:189" ht="14.25" customHeight="1" x14ac:dyDescent="0.2">
      <c r="A165" s="115">
        <v>44128</v>
      </c>
      <c r="B165" s="10"/>
      <c r="C165" s="10">
        <f t="shared" si="53"/>
        <v>0</v>
      </c>
      <c r="D165" s="10"/>
      <c r="E165" s="10">
        <f t="shared" si="75"/>
        <v>360</v>
      </c>
      <c r="F165" s="10"/>
      <c r="G165" s="10">
        <f t="shared" si="86"/>
        <v>23</v>
      </c>
      <c r="H165" s="10"/>
      <c r="I165" s="10">
        <f t="shared" si="83"/>
        <v>195</v>
      </c>
      <c r="J165" s="10"/>
      <c r="K165" s="10">
        <f t="shared" si="76"/>
        <v>107</v>
      </c>
      <c r="L165" s="10"/>
      <c r="M165" s="10">
        <f t="shared" si="77"/>
        <v>145</v>
      </c>
      <c r="N165" s="10"/>
      <c r="O165" s="114">
        <f t="shared" si="111"/>
        <v>7</v>
      </c>
      <c r="P165" s="10"/>
      <c r="Q165" s="10">
        <f t="shared" si="54"/>
        <v>66</v>
      </c>
      <c r="R165" s="10"/>
      <c r="S165" s="10"/>
      <c r="T165" s="10"/>
      <c r="U165" s="10">
        <f t="shared" si="112"/>
        <v>9</v>
      </c>
      <c r="V165" s="10"/>
      <c r="W165" s="10">
        <f t="shared" si="113"/>
        <v>3</v>
      </c>
      <c r="X165" s="10"/>
      <c r="Y165" s="10">
        <f t="shared" si="55"/>
        <v>4</v>
      </c>
      <c r="Z165" s="10"/>
      <c r="AA165" s="10">
        <f t="shared" si="90"/>
        <v>4</v>
      </c>
      <c r="AB165" s="10"/>
      <c r="AC165" s="10">
        <f t="shared" si="104"/>
        <v>3</v>
      </c>
      <c r="AD165" s="10"/>
      <c r="AE165" s="10"/>
      <c r="AF165" s="10"/>
      <c r="AG165" s="10">
        <f t="shared" ref="AG165:AG192" si="132">SUM(AG164,AF165)</f>
        <v>43</v>
      </c>
      <c r="AH165" s="10"/>
      <c r="AI165" s="10">
        <f t="shared" si="57"/>
        <v>0</v>
      </c>
      <c r="AJ165" s="10"/>
      <c r="AK165" s="10">
        <f t="shared" si="84"/>
        <v>3</v>
      </c>
      <c r="AL165" s="10"/>
      <c r="AM165" s="10"/>
      <c r="AN165" s="10"/>
      <c r="AO165" s="10">
        <f t="shared" si="88"/>
        <v>1655</v>
      </c>
      <c r="AP165" s="10"/>
      <c r="AQ165" s="10">
        <f t="shared" si="114"/>
        <v>160</v>
      </c>
      <c r="AR165" s="10"/>
      <c r="AS165" s="10">
        <f t="shared" si="74"/>
        <v>3</v>
      </c>
      <c r="AT165" s="10"/>
      <c r="AU165" s="10">
        <f t="shared" si="64"/>
        <v>3</v>
      </c>
      <c r="AV165" s="10"/>
      <c r="AW165" s="10">
        <f t="shared" si="85"/>
        <v>23</v>
      </c>
      <c r="AX165" s="10"/>
      <c r="AY165" s="10">
        <f t="shared" si="89"/>
        <v>15</v>
      </c>
      <c r="AZ165" s="10"/>
      <c r="BA165" s="10">
        <f t="shared" si="91"/>
        <v>30</v>
      </c>
      <c r="BB165" s="10"/>
      <c r="BC165" s="10">
        <f t="shared" si="126"/>
        <v>66</v>
      </c>
      <c r="BD165" s="10"/>
      <c r="BE165" s="10"/>
      <c r="BF165" s="10"/>
      <c r="BG165" s="10">
        <f t="shared" ref="BG165:BG170" si="133">SUM(BG164,BF165)</f>
        <v>11</v>
      </c>
      <c r="BH165" s="10"/>
      <c r="BI165" s="10"/>
      <c r="BJ165" s="10"/>
      <c r="BK165" s="10"/>
      <c r="BL165" s="10"/>
      <c r="BM165" s="10"/>
      <c r="BN165" s="10"/>
      <c r="BO165" s="10">
        <f t="shared" si="120"/>
        <v>2</v>
      </c>
      <c r="BP165" s="10"/>
      <c r="BQ165" s="10">
        <f t="shared" si="127"/>
        <v>0</v>
      </c>
      <c r="BR165" s="10"/>
      <c r="BS165" s="10">
        <f t="shared" si="128"/>
        <v>0</v>
      </c>
      <c r="BT165" s="10"/>
      <c r="BU165" s="10"/>
      <c r="BV165" s="10"/>
      <c r="BW165" s="10">
        <f t="shared" si="66"/>
        <v>0</v>
      </c>
      <c r="BX165" s="10"/>
      <c r="BY165" s="10">
        <f t="shared" si="115"/>
        <v>2</v>
      </c>
      <c r="BZ165" s="10"/>
      <c r="CA165" s="10">
        <f t="shared" si="59"/>
        <v>17</v>
      </c>
      <c r="CB165" s="10"/>
      <c r="CC165" s="10">
        <f t="shared" si="78"/>
        <v>2</v>
      </c>
      <c r="CD165" s="10"/>
      <c r="CE165" s="10">
        <f t="shared" si="121"/>
        <v>2</v>
      </c>
      <c r="CF165" s="10"/>
      <c r="CG165" s="10">
        <f t="shared" si="92"/>
        <v>27</v>
      </c>
      <c r="CH165" s="10"/>
      <c r="CI165" s="10">
        <f t="shared" si="93"/>
        <v>4</v>
      </c>
      <c r="CJ165" s="10"/>
      <c r="CK165" s="10">
        <f t="shared" si="105"/>
        <v>21</v>
      </c>
      <c r="CL165" s="10"/>
      <c r="CM165" s="10">
        <f t="shared" si="94"/>
        <v>196</v>
      </c>
      <c r="CN165" s="10"/>
      <c r="CO165" s="10">
        <f t="shared" si="95"/>
        <v>0</v>
      </c>
      <c r="CP165" s="10"/>
      <c r="CQ165" s="10">
        <f t="shared" si="122"/>
        <v>0</v>
      </c>
      <c r="CR165" s="10"/>
      <c r="CS165" s="10">
        <f t="shared" si="123"/>
        <v>10</v>
      </c>
      <c r="CT165" s="10"/>
      <c r="CU165" s="10"/>
      <c r="CV165" s="10"/>
      <c r="CW165" s="10">
        <f t="shared" si="106"/>
        <v>14</v>
      </c>
      <c r="CX165" s="10"/>
      <c r="CY165" s="10"/>
      <c r="CZ165" s="10"/>
      <c r="DA165" s="10">
        <f t="shared" si="79"/>
        <v>20</v>
      </c>
      <c r="DB165" s="10"/>
      <c r="DC165" s="10"/>
      <c r="DD165" s="10"/>
      <c r="DE165" s="10">
        <f t="shared" si="67"/>
        <v>378</v>
      </c>
      <c r="DF165" s="10"/>
      <c r="DG165" s="10">
        <f t="shared" si="131"/>
        <v>6</v>
      </c>
      <c r="DH165" s="10"/>
      <c r="DI165" s="10">
        <f t="shared" si="68"/>
        <v>16</v>
      </c>
      <c r="DJ165" s="10"/>
      <c r="DK165" s="10">
        <f t="shared" si="65"/>
        <v>0</v>
      </c>
      <c r="DL165" s="10"/>
      <c r="DM165" s="10">
        <f t="shared" si="107"/>
        <v>31</v>
      </c>
      <c r="DN165" s="10"/>
      <c r="DO165" s="10">
        <f t="shared" si="60"/>
        <v>40</v>
      </c>
      <c r="DP165" s="10"/>
      <c r="DQ165" s="10">
        <f t="shared" si="96"/>
        <v>9</v>
      </c>
      <c r="DR165" s="10"/>
      <c r="DS165" s="10"/>
      <c r="DT165" s="10"/>
      <c r="DU165" s="10">
        <f t="shared" si="87"/>
        <v>20</v>
      </c>
      <c r="DV165" s="10"/>
      <c r="DW165" s="10">
        <f t="shared" ref="DW165:DW170" si="134">DW164+DV165</f>
        <v>2</v>
      </c>
      <c r="DX165" s="10"/>
      <c r="DY165" s="10"/>
      <c r="DZ165" s="10"/>
      <c r="EA165" s="10">
        <f t="shared" si="97"/>
        <v>2</v>
      </c>
      <c r="EB165" s="10"/>
      <c r="EC165" s="10">
        <f t="shared" si="98"/>
        <v>118</v>
      </c>
      <c r="ED165" s="10"/>
      <c r="EE165" s="10">
        <f t="shared" si="63"/>
        <v>1458</v>
      </c>
      <c r="EF165" s="10"/>
      <c r="EG165" s="10">
        <f t="shared" si="99"/>
        <v>0</v>
      </c>
      <c r="EH165" s="10"/>
      <c r="EI165" s="10">
        <f t="shared" si="62"/>
        <v>7</v>
      </c>
      <c r="EJ165" s="10"/>
      <c r="EK165" s="10">
        <f t="shared" si="69"/>
        <v>1</v>
      </c>
      <c r="EL165" s="10"/>
      <c r="EM165" s="10">
        <f t="shared" si="116"/>
        <v>8</v>
      </c>
      <c r="EN165" s="10"/>
      <c r="EO165" s="10">
        <f t="shared" si="100"/>
        <v>562</v>
      </c>
      <c r="EP165" s="10"/>
      <c r="EQ165" s="10">
        <f t="shared" si="117"/>
        <v>326</v>
      </c>
      <c r="ER165" s="10"/>
      <c r="ES165" s="10">
        <f t="shared" si="129"/>
        <v>31</v>
      </c>
      <c r="ET165" s="10"/>
      <c r="EU165" s="10"/>
      <c r="EV165" s="10"/>
      <c r="EW165" s="10"/>
      <c r="EX165" s="10"/>
      <c r="EY165" s="10"/>
      <c r="EZ165" s="10"/>
      <c r="FA165" s="10"/>
      <c r="FB165" s="10"/>
      <c r="FC165" s="10"/>
      <c r="FD165" s="10"/>
      <c r="FE165" s="10"/>
      <c r="FF165" s="10"/>
      <c r="FG165" s="10">
        <f t="shared" si="130"/>
        <v>0</v>
      </c>
      <c r="FH165" s="10"/>
      <c r="FI165" s="10">
        <f t="shared" si="124"/>
        <v>61</v>
      </c>
      <c r="FJ165" s="10"/>
      <c r="FK165" s="10">
        <f t="shared" si="101"/>
        <v>48</v>
      </c>
      <c r="FL165" s="10"/>
      <c r="FM165" s="10">
        <f t="shared" si="118"/>
        <v>1385</v>
      </c>
      <c r="FN165" s="10"/>
      <c r="FO165" s="10"/>
      <c r="FP165" s="10"/>
      <c r="FQ165" s="10"/>
      <c r="FR165" s="10"/>
      <c r="FS165" s="10"/>
      <c r="FT165" s="10"/>
      <c r="FU165" s="10">
        <f t="shared" si="125"/>
        <v>7</v>
      </c>
      <c r="FV165" s="10"/>
      <c r="FW165" s="10">
        <f t="shared" si="110"/>
        <v>1</v>
      </c>
      <c r="FX165" s="10"/>
      <c r="FY165" s="10">
        <f t="shared" si="72"/>
        <v>43</v>
      </c>
      <c r="FZ165" s="10"/>
      <c r="GA165" s="10">
        <f t="shared" si="102"/>
        <v>66</v>
      </c>
      <c r="GB165" s="10"/>
      <c r="GC165" s="10">
        <f t="shared" si="73"/>
        <v>44</v>
      </c>
      <c r="GD165" s="10"/>
      <c r="GE165" s="10">
        <f t="shared" si="103"/>
        <v>77</v>
      </c>
      <c r="GF165" s="10"/>
      <c r="GG165" s="10">
        <f t="shared" si="82"/>
        <v>291</v>
      </c>
    </row>
    <row r="166" spans="1:189" ht="14.25" customHeight="1" x14ac:dyDescent="0.2">
      <c r="A166" s="115">
        <v>44129</v>
      </c>
      <c r="B166" s="10"/>
      <c r="C166" s="10">
        <f t="shared" ref="C166:C210" si="135">SUM(C165,B166)</f>
        <v>0</v>
      </c>
      <c r="D166" s="10"/>
      <c r="E166" s="10">
        <f t="shared" si="75"/>
        <v>360</v>
      </c>
      <c r="F166" s="10"/>
      <c r="G166" s="10">
        <f t="shared" si="86"/>
        <v>23</v>
      </c>
      <c r="H166" s="10"/>
      <c r="I166" s="10">
        <f t="shared" si="83"/>
        <v>195</v>
      </c>
      <c r="J166" s="10"/>
      <c r="K166" s="10">
        <f t="shared" si="76"/>
        <v>107</v>
      </c>
      <c r="L166" s="10"/>
      <c r="M166" s="10">
        <f t="shared" si="77"/>
        <v>145</v>
      </c>
      <c r="N166" s="10"/>
      <c r="O166" s="114">
        <f t="shared" si="111"/>
        <v>7</v>
      </c>
      <c r="P166" s="10"/>
      <c r="Q166" s="10">
        <f t="shared" ref="Q166:Q170" si="136">SUM(Q165,P166)</f>
        <v>66</v>
      </c>
      <c r="R166" s="10"/>
      <c r="S166" s="10"/>
      <c r="T166" s="10"/>
      <c r="U166" s="10">
        <f t="shared" si="112"/>
        <v>9</v>
      </c>
      <c r="V166" s="10"/>
      <c r="W166" s="10">
        <f t="shared" si="113"/>
        <v>3</v>
      </c>
      <c r="X166" s="10"/>
      <c r="Y166" s="10">
        <f t="shared" ref="Y166:Y170" si="137">SUM(Y165,X166)</f>
        <v>4</v>
      </c>
      <c r="Z166" s="10"/>
      <c r="AA166" s="10">
        <f t="shared" si="90"/>
        <v>4</v>
      </c>
      <c r="AB166" s="10"/>
      <c r="AC166" s="10">
        <f t="shared" si="104"/>
        <v>3</v>
      </c>
      <c r="AD166" s="10"/>
      <c r="AE166" s="10"/>
      <c r="AF166" s="10"/>
      <c r="AG166" s="10">
        <f t="shared" si="132"/>
        <v>43</v>
      </c>
      <c r="AH166" s="10"/>
      <c r="AI166" s="10">
        <f t="shared" ref="AI166:AI170" si="138">SUM(AI165,AH166)</f>
        <v>0</v>
      </c>
      <c r="AJ166" s="10"/>
      <c r="AK166" s="10">
        <f t="shared" si="84"/>
        <v>3</v>
      </c>
      <c r="AL166" s="10"/>
      <c r="AM166" s="10"/>
      <c r="AN166" s="10"/>
      <c r="AO166" s="10">
        <f t="shared" si="88"/>
        <v>1655</v>
      </c>
      <c r="AP166" s="10"/>
      <c r="AQ166" s="10">
        <f t="shared" si="114"/>
        <v>160</v>
      </c>
      <c r="AR166" s="10"/>
      <c r="AS166" s="10">
        <f t="shared" si="74"/>
        <v>3</v>
      </c>
      <c r="AT166" s="10"/>
      <c r="AU166" s="10">
        <f t="shared" si="64"/>
        <v>3</v>
      </c>
      <c r="AV166" s="10"/>
      <c r="AW166" s="10">
        <f t="shared" si="85"/>
        <v>23</v>
      </c>
      <c r="AX166" s="10"/>
      <c r="AY166" s="10">
        <f t="shared" si="89"/>
        <v>15</v>
      </c>
      <c r="AZ166" s="10"/>
      <c r="BA166" s="10">
        <f t="shared" si="91"/>
        <v>30</v>
      </c>
      <c r="BB166" s="10"/>
      <c r="BC166" s="10">
        <f t="shared" si="126"/>
        <v>66</v>
      </c>
      <c r="BD166" s="10"/>
      <c r="BE166" s="10"/>
      <c r="BF166" s="10"/>
      <c r="BG166" s="10">
        <f t="shared" si="133"/>
        <v>11</v>
      </c>
      <c r="BH166" s="10"/>
      <c r="BI166" s="10"/>
      <c r="BJ166" s="10"/>
      <c r="BK166" s="10"/>
      <c r="BL166" s="10"/>
      <c r="BM166" s="10"/>
      <c r="BN166" s="10"/>
      <c r="BO166" s="10">
        <f t="shared" si="120"/>
        <v>2</v>
      </c>
      <c r="BP166" s="10"/>
      <c r="BQ166" s="10">
        <f t="shared" si="127"/>
        <v>0</v>
      </c>
      <c r="BR166" s="10"/>
      <c r="BS166" s="10">
        <f t="shared" si="128"/>
        <v>0</v>
      </c>
      <c r="BT166" s="10"/>
      <c r="BU166" s="10"/>
      <c r="BV166" s="10"/>
      <c r="BW166" s="10">
        <f t="shared" si="66"/>
        <v>0</v>
      </c>
      <c r="BX166" s="10"/>
      <c r="BY166" s="10">
        <f t="shared" si="115"/>
        <v>2</v>
      </c>
      <c r="BZ166" s="10"/>
      <c r="CA166" s="10">
        <f t="shared" ref="CA166:CA170" si="139">CA165+BZ166</f>
        <v>17</v>
      </c>
      <c r="CB166" s="10"/>
      <c r="CC166" s="10">
        <f t="shared" si="78"/>
        <v>2</v>
      </c>
      <c r="CD166" s="10"/>
      <c r="CE166" s="10">
        <f t="shared" si="121"/>
        <v>2</v>
      </c>
      <c r="CF166" s="10"/>
      <c r="CG166" s="10">
        <f t="shared" si="92"/>
        <v>27</v>
      </c>
      <c r="CH166" s="10"/>
      <c r="CI166" s="10">
        <f t="shared" si="93"/>
        <v>4</v>
      </c>
      <c r="CJ166" s="10"/>
      <c r="CK166" s="10">
        <f t="shared" si="105"/>
        <v>21</v>
      </c>
      <c r="CL166" s="10"/>
      <c r="CM166" s="10">
        <f t="shared" si="94"/>
        <v>196</v>
      </c>
      <c r="CN166" s="10"/>
      <c r="CO166" s="10">
        <f t="shared" si="95"/>
        <v>0</v>
      </c>
      <c r="CP166" s="10"/>
      <c r="CQ166" s="10">
        <f t="shared" si="122"/>
        <v>0</v>
      </c>
      <c r="CR166" s="10"/>
      <c r="CS166" s="10">
        <f t="shared" si="123"/>
        <v>10</v>
      </c>
      <c r="CT166" s="10"/>
      <c r="CU166" s="10"/>
      <c r="CV166" s="10"/>
      <c r="CW166" s="10">
        <f t="shared" si="106"/>
        <v>14</v>
      </c>
      <c r="CX166" s="10"/>
      <c r="CY166" s="10"/>
      <c r="CZ166" s="10"/>
      <c r="DA166" s="10">
        <f t="shared" si="79"/>
        <v>20</v>
      </c>
      <c r="DB166" s="10"/>
      <c r="DC166" s="10"/>
      <c r="DD166" s="10"/>
      <c r="DE166" s="10">
        <f t="shared" si="67"/>
        <v>378</v>
      </c>
      <c r="DF166" s="10"/>
      <c r="DG166" s="10">
        <f t="shared" si="131"/>
        <v>6</v>
      </c>
      <c r="DH166" s="10"/>
      <c r="DI166" s="10">
        <f t="shared" si="68"/>
        <v>16</v>
      </c>
      <c r="DJ166" s="10"/>
      <c r="DK166" s="10">
        <f t="shared" si="65"/>
        <v>0</v>
      </c>
      <c r="DL166" s="10"/>
      <c r="DM166" s="10">
        <f t="shared" si="107"/>
        <v>31</v>
      </c>
      <c r="DN166" s="10"/>
      <c r="DO166" s="10">
        <f t="shared" ref="DO166:DO170" si="140">SUM(DO165,DN166)</f>
        <v>40</v>
      </c>
      <c r="DP166" s="10"/>
      <c r="DQ166" s="10">
        <f t="shared" si="96"/>
        <v>9</v>
      </c>
      <c r="DR166" s="10"/>
      <c r="DS166" s="10"/>
      <c r="DT166" s="10"/>
      <c r="DU166" s="10">
        <f t="shared" si="87"/>
        <v>20</v>
      </c>
      <c r="DV166" s="10"/>
      <c r="DW166" s="10">
        <f t="shared" si="134"/>
        <v>2</v>
      </c>
      <c r="DX166" s="10"/>
      <c r="DY166" s="10"/>
      <c r="DZ166" s="10"/>
      <c r="EA166" s="10">
        <f t="shared" si="97"/>
        <v>2</v>
      </c>
      <c r="EB166" s="10"/>
      <c r="EC166" s="10">
        <f t="shared" si="98"/>
        <v>118</v>
      </c>
      <c r="ED166" s="10"/>
      <c r="EE166" s="10">
        <f t="shared" si="63"/>
        <v>1458</v>
      </c>
      <c r="EF166" s="10"/>
      <c r="EG166" s="10">
        <f t="shared" si="99"/>
        <v>0</v>
      </c>
      <c r="EH166" s="10"/>
      <c r="EI166" s="10">
        <f t="shared" ref="EI166:EI170" si="141">SUM(EH166+EI165)</f>
        <v>7</v>
      </c>
      <c r="EJ166" s="10"/>
      <c r="EK166" s="10">
        <f t="shared" si="69"/>
        <v>1</v>
      </c>
      <c r="EL166" s="10"/>
      <c r="EM166" s="10">
        <f t="shared" si="116"/>
        <v>8</v>
      </c>
      <c r="EN166" s="10"/>
      <c r="EO166" s="10">
        <f t="shared" si="100"/>
        <v>562</v>
      </c>
      <c r="EP166" s="10"/>
      <c r="EQ166" s="10">
        <f t="shared" si="117"/>
        <v>326</v>
      </c>
      <c r="ER166" s="10"/>
      <c r="ES166" s="10">
        <f t="shared" si="129"/>
        <v>31</v>
      </c>
      <c r="ET166" s="10"/>
      <c r="EU166" s="10"/>
      <c r="EV166" s="10"/>
      <c r="EW166" s="10"/>
      <c r="EX166" s="10"/>
      <c r="EY166" s="10"/>
      <c r="EZ166" s="10"/>
      <c r="FA166" s="10"/>
      <c r="FB166" s="10"/>
      <c r="FC166" s="10"/>
      <c r="FD166" s="10"/>
      <c r="FE166" s="10"/>
      <c r="FF166" s="10"/>
      <c r="FG166" s="10">
        <f t="shared" si="130"/>
        <v>0</v>
      </c>
      <c r="FH166" s="10"/>
      <c r="FI166" s="10">
        <f t="shared" si="124"/>
        <v>61</v>
      </c>
      <c r="FJ166" s="10"/>
      <c r="FK166" s="10">
        <f t="shared" si="101"/>
        <v>48</v>
      </c>
      <c r="FL166" s="10"/>
      <c r="FM166" s="10">
        <f t="shared" si="118"/>
        <v>1385</v>
      </c>
      <c r="FN166" s="10"/>
      <c r="FO166" s="10"/>
      <c r="FP166" s="10"/>
      <c r="FQ166" s="10"/>
      <c r="FR166" s="10"/>
      <c r="FS166" s="10"/>
      <c r="FT166" s="10"/>
      <c r="FU166" s="10">
        <f t="shared" si="125"/>
        <v>7</v>
      </c>
      <c r="FV166" s="10"/>
      <c r="FW166" s="10">
        <f t="shared" si="110"/>
        <v>1</v>
      </c>
      <c r="FX166" s="10"/>
      <c r="FY166" s="10">
        <f t="shared" si="72"/>
        <v>43</v>
      </c>
      <c r="FZ166" s="10"/>
      <c r="GA166" s="10">
        <f t="shared" si="102"/>
        <v>66</v>
      </c>
      <c r="GB166" s="10"/>
      <c r="GC166" s="10">
        <f t="shared" si="73"/>
        <v>44</v>
      </c>
      <c r="GD166" s="10"/>
      <c r="GE166" s="10">
        <f t="shared" si="103"/>
        <v>77</v>
      </c>
      <c r="GF166" s="10"/>
      <c r="GG166" s="10">
        <f t="shared" si="82"/>
        <v>291</v>
      </c>
    </row>
    <row r="167" spans="1:189" ht="14.25" customHeight="1" x14ac:dyDescent="0.2">
      <c r="A167" s="115">
        <v>44130</v>
      </c>
      <c r="B167" s="10">
        <v>0</v>
      </c>
      <c r="C167" s="10">
        <f t="shared" si="135"/>
        <v>0</v>
      </c>
      <c r="D167" s="10">
        <v>19</v>
      </c>
      <c r="E167" s="10">
        <f t="shared" si="75"/>
        <v>379</v>
      </c>
      <c r="F167" s="10">
        <v>1</v>
      </c>
      <c r="G167" s="10">
        <f t="shared" si="86"/>
        <v>24</v>
      </c>
      <c r="H167" s="10">
        <v>2</v>
      </c>
      <c r="I167" s="10">
        <f t="shared" si="83"/>
        <v>197</v>
      </c>
      <c r="J167" s="10">
        <v>8</v>
      </c>
      <c r="K167" s="10">
        <f t="shared" si="76"/>
        <v>115</v>
      </c>
      <c r="L167" s="10">
        <v>8</v>
      </c>
      <c r="M167" s="10">
        <f t="shared" si="77"/>
        <v>153</v>
      </c>
      <c r="N167" s="10">
        <v>0</v>
      </c>
      <c r="O167" s="114">
        <f t="shared" si="111"/>
        <v>7</v>
      </c>
      <c r="P167" s="10">
        <v>0</v>
      </c>
      <c r="Q167" s="10">
        <f t="shared" si="136"/>
        <v>66</v>
      </c>
      <c r="R167" s="10"/>
      <c r="S167" s="10"/>
      <c r="T167" s="10">
        <v>0</v>
      </c>
      <c r="U167" s="10">
        <f t="shared" si="112"/>
        <v>9</v>
      </c>
      <c r="V167" s="10">
        <v>0</v>
      </c>
      <c r="W167" s="10">
        <f t="shared" si="113"/>
        <v>3</v>
      </c>
      <c r="X167" s="10">
        <v>0</v>
      </c>
      <c r="Y167" s="10">
        <f t="shared" si="137"/>
        <v>4</v>
      </c>
      <c r="Z167" s="10">
        <v>0</v>
      </c>
      <c r="AA167" s="10">
        <f t="shared" si="90"/>
        <v>4</v>
      </c>
      <c r="AB167" s="10">
        <v>0</v>
      </c>
      <c r="AC167" s="10">
        <f t="shared" si="104"/>
        <v>3</v>
      </c>
      <c r="AD167" s="10"/>
      <c r="AE167" s="10"/>
      <c r="AF167" s="10">
        <v>1</v>
      </c>
      <c r="AG167" s="10">
        <f t="shared" si="132"/>
        <v>44</v>
      </c>
      <c r="AH167" s="10">
        <v>0</v>
      </c>
      <c r="AI167" s="10">
        <f t="shared" si="138"/>
        <v>0</v>
      </c>
      <c r="AJ167" s="10">
        <v>0</v>
      </c>
      <c r="AK167" s="10">
        <f t="shared" si="84"/>
        <v>3</v>
      </c>
      <c r="AL167" s="10"/>
      <c r="AM167" s="10"/>
      <c r="AN167" s="10">
        <v>25</v>
      </c>
      <c r="AO167" s="10">
        <f t="shared" si="88"/>
        <v>1680</v>
      </c>
      <c r="AP167" s="10">
        <v>9</v>
      </c>
      <c r="AQ167" s="10">
        <f t="shared" si="114"/>
        <v>169</v>
      </c>
      <c r="AR167" s="10">
        <v>0</v>
      </c>
      <c r="AS167" s="10">
        <f t="shared" si="74"/>
        <v>3</v>
      </c>
      <c r="AT167" s="10">
        <v>0</v>
      </c>
      <c r="AU167" s="10">
        <f t="shared" si="64"/>
        <v>3</v>
      </c>
      <c r="AV167" s="10">
        <v>1</v>
      </c>
      <c r="AW167" s="10">
        <f t="shared" si="85"/>
        <v>24</v>
      </c>
      <c r="AX167" s="10">
        <v>0</v>
      </c>
      <c r="AY167" s="10">
        <f t="shared" si="89"/>
        <v>15</v>
      </c>
      <c r="AZ167" s="10">
        <v>5</v>
      </c>
      <c r="BA167" s="10">
        <f t="shared" si="91"/>
        <v>35</v>
      </c>
      <c r="BB167" s="10">
        <v>17</v>
      </c>
      <c r="BC167" s="10">
        <f t="shared" si="126"/>
        <v>83</v>
      </c>
      <c r="BD167" s="10"/>
      <c r="BE167" s="10"/>
      <c r="BF167" s="10">
        <v>0</v>
      </c>
      <c r="BG167" s="10">
        <f t="shared" si="133"/>
        <v>11</v>
      </c>
      <c r="BH167" s="10"/>
      <c r="BI167" s="10"/>
      <c r="BJ167" s="10"/>
      <c r="BK167" s="10"/>
      <c r="BL167" s="10"/>
      <c r="BM167" s="10"/>
      <c r="BN167" s="10">
        <v>0</v>
      </c>
      <c r="BO167" s="10">
        <f t="shared" si="120"/>
        <v>2</v>
      </c>
      <c r="BP167" s="10">
        <v>0</v>
      </c>
      <c r="BQ167" s="10">
        <f t="shared" si="127"/>
        <v>0</v>
      </c>
      <c r="BR167" s="10">
        <v>0</v>
      </c>
      <c r="BS167" s="10">
        <f t="shared" si="128"/>
        <v>0</v>
      </c>
      <c r="BT167" s="10"/>
      <c r="BU167" s="10"/>
      <c r="BV167" s="10">
        <v>0</v>
      </c>
      <c r="BW167" s="10">
        <f t="shared" si="66"/>
        <v>0</v>
      </c>
      <c r="BX167" s="10">
        <v>0</v>
      </c>
      <c r="BY167" s="10">
        <f t="shared" si="115"/>
        <v>2</v>
      </c>
      <c r="BZ167" s="10">
        <v>0</v>
      </c>
      <c r="CA167" s="10">
        <f t="shared" si="139"/>
        <v>17</v>
      </c>
      <c r="CB167" s="10">
        <v>0</v>
      </c>
      <c r="CC167" s="10">
        <f t="shared" si="78"/>
        <v>2</v>
      </c>
      <c r="CD167" s="10">
        <v>5</v>
      </c>
      <c r="CE167" s="10">
        <f t="shared" si="121"/>
        <v>7</v>
      </c>
      <c r="CF167" s="10">
        <v>2</v>
      </c>
      <c r="CG167" s="10">
        <f t="shared" si="92"/>
        <v>29</v>
      </c>
      <c r="CH167" s="10">
        <v>1</v>
      </c>
      <c r="CI167" s="10">
        <f t="shared" si="93"/>
        <v>5</v>
      </c>
      <c r="CJ167" s="10">
        <v>0</v>
      </c>
      <c r="CK167" s="10">
        <f t="shared" si="105"/>
        <v>21</v>
      </c>
      <c r="CL167" s="10">
        <v>17</v>
      </c>
      <c r="CM167" s="10">
        <f t="shared" si="94"/>
        <v>213</v>
      </c>
      <c r="CN167" s="10">
        <v>0</v>
      </c>
      <c r="CO167" s="10">
        <f t="shared" si="95"/>
        <v>0</v>
      </c>
      <c r="CP167" s="10">
        <v>0</v>
      </c>
      <c r="CQ167" s="10">
        <f t="shared" si="122"/>
        <v>0</v>
      </c>
      <c r="CR167" s="10">
        <v>1</v>
      </c>
      <c r="CS167" s="10">
        <f t="shared" si="123"/>
        <v>11</v>
      </c>
      <c r="CT167" s="10"/>
      <c r="CU167" s="10"/>
      <c r="CV167" s="10">
        <v>0</v>
      </c>
      <c r="CW167" s="10">
        <f t="shared" si="106"/>
        <v>14</v>
      </c>
      <c r="CX167" s="10"/>
      <c r="CY167" s="10"/>
      <c r="CZ167" s="10">
        <v>0</v>
      </c>
      <c r="DA167" s="10">
        <f t="shared" si="79"/>
        <v>20</v>
      </c>
      <c r="DB167" s="10"/>
      <c r="DC167" s="10"/>
      <c r="DD167" s="10">
        <v>28</v>
      </c>
      <c r="DE167" s="10">
        <f t="shared" si="67"/>
        <v>406</v>
      </c>
      <c r="DF167" s="10">
        <v>0</v>
      </c>
      <c r="DG167" s="10">
        <f t="shared" si="131"/>
        <v>6</v>
      </c>
      <c r="DH167" s="10">
        <v>0</v>
      </c>
      <c r="DI167" s="10">
        <f t="shared" si="68"/>
        <v>16</v>
      </c>
      <c r="DJ167" s="10">
        <v>0</v>
      </c>
      <c r="DK167" s="10">
        <f t="shared" si="65"/>
        <v>0</v>
      </c>
      <c r="DL167" s="10">
        <v>0</v>
      </c>
      <c r="DM167" s="10">
        <f t="shared" si="107"/>
        <v>31</v>
      </c>
      <c r="DN167" s="10">
        <v>5</v>
      </c>
      <c r="DO167" s="10">
        <f t="shared" si="140"/>
        <v>45</v>
      </c>
      <c r="DP167" s="10">
        <v>1</v>
      </c>
      <c r="DQ167" s="10">
        <f t="shared" si="96"/>
        <v>10</v>
      </c>
      <c r="DR167" s="10"/>
      <c r="DS167" s="10"/>
      <c r="DT167" s="10">
        <v>0</v>
      </c>
      <c r="DU167" s="10">
        <f t="shared" si="87"/>
        <v>20</v>
      </c>
      <c r="DV167" s="10">
        <v>0</v>
      </c>
      <c r="DW167" s="10">
        <f t="shared" si="134"/>
        <v>2</v>
      </c>
      <c r="DX167" s="10"/>
      <c r="DY167" s="10"/>
      <c r="DZ167" s="10">
        <v>0</v>
      </c>
      <c r="EA167" s="10">
        <f t="shared" si="97"/>
        <v>2</v>
      </c>
      <c r="EB167" s="10">
        <v>12</v>
      </c>
      <c r="EC167" s="10">
        <f t="shared" si="98"/>
        <v>130</v>
      </c>
      <c r="ED167" s="10">
        <v>50</v>
      </c>
      <c r="EE167" s="10">
        <f t="shared" si="63"/>
        <v>1508</v>
      </c>
      <c r="EF167" s="10">
        <v>0</v>
      </c>
      <c r="EG167" s="10">
        <f t="shared" si="99"/>
        <v>0</v>
      </c>
      <c r="EH167" s="10">
        <v>3</v>
      </c>
      <c r="EI167" s="10">
        <f t="shared" si="141"/>
        <v>10</v>
      </c>
      <c r="EJ167" s="10">
        <v>0</v>
      </c>
      <c r="EK167" s="10">
        <f t="shared" si="69"/>
        <v>1</v>
      </c>
      <c r="EL167" s="10">
        <v>0</v>
      </c>
      <c r="EM167" s="10">
        <f t="shared" si="116"/>
        <v>8</v>
      </c>
      <c r="EN167" s="10">
        <v>12</v>
      </c>
      <c r="EO167" s="10">
        <f t="shared" si="100"/>
        <v>574</v>
      </c>
      <c r="EP167" s="10">
        <v>9</v>
      </c>
      <c r="EQ167" s="10">
        <f t="shared" si="117"/>
        <v>335</v>
      </c>
      <c r="ER167" s="10">
        <v>9</v>
      </c>
      <c r="ES167" s="10">
        <f t="shared" si="129"/>
        <v>40</v>
      </c>
      <c r="ET167" s="10"/>
      <c r="EU167" s="10"/>
      <c r="EV167" s="10"/>
      <c r="EW167" s="10"/>
      <c r="EX167" s="10"/>
      <c r="EY167" s="10"/>
      <c r="EZ167" s="10"/>
      <c r="FA167" s="10"/>
      <c r="FB167" s="10"/>
      <c r="FC167" s="10"/>
      <c r="FD167" s="10"/>
      <c r="FE167" s="10"/>
      <c r="FF167" s="10">
        <v>0</v>
      </c>
      <c r="FG167" s="10">
        <f t="shared" si="130"/>
        <v>0</v>
      </c>
      <c r="FH167" s="10">
        <v>13</v>
      </c>
      <c r="FI167" s="10">
        <f t="shared" si="124"/>
        <v>74</v>
      </c>
      <c r="FJ167" s="10">
        <v>12</v>
      </c>
      <c r="FK167" s="10">
        <f t="shared" si="101"/>
        <v>60</v>
      </c>
      <c r="FL167" s="10">
        <v>56</v>
      </c>
      <c r="FM167" s="10">
        <f t="shared" si="118"/>
        <v>1441</v>
      </c>
      <c r="FN167" s="10"/>
      <c r="FO167" s="10"/>
      <c r="FP167" s="10"/>
      <c r="FQ167" s="10"/>
      <c r="FR167" s="10"/>
      <c r="FS167" s="10"/>
      <c r="FT167" s="10">
        <v>0</v>
      </c>
      <c r="FU167" s="10">
        <f t="shared" si="125"/>
        <v>7</v>
      </c>
      <c r="FV167" s="10">
        <v>0</v>
      </c>
      <c r="FW167" s="10">
        <f t="shared" si="110"/>
        <v>1</v>
      </c>
      <c r="FX167" s="10">
        <v>2</v>
      </c>
      <c r="FY167" s="10">
        <f t="shared" si="72"/>
        <v>45</v>
      </c>
      <c r="FZ167" s="10">
        <v>5</v>
      </c>
      <c r="GA167" s="10">
        <f t="shared" si="102"/>
        <v>71</v>
      </c>
      <c r="GB167" s="10">
        <v>0</v>
      </c>
      <c r="GC167" s="10">
        <f t="shared" si="73"/>
        <v>44</v>
      </c>
      <c r="GD167" s="10">
        <v>16</v>
      </c>
      <c r="GE167" s="10">
        <f t="shared" si="103"/>
        <v>93</v>
      </c>
      <c r="GF167" s="10">
        <v>6</v>
      </c>
      <c r="GG167" s="10">
        <f t="shared" si="82"/>
        <v>297</v>
      </c>
    </row>
    <row r="168" spans="1:189" ht="14.25" customHeight="1" x14ac:dyDescent="0.2">
      <c r="A168" s="115">
        <v>44131</v>
      </c>
      <c r="B168" s="10">
        <v>0</v>
      </c>
      <c r="C168" s="10">
        <f t="shared" si="135"/>
        <v>0</v>
      </c>
      <c r="D168" s="10">
        <v>3</v>
      </c>
      <c r="E168" s="10">
        <f t="shared" si="75"/>
        <v>382</v>
      </c>
      <c r="F168" s="10">
        <v>0</v>
      </c>
      <c r="G168" s="10">
        <f t="shared" si="86"/>
        <v>24</v>
      </c>
      <c r="H168" s="10">
        <v>0</v>
      </c>
      <c r="I168" s="10">
        <f t="shared" si="83"/>
        <v>197</v>
      </c>
      <c r="J168" s="10">
        <v>1</v>
      </c>
      <c r="K168" s="10">
        <f t="shared" si="76"/>
        <v>116</v>
      </c>
      <c r="L168" s="10">
        <v>0</v>
      </c>
      <c r="M168" s="10">
        <f t="shared" si="77"/>
        <v>153</v>
      </c>
      <c r="N168" s="10">
        <v>0</v>
      </c>
      <c r="O168" s="114">
        <f t="shared" si="111"/>
        <v>7</v>
      </c>
      <c r="P168" s="10">
        <v>0</v>
      </c>
      <c r="Q168" s="10">
        <f t="shared" si="136"/>
        <v>66</v>
      </c>
      <c r="R168" s="10"/>
      <c r="S168" s="10"/>
      <c r="T168" s="10">
        <v>0</v>
      </c>
      <c r="U168" s="10">
        <f t="shared" si="112"/>
        <v>9</v>
      </c>
      <c r="V168" s="10">
        <v>0</v>
      </c>
      <c r="W168" s="10">
        <f t="shared" si="113"/>
        <v>3</v>
      </c>
      <c r="X168" s="10">
        <v>0</v>
      </c>
      <c r="Y168" s="10">
        <f t="shared" si="137"/>
        <v>4</v>
      </c>
      <c r="Z168" s="10">
        <v>0</v>
      </c>
      <c r="AA168" s="10">
        <f t="shared" si="90"/>
        <v>4</v>
      </c>
      <c r="AB168" s="10">
        <v>0</v>
      </c>
      <c r="AC168" s="10">
        <f t="shared" si="104"/>
        <v>3</v>
      </c>
      <c r="AD168" s="10"/>
      <c r="AE168" s="10"/>
      <c r="AF168" s="10">
        <v>1</v>
      </c>
      <c r="AG168" s="10">
        <f t="shared" si="132"/>
        <v>45</v>
      </c>
      <c r="AH168" s="10">
        <v>0</v>
      </c>
      <c r="AI168" s="10">
        <f t="shared" si="138"/>
        <v>0</v>
      </c>
      <c r="AJ168" s="10">
        <v>0</v>
      </c>
      <c r="AK168" s="10">
        <f t="shared" si="84"/>
        <v>3</v>
      </c>
      <c r="AL168" s="10"/>
      <c r="AM168" s="10"/>
      <c r="AN168" s="10">
        <v>5</v>
      </c>
      <c r="AO168" s="10">
        <f t="shared" si="88"/>
        <v>1685</v>
      </c>
      <c r="AP168" s="10">
        <v>0</v>
      </c>
      <c r="AQ168" s="10">
        <f t="shared" si="114"/>
        <v>169</v>
      </c>
      <c r="AR168" s="10">
        <v>0</v>
      </c>
      <c r="AS168" s="10">
        <f t="shared" si="74"/>
        <v>3</v>
      </c>
      <c r="AT168" s="10">
        <v>0</v>
      </c>
      <c r="AU168" s="10">
        <f t="shared" si="64"/>
        <v>3</v>
      </c>
      <c r="AV168" s="10">
        <v>0</v>
      </c>
      <c r="AW168" s="10">
        <f t="shared" si="85"/>
        <v>24</v>
      </c>
      <c r="AX168" s="10">
        <v>0</v>
      </c>
      <c r="AY168" s="10">
        <f t="shared" si="89"/>
        <v>15</v>
      </c>
      <c r="AZ168" s="10">
        <v>0</v>
      </c>
      <c r="BA168" s="10">
        <f t="shared" si="91"/>
        <v>35</v>
      </c>
      <c r="BB168" s="10">
        <v>1</v>
      </c>
      <c r="BC168" s="10">
        <f t="shared" si="126"/>
        <v>84</v>
      </c>
      <c r="BD168" s="10"/>
      <c r="BE168" s="10"/>
      <c r="BF168" s="10">
        <v>0</v>
      </c>
      <c r="BG168" s="10">
        <f t="shared" si="133"/>
        <v>11</v>
      </c>
      <c r="BH168" s="10"/>
      <c r="BI168" s="10"/>
      <c r="BJ168" s="10"/>
      <c r="BK168" s="10"/>
      <c r="BL168" s="10"/>
      <c r="BM168" s="10"/>
      <c r="BN168" s="10">
        <v>0</v>
      </c>
      <c r="BO168" s="10">
        <f t="shared" si="120"/>
        <v>2</v>
      </c>
      <c r="BP168" s="10">
        <v>0</v>
      </c>
      <c r="BQ168" s="10">
        <f t="shared" si="127"/>
        <v>0</v>
      </c>
      <c r="BR168" s="10">
        <v>0</v>
      </c>
      <c r="BS168" s="10">
        <f t="shared" si="128"/>
        <v>0</v>
      </c>
      <c r="BT168" s="10"/>
      <c r="BU168" s="10"/>
      <c r="BV168" s="10">
        <v>0</v>
      </c>
      <c r="BW168" s="10">
        <f t="shared" si="66"/>
        <v>0</v>
      </c>
      <c r="BX168" s="10">
        <v>0</v>
      </c>
      <c r="BY168" s="10">
        <f t="shared" si="115"/>
        <v>2</v>
      </c>
      <c r="BZ168" s="10">
        <v>1</v>
      </c>
      <c r="CA168" s="10">
        <f t="shared" si="139"/>
        <v>18</v>
      </c>
      <c r="CB168" s="10">
        <v>0</v>
      </c>
      <c r="CC168" s="10">
        <f t="shared" si="78"/>
        <v>2</v>
      </c>
      <c r="CD168" s="10">
        <v>1</v>
      </c>
      <c r="CE168" s="10">
        <f t="shared" si="121"/>
        <v>8</v>
      </c>
      <c r="CF168" s="10">
        <v>1</v>
      </c>
      <c r="CG168" s="10">
        <f t="shared" si="92"/>
        <v>30</v>
      </c>
      <c r="CH168" s="10">
        <v>0</v>
      </c>
      <c r="CI168" s="10">
        <f t="shared" si="93"/>
        <v>5</v>
      </c>
      <c r="CJ168" s="10">
        <v>0</v>
      </c>
      <c r="CK168" s="10">
        <f t="shared" si="105"/>
        <v>21</v>
      </c>
      <c r="CL168" s="10">
        <v>10</v>
      </c>
      <c r="CM168" s="10">
        <f t="shared" si="94"/>
        <v>223</v>
      </c>
      <c r="CN168" s="10">
        <v>0</v>
      </c>
      <c r="CO168" s="10">
        <f t="shared" si="95"/>
        <v>0</v>
      </c>
      <c r="CP168" s="10">
        <v>0</v>
      </c>
      <c r="CQ168" s="10">
        <f t="shared" si="122"/>
        <v>0</v>
      </c>
      <c r="CR168" s="10">
        <v>0</v>
      </c>
      <c r="CS168" s="10">
        <f t="shared" si="123"/>
        <v>11</v>
      </c>
      <c r="CT168" s="10"/>
      <c r="CU168" s="10"/>
      <c r="CV168" s="10">
        <v>0</v>
      </c>
      <c r="CW168" s="10">
        <f t="shared" si="106"/>
        <v>14</v>
      </c>
      <c r="CX168" s="10"/>
      <c r="CY168" s="10"/>
      <c r="CZ168" s="10">
        <v>1</v>
      </c>
      <c r="DA168" s="10">
        <f t="shared" si="79"/>
        <v>21</v>
      </c>
      <c r="DB168" s="10"/>
      <c r="DC168" s="10"/>
      <c r="DD168" s="10">
        <v>4</v>
      </c>
      <c r="DE168" s="10">
        <f t="shared" si="67"/>
        <v>410</v>
      </c>
      <c r="DF168" s="10">
        <v>0</v>
      </c>
      <c r="DG168" s="10">
        <f t="shared" si="131"/>
        <v>6</v>
      </c>
      <c r="DH168" s="10">
        <v>0</v>
      </c>
      <c r="DI168" s="10">
        <f t="shared" si="68"/>
        <v>16</v>
      </c>
      <c r="DJ168" s="10">
        <v>0</v>
      </c>
      <c r="DK168" s="10">
        <f t="shared" si="65"/>
        <v>0</v>
      </c>
      <c r="DL168" s="10">
        <v>0</v>
      </c>
      <c r="DM168" s="10">
        <f t="shared" si="107"/>
        <v>31</v>
      </c>
      <c r="DN168" s="10">
        <v>0</v>
      </c>
      <c r="DO168" s="10">
        <f t="shared" si="140"/>
        <v>45</v>
      </c>
      <c r="DP168" s="10">
        <v>0</v>
      </c>
      <c r="DQ168" s="10">
        <f t="shared" si="96"/>
        <v>10</v>
      </c>
      <c r="DR168" s="10"/>
      <c r="DS168" s="10"/>
      <c r="DT168" s="10">
        <v>0</v>
      </c>
      <c r="DU168" s="10">
        <f t="shared" si="87"/>
        <v>20</v>
      </c>
      <c r="DV168" s="10">
        <v>0</v>
      </c>
      <c r="DW168" s="10">
        <f t="shared" si="134"/>
        <v>2</v>
      </c>
      <c r="DX168" s="10"/>
      <c r="DY168" s="10"/>
      <c r="DZ168" s="10">
        <v>0</v>
      </c>
      <c r="EA168" s="10">
        <f t="shared" si="97"/>
        <v>2</v>
      </c>
      <c r="EB168" s="10">
        <v>4</v>
      </c>
      <c r="EC168" s="10">
        <f t="shared" si="98"/>
        <v>134</v>
      </c>
      <c r="ED168" s="10">
        <v>19</v>
      </c>
      <c r="EE168" s="10">
        <f t="shared" si="63"/>
        <v>1527</v>
      </c>
      <c r="EF168" s="10">
        <v>0</v>
      </c>
      <c r="EG168" s="10">
        <f t="shared" si="99"/>
        <v>0</v>
      </c>
      <c r="EH168" s="10">
        <v>0</v>
      </c>
      <c r="EI168" s="10">
        <f t="shared" si="141"/>
        <v>10</v>
      </c>
      <c r="EJ168" s="10">
        <v>0</v>
      </c>
      <c r="EK168" s="10">
        <f t="shared" si="69"/>
        <v>1</v>
      </c>
      <c r="EL168" s="10">
        <v>0</v>
      </c>
      <c r="EM168" s="10">
        <f t="shared" si="116"/>
        <v>8</v>
      </c>
      <c r="EN168" s="10">
        <v>1</v>
      </c>
      <c r="EO168" s="10">
        <f t="shared" si="100"/>
        <v>575</v>
      </c>
      <c r="EP168" s="10">
        <v>1</v>
      </c>
      <c r="EQ168" s="10">
        <f t="shared" si="117"/>
        <v>336</v>
      </c>
      <c r="ER168" s="10">
        <v>0</v>
      </c>
      <c r="ES168" s="10">
        <f t="shared" si="129"/>
        <v>40</v>
      </c>
      <c r="ET168" s="10"/>
      <c r="EU168" s="10"/>
      <c r="EV168" s="10"/>
      <c r="EW168" s="10"/>
      <c r="EX168" s="10"/>
      <c r="EY168" s="10"/>
      <c r="EZ168" s="10"/>
      <c r="FA168" s="10"/>
      <c r="FB168" s="10"/>
      <c r="FC168" s="10"/>
      <c r="FD168" s="10"/>
      <c r="FE168" s="10"/>
      <c r="FF168" s="10">
        <v>0</v>
      </c>
      <c r="FG168" s="10">
        <f t="shared" si="130"/>
        <v>0</v>
      </c>
      <c r="FH168" s="10">
        <v>1</v>
      </c>
      <c r="FI168" s="10">
        <f t="shared" si="124"/>
        <v>75</v>
      </c>
      <c r="FJ168" s="10">
        <v>1</v>
      </c>
      <c r="FK168" s="10">
        <f t="shared" si="101"/>
        <v>61</v>
      </c>
      <c r="FL168" s="10">
        <v>19</v>
      </c>
      <c r="FM168" s="10">
        <f t="shared" si="118"/>
        <v>1460</v>
      </c>
      <c r="FN168" s="10"/>
      <c r="FO168" s="10"/>
      <c r="FP168" s="10"/>
      <c r="FQ168" s="10"/>
      <c r="FR168" s="10"/>
      <c r="FS168" s="10"/>
      <c r="FT168" s="10">
        <v>1</v>
      </c>
      <c r="FU168" s="10">
        <f t="shared" si="125"/>
        <v>8</v>
      </c>
      <c r="FV168" s="10">
        <v>0</v>
      </c>
      <c r="FW168" s="10">
        <f t="shared" si="110"/>
        <v>1</v>
      </c>
      <c r="FX168" s="10">
        <v>0</v>
      </c>
      <c r="FY168" s="10">
        <f t="shared" si="72"/>
        <v>45</v>
      </c>
      <c r="FZ168" s="10">
        <v>0</v>
      </c>
      <c r="GA168" s="10">
        <f t="shared" si="102"/>
        <v>71</v>
      </c>
      <c r="GB168" s="10">
        <v>1</v>
      </c>
      <c r="GC168" s="10">
        <f t="shared" si="73"/>
        <v>45</v>
      </c>
      <c r="GD168" s="10">
        <v>3</v>
      </c>
      <c r="GE168" s="10">
        <f t="shared" si="103"/>
        <v>96</v>
      </c>
      <c r="GF168" s="10">
        <v>1</v>
      </c>
      <c r="GG168" s="10">
        <f t="shared" si="82"/>
        <v>298</v>
      </c>
    </row>
    <row r="169" spans="1:189" ht="14.25" customHeight="1" x14ac:dyDescent="0.2">
      <c r="A169" s="115">
        <v>44132</v>
      </c>
      <c r="B169" s="10">
        <v>0</v>
      </c>
      <c r="C169" s="10">
        <f t="shared" si="135"/>
        <v>0</v>
      </c>
      <c r="D169" s="10">
        <v>2</v>
      </c>
      <c r="E169" s="10">
        <f t="shared" si="75"/>
        <v>384</v>
      </c>
      <c r="F169" s="10">
        <v>0</v>
      </c>
      <c r="G169" s="10">
        <f t="shared" si="86"/>
        <v>24</v>
      </c>
      <c r="H169" s="10">
        <v>0</v>
      </c>
      <c r="I169" s="10">
        <f t="shared" si="83"/>
        <v>197</v>
      </c>
      <c r="J169" s="10">
        <v>1</v>
      </c>
      <c r="K169" s="10">
        <f t="shared" si="76"/>
        <v>117</v>
      </c>
      <c r="L169" s="10">
        <v>0</v>
      </c>
      <c r="M169" s="10">
        <f t="shared" si="77"/>
        <v>153</v>
      </c>
      <c r="N169" s="10">
        <v>0</v>
      </c>
      <c r="O169" s="114">
        <f t="shared" si="111"/>
        <v>7</v>
      </c>
      <c r="P169" s="10">
        <v>2</v>
      </c>
      <c r="Q169" s="10">
        <f t="shared" si="136"/>
        <v>68</v>
      </c>
      <c r="R169" s="10"/>
      <c r="S169" s="10"/>
      <c r="T169" s="10">
        <v>0</v>
      </c>
      <c r="U169" s="10">
        <f t="shared" si="112"/>
        <v>9</v>
      </c>
      <c r="V169" s="10">
        <v>0</v>
      </c>
      <c r="W169" s="10">
        <f t="shared" si="113"/>
        <v>3</v>
      </c>
      <c r="X169" s="10">
        <v>0</v>
      </c>
      <c r="Y169" s="10">
        <f t="shared" si="137"/>
        <v>4</v>
      </c>
      <c r="Z169" s="10">
        <v>0</v>
      </c>
      <c r="AA169" s="10">
        <f t="shared" si="90"/>
        <v>4</v>
      </c>
      <c r="AB169" s="10">
        <v>0</v>
      </c>
      <c r="AC169" s="10">
        <f t="shared" si="104"/>
        <v>3</v>
      </c>
      <c r="AD169" s="10"/>
      <c r="AE169" s="10"/>
      <c r="AF169" s="10">
        <v>0</v>
      </c>
      <c r="AG169" s="10">
        <f t="shared" si="132"/>
        <v>45</v>
      </c>
      <c r="AH169" s="10">
        <v>0</v>
      </c>
      <c r="AI169" s="10">
        <f t="shared" si="138"/>
        <v>0</v>
      </c>
      <c r="AJ169" s="10">
        <v>0</v>
      </c>
      <c r="AK169" s="10">
        <f t="shared" si="84"/>
        <v>3</v>
      </c>
      <c r="AL169" s="10"/>
      <c r="AM169" s="10"/>
      <c r="AN169" s="10">
        <v>4</v>
      </c>
      <c r="AO169" s="10">
        <f t="shared" si="88"/>
        <v>1689</v>
      </c>
      <c r="AP169" s="10">
        <v>4</v>
      </c>
      <c r="AQ169" s="10">
        <f t="shared" si="114"/>
        <v>173</v>
      </c>
      <c r="AR169" s="10">
        <v>0</v>
      </c>
      <c r="AS169" s="10">
        <f t="shared" si="74"/>
        <v>3</v>
      </c>
      <c r="AT169" s="10">
        <v>0</v>
      </c>
      <c r="AU169" s="10">
        <f t="shared" si="64"/>
        <v>3</v>
      </c>
      <c r="AV169" s="10">
        <v>0</v>
      </c>
      <c r="AW169" s="10">
        <f t="shared" si="85"/>
        <v>24</v>
      </c>
      <c r="AX169" s="10">
        <v>0</v>
      </c>
      <c r="AY169" s="10">
        <f t="shared" si="89"/>
        <v>15</v>
      </c>
      <c r="AZ169" s="10">
        <v>0</v>
      </c>
      <c r="BA169" s="10">
        <f t="shared" si="91"/>
        <v>35</v>
      </c>
      <c r="BB169" s="10">
        <v>4</v>
      </c>
      <c r="BC169" s="10">
        <f t="shared" si="126"/>
        <v>88</v>
      </c>
      <c r="BD169" s="10"/>
      <c r="BE169" s="10"/>
      <c r="BF169" s="10">
        <v>0</v>
      </c>
      <c r="BG169" s="10">
        <f t="shared" si="133"/>
        <v>11</v>
      </c>
      <c r="BH169" s="10"/>
      <c r="BI169" s="10"/>
      <c r="BJ169" s="10"/>
      <c r="BK169" s="10"/>
      <c r="BL169" s="10"/>
      <c r="BM169" s="10"/>
      <c r="BN169" s="10">
        <v>0</v>
      </c>
      <c r="BO169" s="10">
        <f t="shared" si="120"/>
        <v>2</v>
      </c>
      <c r="BP169" s="10">
        <v>0</v>
      </c>
      <c r="BQ169" s="10">
        <f t="shared" si="127"/>
        <v>0</v>
      </c>
      <c r="BR169" s="10">
        <v>0</v>
      </c>
      <c r="BS169" s="10">
        <f t="shared" si="128"/>
        <v>0</v>
      </c>
      <c r="BT169" s="10"/>
      <c r="BU169" s="10"/>
      <c r="BV169" s="10">
        <v>0</v>
      </c>
      <c r="BW169" s="10">
        <f t="shared" si="66"/>
        <v>0</v>
      </c>
      <c r="BX169" s="10">
        <v>0</v>
      </c>
      <c r="BY169" s="10">
        <f t="shared" si="115"/>
        <v>2</v>
      </c>
      <c r="BZ169" s="10">
        <v>0</v>
      </c>
      <c r="CA169" s="10">
        <f t="shared" si="139"/>
        <v>18</v>
      </c>
      <c r="CB169" s="10">
        <v>1</v>
      </c>
      <c r="CC169" s="10">
        <f t="shared" si="78"/>
        <v>3</v>
      </c>
      <c r="CD169" s="10">
        <v>0</v>
      </c>
      <c r="CE169" s="10">
        <f t="shared" si="121"/>
        <v>8</v>
      </c>
      <c r="CF169" s="10">
        <v>0</v>
      </c>
      <c r="CG169" s="10">
        <f t="shared" si="92"/>
        <v>30</v>
      </c>
      <c r="CH169" s="10">
        <v>0</v>
      </c>
      <c r="CI169" s="10">
        <f t="shared" si="93"/>
        <v>5</v>
      </c>
      <c r="CJ169" s="10">
        <v>0</v>
      </c>
      <c r="CK169" s="10">
        <f t="shared" si="105"/>
        <v>21</v>
      </c>
      <c r="CL169" s="10">
        <v>1</v>
      </c>
      <c r="CM169" s="10">
        <f t="shared" si="94"/>
        <v>224</v>
      </c>
      <c r="CN169" s="10">
        <v>0</v>
      </c>
      <c r="CO169" s="10">
        <f t="shared" si="95"/>
        <v>0</v>
      </c>
      <c r="CP169" s="10">
        <v>0</v>
      </c>
      <c r="CQ169" s="10">
        <f t="shared" si="122"/>
        <v>0</v>
      </c>
      <c r="CR169" s="10">
        <v>1</v>
      </c>
      <c r="CS169" s="10">
        <f t="shared" si="123"/>
        <v>12</v>
      </c>
      <c r="CT169" s="10"/>
      <c r="CU169" s="10"/>
      <c r="CV169" s="10">
        <v>0</v>
      </c>
      <c r="CW169" s="10">
        <f t="shared" si="106"/>
        <v>14</v>
      </c>
      <c r="CX169" s="10"/>
      <c r="CY169" s="10"/>
      <c r="CZ169" s="10">
        <v>0</v>
      </c>
      <c r="DA169" s="10">
        <f t="shared" si="79"/>
        <v>21</v>
      </c>
      <c r="DB169" s="10"/>
      <c r="DC169" s="10"/>
      <c r="DD169" s="10">
        <v>1</v>
      </c>
      <c r="DE169" s="10">
        <f t="shared" si="67"/>
        <v>411</v>
      </c>
      <c r="DF169" s="10">
        <v>0</v>
      </c>
      <c r="DG169" s="10">
        <f t="shared" si="131"/>
        <v>6</v>
      </c>
      <c r="DH169" s="10">
        <v>0</v>
      </c>
      <c r="DI169" s="10">
        <f t="shared" si="68"/>
        <v>16</v>
      </c>
      <c r="DJ169" s="10">
        <v>1</v>
      </c>
      <c r="DK169" s="10">
        <f t="shared" si="65"/>
        <v>1</v>
      </c>
      <c r="DL169" s="10">
        <v>0</v>
      </c>
      <c r="DM169" s="10">
        <f t="shared" si="107"/>
        <v>31</v>
      </c>
      <c r="DN169" s="10">
        <v>0</v>
      </c>
      <c r="DO169" s="10">
        <f t="shared" si="140"/>
        <v>45</v>
      </c>
      <c r="DP169" s="10">
        <v>0</v>
      </c>
      <c r="DQ169" s="10">
        <f t="shared" si="96"/>
        <v>10</v>
      </c>
      <c r="DR169" s="10"/>
      <c r="DS169" s="10"/>
      <c r="DT169" s="10">
        <v>0</v>
      </c>
      <c r="DU169" s="10">
        <f t="shared" si="87"/>
        <v>20</v>
      </c>
      <c r="DV169" s="10">
        <v>0</v>
      </c>
      <c r="DW169" s="10">
        <f t="shared" si="134"/>
        <v>2</v>
      </c>
      <c r="DX169" s="10"/>
      <c r="DY169" s="10"/>
      <c r="DZ169" s="10">
        <v>0</v>
      </c>
      <c r="EA169" s="10">
        <f t="shared" si="97"/>
        <v>2</v>
      </c>
      <c r="EB169" s="10">
        <v>2</v>
      </c>
      <c r="EC169" s="10">
        <f t="shared" si="98"/>
        <v>136</v>
      </c>
      <c r="ED169" s="10">
        <v>6</v>
      </c>
      <c r="EE169" s="10">
        <f t="shared" si="63"/>
        <v>1533</v>
      </c>
      <c r="EF169" s="10">
        <v>0</v>
      </c>
      <c r="EG169" s="10">
        <f t="shared" si="99"/>
        <v>0</v>
      </c>
      <c r="EH169" s="10">
        <v>0</v>
      </c>
      <c r="EI169" s="10">
        <f t="shared" si="141"/>
        <v>10</v>
      </c>
      <c r="EJ169" s="10">
        <v>0</v>
      </c>
      <c r="EK169" s="10">
        <f t="shared" si="69"/>
        <v>1</v>
      </c>
      <c r="EL169" s="10">
        <v>0</v>
      </c>
      <c r="EM169" s="10">
        <f t="shared" si="116"/>
        <v>8</v>
      </c>
      <c r="EN169" s="10">
        <v>3</v>
      </c>
      <c r="EO169" s="10">
        <f t="shared" si="100"/>
        <v>578</v>
      </c>
      <c r="EP169" s="10">
        <v>0</v>
      </c>
      <c r="EQ169" s="10">
        <f t="shared" si="117"/>
        <v>336</v>
      </c>
      <c r="ER169" s="10">
        <v>0</v>
      </c>
      <c r="ES169" s="10">
        <f t="shared" si="129"/>
        <v>40</v>
      </c>
      <c r="ET169" s="10"/>
      <c r="EU169" s="10"/>
      <c r="EV169" s="10"/>
      <c r="EW169" s="10"/>
      <c r="EX169" s="10"/>
      <c r="EY169" s="10"/>
      <c r="EZ169" s="10"/>
      <c r="FA169" s="10"/>
      <c r="FB169" s="10"/>
      <c r="FC169" s="10"/>
      <c r="FD169" s="10"/>
      <c r="FE169" s="10"/>
      <c r="FF169" s="10">
        <v>0</v>
      </c>
      <c r="FG169" s="10">
        <f t="shared" si="130"/>
        <v>0</v>
      </c>
      <c r="FH169" s="10">
        <v>1</v>
      </c>
      <c r="FI169" s="10">
        <f t="shared" si="124"/>
        <v>76</v>
      </c>
      <c r="FJ169" s="10">
        <v>0</v>
      </c>
      <c r="FK169" s="10">
        <f t="shared" si="101"/>
        <v>61</v>
      </c>
      <c r="FL169" s="10">
        <v>5</v>
      </c>
      <c r="FM169" s="10">
        <f t="shared" si="118"/>
        <v>1465</v>
      </c>
      <c r="FN169" s="10"/>
      <c r="FO169" s="10"/>
      <c r="FP169" s="10"/>
      <c r="FQ169" s="10"/>
      <c r="FR169" s="10"/>
      <c r="FS169" s="10"/>
      <c r="FT169" s="10">
        <v>0</v>
      </c>
      <c r="FU169" s="10">
        <f t="shared" si="125"/>
        <v>8</v>
      </c>
      <c r="FV169" s="10">
        <v>0</v>
      </c>
      <c r="FW169" s="10">
        <f t="shared" si="110"/>
        <v>1</v>
      </c>
      <c r="FX169" s="10">
        <v>0</v>
      </c>
      <c r="FY169" s="10">
        <f t="shared" si="72"/>
        <v>45</v>
      </c>
      <c r="FZ169" s="10">
        <v>4</v>
      </c>
      <c r="GA169" s="10">
        <f t="shared" si="102"/>
        <v>75</v>
      </c>
      <c r="GB169" s="10">
        <v>0</v>
      </c>
      <c r="GC169" s="10">
        <f t="shared" si="73"/>
        <v>45</v>
      </c>
      <c r="GD169" s="10">
        <v>3</v>
      </c>
      <c r="GE169" s="10">
        <f t="shared" si="103"/>
        <v>99</v>
      </c>
      <c r="GF169" s="10">
        <v>0</v>
      </c>
      <c r="GG169" s="10">
        <f t="shared" si="82"/>
        <v>298</v>
      </c>
    </row>
    <row r="170" spans="1:189" ht="14.25" customHeight="1" x14ac:dyDescent="0.2">
      <c r="A170" s="115">
        <v>44133</v>
      </c>
      <c r="B170" s="10">
        <v>0</v>
      </c>
      <c r="C170" s="10">
        <f t="shared" si="135"/>
        <v>0</v>
      </c>
      <c r="D170" s="10">
        <v>3</v>
      </c>
      <c r="E170" s="10">
        <f t="shared" si="75"/>
        <v>387</v>
      </c>
      <c r="F170" s="10">
        <v>0</v>
      </c>
      <c r="G170" s="10">
        <f t="shared" si="86"/>
        <v>24</v>
      </c>
      <c r="H170" s="10">
        <v>0</v>
      </c>
      <c r="I170" s="10">
        <f t="shared" si="83"/>
        <v>197</v>
      </c>
      <c r="J170" s="10">
        <v>0</v>
      </c>
      <c r="K170" s="10">
        <f t="shared" si="76"/>
        <v>117</v>
      </c>
      <c r="L170" s="10">
        <v>0</v>
      </c>
      <c r="M170" s="10">
        <f t="shared" si="77"/>
        <v>153</v>
      </c>
      <c r="N170" s="10">
        <v>0</v>
      </c>
      <c r="O170" s="114">
        <f t="shared" si="111"/>
        <v>7</v>
      </c>
      <c r="P170" s="10">
        <v>0</v>
      </c>
      <c r="Q170" s="10">
        <f t="shared" si="136"/>
        <v>68</v>
      </c>
      <c r="R170" s="10"/>
      <c r="S170" s="10"/>
      <c r="T170" s="10">
        <v>2</v>
      </c>
      <c r="U170" s="10">
        <f t="shared" si="112"/>
        <v>11</v>
      </c>
      <c r="V170" s="10">
        <v>0</v>
      </c>
      <c r="W170" s="10">
        <f t="shared" si="113"/>
        <v>3</v>
      </c>
      <c r="X170" s="10">
        <v>0</v>
      </c>
      <c r="Y170" s="10">
        <f t="shared" si="137"/>
        <v>4</v>
      </c>
      <c r="Z170" s="10">
        <v>0</v>
      </c>
      <c r="AA170" s="10">
        <f t="shared" si="90"/>
        <v>4</v>
      </c>
      <c r="AB170" s="10">
        <v>0</v>
      </c>
      <c r="AC170" s="10">
        <f t="shared" si="104"/>
        <v>3</v>
      </c>
      <c r="AD170" s="10"/>
      <c r="AE170" s="10"/>
      <c r="AF170" s="10">
        <v>1</v>
      </c>
      <c r="AG170" s="10">
        <f t="shared" si="132"/>
        <v>46</v>
      </c>
      <c r="AH170" s="10">
        <v>0</v>
      </c>
      <c r="AI170" s="10">
        <f t="shared" si="138"/>
        <v>0</v>
      </c>
      <c r="AJ170" s="10">
        <v>0</v>
      </c>
      <c r="AK170" s="10">
        <f t="shared" si="84"/>
        <v>3</v>
      </c>
      <c r="AL170" s="10"/>
      <c r="AM170" s="10"/>
      <c r="AN170" s="10">
        <v>0</v>
      </c>
      <c r="AO170" s="10">
        <f t="shared" si="88"/>
        <v>1689</v>
      </c>
      <c r="AP170" s="10">
        <v>0</v>
      </c>
      <c r="AQ170" s="10">
        <f t="shared" si="114"/>
        <v>173</v>
      </c>
      <c r="AR170" s="10">
        <v>0</v>
      </c>
      <c r="AS170" s="10">
        <f t="shared" si="74"/>
        <v>3</v>
      </c>
      <c r="AT170" s="10">
        <v>0</v>
      </c>
      <c r="AU170" s="10">
        <f t="shared" si="64"/>
        <v>3</v>
      </c>
      <c r="AV170" s="10">
        <v>0</v>
      </c>
      <c r="AW170" s="10">
        <f t="shared" si="85"/>
        <v>24</v>
      </c>
      <c r="AX170" s="10">
        <v>0</v>
      </c>
      <c r="AY170" s="10">
        <f t="shared" si="89"/>
        <v>15</v>
      </c>
      <c r="AZ170" s="10">
        <v>0</v>
      </c>
      <c r="BA170" s="10">
        <f t="shared" si="91"/>
        <v>35</v>
      </c>
      <c r="BB170" s="10">
        <v>0</v>
      </c>
      <c r="BC170" s="10">
        <f t="shared" si="126"/>
        <v>88</v>
      </c>
      <c r="BD170" s="10"/>
      <c r="BE170" s="10"/>
      <c r="BF170" s="10">
        <v>0</v>
      </c>
      <c r="BG170" s="10">
        <f t="shared" si="133"/>
        <v>11</v>
      </c>
      <c r="BH170" s="10"/>
      <c r="BI170" s="10"/>
      <c r="BJ170" s="10"/>
      <c r="BK170" s="10"/>
      <c r="BL170" s="10"/>
      <c r="BM170" s="10"/>
      <c r="BN170" s="10">
        <v>0</v>
      </c>
      <c r="BO170" s="10">
        <f t="shared" si="120"/>
        <v>2</v>
      </c>
      <c r="BP170" s="10">
        <v>0</v>
      </c>
      <c r="BQ170" s="10">
        <f t="shared" si="127"/>
        <v>0</v>
      </c>
      <c r="BR170" s="10">
        <v>0</v>
      </c>
      <c r="BS170" s="10">
        <f t="shared" si="128"/>
        <v>0</v>
      </c>
      <c r="BT170" s="10"/>
      <c r="BU170" s="10"/>
      <c r="BV170" s="10">
        <v>0</v>
      </c>
      <c r="BW170" s="10">
        <f t="shared" si="66"/>
        <v>0</v>
      </c>
      <c r="BX170" s="10">
        <v>0</v>
      </c>
      <c r="BY170" s="10">
        <f t="shared" si="115"/>
        <v>2</v>
      </c>
      <c r="BZ170" s="10">
        <v>0</v>
      </c>
      <c r="CA170" s="10">
        <f t="shared" si="139"/>
        <v>18</v>
      </c>
      <c r="CB170" s="10">
        <v>0</v>
      </c>
      <c r="CC170" s="10">
        <f t="shared" si="78"/>
        <v>3</v>
      </c>
      <c r="CD170" s="10">
        <v>0</v>
      </c>
      <c r="CE170" s="10">
        <f t="shared" si="121"/>
        <v>8</v>
      </c>
      <c r="CF170" s="10">
        <v>0</v>
      </c>
      <c r="CG170" s="10">
        <f t="shared" si="92"/>
        <v>30</v>
      </c>
      <c r="CH170" s="10">
        <v>0</v>
      </c>
      <c r="CI170" s="10">
        <f t="shared" si="93"/>
        <v>5</v>
      </c>
      <c r="CJ170" s="10">
        <v>0</v>
      </c>
      <c r="CK170" s="10">
        <f t="shared" si="105"/>
        <v>21</v>
      </c>
      <c r="CL170" s="10">
        <v>2</v>
      </c>
      <c r="CM170" s="10">
        <f t="shared" si="94"/>
        <v>226</v>
      </c>
      <c r="CN170" s="10">
        <v>0</v>
      </c>
      <c r="CO170" s="10">
        <f t="shared" si="95"/>
        <v>0</v>
      </c>
      <c r="CP170" s="10">
        <v>0</v>
      </c>
      <c r="CQ170" s="10">
        <f t="shared" si="122"/>
        <v>0</v>
      </c>
      <c r="CR170" s="10">
        <v>0</v>
      </c>
      <c r="CS170" s="10">
        <f t="shared" si="123"/>
        <v>12</v>
      </c>
      <c r="CT170" s="10"/>
      <c r="CU170" s="10"/>
      <c r="CV170" s="10">
        <v>0</v>
      </c>
      <c r="CW170" s="10">
        <f t="shared" si="106"/>
        <v>14</v>
      </c>
      <c r="CX170" s="10"/>
      <c r="CY170" s="10"/>
      <c r="CZ170" s="10">
        <v>0</v>
      </c>
      <c r="DA170" s="10">
        <f t="shared" si="79"/>
        <v>21</v>
      </c>
      <c r="DB170" s="10"/>
      <c r="DC170" s="10"/>
      <c r="DD170" s="10">
        <v>5</v>
      </c>
      <c r="DE170" s="10">
        <f t="shared" si="67"/>
        <v>416</v>
      </c>
      <c r="DF170" s="10">
        <v>0</v>
      </c>
      <c r="DG170" s="10">
        <f t="shared" si="131"/>
        <v>6</v>
      </c>
      <c r="DH170" s="10">
        <v>0</v>
      </c>
      <c r="DI170" s="10">
        <f t="shared" si="68"/>
        <v>16</v>
      </c>
      <c r="DJ170" s="10">
        <v>0</v>
      </c>
      <c r="DK170" s="10">
        <f t="shared" si="65"/>
        <v>1</v>
      </c>
      <c r="DL170" s="10">
        <v>0</v>
      </c>
      <c r="DM170" s="10">
        <f t="shared" si="107"/>
        <v>31</v>
      </c>
      <c r="DN170" s="10">
        <v>0</v>
      </c>
      <c r="DO170" s="10">
        <f t="shared" si="140"/>
        <v>45</v>
      </c>
      <c r="DP170" s="10">
        <v>0</v>
      </c>
      <c r="DQ170" s="10">
        <f t="shared" si="96"/>
        <v>10</v>
      </c>
      <c r="DR170" s="10"/>
      <c r="DS170" s="10"/>
      <c r="DT170" s="10">
        <v>2</v>
      </c>
      <c r="DU170" s="10">
        <f t="shared" si="87"/>
        <v>22</v>
      </c>
      <c r="DV170" s="10">
        <v>0</v>
      </c>
      <c r="DW170" s="10">
        <f t="shared" si="134"/>
        <v>2</v>
      </c>
      <c r="DX170" s="10"/>
      <c r="DY170" s="10"/>
      <c r="DZ170" s="10">
        <v>0</v>
      </c>
      <c r="EA170" s="10">
        <f t="shared" si="97"/>
        <v>2</v>
      </c>
      <c r="EB170" s="10">
        <v>3</v>
      </c>
      <c r="EC170" s="10">
        <f t="shared" si="98"/>
        <v>139</v>
      </c>
      <c r="ED170" s="10">
        <v>2</v>
      </c>
      <c r="EE170" s="10">
        <f t="shared" si="63"/>
        <v>1535</v>
      </c>
      <c r="EF170" s="10">
        <v>0</v>
      </c>
      <c r="EG170" s="10">
        <f t="shared" si="99"/>
        <v>0</v>
      </c>
      <c r="EH170" s="10">
        <v>0</v>
      </c>
      <c r="EI170" s="10">
        <f t="shared" si="141"/>
        <v>10</v>
      </c>
      <c r="EJ170" s="10">
        <v>0</v>
      </c>
      <c r="EK170" s="10">
        <f t="shared" si="69"/>
        <v>1</v>
      </c>
      <c r="EL170" s="10">
        <v>0</v>
      </c>
      <c r="EM170" s="10">
        <f t="shared" si="116"/>
        <v>8</v>
      </c>
      <c r="EN170" s="10">
        <v>0</v>
      </c>
      <c r="EO170" s="10">
        <f t="shared" si="100"/>
        <v>578</v>
      </c>
      <c r="EP170" s="10">
        <v>1</v>
      </c>
      <c r="EQ170" s="10">
        <f t="shared" si="117"/>
        <v>337</v>
      </c>
      <c r="ER170" s="10">
        <v>0</v>
      </c>
      <c r="ES170" s="10">
        <f t="shared" si="129"/>
        <v>40</v>
      </c>
      <c r="ET170" s="10"/>
      <c r="EU170" s="10"/>
      <c r="EV170" s="10"/>
      <c r="EW170" s="10"/>
      <c r="EX170" s="10"/>
      <c r="EY170" s="10"/>
      <c r="EZ170" s="10"/>
      <c r="FA170" s="10"/>
      <c r="FB170" s="10"/>
      <c r="FC170" s="10"/>
      <c r="FD170" s="10"/>
      <c r="FE170" s="10"/>
      <c r="FF170" s="10">
        <v>0</v>
      </c>
      <c r="FG170" s="10">
        <f t="shared" si="130"/>
        <v>0</v>
      </c>
      <c r="FH170" s="10">
        <v>0</v>
      </c>
      <c r="FI170" s="10">
        <f t="shared" si="124"/>
        <v>76</v>
      </c>
      <c r="FJ170" s="10">
        <v>0</v>
      </c>
      <c r="FK170" s="10">
        <f t="shared" si="101"/>
        <v>61</v>
      </c>
      <c r="FL170" s="10">
        <v>2</v>
      </c>
      <c r="FM170" s="10">
        <f t="shared" si="118"/>
        <v>1467</v>
      </c>
      <c r="FN170" s="10"/>
      <c r="FO170" s="10"/>
      <c r="FP170" s="10"/>
      <c r="FQ170" s="10"/>
      <c r="FR170" s="10"/>
      <c r="FS170" s="10"/>
      <c r="FT170" s="10">
        <v>0</v>
      </c>
      <c r="FU170" s="10">
        <f t="shared" si="125"/>
        <v>8</v>
      </c>
      <c r="FV170" s="10">
        <v>0</v>
      </c>
      <c r="FW170" s="10">
        <f t="shared" si="110"/>
        <v>1</v>
      </c>
      <c r="FX170" s="10">
        <v>1</v>
      </c>
      <c r="FY170" s="10">
        <f t="shared" si="72"/>
        <v>46</v>
      </c>
      <c r="FZ170" s="10">
        <v>0</v>
      </c>
      <c r="GA170" s="10">
        <f t="shared" si="102"/>
        <v>75</v>
      </c>
      <c r="GB170" s="10">
        <v>1</v>
      </c>
      <c r="GC170" s="10">
        <f t="shared" si="73"/>
        <v>46</v>
      </c>
      <c r="GD170" s="10">
        <v>1</v>
      </c>
      <c r="GE170" s="10">
        <f t="shared" si="103"/>
        <v>100</v>
      </c>
      <c r="GF170" s="10">
        <v>2</v>
      </c>
      <c r="GG170" s="10">
        <f t="shared" si="82"/>
        <v>300</v>
      </c>
    </row>
    <row r="171" spans="1:189" ht="14.25" customHeight="1" x14ac:dyDescent="0.2">
      <c r="A171" s="115">
        <v>44134</v>
      </c>
      <c r="B171" s="10">
        <v>0</v>
      </c>
      <c r="C171" s="10">
        <f t="shared" si="135"/>
        <v>0</v>
      </c>
      <c r="D171" s="10">
        <v>2</v>
      </c>
      <c r="E171" s="10">
        <f t="shared" si="75"/>
        <v>389</v>
      </c>
      <c r="F171" s="10"/>
      <c r="G171" s="10"/>
      <c r="H171" s="10"/>
      <c r="I171" s="10"/>
      <c r="J171" s="10"/>
      <c r="K171" s="10"/>
      <c r="L171" s="10">
        <v>0</v>
      </c>
      <c r="M171" s="10">
        <f t="shared" si="77"/>
        <v>153</v>
      </c>
      <c r="N171" s="10">
        <v>0</v>
      </c>
      <c r="O171" s="114">
        <f t="shared" si="111"/>
        <v>7</v>
      </c>
      <c r="P171" s="10"/>
      <c r="Q171" s="10"/>
      <c r="R171" s="10"/>
      <c r="S171" s="10"/>
      <c r="T171" s="10"/>
      <c r="U171" s="10"/>
      <c r="V171" s="10">
        <v>0</v>
      </c>
      <c r="W171" s="10">
        <f t="shared" si="113"/>
        <v>3</v>
      </c>
      <c r="X171" s="10"/>
      <c r="Y171" s="10"/>
      <c r="Z171" s="10"/>
      <c r="AA171" s="10"/>
      <c r="AB171" s="10"/>
      <c r="AC171" s="10"/>
      <c r="AD171" s="10"/>
      <c r="AE171" s="10"/>
      <c r="AF171" s="10">
        <v>3</v>
      </c>
      <c r="AG171" s="10">
        <f t="shared" si="132"/>
        <v>49</v>
      </c>
      <c r="AH171" s="10"/>
      <c r="AI171" s="10"/>
      <c r="AJ171" s="10"/>
      <c r="AK171" s="10"/>
      <c r="AL171" s="10"/>
      <c r="AM171" s="10"/>
      <c r="AN171" s="10"/>
      <c r="AO171" s="10"/>
      <c r="AP171" s="10"/>
      <c r="AQ171" s="10"/>
      <c r="AR171" s="10"/>
      <c r="AS171" s="10"/>
      <c r="AT171" s="10"/>
      <c r="AU171" s="10"/>
      <c r="AV171" s="10"/>
      <c r="AW171" s="10"/>
      <c r="AX171" s="10"/>
      <c r="AY171" s="10"/>
      <c r="AZ171" s="10"/>
      <c r="BA171" s="10"/>
      <c r="BB171" s="10"/>
      <c r="BC171" s="10"/>
      <c r="BD171" s="10"/>
      <c r="BE171" s="10"/>
      <c r="BF171" s="10"/>
      <c r="BG171" s="10"/>
      <c r="BH171" s="10"/>
      <c r="BI171" s="10"/>
      <c r="BJ171" s="10"/>
      <c r="BK171" s="10"/>
      <c r="BL171" s="10"/>
      <c r="BM171" s="10"/>
      <c r="BN171" s="10"/>
      <c r="BO171" s="10"/>
      <c r="BP171" s="10"/>
      <c r="BQ171" s="10"/>
      <c r="BR171" s="10"/>
      <c r="BS171" s="10"/>
      <c r="BT171" s="10"/>
      <c r="BU171" s="10"/>
      <c r="BV171" s="10"/>
      <c r="BW171" s="10"/>
      <c r="BX171" s="10"/>
      <c r="BY171" s="10"/>
      <c r="BZ171" s="10"/>
      <c r="CA171" s="10"/>
      <c r="CB171" s="10"/>
      <c r="CC171" s="10"/>
      <c r="CD171" s="10">
        <v>2</v>
      </c>
      <c r="CE171" s="10">
        <f t="shared" si="121"/>
        <v>10</v>
      </c>
      <c r="CF171" s="10"/>
      <c r="CG171" s="10"/>
      <c r="CH171" s="10"/>
      <c r="CI171" s="10"/>
      <c r="CJ171" s="10"/>
      <c r="CK171" s="10"/>
      <c r="CL171" s="10"/>
      <c r="CM171" s="10"/>
      <c r="CN171" s="10"/>
      <c r="CO171" s="10"/>
      <c r="CP171" s="10"/>
      <c r="CQ171" s="10"/>
      <c r="CR171" s="10"/>
      <c r="CS171" s="10"/>
      <c r="CT171" s="10"/>
      <c r="CU171" s="10"/>
      <c r="CV171" s="10"/>
      <c r="CW171" s="10"/>
      <c r="CX171" s="10"/>
      <c r="CY171" s="10"/>
      <c r="CZ171" s="10"/>
      <c r="DA171" s="10"/>
      <c r="DB171" s="10"/>
      <c r="DC171" s="10"/>
      <c r="DD171" s="10"/>
      <c r="DE171" s="10"/>
      <c r="DF171" s="10"/>
      <c r="DG171" s="10"/>
      <c r="DH171" s="10"/>
      <c r="DI171" s="10"/>
      <c r="DJ171" s="10"/>
      <c r="DK171" s="10"/>
      <c r="DL171" s="10"/>
      <c r="DM171" s="10"/>
      <c r="DN171" s="10"/>
      <c r="DO171" s="10"/>
      <c r="DP171" s="10"/>
      <c r="DQ171" s="10"/>
      <c r="DR171" s="10"/>
      <c r="DS171" s="10"/>
      <c r="DT171" s="10"/>
      <c r="DU171" s="10"/>
      <c r="DV171" s="10"/>
      <c r="DW171" s="10"/>
      <c r="DX171" s="10"/>
      <c r="DY171" s="10"/>
      <c r="DZ171" s="10"/>
      <c r="EA171" s="10"/>
      <c r="EB171" s="10"/>
      <c r="EC171" s="10"/>
      <c r="ED171" s="10">
        <v>1</v>
      </c>
      <c r="EE171" s="10">
        <f t="shared" si="63"/>
        <v>1536</v>
      </c>
      <c r="EF171" s="10"/>
      <c r="EG171" s="10"/>
      <c r="EH171" s="10"/>
      <c r="EI171" s="10"/>
      <c r="EJ171" s="10"/>
      <c r="EK171" s="10"/>
      <c r="EL171" s="10"/>
      <c r="EM171" s="10"/>
      <c r="EN171" s="10"/>
      <c r="EO171" s="10"/>
      <c r="EP171" s="10"/>
      <c r="EQ171" s="10"/>
      <c r="ER171" s="10"/>
      <c r="ES171" s="10"/>
      <c r="ET171" s="10"/>
      <c r="EU171" s="10"/>
      <c r="EV171" s="10"/>
      <c r="EW171" s="10"/>
      <c r="EX171" s="10"/>
      <c r="EY171" s="10"/>
      <c r="EZ171" s="10"/>
      <c r="FA171" s="10"/>
      <c r="FB171" s="10"/>
      <c r="FC171" s="10"/>
      <c r="FD171" s="10"/>
      <c r="FE171" s="10"/>
      <c r="FF171" s="10"/>
      <c r="FG171" s="10"/>
      <c r="FH171" s="10"/>
      <c r="FI171" s="10"/>
      <c r="FJ171" s="10"/>
      <c r="FK171" s="10"/>
      <c r="FL171" s="10"/>
      <c r="FM171" s="10">
        <f t="shared" si="118"/>
        <v>1467</v>
      </c>
      <c r="FN171" s="10"/>
      <c r="FO171" s="10"/>
      <c r="FP171" s="10"/>
      <c r="FQ171" s="10"/>
      <c r="FR171" s="10"/>
      <c r="FS171" s="10"/>
      <c r="FT171" s="10"/>
      <c r="FU171" s="10"/>
      <c r="FV171" s="10"/>
      <c r="FW171" s="10"/>
      <c r="FX171" s="10"/>
      <c r="FY171" s="10"/>
      <c r="FZ171" s="10"/>
      <c r="GA171" s="10"/>
      <c r="GB171" s="10"/>
      <c r="GC171" s="10"/>
      <c r="GD171" s="10"/>
      <c r="GE171" s="10">
        <f t="shared" si="103"/>
        <v>100</v>
      </c>
      <c r="GF171" s="10"/>
      <c r="GG171" s="10"/>
    </row>
    <row r="172" spans="1:189" ht="14.25" customHeight="1" x14ac:dyDescent="0.2">
      <c r="A172" s="115">
        <v>44135</v>
      </c>
      <c r="B172" s="10"/>
      <c r="C172" s="10">
        <f t="shared" si="135"/>
        <v>0</v>
      </c>
      <c r="D172" s="10"/>
      <c r="E172" s="10">
        <f t="shared" si="75"/>
        <v>389</v>
      </c>
      <c r="F172" s="10"/>
      <c r="G172" s="10"/>
      <c r="H172" s="10"/>
      <c r="I172" s="10"/>
      <c r="J172" s="10"/>
      <c r="K172" s="10"/>
      <c r="L172" s="10"/>
      <c r="M172" s="10">
        <f t="shared" si="77"/>
        <v>153</v>
      </c>
      <c r="N172" s="10"/>
      <c r="O172" s="114">
        <f t="shared" si="111"/>
        <v>7</v>
      </c>
      <c r="P172" s="10"/>
      <c r="Q172" s="10"/>
      <c r="R172" s="10"/>
      <c r="S172" s="10"/>
      <c r="T172" s="10"/>
      <c r="U172" s="10"/>
      <c r="V172" s="10"/>
      <c r="W172" s="10">
        <f t="shared" si="113"/>
        <v>3</v>
      </c>
      <c r="X172" s="10"/>
      <c r="Y172" s="10"/>
      <c r="Z172" s="10"/>
      <c r="AA172" s="10"/>
      <c r="AB172" s="10"/>
      <c r="AC172" s="10"/>
      <c r="AD172" s="10"/>
      <c r="AE172" s="10"/>
      <c r="AF172" s="10"/>
      <c r="AG172" s="10">
        <f t="shared" si="132"/>
        <v>49</v>
      </c>
      <c r="AH172" s="10"/>
      <c r="AI172" s="10"/>
      <c r="AJ172" s="10"/>
      <c r="AK172" s="10"/>
      <c r="AL172" s="10"/>
      <c r="AM172" s="10"/>
      <c r="AN172" s="10"/>
      <c r="AO172" s="10"/>
      <c r="AP172" s="10"/>
      <c r="AQ172" s="10"/>
      <c r="AR172" s="10"/>
      <c r="AS172" s="10"/>
      <c r="AT172" s="10"/>
      <c r="AU172" s="10"/>
      <c r="AV172" s="10"/>
      <c r="AW172" s="10"/>
      <c r="AX172" s="10"/>
      <c r="AY172" s="10"/>
      <c r="AZ172" s="10"/>
      <c r="BA172" s="10"/>
      <c r="BB172" s="10"/>
      <c r="BC172" s="10"/>
      <c r="BD172" s="10"/>
      <c r="BE172" s="10"/>
      <c r="BF172" s="10"/>
      <c r="BG172" s="10"/>
      <c r="BH172" s="10"/>
      <c r="BI172" s="10"/>
      <c r="BJ172" s="10"/>
      <c r="BK172" s="10"/>
      <c r="BL172" s="10"/>
      <c r="BM172" s="10"/>
      <c r="BN172" s="10"/>
      <c r="BO172" s="10"/>
      <c r="BP172" s="10"/>
      <c r="BQ172" s="10"/>
      <c r="BR172" s="10"/>
      <c r="BS172" s="10"/>
      <c r="BT172" s="10"/>
      <c r="BU172" s="10"/>
      <c r="BV172" s="10"/>
      <c r="BW172" s="10"/>
      <c r="BX172" s="10"/>
      <c r="BY172" s="10"/>
      <c r="BZ172" s="10"/>
      <c r="CA172" s="10"/>
      <c r="CB172" s="10"/>
      <c r="CC172" s="10"/>
      <c r="CD172" s="10"/>
      <c r="CE172" s="10"/>
      <c r="CF172" s="10"/>
      <c r="CG172" s="10"/>
      <c r="CH172" s="10"/>
      <c r="CI172" s="10"/>
      <c r="CJ172" s="10"/>
      <c r="CK172" s="10"/>
      <c r="CL172" s="10"/>
      <c r="CM172" s="10"/>
      <c r="CN172" s="10"/>
      <c r="CO172" s="10"/>
      <c r="CP172" s="10"/>
      <c r="CQ172" s="10"/>
      <c r="CR172" s="10"/>
      <c r="CS172" s="10"/>
      <c r="CT172" s="10"/>
      <c r="CU172" s="10"/>
      <c r="CV172" s="10"/>
      <c r="CW172" s="10"/>
      <c r="CX172" s="10"/>
      <c r="CY172" s="10"/>
      <c r="CZ172" s="10"/>
      <c r="DA172" s="10"/>
      <c r="DB172" s="10"/>
      <c r="DC172" s="10"/>
      <c r="DD172" s="10"/>
      <c r="DE172" s="10"/>
      <c r="DF172" s="10"/>
      <c r="DG172" s="10"/>
      <c r="DH172" s="10"/>
      <c r="DI172" s="10"/>
      <c r="DJ172" s="10"/>
      <c r="DK172" s="10"/>
      <c r="DL172" s="10"/>
      <c r="DM172" s="10"/>
      <c r="DN172" s="10"/>
      <c r="DO172" s="10"/>
      <c r="DP172" s="10"/>
      <c r="DQ172" s="10"/>
      <c r="DR172" s="10"/>
      <c r="DS172" s="10"/>
      <c r="DT172" s="10"/>
      <c r="DU172" s="10"/>
      <c r="DV172" s="10"/>
      <c r="DW172" s="10"/>
      <c r="DX172" s="10"/>
      <c r="DY172" s="10"/>
      <c r="DZ172" s="10"/>
      <c r="EA172" s="10"/>
      <c r="EB172" s="10"/>
      <c r="EC172" s="10"/>
      <c r="ED172" s="10"/>
      <c r="EE172" s="10"/>
      <c r="EF172" s="10"/>
      <c r="EG172" s="10"/>
      <c r="EH172" s="10"/>
      <c r="EI172" s="10"/>
      <c r="EJ172" s="10"/>
      <c r="EK172" s="10"/>
      <c r="EL172" s="10"/>
      <c r="EM172" s="10"/>
      <c r="EN172" s="10"/>
      <c r="EO172" s="10"/>
      <c r="EP172" s="10"/>
      <c r="EQ172" s="10"/>
      <c r="ER172" s="10"/>
      <c r="ES172" s="10"/>
      <c r="ET172" s="10"/>
      <c r="EU172" s="10"/>
      <c r="EV172" s="10"/>
      <c r="EW172" s="10"/>
      <c r="EX172" s="10"/>
      <c r="EY172" s="10"/>
      <c r="EZ172" s="10"/>
      <c r="FA172" s="10"/>
      <c r="FB172" s="10"/>
      <c r="FC172" s="10"/>
      <c r="FD172" s="10"/>
      <c r="FE172" s="10"/>
      <c r="FF172" s="10"/>
      <c r="FG172" s="10"/>
      <c r="FH172" s="10"/>
      <c r="FI172" s="10"/>
      <c r="FJ172" s="10"/>
      <c r="FK172" s="10"/>
      <c r="FL172" s="10"/>
      <c r="FM172" s="10">
        <f t="shared" si="118"/>
        <v>1467</v>
      </c>
      <c r="FN172" s="10"/>
      <c r="FO172" s="10"/>
      <c r="FP172" s="10"/>
      <c r="FQ172" s="10"/>
      <c r="FR172" s="10"/>
      <c r="FS172" s="10"/>
      <c r="FT172" s="10"/>
      <c r="FU172" s="10"/>
      <c r="FV172" s="10"/>
      <c r="FW172" s="10"/>
      <c r="FX172" s="10"/>
      <c r="FY172" s="10"/>
      <c r="FZ172" s="10"/>
      <c r="GA172" s="10"/>
      <c r="GB172" s="10"/>
      <c r="GC172" s="10"/>
      <c r="GD172" s="10"/>
      <c r="GE172" s="10">
        <f t="shared" si="103"/>
        <v>100</v>
      </c>
      <c r="GF172" s="10"/>
      <c r="GG172" s="10"/>
    </row>
    <row r="173" spans="1:189" ht="14.25" customHeight="1" x14ac:dyDescent="0.2">
      <c r="A173" s="115">
        <v>44136</v>
      </c>
      <c r="B173" s="10"/>
      <c r="C173" s="10">
        <f t="shared" si="135"/>
        <v>0</v>
      </c>
      <c r="D173" s="10"/>
      <c r="E173" s="10">
        <f t="shared" si="75"/>
        <v>389</v>
      </c>
      <c r="F173" s="10"/>
      <c r="G173" s="10"/>
      <c r="H173" s="10"/>
      <c r="I173" s="10"/>
      <c r="J173" s="10"/>
      <c r="K173" s="10"/>
      <c r="L173" s="10"/>
      <c r="M173" s="10">
        <f t="shared" si="77"/>
        <v>153</v>
      </c>
      <c r="N173" s="10"/>
      <c r="O173" s="114">
        <f t="shared" si="111"/>
        <v>7</v>
      </c>
      <c r="P173" s="10"/>
      <c r="Q173" s="10"/>
      <c r="R173" s="10"/>
      <c r="S173" s="10"/>
      <c r="T173" s="10"/>
      <c r="U173" s="10"/>
      <c r="V173" s="10"/>
      <c r="W173" s="10">
        <f t="shared" si="113"/>
        <v>3</v>
      </c>
      <c r="X173" s="10"/>
      <c r="Y173" s="10"/>
      <c r="Z173" s="10"/>
      <c r="AA173" s="10"/>
      <c r="AB173" s="10"/>
      <c r="AC173" s="10"/>
      <c r="AD173" s="10"/>
      <c r="AE173" s="10"/>
      <c r="AF173" s="10"/>
      <c r="AG173" s="10">
        <f t="shared" si="132"/>
        <v>49</v>
      </c>
      <c r="AH173" s="10"/>
      <c r="AI173" s="10"/>
      <c r="AJ173" s="10"/>
      <c r="AK173" s="10"/>
      <c r="AL173" s="10"/>
      <c r="AM173" s="10"/>
      <c r="AN173" s="10"/>
      <c r="AO173" s="10"/>
      <c r="AP173" s="10"/>
      <c r="AQ173" s="10"/>
      <c r="AR173" s="10"/>
      <c r="AS173" s="10"/>
      <c r="AT173" s="10"/>
      <c r="AU173" s="10"/>
      <c r="AV173" s="10"/>
      <c r="AW173" s="10"/>
      <c r="AX173" s="10"/>
      <c r="AY173" s="10"/>
      <c r="AZ173" s="10"/>
      <c r="BA173" s="10"/>
      <c r="BB173" s="10"/>
      <c r="BC173" s="10"/>
      <c r="BD173" s="10"/>
      <c r="BE173" s="10"/>
      <c r="BF173" s="10"/>
      <c r="BG173" s="10"/>
      <c r="BH173" s="10"/>
      <c r="BI173" s="10"/>
      <c r="BJ173" s="10"/>
      <c r="BK173" s="10"/>
      <c r="BL173" s="10"/>
      <c r="BM173" s="10"/>
      <c r="BN173" s="10"/>
      <c r="BO173" s="10"/>
      <c r="BP173" s="10"/>
      <c r="BQ173" s="10"/>
      <c r="BR173" s="10"/>
      <c r="BS173" s="10"/>
      <c r="BT173" s="10"/>
      <c r="BU173" s="10"/>
      <c r="BV173" s="10"/>
      <c r="BW173" s="10"/>
      <c r="BX173" s="10"/>
      <c r="BY173" s="10"/>
      <c r="BZ173" s="10"/>
      <c r="CA173" s="10"/>
      <c r="CB173" s="10"/>
      <c r="CC173" s="10"/>
      <c r="CD173" s="10"/>
      <c r="CE173" s="10"/>
      <c r="CF173" s="10"/>
      <c r="CG173" s="10"/>
      <c r="CH173" s="10"/>
      <c r="CI173" s="10"/>
      <c r="CJ173" s="10"/>
      <c r="CK173" s="10"/>
      <c r="CL173" s="10"/>
      <c r="CM173" s="10"/>
      <c r="CN173" s="10"/>
      <c r="CO173" s="10"/>
      <c r="CP173" s="10"/>
      <c r="CQ173" s="10"/>
      <c r="CR173" s="10"/>
      <c r="CS173" s="10"/>
      <c r="CT173" s="10"/>
      <c r="CU173" s="10"/>
      <c r="CV173" s="10"/>
      <c r="CW173" s="10"/>
      <c r="CX173" s="10"/>
      <c r="CY173" s="10"/>
      <c r="CZ173" s="10"/>
      <c r="DA173" s="10"/>
      <c r="DB173" s="10"/>
      <c r="DC173" s="10"/>
      <c r="DD173" s="10"/>
      <c r="DE173" s="10"/>
      <c r="DF173" s="10"/>
      <c r="DG173" s="10"/>
      <c r="DH173" s="10"/>
      <c r="DI173" s="10"/>
      <c r="DJ173" s="10"/>
      <c r="DK173" s="10"/>
      <c r="DL173" s="10"/>
      <c r="DM173" s="10"/>
      <c r="DN173" s="10"/>
      <c r="DO173" s="10"/>
      <c r="DP173" s="10"/>
      <c r="DQ173" s="10"/>
      <c r="DR173" s="10"/>
      <c r="DS173" s="10"/>
      <c r="DT173" s="10"/>
      <c r="DU173" s="10"/>
      <c r="DV173" s="10"/>
      <c r="DW173" s="10"/>
      <c r="DX173" s="10"/>
      <c r="DY173" s="10"/>
      <c r="DZ173" s="10"/>
      <c r="EA173" s="10"/>
      <c r="EB173" s="10"/>
      <c r="EC173" s="10"/>
      <c r="ED173" s="10"/>
      <c r="EE173" s="10"/>
      <c r="EF173" s="10"/>
      <c r="EG173" s="10"/>
      <c r="EH173" s="10"/>
      <c r="EI173" s="10"/>
      <c r="EJ173" s="10"/>
      <c r="EK173" s="10"/>
      <c r="EL173" s="10"/>
      <c r="EM173" s="10"/>
      <c r="EN173" s="10"/>
      <c r="EO173" s="10"/>
      <c r="EP173" s="10"/>
      <c r="EQ173" s="10"/>
      <c r="ER173" s="10"/>
      <c r="ES173" s="10"/>
      <c r="ET173" s="10"/>
      <c r="EU173" s="10"/>
      <c r="EV173" s="10"/>
      <c r="EW173" s="10"/>
      <c r="EX173" s="10"/>
      <c r="EY173" s="10"/>
      <c r="EZ173" s="10"/>
      <c r="FA173" s="10"/>
      <c r="FB173" s="10"/>
      <c r="FC173" s="10"/>
      <c r="FD173" s="10"/>
      <c r="FE173" s="10"/>
      <c r="FF173" s="10"/>
      <c r="FG173" s="10"/>
      <c r="FH173" s="10"/>
      <c r="FI173" s="10"/>
      <c r="FJ173" s="10"/>
      <c r="FK173" s="10"/>
      <c r="FL173" s="10"/>
      <c r="FM173" s="10">
        <f t="shared" si="118"/>
        <v>1467</v>
      </c>
      <c r="FN173" s="10"/>
      <c r="FO173" s="10"/>
      <c r="FP173" s="10"/>
      <c r="FQ173" s="10"/>
      <c r="FR173" s="10"/>
      <c r="FS173" s="10"/>
      <c r="FT173" s="10"/>
      <c r="FU173" s="10"/>
      <c r="FV173" s="10"/>
      <c r="FW173" s="10"/>
      <c r="FX173" s="10"/>
      <c r="FY173" s="10"/>
      <c r="FZ173" s="10"/>
      <c r="GA173" s="10"/>
      <c r="GB173" s="10"/>
      <c r="GC173" s="10"/>
      <c r="GD173" s="10"/>
      <c r="GE173" s="10">
        <f t="shared" si="103"/>
        <v>100</v>
      </c>
      <c r="GF173" s="10"/>
      <c r="GG173" s="10"/>
    </row>
    <row r="174" spans="1:189" ht="14.25" customHeight="1" x14ac:dyDescent="0.2">
      <c r="A174" s="115">
        <v>44137</v>
      </c>
      <c r="B174" s="10">
        <v>0</v>
      </c>
      <c r="C174" s="10">
        <f t="shared" si="135"/>
        <v>0</v>
      </c>
      <c r="D174" s="10">
        <v>7</v>
      </c>
      <c r="E174" s="10">
        <f t="shared" si="75"/>
        <v>396</v>
      </c>
      <c r="F174" s="10"/>
      <c r="G174" s="10"/>
      <c r="H174" s="10"/>
      <c r="I174" s="10"/>
      <c r="J174" s="10"/>
      <c r="K174" s="10"/>
      <c r="L174" s="10">
        <v>3</v>
      </c>
      <c r="M174" s="10">
        <f t="shared" si="77"/>
        <v>156</v>
      </c>
      <c r="N174" s="10">
        <v>0</v>
      </c>
      <c r="O174" s="114">
        <f t="shared" si="111"/>
        <v>7</v>
      </c>
      <c r="P174" s="10"/>
      <c r="Q174" s="10"/>
      <c r="R174" s="10"/>
      <c r="S174" s="10"/>
      <c r="T174" s="10"/>
      <c r="U174" s="10"/>
      <c r="V174" s="10">
        <v>0</v>
      </c>
      <c r="W174" s="10">
        <f t="shared" si="113"/>
        <v>3</v>
      </c>
      <c r="X174" s="10"/>
      <c r="Y174" s="10"/>
      <c r="Z174" s="10"/>
      <c r="AA174" s="10"/>
      <c r="AB174" s="10"/>
      <c r="AC174" s="10"/>
      <c r="AD174" s="10"/>
      <c r="AE174" s="10"/>
      <c r="AF174" s="10">
        <v>2</v>
      </c>
      <c r="AG174" s="10">
        <f t="shared" si="132"/>
        <v>51</v>
      </c>
      <c r="AH174" s="10"/>
      <c r="AI174" s="10"/>
      <c r="AJ174" s="10"/>
      <c r="AK174" s="10"/>
      <c r="AL174" s="10"/>
      <c r="AM174" s="10"/>
      <c r="AN174" s="10"/>
      <c r="AO174" s="10"/>
      <c r="AP174" s="10"/>
      <c r="AQ174" s="10"/>
      <c r="AR174" s="10"/>
      <c r="AS174" s="10"/>
      <c r="AT174" s="10"/>
      <c r="AU174" s="10"/>
      <c r="AV174" s="10"/>
      <c r="AW174" s="10"/>
      <c r="AX174" s="10"/>
      <c r="AY174" s="10"/>
      <c r="AZ174" s="10"/>
      <c r="BA174" s="10"/>
      <c r="BB174" s="10"/>
      <c r="BC174" s="10"/>
      <c r="BD174" s="10"/>
      <c r="BE174" s="10"/>
      <c r="BF174" s="10"/>
      <c r="BG174" s="10"/>
      <c r="BH174" s="10"/>
      <c r="BI174" s="10"/>
      <c r="BJ174" s="10"/>
      <c r="BK174" s="10"/>
      <c r="BL174" s="10"/>
      <c r="BM174" s="10"/>
      <c r="BN174" s="10"/>
      <c r="BO174" s="10"/>
      <c r="BP174" s="10"/>
      <c r="BQ174" s="10"/>
      <c r="BR174" s="10"/>
      <c r="BS174" s="10"/>
      <c r="BT174" s="10"/>
      <c r="BU174" s="10"/>
      <c r="BV174" s="10"/>
      <c r="BW174" s="10"/>
      <c r="BX174" s="10"/>
      <c r="BY174" s="10"/>
      <c r="BZ174" s="10"/>
      <c r="CA174" s="10"/>
      <c r="CB174" s="10"/>
      <c r="CC174" s="10"/>
      <c r="CD174" s="10"/>
      <c r="CE174" s="10"/>
      <c r="CF174" s="10"/>
      <c r="CG174" s="10"/>
      <c r="CH174" s="10"/>
      <c r="CI174" s="10"/>
      <c r="CJ174" s="10"/>
      <c r="CK174" s="10"/>
      <c r="CL174" s="10"/>
      <c r="CM174" s="10"/>
      <c r="CN174" s="10"/>
      <c r="CO174" s="10"/>
      <c r="CP174" s="10"/>
      <c r="CQ174" s="10"/>
      <c r="CR174" s="10"/>
      <c r="CS174" s="10"/>
      <c r="CT174" s="10"/>
      <c r="CU174" s="10"/>
      <c r="CV174" s="10"/>
      <c r="CW174" s="10"/>
      <c r="CX174" s="10"/>
      <c r="CY174" s="10"/>
      <c r="CZ174" s="10"/>
      <c r="DA174" s="10"/>
      <c r="DB174" s="10"/>
      <c r="DC174" s="10"/>
      <c r="DD174" s="10"/>
      <c r="DE174" s="10"/>
      <c r="DF174" s="10"/>
      <c r="DG174" s="10"/>
      <c r="DH174" s="10"/>
      <c r="DI174" s="10"/>
      <c r="DJ174" s="10"/>
      <c r="DK174" s="10"/>
      <c r="DL174" s="10"/>
      <c r="DM174" s="10"/>
      <c r="DN174" s="10"/>
      <c r="DO174" s="10"/>
      <c r="DP174" s="10"/>
      <c r="DQ174" s="10"/>
      <c r="DR174" s="10"/>
      <c r="DS174" s="10"/>
      <c r="DT174" s="10"/>
      <c r="DU174" s="10"/>
      <c r="DV174" s="10"/>
      <c r="DW174" s="10"/>
      <c r="DX174" s="10"/>
      <c r="DY174" s="10"/>
      <c r="DZ174" s="10"/>
      <c r="EA174" s="10"/>
      <c r="EB174" s="10"/>
      <c r="EC174" s="10"/>
      <c r="ED174" s="10"/>
      <c r="EE174" s="10"/>
      <c r="EF174" s="10"/>
      <c r="EG174" s="10"/>
      <c r="EH174" s="10"/>
      <c r="EI174" s="10"/>
      <c r="EJ174" s="10"/>
      <c r="EK174" s="10"/>
      <c r="EL174" s="10"/>
      <c r="EM174" s="10"/>
      <c r="EN174" s="10"/>
      <c r="EO174" s="10"/>
      <c r="EP174" s="10"/>
      <c r="EQ174" s="10"/>
      <c r="ER174" s="10"/>
      <c r="ES174" s="10"/>
      <c r="ET174" s="10"/>
      <c r="EU174" s="10"/>
      <c r="EV174" s="10"/>
      <c r="EW174" s="10"/>
      <c r="EX174" s="10"/>
      <c r="EY174" s="10"/>
      <c r="EZ174" s="10"/>
      <c r="FA174" s="10"/>
      <c r="FB174" s="10"/>
      <c r="FC174" s="10"/>
      <c r="FD174" s="10"/>
      <c r="FE174" s="10"/>
      <c r="FF174" s="10"/>
      <c r="FG174" s="10"/>
      <c r="FH174" s="10"/>
      <c r="FI174" s="10"/>
      <c r="FJ174" s="10"/>
      <c r="FK174" s="10"/>
      <c r="FL174" s="10">
        <v>1</v>
      </c>
      <c r="FM174" s="10">
        <f t="shared" si="118"/>
        <v>1468</v>
      </c>
      <c r="FN174" s="10"/>
      <c r="FO174" s="10"/>
      <c r="FP174" s="10"/>
      <c r="FQ174" s="10"/>
      <c r="FR174" s="10"/>
      <c r="FS174" s="10"/>
      <c r="FT174" s="10"/>
      <c r="FU174" s="10"/>
      <c r="FV174" s="10"/>
      <c r="FW174" s="10"/>
      <c r="FX174" s="10"/>
      <c r="FY174" s="10"/>
      <c r="FZ174" s="10"/>
      <c r="GA174" s="10"/>
      <c r="GB174" s="10"/>
      <c r="GC174" s="10"/>
      <c r="GD174" s="10">
        <v>2</v>
      </c>
      <c r="GE174" s="10">
        <f t="shared" si="103"/>
        <v>102</v>
      </c>
      <c r="GF174" s="10"/>
      <c r="GG174" s="10"/>
    </row>
    <row r="175" spans="1:189" ht="14.25" customHeight="1" x14ac:dyDescent="0.2">
      <c r="A175" s="115">
        <v>44138</v>
      </c>
      <c r="B175" s="10">
        <v>0</v>
      </c>
      <c r="C175" s="10">
        <f t="shared" si="135"/>
        <v>0</v>
      </c>
      <c r="D175" s="10">
        <v>2</v>
      </c>
      <c r="E175" s="10">
        <f t="shared" si="75"/>
        <v>398</v>
      </c>
      <c r="F175" s="10"/>
      <c r="G175" s="10"/>
      <c r="H175" s="10"/>
      <c r="I175" s="10"/>
      <c r="J175" s="10"/>
      <c r="K175" s="10"/>
      <c r="L175" s="10">
        <v>0</v>
      </c>
      <c r="M175" s="10">
        <f t="shared" si="77"/>
        <v>156</v>
      </c>
      <c r="N175" s="10">
        <v>0</v>
      </c>
      <c r="O175" s="114">
        <f t="shared" si="111"/>
        <v>7</v>
      </c>
      <c r="P175" s="10"/>
      <c r="Q175" s="10"/>
      <c r="R175" s="10"/>
      <c r="S175" s="10"/>
      <c r="T175" s="10"/>
      <c r="U175" s="10"/>
      <c r="V175" s="10">
        <v>0</v>
      </c>
      <c r="W175" s="10">
        <f t="shared" si="113"/>
        <v>3</v>
      </c>
      <c r="X175" s="10"/>
      <c r="Y175" s="10"/>
      <c r="Z175" s="10"/>
      <c r="AA175" s="10"/>
      <c r="AB175" s="10"/>
      <c r="AC175" s="10"/>
      <c r="AD175" s="10"/>
      <c r="AE175" s="10"/>
      <c r="AF175" s="10">
        <v>1</v>
      </c>
      <c r="AG175" s="10">
        <f t="shared" si="132"/>
        <v>52</v>
      </c>
      <c r="AH175" s="10"/>
      <c r="AI175" s="10"/>
      <c r="AJ175" s="10"/>
      <c r="AK175" s="10"/>
      <c r="AL175" s="10"/>
      <c r="AM175" s="10"/>
      <c r="AN175" s="10"/>
      <c r="AO175" s="10"/>
      <c r="AP175" s="10"/>
      <c r="AQ175" s="10"/>
      <c r="AR175" s="10"/>
      <c r="AS175" s="10"/>
      <c r="AT175" s="10"/>
      <c r="AU175" s="10"/>
      <c r="AV175" s="10"/>
      <c r="AW175" s="10"/>
      <c r="AX175" s="10"/>
      <c r="AY175" s="10"/>
      <c r="AZ175" s="10"/>
      <c r="BA175" s="10"/>
      <c r="BB175" s="10"/>
      <c r="BC175" s="10"/>
      <c r="BD175" s="10"/>
      <c r="BE175" s="10"/>
      <c r="BF175" s="10"/>
      <c r="BG175" s="10"/>
      <c r="BH175" s="10"/>
      <c r="BI175" s="10"/>
      <c r="BJ175" s="10"/>
      <c r="BK175" s="10"/>
      <c r="BL175" s="10"/>
      <c r="BM175" s="10"/>
      <c r="BN175" s="10"/>
      <c r="BO175" s="10"/>
      <c r="BP175" s="10"/>
      <c r="BQ175" s="10"/>
      <c r="BR175" s="10"/>
      <c r="BS175" s="10"/>
      <c r="BT175" s="10"/>
      <c r="BU175" s="10"/>
      <c r="BV175" s="10"/>
      <c r="BW175" s="10"/>
      <c r="BX175" s="10"/>
      <c r="BY175" s="10"/>
      <c r="BZ175" s="10"/>
      <c r="CA175" s="10"/>
      <c r="CB175" s="10"/>
      <c r="CC175" s="10"/>
      <c r="CD175" s="10"/>
      <c r="CE175" s="10"/>
      <c r="CF175" s="10"/>
      <c r="CG175" s="10"/>
      <c r="CH175" s="10"/>
      <c r="CI175" s="10"/>
      <c r="CJ175" s="10"/>
      <c r="CK175" s="10"/>
      <c r="CL175" s="10"/>
      <c r="CM175" s="10"/>
      <c r="CN175" s="10"/>
      <c r="CO175" s="10"/>
      <c r="CP175" s="10"/>
      <c r="CQ175" s="10"/>
      <c r="CR175" s="10"/>
      <c r="CS175" s="10"/>
      <c r="CT175" s="10"/>
      <c r="CU175" s="10"/>
      <c r="CV175" s="10"/>
      <c r="CW175" s="10"/>
      <c r="CX175" s="10"/>
      <c r="CY175" s="10"/>
      <c r="CZ175" s="10"/>
      <c r="DA175" s="10"/>
      <c r="DB175" s="10"/>
      <c r="DC175" s="10"/>
      <c r="DD175" s="10"/>
      <c r="DE175" s="10"/>
      <c r="DF175" s="10"/>
      <c r="DG175" s="10"/>
      <c r="DH175" s="10"/>
      <c r="DI175" s="10"/>
      <c r="DJ175" s="10"/>
      <c r="DK175" s="10"/>
      <c r="DL175" s="10"/>
      <c r="DM175" s="10"/>
      <c r="DN175" s="10"/>
      <c r="DO175" s="10"/>
      <c r="DP175" s="10"/>
      <c r="DQ175" s="10"/>
      <c r="DR175" s="10"/>
      <c r="DS175" s="10"/>
      <c r="DT175" s="10"/>
      <c r="DU175" s="10"/>
      <c r="DV175" s="10"/>
      <c r="DW175" s="10"/>
      <c r="DX175" s="10"/>
      <c r="DY175" s="10"/>
      <c r="DZ175" s="10"/>
      <c r="EA175" s="10"/>
      <c r="EB175" s="10"/>
      <c r="EC175" s="10"/>
      <c r="ED175" s="10"/>
      <c r="EE175" s="10"/>
      <c r="EF175" s="10"/>
      <c r="EG175" s="10"/>
      <c r="EH175" s="10"/>
      <c r="EI175" s="10"/>
      <c r="EJ175" s="10"/>
      <c r="EK175" s="10"/>
      <c r="EL175" s="10"/>
      <c r="EM175" s="10"/>
      <c r="EN175" s="10"/>
      <c r="EO175" s="10"/>
      <c r="EP175" s="10"/>
      <c r="EQ175" s="10"/>
      <c r="ER175" s="10"/>
      <c r="ES175" s="10"/>
      <c r="ET175" s="10"/>
      <c r="EU175" s="10"/>
      <c r="EV175" s="10"/>
      <c r="EW175" s="10"/>
      <c r="EX175" s="10"/>
      <c r="EY175" s="10"/>
      <c r="EZ175" s="10"/>
      <c r="FA175" s="10"/>
      <c r="FB175" s="10"/>
      <c r="FC175" s="10"/>
      <c r="FD175" s="10"/>
      <c r="FE175" s="10"/>
      <c r="FF175" s="10"/>
      <c r="FG175" s="10"/>
      <c r="FH175" s="10"/>
      <c r="FI175" s="10"/>
      <c r="FJ175" s="10"/>
      <c r="FK175" s="10"/>
      <c r="FL175" s="10"/>
      <c r="FM175" s="10"/>
      <c r="FN175" s="10"/>
      <c r="FO175" s="10"/>
      <c r="FP175" s="10"/>
      <c r="FQ175" s="10"/>
      <c r="FR175" s="10"/>
      <c r="FS175" s="10"/>
      <c r="FT175" s="10"/>
      <c r="FU175" s="10"/>
      <c r="FV175" s="10"/>
      <c r="FW175" s="10"/>
      <c r="FX175" s="10"/>
      <c r="FY175" s="10"/>
      <c r="FZ175" s="10"/>
      <c r="GA175" s="10"/>
      <c r="GB175" s="10"/>
      <c r="GC175" s="10"/>
      <c r="GD175" s="10"/>
      <c r="GE175" s="10"/>
      <c r="GF175" s="10"/>
      <c r="GG175" s="10"/>
    </row>
    <row r="176" spans="1:189" ht="14.25" customHeight="1" x14ac:dyDescent="0.2">
      <c r="A176" s="115">
        <v>44139</v>
      </c>
      <c r="B176" s="10">
        <v>0</v>
      </c>
      <c r="C176" s="10">
        <f t="shared" si="135"/>
        <v>0</v>
      </c>
      <c r="D176" s="10">
        <v>1</v>
      </c>
      <c r="E176" s="10">
        <f t="shared" si="75"/>
        <v>399</v>
      </c>
      <c r="F176" s="10"/>
      <c r="G176" s="10"/>
      <c r="H176" s="10"/>
      <c r="I176" s="10"/>
      <c r="J176" s="10"/>
      <c r="K176" s="10"/>
      <c r="L176" s="10">
        <v>0</v>
      </c>
      <c r="M176" s="10">
        <f t="shared" si="77"/>
        <v>156</v>
      </c>
      <c r="N176" s="10">
        <v>0</v>
      </c>
      <c r="O176" s="114">
        <f t="shared" si="111"/>
        <v>7</v>
      </c>
      <c r="P176" s="10"/>
      <c r="Q176" s="10"/>
      <c r="R176" s="10"/>
      <c r="S176" s="10"/>
      <c r="T176" s="10"/>
      <c r="U176" s="10"/>
      <c r="V176" s="10">
        <v>0</v>
      </c>
      <c r="W176" s="10">
        <f t="shared" si="113"/>
        <v>3</v>
      </c>
      <c r="X176" s="10"/>
      <c r="Y176" s="10"/>
      <c r="Z176" s="10"/>
      <c r="AA176" s="10"/>
      <c r="AB176" s="10"/>
      <c r="AC176" s="10"/>
      <c r="AD176" s="10"/>
      <c r="AE176" s="10"/>
      <c r="AF176" s="10">
        <v>0</v>
      </c>
      <c r="AG176" s="10">
        <f t="shared" si="132"/>
        <v>52</v>
      </c>
      <c r="AH176" s="10"/>
      <c r="AI176" s="10"/>
      <c r="AJ176" s="10"/>
      <c r="AK176" s="10"/>
      <c r="AL176" s="10"/>
      <c r="AM176" s="10"/>
      <c r="AN176" s="10"/>
      <c r="AO176" s="10"/>
      <c r="AP176" s="10"/>
      <c r="AQ176" s="10"/>
      <c r="AR176" s="10"/>
      <c r="AS176" s="10"/>
      <c r="AT176" s="10"/>
      <c r="AU176" s="10"/>
      <c r="AV176" s="10"/>
      <c r="AW176" s="10"/>
      <c r="AX176" s="10"/>
      <c r="AY176" s="10"/>
      <c r="AZ176" s="10"/>
      <c r="BA176" s="10"/>
      <c r="BB176" s="10"/>
      <c r="BC176" s="10"/>
      <c r="BD176" s="10"/>
      <c r="BE176" s="10"/>
      <c r="BF176" s="10"/>
      <c r="BG176" s="10"/>
      <c r="BH176" s="10"/>
      <c r="BI176" s="10"/>
      <c r="BJ176" s="10"/>
      <c r="BK176" s="10"/>
      <c r="BL176" s="10"/>
      <c r="BM176" s="10"/>
      <c r="BN176" s="10"/>
      <c r="BO176" s="10"/>
      <c r="BP176" s="10"/>
      <c r="BQ176" s="10"/>
      <c r="BR176" s="10"/>
      <c r="BS176" s="10"/>
      <c r="BT176" s="10"/>
      <c r="BU176" s="10"/>
      <c r="BV176" s="10"/>
      <c r="BW176" s="10"/>
      <c r="BX176" s="10"/>
      <c r="BY176" s="10"/>
      <c r="BZ176" s="10"/>
      <c r="CA176" s="10"/>
      <c r="CB176" s="10"/>
      <c r="CC176" s="10"/>
      <c r="CD176" s="10"/>
      <c r="CE176" s="10"/>
      <c r="CF176" s="10"/>
      <c r="CG176" s="10"/>
      <c r="CH176" s="10"/>
      <c r="CI176" s="10"/>
      <c r="CJ176" s="10"/>
      <c r="CK176" s="10"/>
      <c r="CL176" s="10"/>
      <c r="CM176" s="10"/>
      <c r="CN176" s="10"/>
      <c r="CO176" s="10"/>
      <c r="CP176" s="10"/>
      <c r="CQ176" s="10"/>
      <c r="CR176" s="10"/>
      <c r="CS176" s="10"/>
      <c r="CT176" s="10"/>
      <c r="CU176" s="10"/>
      <c r="CV176" s="10"/>
      <c r="CW176" s="10"/>
      <c r="CX176" s="10"/>
      <c r="CY176" s="10"/>
      <c r="CZ176" s="10"/>
      <c r="DA176" s="10"/>
      <c r="DB176" s="10"/>
      <c r="DC176" s="10"/>
      <c r="DD176" s="10"/>
      <c r="DE176" s="10"/>
      <c r="DF176" s="10"/>
      <c r="DG176" s="10"/>
      <c r="DH176" s="10"/>
      <c r="DI176" s="10"/>
      <c r="DJ176" s="10"/>
      <c r="DK176" s="10"/>
      <c r="DL176" s="10"/>
      <c r="DM176" s="10"/>
      <c r="DN176" s="10"/>
      <c r="DO176" s="10"/>
      <c r="DP176" s="10"/>
      <c r="DQ176" s="10"/>
      <c r="DR176" s="10"/>
      <c r="DS176" s="10"/>
      <c r="DT176" s="10"/>
      <c r="DU176" s="10"/>
      <c r="DV176" s="10"/>
      <c r="DW176" s="10"/>
      <c r="DX176" s="10"/>
      <c r="DY176" s="10"/>
      <c r="DZ176" s="10"/>
      <c r="EA176" s="10"/>
      <c r="EB176" s="10"/>
      <c r="EC176" s="10"/>
      <c r="ED176" s="10"/>
      <c r="EE176" s="10"/>
      <c r="EF176" s="10"/>
      <c r="EG176" s="10"/>
      <c r="EH176" s="10"/>
      <c r="EI176" s="10"/>
      <c r="EJ176" s="10"/>
      <c r="EK176" s="10"/>
      <c r="EL176" s="10"/>
      <c r="EM176" s="10"/>
      <c r="EN176" s="10"/>
      <c r="EO176" s="10"/>
      <c r="EP176" s="10"/>
      <c r="EQ176" s="10"/>
      <c r="ER176" s="10"/>
      <c r="ES176" s="10"/>
      <c r="ET176" s="10"/>
      <c r="EU176" s="10"/>
      <c r="EV176" s="10"/>
      <c r="EW176" s="10"/>
      <c r="EX176" s="10"/>
      <c r="EY176" s="10"/>
      <c r="EZ176" s="10"/>
      <c r="FA176" s="10"/>
      <c r="FB176" s="10"/>
      <c r="FC176" s="10"/>
      <c r="FD176" s="10"/>
      <c r="FE176" s="10"/>
      <c r="FF176" s="10"/>
      <c r="FG176" s="10"/>
      <c r="FH176" s="10"/>
      <c r="FI176" s="10"/>
      <c r="FJ176" s="10"/>
      <c r="FK176" s="10"/>
      <c r="FL176" s="10"/>
      <c r="FM176" s="10"/>
      <c r="FN176" s="10"/>
      <c r="FO176" s="10"/>
      <c r="FP176" s="10"/>
      <c r="FQ176" s="10"/>
      <c r="FR176" s="10"/>
      <c r="FS176" s="10"/>
      <c r="FT176" s="10"/>
      <c r="FU176" s="10"/>
      <c r="FV176" s="10"/>
      <c r="FW176" s="10"/>
      <c r="FX176" s="10"/>
      <c r="FY176" s="10"/>
      <c r="FZ176" s="10"/>
      <c r="GA176" s="10"/>
      <c r="GB176" s="10"/>
      <c r="GC176" s="10"/>
      <c r="GD176" s="10"/>
      <c r="GE176" s="10"/>
      <c r="GF176" s="10"/>
      <c r="GG176" s="10"/>
    </row>
    <row r="177" spans="1:189" ht="14.25" customHeight="1" x14ac:dyDescent="0.2">
      <c r="A177" s="115">
        <v>44140</v>
      </c>
      <c r="B177" s="10">
        <v>0</v>
      </c>
      <c r="C177" s="10">
        <f t="shared" si="135"/>
        <v>0</v>
      </c>
      <c r="D177" s="10">
        <v>0</v>
      </c>
      <c r="E177" s="10">
        <f t="shared" si="75"/>
        <v>399</v>
      </c>
      <c r="F177" s="10"/>
      <c r="G177" s="10"/>
      <c r="H177" s="10"/>
      <c r="I177" s="10"/>
      <c r="J177" s="10"/>
      <c r="K177" s="10"/>
      <c r="L177" s="10">
        <v>0</v>
      </c>
      <c r="M177" s="10">
        <f t="shared" si="77"/>
        <v>156</v>
      </c>
      <c r="N177" s="10">
        <v>0</v>
      </c>
      <c r="O177" s="114">
        <f t="shared" si="111"/>
        <v>7</v>
      </c>
      <c r="P177" s="10"/>
      <c r="Q177" s="10"/>
      <c r="R177" s="10"/>
      <c r="S177" s="10"/>
      <c r="T177" s="10"/>
      <c r="U177" s="10"/>
      <c r="V177" s="10">
        <v>0</v>
      </c>
      <c r="W177" s="10">
        <f t="shared" si="113"/>
        <v>3</v>
      </c>
      <c r="X177" s="10"/>
      <c r="Y177" s="10"/>
      <c r="Z177" s="10"/>
      <c r="AA177" s="10"/>
      <c r="AB177" s="10"/>
      <c r="AC177" s="10"/>
      <c r="AD177" s="10"/>
      <c r="AE177" s="10"/>
      <c r="AF177" s="10">
        <v>0</v>
      </c>
      <c r="AG177" s="10">
        <f t="shared" si="132"/>
        <v>52</v>
      </c>
      <c r="AH177" s="10"/>
      <c r="AI177" s="10"/>
      <c r="AJ177" s="10"/>
      <c r="AK177" s="10"/>
      <c r="AL177" s="10"/>
      <c r="AM177" s="10"/>
      <c r="AN177" s="10"/>
      <c r="AO177" s="10"/>
      <c r="AP177" s="10"/>
      <c r="AQ177" s="10"/>
      <c r="AR177" s="10"/>
      <c r="AS177" s="10"/>
      <c r="AT177" s="10"/>
      <c r="AU177" s="10"/>
      <c r="AV177" s="10"/>
      <c r="AW177" s="10"/>
      <c r="AX177" s="10"/>
      <c r="AY177" s="10"/>
      <c r="AZ177" s="10"/>
      <c r="BA177" s="10"/>
      <c r="BB177" s="10"/>
      <c r="BC177" s="10"/>
      <c r="BD177" s="10"/>
      <c r="BE177" s="10"/>
      <c r="BF177" s="10"/>
      <c r="BG177" s="10"/>
      <c r="BH177" s="10"/>
      <c r="BI177" s="10"/>
      <c r="BJ177" s="10"/>
      <c r="BK177" s="10"/>
      <c r="BL177" s="10"/>
      <c r="BM177" s="10"/>
      <c r="BN177" s="10"/>
      <c r="BO177" s="10"/>
      <c r="BP177" s="10"/>
      <c r="BQ177" s="10"/>
      <c r="BR177" s="10"/>
      <c r="BS177" s="10"/>
      <c r="BT177" s="10"/>
      <c r="BU177" s="10"/>
      <c r="BV177" s="10"/>
      <c r="BW177" s="10"/>
      <c r="BX177" s="10"/>
      <c r="BY177" s="10"/>
      <c r="BZ177" s="10"/>
      <c r="CA177" s="10"/>
      <c r="CB177" s="10"/>
      <c r="CC177" s="10"/>
      <c r="CD177" s="10"/>
      <c r="CE177" s="10"/>
      <c r="CF177" s="10"/>
      <c r="CG177" s="10"/>
      <c r="CH177" s="10"/>
      <c r="CI177" s="10"/>
      <c r="CJ177" s="10"/>
      <c r="CK177" s="10"/>
      <c r="CL177" s="10"/>
      <c r="CM177" s="10"/>
      <c r="CN177" s="10"/>
      <c r="CO177" s="10"/>
      <c r="CP177" s="10"/>
      <c r="CQ177" s="10"/>
      <c r="CR177" s="10"/>
      <c r="CS177" s="10"/>
      <c r="CT177" s="10"/>
      <c r="CU177" s="10"/>
      <c r="CV177" s="10"/>
      <c r="CW177" s="10"/>
      <c r="CX177" s="10"/>
      <c r="CY177" s="10"/>
      <c r="CZ177" s="10"/>
      <c r="DA177" s="10"/>
      <c r="DB177" s="10"/>
      <c r="DC177" s="10"/>
      <c r="DD177" s="10"/>
      <c r="DE177" s="10"/>
      <c r="DF177" s="10"/>
      <c r="DG177" s="10"/>
      <c r="DH177" s="10"/>
      <c r="DI177" s="10"/>
      <c r="DJ177" s="10"/>
      <c r="DK177" s="10"/>
      <c r="DL177" s="10"/>
      <c r="DM177" s="10"/>
      <c r="DN177" s="10"/>
      <c r="DO177" s="10"/>
      <c r="DP177" s="10"/>
      <c r="DQ177" s="10"/>
      <c r="DR177" s="10"/>
      <c r="DS177" s="10"/>
      <c r="DT177" s="10"/>
      <c r="DU177" s="10"/>
      <c r="DV177" s="10"/>
      <c r="DW177" s="10"/>
      <c r="DX177" s="10"/>
      <c r="DY177" s="10"/>
      <c r="DZ177" s="10"/>
      <c r="EA177" s="10"/>
      <c r="EB177" s="10"/>
      <c r="EC177" s="10"/>
      <c r="ED177" s="10"/>
      <c r="EE177" s="10"/>
      <c r="EF177" s="10"/>
      <c r="EG177" s="10"/>
      <c r="EH177" s="10"/>
      <c r="EI177" s="10"/>
      <c r="EJ177" s="10"/>
      <c r="EK177" s="10"/>
      <c r="EL177" s="10"/>
      <c r="EM177" s="10"/>
      <c r="EN177" s="10"/>
      <c r="EO177" s="10"/>
      <c r="EP177" s="10"/>
      <c r="EQ177" s="10"/>
      <c r="ER177" s="10"/>
      <c r="ES177" s="10"/>
      <c r="ET177" s="10"/>
      <c r="EU177" s="10"/>
      <c r="EV177" s="10"/>
      <c r="EW177" s="10"/>
      <c r="EX177" s="10"/>
      <c r="EY177" s="10"/>
      <c r="EZ177" s="10"/>
      <c r="FA177" s="10"/>
      <c r="FB177" s="10"/>
      <c r="FC177" s="10"/>
      <c r="FD177" s="10"/>
      <c r="FE177" s="10"/>
      <c r="FF177" s="10"/>
      <c r="FG177" s="10"/>
      <c r="FH177" s="10"/>
      <c r="FI177" s="10"/>
      <c r="FJ177" s="10"/>
      <c r="FK177" s="10"/>
      <c r="FL177" s="10"/>
      <c r="FM177" s="10"/>
      <c r="FN177" s="10"/>
      <c r="FO177" s="10"/>
      <c r="FP177" s="10"/>
      <c r="FQ177" s="10"/>
      <c r="FR177" s="10"/>
      <c r="FS177" s="10"/>
      <c r="FT177" s="10"/>
      <c r="FU177" s="10"/>
      <c r="FV177" s="10"/>
      <c r="FW177" s="10"/>
      <c r="FX177" s="10"/>
      <c r="FY177" s="10"/>
      <c r="FZ177" s="10"/>
      <c r="GA177" s="10"/>
      <c r="GB177" s="10"/>
      <c r="GC177" s="10"/>
      <c r="GD177" s="10"/>
      <c r="GE177" s="10"/>
      <c r="GF177" s="10"/>
      <c r="GG177" s="10"/>
    </row>
    <row r="178" spans="1:189" ht="14.25" customHeight="1" x14ac:dyDescent="0.2">
      <c r="A178" s="115">
        <v>44141</v>
      </c>
      <c r="B178" s="10">
        <v>0</v>
      </c>
      <c r="C178" s="10">
        <f t="shared" si="135"/>
        <v>0</v>
      </c>
      <c r="D178" s="10">
        <v>0</v>
      </c>
      <c r="E178" s="10">
        <f t="shared" si="75"/>
        <v>399</v>
      </c>
      <c r="F178" s="10"/>
      <c r="G178" s="10"/>
      <c r="H178" s="10"/>
      <c r="I178" s="10"/>
      <c r="J178" s="10"/>
      <c r="K178" s="10"/>
      <c r="L178" s="10">
        <v>2</v>
      </c>
      <c r="M178" s="10">
        <f t="shared" si="77"/>
        <v>158</v>
      </c>
      <c r="N178" s="10">
        <v>0</v>
      </c>
      <c r="O178" s="114">
        <f t="shared" si="111"/>
        <v>7</v>
      </c>
      <c r="P178" s="10"/>
      <c r="Q178" s="10"/>
      <c r="R178" s="10"/>
      <c r="S178" s="10"/>
      <c r="T178" s="10"/>
      <c r="U178" s="10"/>
      <c r="V178" s="10">
        <v>0</v>
      </c>
      <c r="W178" s="10">
        <f t="shared" si="113"/>
        <v>3</v>
      </c>
      <c r="X178" s="10"/>
      <c r="Y178" s="10"/>
      <c r="Z178" s="10"/>
      <c r="AA178" s="10"/>
      <c r="AB178" s="10"/>
      <c r="AC178" s="10"/>
      <c r="AD178" s="10"/>
      <c r="AE178" s="10"/>
      <c r="AF178" s="10">
        <v>0</v>
      </c>
      <c r="AG178" s="10">
        <f t="shared" si="132"/>
        <v>52</v>
      </c>
      <c r="AH178" s="10"/>
      <c r="AI178" s="10"/>
      <c r="AJ178" s="10"/>
      <c r="AK178" s="10"/>
      <c r="AL178" s="10"/>
      <c r="AM178" s="10"/>
      <c r="AN178" s="10"/>
      <c r="AO178" s="10"/>
      <c r="AP178" s="10"/>
      <c r="AQ178" s="10"/>
      <c r="AR178" s="10"/>
      <c r="AS178" s="10"/>
      <c r="AT178" s="10"/>
      <c r="AU178" s="10"/>
      <c r="AV178" s="10"/>
      <c r="AW178" s="10"/>
      <c r="AX178" s="10"/>
      <c r="AY178" s="10"/>
      <c r="AZ178" s="10"/>
      <c r="BA178" s="10"/>
      <c r="BB178" s="10"/>
      <c r="BC178" s="10"/>
      <c r="BD178" s="10"/>
      <c r="BE178" s="10"/>
      <c r="BF178" s="10"/>
      <c r="BG178" s="10"/>
      <c r="BH178" s="10"/>
      <c r="BI178" s="10"/>
      <c r="BJ178" s="10"/>
      <c r="BK178" s="10"/>
      <c r="BL178" s="10"/>
      <c r="BM178" s="10"/>
      <c r="BN178" s="10"/>
      <c r="BO178" s="10"/>
      <c r="BP178" s="10"/>
      <c r="BQ178" s="10"/>
      <c r="BR178" s="10"/>
      <c r="BS178" s="10"/>
      <c r="BT178" s="10"/>
      <c r="BU178" s="10"/>
      <c r="BV178" s="10"/>
      <c r="BW178" s="10"/>
      <c r="BX178" s="10"/>
      <c r="BY178" s="10"/>
      <c r="BZ178" s="10"/>
      <c r="CA178" s="10"/>
      <c r="CB178" s="10"/>
      <c r="CC178" s="10"/>
      <c r="CD178" s="10"/>
      <c r="CE178" s="10"/>
      <c r="CF178" s="10"/>
      <c r="CG178" s="10"/>
      <c r="CH178" s="10"/>
      <c r="CI178" s="10"/>
      <c r="CJ178" s="10"/>
      <c r="CK178" s="10"/>
      <c r="CL178" s="10"/>
      <c r="CM178" s="10"/>
      <c r="CN178" s="10"/>
      <c r="CO178" s="10"/>
      <c r="CP178" s="10"/>
      <c r="CQ178" s="10"/>
      <c r="CR178" s="10"/>
      <c r="CS178" s="10"/>
      <c r="CT178" s="10"/>
      <c r="CU178" s="10"/>
      <c r="CV178" s="10"/>
      <c r="CW178" s="10"/>
      <c r="CX178" s="10"/>
      <c r="CY178" s="10"/>
      <c r="CZ178" s="10"/>
      <c r="DA178" s="10"/>
      <c r="DB178" s="10"/>
      <c r="DC178" s="10"/>
      <c r="DD178" s="10"/>
      <c r="DE178" s="10"/>
      <c r="DF178" s="10"/>
      <c r="DG178" s="10"/>
      <c r="DH178" s="10"/>
      <c r="DI178" s="10"/>
      <c r="DJ178" s="10"/>
      <c r="DK178" s="10"/>
      <c r="DL178" s="10"/>
      <c r="DM178" s="10"/>
      <c r="DN178" s="10"/>
      <c r="DO178" s="10"/>
      <c r="DP178" s="10"/>
      <c r="DQ178" s="10"/>
      <c r="DR178" s="10"/>
      <c r="DS178" s="10"/>
      <c r="DT178" s="10"/>
      <c r="DU178" s="10"/>
      <c r="DV178" s="10"/>
      <c r="DW178" s="10"/>
      <c r="DX178" s="10"/>
      <c r="DY178" s="10"/>
      <c r="DZ178" s="10"/>
      <c r="EA178" s="10"/>
      <c r="EB178" s="10"/>
      <c r="EC178" s="10"/>
      <c r="ED178" s="10"/>
      <c r="EE178" s="10"/>
      <c r="EF178" s="10"/>
      <c r="EG178" s="10"/>
      <c r="EH178" s="10"/>
      <c r="EI178" s="10"/>
      <c r="EJ178" s="10"/>
      <c r="EK178" s="10"/>
      <c r="EL178" s="10"/>
      <c r="EM178" s="10"/>
      <c r="EN178" s="10"/>
      <c r="EO178" s="10"/>
      <c r="EP178" s="10"/>
      <c r="EQ178" s="10"/>
      <c r="ER178" s="10"/>
      <c r="ES178" s="10"/>
      <c r="ET178" s="10"/>
      <c r="EU178" s="10"/>
      <c r="EV178" s="10"/>
      <c r="EW178" s="10"/>
      <c r="EX178" s="10"/>
      <c r="EY178" s="10"/>
      <c r="EZ178" s="10"/>
      <c r="FA178" s="10"/>
      <c r="FB178" s="10"/>
      <c r="FC178" s="10"/>
      <c r="FD178" s="10"/>
      <c r="FE178" s="10"/>
      <c r="FF178" s="10"/>
      <c r="FG178" s="10"/>
      <c r="FH178" s="10"/>
      <c r="FI178" s="10"/>
      <c r="FJ178" s="10"/>
      <c r="FK178" s="10"/>
      <c r="FL178" s="10"/>
      <c r="FM178" s="10"/>
      <c r="FN178" s="10"/>
      <c r="FO178" s="10"/>
      <c r="FP178" s="10"/>
      <c r="FQ178" s="10"/>
      <c r="FR178" s="10"/>
      <c r="FS178" s="10"/>
      <c r="FT178" s="10"/>
      <c r="FU178" s="10"/>
      <c r="FV178" s="10"/>
      <c r="FW178" s="10"/>
      <c r="FX178" s="10"/>
      <c r="FY178" s="10"/>
      <c r="FZ178" s="10"/>
      <c r="GA178" s="10"/>
      <c r="GB178" s="10"/>
      <c r="GC178" s="10"/>
      <c r="GD178" s="10"/>
      <c r="GE178" s="10"/>
      <c r="GF178" s="10"/>
      <c r="GG178" s="10"/>
    </row>
    <row r="179" spans="1:189" ht="14.25" customHeight="1" x14ac:dyDescent="0.2">
      <c r="A179" s="115">
        <v>44142</v>
      </c>
      <c r="B179" s="10"/>
      <c r="C179" s="10">
        <f t="shared" si="135"/>
        <v>0</v>
      </c>
      <c r="D179" s="10"/>
      <c r="E179" s="10">
        <f t="shared" si="75"/>
        <v>399</v>
      </c>
      <c r="F179" s="10"/>
      <c r="G179" s="10"/>
      <c r="H179" s="10"/>
      <c r="I179" s="10"/>
      <c r="J179" s="10"/>
      <c r="K179" s="10"/>
      <c r="L179" s="10"/>
      <c r="M179" s="10">
        <f t="shared" si="77"/>
        <v>158</v>
      </c>
      <c r="N179" s="10"/>
      <c r="O179" s="114">
        <f t="shared" si="111"/>
        <v>7</v>
      </c>
      <c r="P179" s="10"/>
      <c r="Q179" s="10"/>
      <c r="R179" s="10"/>
      <c r="S179" s="10"/>
      <c r="T179" s="10"/>
      <c r="U179" s="10"/>
      <c r="V179" s="10"/>
      <c r="W179" s="10">
        <f t="shared" si="113"/>
        <v>3</v>
      </c>
      <c r="X179" s="10"/>
      <c r="Y179" s="10"/>
      <c r="Z179" s="10"/>
      <c r="AA179" s="10"/>
      <c r="AB179" s="10"/>
      <c r="AC179" s="10"/>
      <c r="AD179" s="10"/>
      <c r="AE179" s="10"/>
      <c r="AF179" s="10"/>
      <c r="AG179" s="10">
        <f t="shared" si="132"/>
        <v>52</v>
      </c>
      <c r="AH179" s="10"/>
      <c r="AI179" s="10"/>
      <c r="AJ179" s="10"/>
      <c r="AK179" s="10"/>
      <c r="AL179" s="10"/>
      <c r="AM179" s="10"/>
      <c r="AN179" s="10"/>
      <c r="AO179" s="10"/>
      <c r="AP179" s="10"/>
      <c r="AQ179" s="10"/>
      <c r="AR179" s="10"/>
      <c r="AS179" s="10"/>
      <c r="AT179" s="10"/>
      <c r="AU179" s="10"/>
      <c r="AV179" s="10"/>
      <c r="AW179" s="10"/>
      <c r="AX179" s="10"/>
      <c r="AY179" s="10"/>
      <c r="AZ179" s="10"/>
      <c r="BA179" s="10"/>
      <c r="BB179" s="10"/>
      <c r="BC179" s="10"/>
      <c r="BD179" s="10"/>
      <c r="BE179" s="10"/>
      <c r="BF179" s="10"/>
      <c r="BG179" s="10"/>
      <c r="BH179" s="10"/>
      <c r="BI179" s="10"/>
      <c r="BJ179" s="10"/>
      <c r="BK179" s="10"/>
      <c r="BL179" s="10"/>
      <c r="BM179" s="10"/>
      <c r="BN179" s="10"/>
      <c r="BO179" s="10"/>
      <c r="BP179" s="10"/>
      <c r="BQ179" s="10"/>
      <c r="BR179" s="10"/>
      <c r="BS179" s="10"/>
      <c r="BT179" s="10"/>
      <c r="BU179" s="10"/>
      <c r="BV179" s="10"/>
      <c r="BW179" s="10"/>
      <c r="BX179" s="10"/>
      <c r="BY179" s="10"/>
      <c r="BZ179" s="10"/>
      <c r="CA179" s="10"/>
      <c r="CB179" s="10"/>
      <c r="CC179" s="10"/>
      <c r="CD179" s="10"/>
      <c r="CE179" s="10"/>
      <c r="CF179" s="10"/>
      <c r="CG179" s="10"/>
      <c r="CH179" s="10"/>
      <c r="CI179" s="10"/>
      <c r="CJ179" s="10"/>
      <c r="CK179" s="10"/>
      <c r="CL179" s="10"/>
      <c r="CM179" s="10"/>
      <c r="CN179" s="10"/>
      <c r="CO179" s="10"/>
      <c r="CP179" s="10"/>
      <c r="CQ179" s="10"/>
      <c r="CR179" s="10"/>
      <c r="CS179" s="10"/>
      <c r="CT179" s="10"/>
      <c r="CU179" s="10"/>
      <c r="CV179" s="10"/>
      <c r="CW179" s="10"/>
      <c r="CX179" s="10"/>
      <c r="CY179" s="10"/>
      <c r="CZ179" s="10"/>
      <c r="DA179" s="10"/>
      <c r="DB179" s="10"/>
      <c r="DC179" s="10"/>
      <c r="DD179" s="10"/>
      <c r="DE179" s="10"/>
      <c r="DF179" s="10"/>
      <c r="DG179" s="10"/>
      <c r="DH179" s="10"/>
      <c r="DI179" s="10"/>
      <c r="DJ179" s="10"/>
      <c r="DK179" s="10"/>
      <c r="DL179" s="10"/>
      <c r="DM179" s="10"/>
      <c r="DN179" s="10"/>
      <c r="DO179" s="10"/>
      <c r="DP179" s="10"/>
      <c r="DQ179" s="10"/>
      <c r="DR179" s="10"/>
      <c r="DS179" s="10"/>
      <c r="DT179" s="10"/>
      <c r="DU179" s="10"/>
      <c r="DV179" s="10"/>
      <c r="DW179" s="10"/>
      <c r="DX179" s="10"/>
      <c r="DY179" s="10"/>
      <c r="DZ179" s="10"/>
      <c r="EA179" s="10"/>
      <c r="EB179" s="10"/>
      <c r="EC179" s="10"/>
      <c r="ED179" s="10"/>
      <c r="EE179" s="10"/>
      <c r="EF179" s="10"/>
      <c r="EG179" s="10"/>
      <c r="EH179" s="10"/>
      <c r="EI179" s="10"/>
      <c r="EJ179" s="10"/>
      <c r="EK179" s="10"/>
      <c r="EL179" s="10"/>
      <c r="EM179" s="10"/>
      <c r="EN179" s="10"/>
      <c r="EO179" s="10"/>
      <c r="EP179" s="10"/>
      <c r="EQ179" s="10"/>
      <c r="ER179" s="10"/>
      <c r="ES179" s="10"/>
      <c r="ET179" s="10"/>
      <c r="EU179" s="10"/>
      <c r="EV179" s="10"/>
      <c r="EW179" s="10"/>
      <c r="EX179" s="10"/>
      <c r="EY179" s="10"/>
      <c r="EZ179" s="10"/>
      <c r="FA179" s="10"/>
      <c r="FB179" s="10"/>
      <c r="FC179" s="10"/>
      <c r="FD179" s="10"/>
      <c r="FE179" s="10"/>
      <c r="FF179" s="10"/>
      <c r="FG179" s="10"/>
      <c r="FH179" s="10"/>
      <c r="FI179" s="10"/>
      <c r="FJ179" s="10"/>
      <c r="FK179" s="10"/>
      <c r="FL179" s="10"/>
      <c r="FM179" s="10"/>
      <c r="FN179" s="10"/>
      <c r="FO179" s="10"/>
      <c r="FP179" s="10"/>
      <c r="FQ179" s="10"/>
      <c r="FR179" s="10"/>
      <c r="FS179" s="10"/>
      <c r="FT179" s="10"/>
      <c r="FU179" s="10"/>
      <c r="FV179" s="10"/>
      <c r="FW179" s="10"/>
      <c r="FX179" s="10"/>
      <c r="FY179" s="10"/>
      <c r="FZ179" s="10"/>
      <c r="GA179" s="10"/>
      <c r="GB179" s="10"/>
      <c r="GC179" s="10"/>
      <c r="GD179" s="10"/>
      <c r="GE179" s="10"/>
      <c r="GF179" s="10"/>
      <c r="GG179" s="10"/>
    </row>
    <row r="180" spans="1:189" ht="14.25" customHeight="1" x14ac:dyDescent="0.2">
      <c r="A180" s="115">
        <v>44143</v>
      </c>
      <c r="B180" s="10"/>
      <c r="C180" s="10">
        <f t="shared" si="135"/>
        <v>0</v>
      </c>
      <c r="D180" s="10"/>
      <c r="E180" s="10">
        <f t="shared" si="75"/>
        <v>399</v>
      </c>
      <c r="F180" s="10"/>
      <c r="G180" s="10"/>
      <c r="H180" s="10"/>
      <c r="I180" s="10"/>
      <c r="J180" s="10"/>
      <c r="K180" s="10"/>
      <c r="L180" s="10"/>
      <c r="M180" s="10">
        <f t="shared" si="77"/>
        <v>158</v>
      </c>
      <c r="N180" s="10"/>
      <c r="O180" s="114">
        <f t="shared" si="111"/>
        <v>7</v>
      </c>
      <c r="P180" s="10"/>
      <c r="Q180" s="10"/>
      <c r="R180" s="10"/>
      <c r="S180" s="10"/>
      <c r="T180" s="10"/>
      <c r="U180" s="10"/>
      <c r="V180" s="10"/>
      <c r="W180" s="10">
        <f t="shared" si="113"/>
        <v>3</v>
      </c>
      <c r="X180" s="10"/>
      <c r="Y180" s="10"/>
      <c r="Z180" s="10"/>
      <c r="AA180" s="10"/>
      <c r="AB180" s="10"/>
      <c r="AC180" s="10"/>
      <c r="AD180" s="10"/>
      <c r="AE180" s="10"/>
      <c r="AF180" s="10"/>
      <c r="AG180" s="10">
        <f t="shared" si="132"/>
        <v>52</v>
      </c>
      <c r="AH180" s="10"/>
      <c r="AI180" s="10"/>
      <c r="AJ180" s="10"/>
      <c r="AK180" s="10"/>
      <c r="AL180" s="10"/>
      <c r="AM180" s="10"/>
      <c r="AN180" s="10"/>
      <c r="AO180" s="10"/>
      <c r="AP180" s="10"/>
      <c r="AQ180" s="10"/>
      <c r="AR180" s="10"/>
      <c r="AS180" s="10"/>
      <c r="AT180" s="10"/>
      <c r="AU180" s="10"/>
      <c r="AV180" s="10"/>
      <c r="AW180" s="10"/>
      <c r="AX180" s="10"/>
      <c r="AY180" s="10"/>
      <c r="AZ180" s="10"/>
      <c r="BA180" s="10"/>
      <c r="BB180" s="10"/>
      <c r="BC180" s="10"/>
      <c r="BD180" s="10"/>
      <c r="BE180" s="10"/>
      <c r="BF180" s="10"/>
      <c r="BG180" s="10"/>
      <c r="BH180" s="10"/>
      <c r="BI180" s="10"/>
      <c r="BJ180" s="10"/>
      <c r="BK180" s="10"/>
      <c r="BL180" s="10"/>
      <c r="BM180" s="10"/>
      <c r="BN180" s="10"/>
      <c r="BO180" s="10"/>
      <c r="BP180" s="10"/>
      <c r="BQ180" s="10"/>
      <c r="BR180" s="10"/>
      <c r="BS180" s="10"/>
      <c r="BT180" s="10"/>
      <c r="BU180" s="10"/>
      <c r="BV180" s="10"/>
      <c r="BW180" s="10"/>
      <c r="BX180" s="10"/>
      <c r="BY180" s="10"/>
      <c r="BZ180" s="10"/>
      <c r="CA180" s="10"/>
      <c r="CB180" s="10"/>
      <c r="CC180" s="10"/>
      <c r="CD180" s="10"/>
      <c r="CE180" s="10"/>
      <c r="CF180" s="10"/>
      <c r="CG180" s="10"/>
      <c r="CH180" s="10"/>
      <c r="CI180" s="10"/>
      <c r="CJ180" s="10"/>
      <c r="CK180" s="10"/>
      <c r="CL180" s="10"/>
      <c r="CM180" s="10"/>
      <c r="CN180" s="10"/>
      <c r="CO180" s="10"/>
      <c r="CP180" s="10"/>
      <c r="CQ180" s="10"/>
      <c r="CR180" s="10"/>
      <c r="CS180" s="10"/>
      <c r="CT180" s="10"/>
      <c r="CU180" s="10"/>
      <c r="CV180" s="10"/>
      <c r="CW180" s="10"/>
      <c r="CX180" s="10"/>
      <c r="CY180" s="10"/>
      <c r="CZ180" s="10"/>
      <c r="DA180" s="10"/>
      <c r="DB180" s="10"/>
      <c r="DC180" s="10"/>
      <c r="DD180" s="10"/>
      <c r="DE180" s="10"/>
      <c r="DF180" s="10"/>
      <c r="DG180" s="10"/>
      <c r="DH180" s="10"/>
      <c r="DI180" s="10"/>
      <c r="DJ180" s="10"/>
      <c r="DK180" s="10"/>
      <c r="DL180" s="10"/>
      <c r="DM180" s="10"/>
      <c r="DN180" s="10"/>
      <c r="DO180" s="10"/>
      <c r="DP180" s="10"/>
      <c r="DQ180" s="10"/>
      <c r="DR180" s="10"/>
      <c r="DS180" s="10"/>
      <c r="DT180" s="10"/>
      <c r="DU180" s="10"/>
      <c r="DV180" s="10"/>
      <c r="DW180" s="10"/>
      <c r="DX180" s="10"/>
      <c r="DY180" s="10"/>
      <c r="DZ180" s="10"/>
      <c r="EA180" s="10"/>
      <c r="EB180" s="10"/>
      <c r="EC180" s="10"/>
      <c r="ED180" s="10"/>
      <c r="EE180" s="10"/>
      <c r="EF180" s="10"/>
      <c r="EG180" s="10"/>
      <c r="EH180" s="10"/>
      <c r="EI180" s="10"/>
      <c r="EJ180" s="10"/>
      <c r="EK180" s="10"/>
      <c r="EL180" s="10"/>
      <c r="EM180" s="10"/>
      <c r="EN180" s="10"/>
      <c r="EO180" s="10"/>
      <c r="EP180" s="10"/>
      <c r="EQ180" s="10"/>
      <c r="ER180" s="10"/>
      <c r="ES180" s="10"/>
      <c r="ET180" s="10"/>
      <c r="EU180" s="10"/>
      <c r="EV180" s="10"/>
      <c r="EW180" s="10"/>
      <c r="EX180" s="10"/>
      <c r="EY180" s="10"/>
      <c r="EZ180" s="10"/>
      <c r="FA180" s="10"/>
      <c r="FB180" s="10"/>
      <c r="FC180" s="10"/>
      <c r="FD180" s="10"/>
      <c r="FE180" s="10"/>
      <c r="FF180" s="10"/>
      <c r="FG180" s="10"/>
      <c r="FH180" s="10"/>
      <c r="FI180" s="10"/>
      <c r="FJ180" s="10"/>
      <c r="FK180" s="10"/>
      <c r="FL180" s="10"/>
      <c r="FM180" s="10"/>
      <c r="FN180" s="10"/>
      <c r="FO180" s="10"/>
      <c r="FP180" s="10"/>
      <c r="FQ180" s="10"/>
      <c r="FR180" s="10"/>
      <c r="FS180" s="10"/>
      <c r="FT180" s="10"/>
      <c r="FU180" s="10"/>
      <c r="FV180" s="10"/>
      <c r="FW180" s="10"/>
      <c r="FX180" s="10"/>
      <c r="FY180" s="10"/>
      <c r="FZ180" s="10"/>
      <c r="GA180" s="10"/>
      <c r="GB180" s="10"/>
      <c r="GC180" s="10"/>
      <c r="GD180" s="10"/>
      <c r="GE180" s="10"/>
      <c r="GF180" s="10"/>
      <c r="GG180" s="10"/>
    </row>
    <row r="181" spans="1:189" ht="14.25" customHeight="1" x14ac:dyDescent="0.2">
      <c r="A181" s="115">
        <v>44144</v>
      </c>
      <c r="B181" s="10">
        <v>0</v>
      </c>
      <c r="C181" s="10">
        <f t="shared" si="135"/>
        <v>0</v>
      </c>
      <c r="D181" s="10">
        <v>0</v>
      </c>
      <c r="E181" s="10">
        <f t="shared" si="75"/>
        <v>399</v>
      </c>
      <c r="F181" s="10"/>
      <c r="G181" s="10"/>
      <c r="H181" s="10"/>
      <c r="I181" s="10"/>
      <c r="J181" s="10"/>
      <c r="K181" s="10"/>
      <c r="L181" s="10">
        <v>4</v>
      </c>
      <c r="M181" s="10">
        <f t="shared" si="77"/>
        <v>162</v>
      </c>
      <c r="N181" s="10">
        <v>0</v>
      </c>
      <c r="O181" s="114">
        <f t="shared" si="111"/>
        <v>7</v>
      </c>
      <c r="P181" s="10"/>
      <c r="Q181" s="10"/>
      <c r="R181" s="10"/>
      <c r="S181" s="10"/>
      <c r="T181" s="10"/>
      <c r="U181" s="10"/>
      <c r="V181" s="10">
        <v>0</v>
      </c>
      <c r="W181" s="10">
        <f t="shared" si="113"/>
        <v>3</v>
      </c>
      <c r="X181" s="10"/>
      <c r="Y181" s="10"/>
      <c r="Z181" s="10"/>
      <c r="AA181" s="10"/>
      <c r="AB181" s="10"/>
      <c r="AC181" s="10"/>
      <c r="AD181" s="10"/>
      <c r="AE181" s="10"/>
      <c r="AF181" s="10">
        <v>4</v>
      </c>
      <c r="AG181" s="10">
        <f t="shared" si="132"/>
        <v>56</v>
      </c>
      <c r="AH181" s="10"/>
      <c r="AI181" s="10"/>
      <c r="AJ181" s="10"/>
      <c r="AK181" s="10"/>
      <c r="AL181" s="10"/>
      <c r="AM181" s="10"/>
      <c r="AN181" s="10"/>
      <c r="AO181" s="10"/>
      <c r="AP181" s="10"/>
      <c r="AQ181" s="10"/>
      <c r="AR181" s="10"/>
      <c r="AS181" s="10"/>
      <c r="AT181" s="10"/>
      <c r="AU181" s="10"/>
      <c r="AV181" s="10"/>
      <c r="AW181" s="10"/>
      <c r="AX181" s="10"/>
      <c r="AY181" s="10"/>
      <c r="AZ181" s="10"/>
      <c r="BA181" s="10"/>
      <c r="BB181" s="10"/>
      <c r="BC181" s="10"/>
      <c r="BD181" s="10"/>
      <c r="BE181" s="10"/>
      <c r="BF181" s="10"/>
      <c r="BG181" s="10"/>
      <c r="BH181" s="10"/>
      <c r="BI181" s="10"/>
      <c r="BJ181" s="10"/>
      <c r="BK181" s="10"/>
      <c r="BL181" s="10"/>
      <c r="BM181" s="10"/>
      <c r="BN181" s="10"/>
      <c r="BO181" s="10"/>
      <c r="BP181" s="10"/>
      <c r="BQ181" s="10"/>
      <c r="BR181" s="10"/>
      <c r="BS181" s="10"/>
      <c r="BT181" s="10"/>
      <c r="BU181" s="10"/>
      <c r="BV181" s="10"/>
      <c r="BW181" s="10"/>
      <c r="BX181" s="10"/>
      <c r="BY181" s="10"/>
      <c r="BZ181" s="10"/>
      <c r="CA181" s="10"/>
      <c r="CB181" s="10"/>
      <c r="CC181" s="10"/>
      <c r="CD181" s="10"/>
      <c r="CE181" s="10"/>
      <c r="CF181" s="10"/>
      <c r="CG181" s="10"/>
      <c r="CH181" s="10"/>
      <c r="CI181" s="10"/>
      <c r="CJ181" s="10"/>
      <c r="CK181" s="10"/>
      <c r="CL181" s="10"/>
      <c r="CM181" s="10"/>
      <c r="CN181" s="10"/>
      <c r="CO181" s="10"/>
      <c r="CP181" s="10"/>
      <c r="CQ181" s="10"/>
      <c r="CR181" s="10"/>
      <c r="CS181" s="10"/>
      <c r="CT181" s="10"/>
      <c r="CU181" s="10"/>
      <c r="CV181" s="10"/>
      <c r="CW181" s="10"/>
      <c r="CX181" s="10"/>
      <c r="CY181" s="10"/>
      <c r="CZ181" s="10"/>
      <c r="DA181" s="10"/>
      <c r="DB181" s="10"/>
      <c r="DC181" s="10"/>
      <c r="DD181" s="10"/>
      <c r="DE181" s="10"/>
      <c r="DF181" s="10"/>
      <c r="DG181" s="10"/>
      <c r="DH181" s="10"/>
      <c r="DI181" s="10"/>
      <c r="DJ181" s="10"/>
      <c r="DK181" s="10"/>
      <c r="DL181" s="10"/>
      <c r="DM181" s="10"/>
      <c r="DN181" s="10"/>
      <c r="DO181" s="10"/>
      <c r="DP181" s="10"/>
      <c r="DQ181" s="10"/>
      <c r="DR181" s="10"/>
      <c r="DS181" s="10"/>
      <c r="DT181" s="10"/>
      <c r="DU181" s="10"/>
      <c r="DV181" s="10"/>
      <c r="DW181" s="10"/>
      <c r="DX181" s="10"/>
      <c r="DY181" s="10"/>
      <c r="DZ181" s="10"/>
      <c r="EA181" s="10"/>
      <c r="EB181" s="10"/>
      <c r="EC181" s="10"/>
      <c r="ED181" s="10"/>
      <c r="EE181" s="10"/>
      <c r="EF181" s="10"/>
      <c r="EG181" s="10"/>
      <c r="EH181" s="10"/>
      <c r="EI181" s="10"/>
      <c r="EJ181" s="10"/>
      <c r="EK181" s="10"/>
      <c r="EL181" s="10"/>
      <c r="EM181" s="10"/>
      <c r="EN181" s="10"/>
      <c r="EO181" s="10"/>
      <c r="EP181" s="10"/>
      <c r="EQ181" s="10"/>
      <c r="ER181" s="10"/>
      <c r="ES181" s="10"/>
      <c r="ET181" s="10"/>
      <c r="EU181" s="10"/>
      <c r="EV181" s="10"/>
      <c r="EW181" s="10"/>
      <c r="EX181" s="10"/>
      <c r="EY181" s="10"/>
      <c r="EZ181" s="10"/>
      <c r="FA181" s="10"/>
      <c r="FB181" s="10"/>
      <c r="FC181" s="10"/>
      <c r="FD181" s="10"/>
      <c r="FE181" s="10"/>
      <c r="FF181" s="10"/>
      <c r="FG181" s="10"/>
      <c r="FH181" s="10"/>
      <c r="FI181" s="10"/>
      <c r="FJ181" s="10"/>
      <c r="FK181" s="10"/>
      <c r="FL181" s="10"/>
      <c r="FM181" s="10"/>
      <c r="FN181" s="10"/>
      <c r="FO181" s="10"/>
      <c r="FP181" s="10"/>
      <c r="FQ181" s="10"/>
      <c r="FR181" s="10"/>
      <c r="FS181" s="10"/>
      <c r="FT181" s="10"/>
      <c r="FU181" s="10"/>
      <c r="FV181" s="10"/>
      <c r="FW181" s="10"/>
      <c r="FX181" s="10"/>
      <c r="FY181" s="10"/>
      <c r="FZ181" s="10"/>
      <c r="GA181" s="10"/>
      <c r="GB181" s="10"/>
      <c r="GC181" s="10"/>
      <c r="GD181" s="10"/>
      <c r="GE181" s="10"/>
      <c r="GF181" s="10"/>
      <c r="GG181" s="10"/>
    </row>
    <row r="182" spans="1:189" ht="14.25" customHeight="1" x14ac:dyDescent="0.2">
      <c r="A182" s="115">
        <v>44145</v>
      </c>
      <c r="B182" s="10">
        <v>0</v>
      </c>
      <c r="C182" s="10">
        <f t="shared" si="135"/>
        <v>0</v>
      </c>
      <c r="D182" s="10">
        <v>0</v>
      </c>
      <c r="E182" s="10">
        <f t="shared" si="75"/>
        <v>399</v>
      </c>
      <c r="F182" s="10"/>
      <c r="G182" s="10"/>
      <c r="H182" s="10"/>
      <c r="I182" s="10"/>
      <c r="J182" s="10"/>
      <c r="K182" s="10"/>
      <c r="L182" s="10">
        <v>0</v>
      </c>
      <c r="M182" s="10">
        <f t="shared" si="77"/>
        <v>162</v>
      </c>
      <c r="N182" s="10">
        <v>0</v>
      </c>
      <c r="O182" s="114">
        <f t="shared" si="111"/>
        <v>7</v>
      </c>
      <c r="P182" s="142"/>
      <c r="Q182" s="10"/>
      <c r="R182" s="10"/>
      <c r="S182" s="10"/>
      <c r="T182" s="10"/>
      <c r="U182" s="10"/>
      <c r="V182" s="10">
        <v>0</v>
      </c>
      <c r="W182" s="10">
        <f t="shared" si="113"/>
        <v>3</v>
      </c>
      <c r="X182" s="10"/>
      <c r="Y182" s="10"/>
      <c r="Z182" s="10"/>
      <c r="AA182" s="10"/>
      <c r="AB182" s="10"/>
      <c r="AC182" s="10"/>
      <c r="AD182" s="10"/>
      <c r="AE182" s="10"/>
      <c r="AF182" s="10">
        <v>0</v>
      </c>
      <c r="AG182" s="10">
        <f t="shared" si="132"/>
        <v>56</v>
      </c>
      <c r="AH182" s="10"/>
      <c r="AI182" s="10"/>
      <c r="AJ182" s="10"/>
      <c r="AK182" s="10"/>
      <c r="AL182" s="10"/>
      <c r="AM182" s="10"/>
      <c r="AN182" s="10"/>
      <c r="AO182" s="10"/>
      <c r="AP182" s="10"/>
      <c r="AQ182" s="10"/>
      <c r="AR182" s="10"/>
      <c r="AS182" s="10"/>
      <c r="AT182" s="10"/>
      <c r="AU182" s="10"/>
      <c r="AV182" s="10"/>
      <c r="AW182" s="10"/>
      <c r="AX182" s="10"/>
      <c r="AY182" s="10"/>
      <c r="AZ182" s="10"/>
      <c r="BA182" s="10"/>
      <c r="BB182" s="10"/>
      <c r="BC182" s="10"/>
      <c r="BD182" s="10"/>
      <c r="BE182" s="10"/>
      <c r="BF182" s="10"/>
      <c r="BG182" s="10"/>
      <c r="BH182" s="10"/>
      <c r="BI182" s="10"/>
      <c r="BJ182" s="10"/>
      <c r="BK182" s="10"/>
      <c r="BL182" s="10"/>
      <c r="BM182" s="10"/>
      <c r="BN182" s="10"/>
      <c r="BO182" s="10"/>
      <c r="BP182" s="10"/>
      <c r="BQ182" s="10"/>
      <c r="BR182" s="10"/>
      <c r="BS182" s="10"/>
      <c r="BT182" s="10"/>
      <c r="BU182" s="10"/>
      <c r="BV182" s="10"/>
      <c r="BW182" s="10"/>
      <c r="BX182" s="10"/>
      <c r="BY182" s="10"/>
      <c r="BZ182" s="10"/>
      <c r="CA182" s="10"/>
      <c r="CB182" s="10"/>
      <c r="CC182" s="10"/>
      <c r="CD182" s="10"/>
      <c r="CE182" s="10"/>
      <c r="CF182" s="10"/>
      <c r="CG182" s="10"/>
      <c r="CH182" s="10"/>
      <c r="CI182" s="10"/>
      <c r="CJ182" s="10"/>
      <c r="CK182" s="10"/>
      <c r="CL182" s="10"/>
      <c r="CM182" s="10"/>
      <c r="CN182" s="10"/>
      <c r="CO182" s="10"/>
      <c r="CP182" s="10"/>
      <c r="CQ182" s="10"/>
      <c r="CR182" s="10"/>
      <c r="CS182" s="10"/>
      <c r="CT182" s="10"/>
      <c r="CU182" s="10"/>
      <c r="CV182" s="10"/>
      <c r="CW182" s="10"/>
      <c r="CX182" s="10"/>
      <c r="CY182" s="10"/>
      <c r="CZ182" s="10"/>
      <c r="DA182" s="10"/>
      <c r="DB182" s="10"/>
      <c r="DC182" s="10"/>
      <c r="DD182" s="10"/>
      <c r="DE182" s="10"/>
      <c r="DF182" s="10"/>
      <c r="DG182" s="10"/>
      <c r="DH182" s="10"/>
      <c r="DI182" s="10"/>
      <c r="DJ182" s="10"/>
      <c r="DK182" s="10"/>
      <c r="DL182" s="10"/>
      <c r="DM182" s="10"/>
      <c r="DN182" s="10"/>
      <c r="DO182" s="10"/>
      <c r="DP182" s="10"/>
      <c r="DQ182" s="10"/>
      <c r="DR182" s="10"/>
      <c r="DS182" s="10"/>
      <c r="DT182" s="10"/>
      <c r="DU182" s="10"/>
      <c r="DV182" s="10"/>
      <c r="DW182" s="10"/>
      <c r="DX182" s="10"/>
      <c r="DY182" s="10"/>
      <c r="DZ182" s="10"/>
      <c r="EA182" s="10"/>
      <c r="EB182" s="10"/>
      <c r="EC182" s="10"/>
      <c r="ED182" s="10"/>
      <c r="EE182" s="10"/>
      <c r="EF182" s="10"/>
      <c r="EG182" s="10"/>
      <c r="EH182" s="10"/>
      <c r="EI182" s="10"/>
      <c r="EJ182" s="10"/>
      <c r="EK182" s="10"/>
      <c r="EL182" s="10"/>
      <c r="EM182" s="10"/>
      <c r="EN182" s="10"/>
      <c r="EO182" s="10"/>
      <c r="EP182" s="10"/>
      <c r="EQ182" s="10"/>
      <c r="ER182" s="10"/>
      <c r="ES182" s="10"/>
      <c r="ET182" s="10"/>
      <c r="EU182" s="10"/>
      <c r="EV182" s="10"/>
      <c r="EW182" s="10"/>
      <c r="EX182" s="10"/>
      <c r="EY182" s="10"/>
      <c r="EZ182" s="10"/>
      <c r="FA182" s="10"/>
      <c r="FB182" s="10"/>
      <c r="FC182" s="10"/>
      <c r="FD182" s="10"/>
      <c r="FE182" s="10"/>
      <c r="FF182" s="10"/>
      <c r="FG182" s="10"/>
      <c r="FH182" s="10"/>
      <c r="FI182" s="10"/>
      <c r="FJ182" s="10"/>
      <c r="FK182" s="10"/>
      <c r="FL182" s="10"/>
      <c r="FM182" s="10"/>
      <c r="FN182" s="10"/>
      <c r="FO182" s="10"/>
      <c r="FP182" s="10"/>
      <c r="FQ182" s="10"/>
      <c r="FR182" s="10"/>
      <c r="FS182" s="10"/>
      <c r="FT182" s="10"/>
      <c r="FU182" s="10"/>
      <c r="FV182" s="10"/>
      <c r="FW182" s="10"/>
      <c r="FX182" s="10"/>
      <c r="FY182" s="10"/>
      <c r="FZ182" s="10"/>
      <c r="GA182" s="10"/>
      <c r="GB182" s="10"/>
      <c r="GC182" s="10"/>
      <c r="GD182" s="10"/>
      <c r="GE182" s="10"/>
      <c r="GF182" s="10"/>
      <c r="GG182" s="10"/>
    </row>
    <row r="183" spans="1:189" ht="14.25" customHeight="1" x14ac:dyDescent="0.2">
      <c r="A183" s="115">
        <v>44146</v>
      </c>
      <c r="B183" s="10">
        <v>0</v>
      </c>
      <c r="C183" s="10">
        <f t="shared" si="135"/>
        <v>0</v>
      </c>
      <c r="D183" s="10">
        <v>0</v>
      </c>
      <c r="E183" s="10">
        <f t="shared" si="75"/>
        <v>399</v>
      </c>
      <c r="F183" s="10"/>
      <c r="G183" s="10"/>
      <c r="H183" s="10"/>
      <c r="I183" s="10"/>
      <c r="J183" s="10"/>
      <c r="K183" s="10"/>
      <c r="L183" s="134">
        <v>1</v>
      </c>
      <c r="M183" s="10">
        <f t="shared" si="77"/>
        <v>163</v>
      </c>
      <c r="N183" s="10">
        <v>0</v>
      </c>
      <c r="O183" s="114">
        <f t="shared" si="111"/>
        <v>7</v>
      </c>
      <c r="P183" s="142"/>
      <c r="Q183" s="10"/>
      <c r="R183" s="10"/>
      <c r="S183" s="10"/>
      <c r="T183" s="10"/>
      <c r="U183" s="10"/>
      <c r="V183" s="10">
        <v>0</v>
      </c>
      <c r="W183" s="10">
        <f t="shared" si="113"/>
        <v>3</v>
      </c>
      <c r="X183" s="10"/>
      <c r="Y183" s="10"/>
      <c r="Z183" s="10"/>
      <c r="AA183" s="10"/>
      <c r="AB183" s="10"/>
      <c r="AC183" s="10"/>
      <c r="AD183" s="10"/>
      <c r="AE183" s="10"/>
      <c r="AF183" s="10">
        <v>0</v>
      </c>
      <c r="AG183" s="10">
        <f t="shared" si="132"/>
        <v>56</v>
      </c>
      <c r="AH183" s="10"/>
      <c r="AI183" s="10"/>
      <c r="AJ183" s="10"/>
      <c r="AK183" s="10"/>
      <c r="AL183" s="10"/>
      <c r="AM183" s="10"/>
      <c r="AN183" s="10"/>
      <c r="AO183" s="10"/>
      <c r="AP183" s="10"/>
      <c r="AQ183" s="10"/>
      <c r="AR183" s="10"/>
      <c r="AS183" s="10"/>
      <c r="AT183" s="10"/>
      <c r="AU183" s="10"/>
      <c r="AV183" s="10"/>
      <c r="AW183" s="10"/>
      <c r="AX183" s="10"/>
      <c r="AY183" s="10"/>
      <c r="AZ183" s="10"/>
      <c r="BA183" s="10"/>
      <c r="BB183" s="10"/>
      <c r="BC183" s="10"/>
      <c r="BD183" s="10"/>
      <c r="BE183" s="10"/>
      <c r="BF183" s="10"/>
      <c r="BG183" s="10"/>
      <c r="BH183" s="10"/>
      <c r="BI183" s="10"/>
      <c r="BJ183" s="10"/>
      <c r="BK183" s="10"/>
      <c r="BL183" s="10"/>
      <c r="BM183" s="10"/>
      <c r="BN183" s="10"/>
      <c r="BO183" s="10"/>
      <c r="BP183" s="10"/>
      <c r="BQ183" s="10"/>
      <c r="BR183" s="10"/>
      <c r="BS183" s="10"/>
      <c r="BT183" s="10"/>
      <c r="BU183" s="10"/>
      <c r="BV183" s="10"/>
      <c r="BW183" s="10"/>
      <c r="BX183" s="10"/>
      <c r="BY183" s="10"/>
      <c r="BZ183" s="10"/>
      <c r="CA183" s="10"/>
      <c r="CB183" s="10"/>
      <c r="CC183" s="10"/>
      <c r="CD183" s="10"/>
      <c r="CE183" s="10"/>
      <c r="CF183" s="10"/>
      <c r="CG183" s="10"/>
      <c r="CH183" s="10"/>
      <c r="CI183" s="10"/>
      <c r="CJ183" s="10"/>
      <c r="CK183" s="10"/>
      <c r="CL183" s="10"/>
      <c r="CM183" s="10"/>
      <c r="CN183" s="10"/>
      <c r="CO183" s="10"/>
      <c r="CP183" s="10"/>
      <c r="CQ183" s="10"/>
      <c r="CR183" s="10"/>
      <c r="CS183" s="10"/>
      <c r="CT183" s="10"/>
      <c r="CU183" s="10"/>
      <c r="CV183" s="10"/>
      <c r="CW183" s="10"/>
      <c r="CX183" s="10"/>
      <c r="CY183" s="10"/>
      <c r="CZ183" s="10"/>
      <c r="DA183" s="10"/>
      <c r="DB183" s="10"/>
      <c r="DC183" s="10"/>
      <c r="DD183" s="10"/>
      <c r="DE183" s="10"/>
      <c r="DF183" s="10"/>
      <c r="DG183" s="10"/>
      <c r="DH183" s="10"/>
      <c r="DI183" s="10"/>
      <c r="DJ183" s="10"/>
      <c r="DK183" s="10"/>
      <c r="DL183" s="10"/>
      <c r="DM183" s="10"/>
      <c r="DN183" s="10"/>
      <c r="DO183" s="10"/>
      <c r="DP183" s="10"/>
      <c r="DQ183" s="10"/>
      <c r="DR183" s="10"/>
      <c r="DS183" s="10"/>
      <c r="DT183" s="10"/>
      <c r="DU183" s="10"/>
      <c r="DV183" s="10"/>
      <c r="DW183" s="10"/>
      <c r="DX183" s="10"/>
      <c r="DY183" s="10"/>
      <c r="DZ183" s="10"/>
      <c r="EA183" s="10"/>
      <c r="EB183" s="10"/>
      <c r="EC183" s="10"/>
      <c r="ED183" s="10"/>
      <c r="EE183" s="10"/>
      <c r="EF183" s="10"/>
      <c r="EG183" s="10"/>
      <c r="EH183" s="10"/>
      <c r="EI183" s="10"/>
      <c r="EJ183" s="10"/>
      <c r="EK183" s="10"/>
      <c r="EL183" s="10"/>
      <c r="EM183" s="10"/>
      <c r="EN183" s="10"/>
      <c r="EO183" s="10"/>
      <c r="EP183" s="10"/>
      <c r="EQ183" s="10"/>
      <c r="ER183" s="10"/>
      <c r="ES183" s="10"/>
      <c r="ET183" s="10"/>
      <c r="EU183" s="10"/>
      <c r="EV183" s="10"/>
      <c r="EW183" s="10"/>
      <c r="EX183" s="10"/>
      <c r="EY183" s="10"/>
      <c r="EZ183" s="10"/>
      <c r="FA183" s="10"/>
      <c r="FB183" s="10"/>
      <c r="FC183" s="10"/>
      <c r="FD183" s="10"/>
      <c r="FE183" s="10"/>
      <c r="FF183" s="10"/>
      <c r="FG183" s="10"/>
      <c r="FH183" s="10"/>
      <c r="FI183" s="10"/>
      <c r="FJ183" s="10"/>
      <c r="FK183" s="10"/>
      <c r="FL183" s="10"/>
      <c r="FM183" s="10"/>
      <c r="FN183" s="10"/>
      <c r="FO183" s="10"/>
      <c r="FP183" s="10"/>
      <c r="FQ183" s="10"/>
      <c r="FR183" s="10"/>
      <c r="FS183" s="10"/>
      <c r="FT183" s="10"/>
      <c r="FU183" s="10"/>
      <c r="FV183" s="10"/>
      <c r="FW183" s="10"/>
      <c r="FX183" s="10"/>
      <c r="FY183" s="10"/>
      <c r="FZ183" s="10"/>
      <c r="GA183" s="10"/>
      <c r="GB183" s="10"/>
      <c r="GC183" s="10"/>
      <c r="GD183" s="10"/>
      <c r="GE183" s="10"/>
      <c r="GF183" s="10"/>
      <c r="GG183" s="10"/>
    </row>
    <row r="184" spans="1:189" ht="14.25" customHeight="1" x14ac:dyDescent="0.2">
      <c r="A184" s="115">
        <v>44147</v>
      </c>
      <c r="B184" s="10">
        <v>0</v>
      </c>
      <c r="C184" s="10">
        <f t="shared" si="135"/>
        <v>0</v>
      </c>
      <c r="D184" s="10">
        <v>0</v>
      </c>
      <c r="E184" s="10">
        <f t="shared" si="75"/>
        <v>399</v>
      </c>
      <c r="F184" s="10"/>
      <c r="G184" s="10"/>
      <c r="H184" s="10"/>
      <c r="I184" s="10"/>
      <c r="J184" s="10"/>
      <c r="K184" s="10"/>
      <c r="L184" s="10">
        <v>0</v>
      </c>
      <c r="M184" s="10">
        <f t="shared" si="77"/>
        <v>163</v>
      </c>
      <c r="N184" s="10">
        <v>0</v>
      </c>
      <c r="O184" s="114">
        <f t="shared" si="111"/>
        <v>7</v>
      </c>
      <c r="P184" s="142"/>
      <c r="Q184" s="10"/>
      <c r="R184" s="10"/>
      <c r="S184" s="10"/>
      <c r="T184" s="10"/>
      <c r="U184" s="10"/>
      <c r="V184" s="10">
        <v>0</v>
      </c>
      <c r="W184" s="10">
        <f t="shared" si="113"/>
        <v>3</v>
      </c>
      <c r="X184" s="10"/>
      <c r="Y184" s="10"/>
      <c r="Z184" s="10"/>
      <c r="AA184" s="10"/>
      <c r="AB184" s="10"/>
      <c r="AC184" s="10"/>
      <c r="AD184" s="10"/>
      <c r="AE184" s="10"/>
      <c r="AF184" s="10">
        <v>0</v>
      </c>
      <c r="AG184" s="10">
        <f t="shared" si="132"/>
        <v>56</v>
      </c>
      <c r="AH184" s="10"/>
      <c r="AI184" s="10"/>
      <c r="AJ184" s="10"/>
      <c r="AK184" s="10"/>
      <c r="AL184" s="10"/>
      <c r="AM184" s="10"/>
      <c r="AN184" s="10"/>
      <c r="AO184" s="10"/>
      <c r="AP184" s="10"/>
      <c r="AQ184" s="10"/>
      <c r="AR184" s="10"/>
      <c r="AS184" s="10"/>
      <c r="AT184" s="10"/>
      <c r="AU184" s="10"/>
      <c r="AV184" s="10"/>
      <c r="AW184" s="10"/>
      <c r="AX184" s="10"/>
      <c r="AY184" s="10"/>
      <c r="AZ184" s="10"/>
      <c r="BA184" s="10"/>
      <c r="BB184" s="10"/>
      <c r="BC184" s="10"/>
      <c r="BD184" s="10"/>
      <c r="BE184" s="10"/>
      <c r="BF184" s="10"/>
      <c r="BG184" s="10"/>
      <c r="BH184" s="10"/>
      <c r="BI184" s="10"/>
      <c r="BJ184" s="10"/>
      <c r="BK184" s="10"/>
      <c r="BL184" s="10"/>
      <c r="BM184" s="10"/>
      <c r="BN184" s="10"/>
      <c r="BO184" s="10"/>
      <c r="BP184" s="10"/>
      <c r="BQ184" s="10"/>
      <c r="BR184" s="10"/>
      <c r="BS184" s="10"/>
      <c r="BT184" s="10"/>
      <c r="BU184" s="10"/>
      <c r="BV184" s="10"/>
      <c r="BW184" s="10"/>
      <c r="BX184" s="10"/>
      <c r="BY184" s="10"/>
      <c r="BZ184" s="10"/>
      <c r="CA184" s="10"/>
      <c r="CB184" s="10"/>
      <c r="CC184" s="10"/>
      <c r="CD184" s="10"/>
      <c r="CE184" s="10"/>
      <c r="CF184" s="10"/>
      <c r="CG184" s="10"/>
      <c r="CH184" s="10"/>
      <c r="CI184" s="10"/>
      <c r="CJ184" s="10"/>
      <c r="CK184" s="10"/>
      <c r="CL184" s="10"/>
      <c r="CM184" s="10"/>
      <c r="CN184" s="10"/>
      <c r="CO184" s="10"/>
      <c r="CP184" s="10"/>
      <c r="CQ184" s="10"/>
      <c r="CR184" s="10"/>
      <c r="CS184" s="10"/>
      <c r="CT184" s="10"/>
      <c r="CU184" s="10"/>
      <c r="CV184" s="10"/>
      <c r="CW184" s="10"/>
      <c r="CX184" s="10"/>
      <c r="CY184" s="10"/>
      <c r="CZ184" s="10"/>
      <c r="DA184" s="10"/>
      <c r="DB184" s="10"/>
      <c r="DC184" s="10"/>
      <c r="DD184" s="10"/>
      <c r="DE184" s="10"/>
      <c r="DF184" s="10"/>
      <c r="DG184" s="10"/>
      <c r="DH184" s="10"/>
      <c r="DI184" s="10"/>
      <c r="DJ184" s="10"/>
      <c r="DK184" s="10"/>
      <c r="DL184" s="10"/>
      <c r="DM184" s="10"/>
      <c r="DN184" s="10"/>
      <c r="DO184" s="10"/>
      <c r="DP184" s="10"/>
      <c r="DQ184" s="10"/>
      <c r="DR184" s="10"/>
      <c r="DS184" s="10"/>
      <c r="DT184" s="10"/>
      <c r="DU184" s="10"/>
      <c r="DV184" s="10"/>
      <c r="DW184" s="10"/>
      <c r="DX184" s="10"/>
      <c r="DY184" s="10"/>
      <c r="DZ184" s="10"/>
      <c r="EA184" s="10"/>
      <c r="EB184" s="10"/>
      <c r="EC184" s="10"/>
      <c r="ED184" s="10"/>
      <c r="EE184" s="10"/>
      <c r="EF184" s="10"/>
      <c r="EG184" s="10"/>
      <c r="EH184" s="10"/>
      <c r="EI184" s="10"/>
      <c r="EJ184" s="10"/>
      <c r="EK184" s="10"/>
      <c r="EL184" s="10"/>
      <c r="EM184" s="10"/>
      <c r="EN184" s="10"/>
      <c r="EO184" s="10"/>
      <c r="EP184" s="10"/>
      <c r="EQ184" s="10"/>
      <c r="ER184" s="10"/>
      <c r="ES184" s="10"/>
      <c r="ET184" s="10"/>
      <c r="EU184" s="10"/>
      <c r="EV184" s="10"/>
      <c r="EW184" s="10"/>
      <c r="EX184" s="10"/>
      <c r="EY184" s="10"/>
      <c r="EZ184" s="10"/>
      <c r="FA184" s="10"/>
      <c r="FB184" s="10"/>
      <c r="FC184" s="10"/>
      <c r="FD184" s="10"/>
      <c r="FE184" s="10"/>
      <c r="FF184" s="10"/>
      <c r="FG184" s="10"/>
      <c r="FH184" s="10"/>
      <c r="FI184" s="10"/>
      <c r="FJ184" s="10"/>
      <c r="FK184" s="10"/>
      <c r="FL184" s="10"/>
      <c r="FM184" s="10"/>
      <c r="FN184" s="10"/>
      <c r="FO184" s="10"/>
      <c r="FP184" s="10"/>
      <c r="FQ184" s="10"/>
      <c r="FR184" s="10"/>
      <c r="FS184" s="10"/>
      <c r="FT184" s="10"/>
      <c r="FU184" s="10"/>
      <c r="FV184" s="10"/>
      <c r="FW184" s="10"/>
      <c r="FX184" s="10"/>
      <c r="FY184" s="10"/>
      <c r="FZ184" s="10"/>
      <c r="GA184" s="10"/>
      <c r="GB184" s="10"/>
      <c r="GC184" s="10"/>
      <c r="GD184" s="10"/>
      <c r="GE184" s="10"/>
      <c r="GF184" s="10"/>
      <c r="GG184" s="10"/>
    </row>
    <row r="185" spans="1:189" ht="14.25" customHeight="1" x14ac:dyDescent="0.2">
      <c r="A185" s="115">
        <v>44148</v>
      </c>
      <c r="B185" s="10">
        <v>0</v>
      </c>
      <c r="C185" s="10">
        <f t="shared" si="135"/>
        <v>0</v>
      </c>
      <c r="D185" s="10">
        <v>0</v>
      </c>
      <c r="E185" s="10">
        <f t="shared" si="75"/>
        <v>399</v>
      </c>
      <c r="F185" s="10"/>
      <c r="G185" s="10"/>
      <c r="H185" s="10"/>
      <c r="I185" s="10"/>
      <c r="J185" s="10"/>
      <c r="K185" s="10"/>
      <c r="L185" s="10">
        <v>0</v>
      </c>
      <c r="M185" s="10">
        <f t="shared" si="77"/>
        <v>163</v>
      </c>
      <c r="N185" s="10">
        <v>0</v>
      </c>
      <c r="O185" s="114">
        <f t="shared" si="111"/>
        <v>7</v>
      </c>
      <c r="P185" s="142"/>
      <c r="Q185" s="10"/>
      <c r="R185" s="10"/>
      <c r="S185" s="10"/>
      <c r="T185" s="10"/>
      <c r="U185" s="10"/>
      <c r="V185" s="10">
        <v>0</v>
      </c>
      <c r="W185" s="10">
        <f t="shared" si="113"/>
        <v>3</v>
      </c>
      <c r="X185" s="10"/>
      <c r="Y185" s="10"/>
      <c r="Z185" s="10"/>
      <c r="AA185" s="10"/>
      <c r="AB185" s="10"/>
      <c r="AC185" s="10"/>
      <c r="AD185" s="10"/>
      <c r="AE185" s="10"/>
      <c r="AF185" s="10">
        <v>0</v>
      </c>
      <c r="AG185" s="10">
        <f t="shared" si="132"/>
        <v>56</v>
      </c>
      <c r="AH185" s="10"/>
      <c r="AI185" s="10"/>
      <c r="AJ185" s="10"/>
      <c r="AK185" s="10"/>
      <c r="AL185" s="10"/>
      <c r="AM185" s="10"/>
      <c r="AN185" s="10"/>
      <c r="AO185" s="10"/>
      <c r="AP185" s="10"/>
      <c r="AQ185" s="10"/>
      <c r="AR185" s="10"/>
      <c r="AS185" s="10"/>
      <c r="AT185" s="10"/>
      <c r="AU185" s="10"/>
      <c r="AV185" s="10"/>
      <c r="AW185" s="10"/>
      <c r="AX185" s="10"/>
      <c r="AY185" s="10"/>
      <c r="AZ185" s="10"/>
      <c r="BA185" s="10"/>
      <c r="BB185" s="10"/>
      <c r="BC185" s="10"/>
      <c r="BD185" s="10"/>
      <c r="BE185" s="10"/>
      <c r="BF185" s="10"/>
      <c r="BG185" s="10"/>
      <c r="BH185" s="10"/>
      <c r="BI185" s="10"/>
      <c r="BJ185" s="10"/>
      <c r="BK185" s="10"/>
      <c r="BL185" s="10"/>
      <c r="BM185" s="10"/>
      <c r="BN185" s="10"/>
      <c r="BO185" s="10"/>
      <c r="BP185" s="10"/>
      <c r="BQ185" s="10"/>
      <c r="BR185" s="10"/>
      <c r="BS185" s="10"/>
      <c r="BT185" s="10"/>
      <c r="BU185" s="10"/>
      <c r="BV185" s="10"/>
      <c r="BW185" s="10"/>
      <c r="BX185" s="10"/>
      <c r="BY185" s="10"/>
      <c r="BZ185" s="10"/>
      <c r="CA185" s="10"/>
      <c r="CB185" s="10"/>
      <c r="CC185" s="10"/>
      <c r="CD185" s="10"/>
      <c r="CE185" s="10"/>
      <c r="CF185" s="10"/>
      <c r="CG185" s="10"/>
      <c r="CH185" s="10"/>
      <c r="CI185" s="10"/>
      <c r="CJ185" s="10"/>
      <c r="CK185" s="10"/>
      <c r="CL185" s="10"/>
      <c r="CM185" s="10"/>
      <c r="CN185" s="10"/>
      <c r="CO185" s="10"/>
      <c r="CP185" s="10"/>
      <c r="CQ185" s="10"/>
      <c r="CR185" s="10"/>
      <c r="CS185" s="10"/>
      <c r="CT185" s="10"/>
      <c r="CU185" s="10"/>
      <c r="CV185" s="10"/>
      <c r="CW185" s="10"/>
      <c r="CX185" s="10"/>
      <c r="CY185" s="10"/>
      <c r="CZ185" s="10"/>
      <c r="DA185" s="10"/>
      <c r="DB185" s="10"/>
      <c r="DC185" s="10"/>
      <c r="DD185" s="10"/>
      <c r="DE185" s="10"/>
      <c r="DF185" s="10"/>
      <c r="DG185" s="10"/>
      <c r="DH185" s="10"/>
      <c r="DI185" s="10"/>
      <c r="DJ185" s="10"/>
      <c r="DK185" s="10"/>
      <c r="DL185" s="10"/>
      <c r="DM185" s="10"/>
      <c r="DN185" s="10"/>
      <c r="DO185" s="10"/>
      <c r="DP185" s="10"/>
      <c r="DQ185" s="10"/>
      <c r="DR185" s="10"/>
      <c r="DS185" s="10"/>
      <c r="DT185" s="10"/>
      <c r="DU185" s="10"/>
      <c r="DV185" s="10"/>
      <c r="DW185" s="10"/>
      <c r="DX185" s="10"/>
      <c r="DY185" s="10"/>
      <c r="DZ185" s="10"/>
      <c r="EA185" s="10"/>
      <c r="EB185" s="10"/>
      <c r="EC185" s="10"/>
      <c r="ED185" s="10"/>
      <c r="EE185" s="10"/>
      <c r="EF185" s="10"/>
      <c r="EG185" s="10"/>
      <c r="EH185" s="10"/>
      <c r="EI185" s="10"/>
      <c r="EJ185" s="10"/>
      <c r="EK185" s="10"/>
      <c r="EL185" s="10"/>
      <c r="EM185" s="10"/>
      <c r="EN185" s="10"/>
      <c r="EO185" s="10"/>
      <c r="EP185" s="10"/>
      <c r="EQ185" s="10"/>
      <c r="ER185" s="10"/>
      <c r="ES185" s="10"/>
      <c r="ET185" s="10"/>
      <c r="EU185" s="10"/>
      <c r="EV185" s="10"/>
      <c r="EW185" s="10"/>
      <c r="EX185" s="10"/>
      <c r="EY185" s="10"/>
      <c r="EZ185" s="10"/>
      <c r="FA185" s="10"/>
      <c r="FB185" s="10"/>
      <c r="FC185" s="10"/>
      <c r="FD185" s="10"/>
      <c r="FE185" s="10"/>
      <c r="FF185" s="10"/>
      <c r="FG185" s="10"/>
      <c r="FH185" s="10"/>
      <c r="FI185" s="10"/>
      <c r="FJ185" s="10"/>
      <c r="FK185" s="10"/>
      <c r="FL185" s="10"/>
      <c r="FM185" s="10"/>
      <c r="FN185" s="10"/>
      <c r="FO185" s="10"/>
      <c r="FP185" s="10"/>
      <c r="FQ185" s="10"/>
      <c r="FR185" s="10"/>
      <c r="FS185" s="10"/>
      <c r="FT185" s="10"/>
      <c r="FU185" s="10"/>
      <c r="FV185" s="10"/>
      <c r="FW185" s="10"/>
      <c r="FX185" s="10"/>
      <c r="FY185" s="10"/>
      <c r="FZ185" s="10"/>
      <c r="GA185" s="10"/>
      <c r="GB185" s="10"/>
      <c r="GC185" s="10"/>
      <c r="GD185" s="10"/>
      <c r="GE185" s="10"/>
      <c r="GF185" s="10"/>
      <c r="GG185" s="10"/>
    </row>
    <row r="186" spans="1:189" ht="14.25" customHeight="1" x14ac:dyDescent="0.2">
      <c r="A186" s="115">
        <v>44149</v>
      </c>
      <c r="B186" s="10"/>
      <c r="C186" s="10">
        <f t="shared" si="135"/>
        <v>0</v>
      </c>
      <c r="D186" s="10"/>
      <c r="E186" s="10">
        <f t="shared" si="75"/>
        <v>399</v>
      </c>
      <c r="F186" s="10"/>
      <c r="G186" s="10"/>
      <c r="H186" s="10"/>
      <c r="I186" s="10"/>
      <c r="J186" s="10"/>
      <c r="K186" s="10"/>
      <c r="L186" s="10"/>
      <c r="M186" s="10">
        <f t="shared" si="77"/>
        <v>163</v>
      </c>
      <c r="N186" s="10"/>
      <c r="O186" s="114">
        <f t="shared" si="111"/>
        <v>7</v>
      </c>
      <c r="P186" s="142"/>
      <c r="Q186" s="10"/>
      <c r="R186" s="10"/>
      <c r="S186" s="10"/>
      <c r="T186" s="10"/>
      <c r="U186" s="10"/>
      <c r="V186" s="10"/>
      <c r="W186" s="10">
        <f t="shared" si="113"/>
        <v>3</v>
      </c>
      <c r="X186" s="10"/>
      <c r="Y186" s="10"/>
      <c r="Z186" s="10"/>
      <c r="AA186" s="10"/>
      <c r="AB186" s="10"/>
      <c r="AC186" s="10"/>
      <c r="AD186" s="10"/>
      <c r="AE186" s="10"/>
      <c r="AF186" s="10"/>
      <c r="AG186" s="10">
        <f t="shared" si="132"/>
        <v>56</v>
      </c>
      <c r="AH186" s="10"/>
      <c r="AI186" s="10"/>
      <c r="AJ186" s="10"/>
      <c r="AK186" s="10"/>
      <c r="AL186" s="10"/>
      <c r="AM186" s="10"/>
      <c r="AN186" s="10"/>
      <c r="AO186" s="10"/>
      <c r="AP186" s="10"/>
      <c r="AQ186" s="10"/>
      <c r="AR186" s="10"/>
      <c r="AS186" s="10"/>
      <c r="AT186" s="10"/>
      <c r="AU186" s="10"/>
      <c r="AV186" s="10"/>
      <c r="AW186" s="10"/>
      <c r="AX186" s="10"/>
      <c r="AY186" s="10"/>
      <c r="AZ186" s="10"/>
      <c r="BA186" s="10"/>
      <c r="BB186" s="10"/>
      <c r="BC186" s="10"/>
      <c r="BD186" s="10"/>
      <c r="BE186" s="10"/>
      <c r="BF186" s="10"/>
      <c r="BG186" s="10"/>
      <c r="BH186" s="10"/>
      <c r="BI186" s="10"/>
      <c r="BJ186" s="10"/>
      <c r="BK186" s="10"/>
      <c r="BL186" s="10"/>
      <c r="BM186" s="10"/>
      <c r="BN186" s="10"/>
      <c r="BO186" s="10"/>
      <c r="BP186" s="10"/>
      <c r="BQ186" s="10"/>
      <c r="BR186" s="10"/>
      <c r="BS186" s="10"/>
      <c r="BT186" s="10"/>
      <c r="BU186" s="10"/>
      <c r="BV186" s="10"/>
      <c r="BW186" s="10"/>
      <c r="BX186" s="10"/>
      <c r="BY186" s="10"/>
      <c r="BZ186" s="10"/>
      <c r="CA186" s="10"/>
      <c r="CB186" s="10"/>
      <c r="CC186" s="10"/>
      <c r="CD186" s="10"/>
      <c r="CE186" s="10"/>
      <c r="CF186" s="10"/>
      <c r="CG186" s="10"/>
      <c r="CH186" s="10"/>
      <c r="CI186" s="10"/>
      <c r="CJ186" s="10"/>
      <c r="CK186" s="10"/>
      <c r="CL186" s="10"/>
      <c r="CM186" s="10"/>
      <c r="CN186" s="10"/>
      <c r="CO186" s="10"/>
      <c r="CP186" s="10"/>
      <c r="CQ186" s="10"/>
      <c r="CR186" s="10"/>
      <c r="CS186" s="10"/>
      <c r="CT186" s="10"/>
      <c r="CU186" s="10"/>
      <c r="CV186" s="10"/>
      <c r="CW186" s="10"/>
      <c r="CX186" s="10"/>
      <c r="CY186" s="10"/>
      <c r="CZ186" s="10"/>
      <c r="DA186" s="10"/>
      <c r="DB186" s="10"/>
      <c r="DC186" s="10"/>
      <c r="DD186" s="10"/>
      <c r="DE186" s="10"/>
      <c r="DF186" s="10"/>
      <c r="DG186" s="10"/>
      <c r="DH186" s="10"/>
      <c r="DI186" s="10"/>
      <c r="DJ186" s="10"/>
      <c r="DK186" s="10"/>
      <c r="DL186" s="10"/>
      <c r="DM186" s="10"/>
      <c r="DN186" s="10"/>
      <c r="DO186" s="10"/>
      <c r="DP186" s="10"/>
      <c r="DQ186" s="10"/>
      <c r="DR186" s="10"/>
      <c r="DS186" s="10"/>
      <c r="DT186" s="10"/>
      <c r="DU186" s="10"/>
      <c r="DV186" s="10"/>
      <c r="DW186" s="10"/>
      <c r="DX186" s="10"/>
      <c r="DY186" s="10"/>
      <c r="DZ186" s="10"/>
      <c r="EA186" s="10"/>
      <c r="EB186" s="10"/>
      <c r="EC186" s="10"/>
      <c r="ED186" s="10"/>
      <c r="EE186" s="10"/>
      <c r="EF186" s="10"/>
      <c r="EG186" s="10"/>
      <c r="EH186" s="10"/>
      <c r="EI186" s="10"/>
      <c r="EJ186" s="10"/>
      <c r="EK186" s="10"/>
      <c r="EL186" s="10"/>
      <c r="EM186" s="10"/>
      <c r="EN186" s="10"/>
      <c r="EO186" s="10"/>
      <c r="EP186" s="10"/>
      <c r="EQ186" s="10"/>
      <c r="ER186" s="10"/>
      <c r="ES186" s="10"/>
      <c r="ET186" s="10"/>
      <c r="EU186" s="10"/>
      <c r="EV186" s="10"/>
      <c r="EW186" s="10"/>
      <c r="EX186" s="10"/>
      <c r="EY186" s="10"/>
      <c r="EZ186" s="10"/>
      <c r="FA186" s="10"/>
      <c r="FB186" s="10"/>
      <c r="FC186" s="10"/>
      <c r="FD186" s="10"/>
      <c r="FE186" s="10"/>
      <c r="FF186" s="10"/>
      <c r="FG186" s="10"/>
      <c r="FH186" s="10"/>
      <c r="FI186" s="10"/>
      <c r="FJ186" s="10"/>
      <c r="FK186" s="10"/>
      <c r="FL186" s="10"/>
      <c r="FM186" s="10"/>
      <c r="FN186" s="10"/>
      <c r="FO186" s="10"/>
      <c r="FP186" s="10"/>
      <c r="FQ186" s="10"/>
      <c r="FR186" s="10"/>
      <c r="FS186" s="10"/>
      <c r="FT186" s="10"/>
      <c r="FU186" s="10"/>
      <c r="FV186" s="10"/>
      <c r="FW186" s="10"/>
      <c r="FX186" s="10"/>
      <c r="FY186" s="10"/>
      <c r="FZ186" s="10"/>
      <c r="GA186" s="10"/>
      <c r="GB186" s="10"/>
      <c r="GC186" s="10"/>
      <c r="GD186" s="10"/>
      <c r="GE186" s="10"/>
      <c r="GF186" s="10"/>
      <c r="GG186" s="10"/>
    </row>
    <row r="187" spans="1:189" ht="14.25" customHeight="1" x14ac:dyDescent="0.2">
      <c r="A187" s="115">
        <v>44150</v>
      </c>
      <c r="B187" s="10"/>
      <c r="C187" s="10">
        <f t="shared" si="135"/>
        <v>0</v>
      </c>
      <c r="D187" s="10"/>
      <c r="E187" s="10">
        <f t="shared" ref="E187:E210" si="142">SUM(E186,D187)</f>
        <v>399</v>
      </c>
      <c r="F187" s="10"/>
      <c r="G187" s="10"/>
      <c r="H187" s="10"/>
      <c r="I187" s="10"/>
      <c r="J187" s="10"/>
      <c r="K187" s="10"/>
      <c r="L187" s="10"/>
      <c r="M187" s="10">
        <f t="shared" ref="M187:M210" si="143">SUM(M186,L187)</f>
        <v>163</v>
      </c>
      <c r="N187" s="10"/>
      <c r="O187" s="114">
        <f t="shared" si="111"/>
        <v>7</v>
      </c>
      <c r="P187" s="142"/>
      <c r="Q187" s="10"/>
      <c r="R187" s="10"/>
      <c r="S187" s="10"/>
      <c r="T187" s="10"/>
      <c r="U187" s="10"/>
      <c r="V187" s="10"/>
      <c r="W187" s="10">
        <f t="shared" si="113"/>
        <v>3</v>
      </c>
      <c r="X187" s="10"/>
      <c r="Y187" s="10"/>
      <c r="Z187" s="10"/>
      <c r="AA187" s="10"/>
      <c r="AB187" s="10"/>
      <c r="AC187" s="10"/>
      <c r="AD187" s="10"/>
      <c r="AE187" s="10"/>
      <c r="AF187" s="10"/>
      <c r="AG187" s="10">
        <f t="shared" si="132"/>
        <v>56</v>
      </c>
      <c r="AH187" s="10"/>
      <c r="AI187" s="10"/>
      <c r="AJ187" s="10"/>
      <c r="AK187" s="10"/>
      <c r="AL187" s="10"/>
      <c r="AM187" s="10"/>
      <c r="AN187" s="10"/>
      <c r="AO187" s="10"/>
      <c r="AP187" s="10"/>
      <c r="AQ187" s="10"/>
      <c r="AR187" s="10"/>
      <c r="AS187" s="10"/>
      <c r="AT187" s="10"/>
      <c r="AU187" s="10"/>
      <c r="AV187" s="10"/>
      <c r="AW187" s="10"/>
      <c r="AX187" s="10"/>
      <c r="AY187" s="10"/>
      <c r="AZ187" s="10"/>
      <c r="BA187" s="10"/>
      <c r="BB187" s="10"/>
      <c r="BC187" s="10"/>
      <c r="BD187" s="10"/>
      <c r="BE187" s="10"/>
      <c r="BF187" s="10"/>
      <c r="BG187" s="10"/>
      <c r="BH187" s="10"/>
      <c r="BI187" s="10"/>
      <c r="BJ187" s="10"/>
      <c r="BK187" s="10"/>
      <c r="BL187" s="10"/>
      <c r="BM187" s="10"/>
      <c r="BN187" s="10"/>
      <c r="BO187" s="10"/>
      <c r="BP187" s="10"/>
      <c r="BQ187" s="10"/>
      <c r="BR187" s="10"/>
      <c r="BS187" s="10"/>
      <c r="BT187" s="10"/>
      <c r="BU187" s="10"/>
      <c r="BV187" s="10"/>
      <c r="BW187" s="10"/>
      <c r="BX187" s="10"/>
      <c r="BY187" s="10"/>
      <c r="BZ187" s="10"/>
      <c r="CA187" s="10"/>
      <c r="CB187" s="10"/>
      <c r="CC187" s="10"/>
      <c r="CD187" s="10"/>
      <c r="CE187" s="10"/>
      <c r="CF187" s="10"/>
      <c r="CG187" s="10"/>
      <c r="CH187" s="10"/>
      <c r="CI187" s="10"/>
      <c r="CJ187" s="10"/>
      <c r="CK187" s="10"/>
      <c r="CL187" s="10"/>
      <c r="CM187" s="10"/>
      <c r="CN187" s="10"/>
      <c r="CO187" s="10"/>
      <c r="CP187" s="10"/>
      <c r="CQ187" s="10"/>
      <c r="CR187" s="10"/>
      <c r="CS187" s="10"/>
      <c r="CT187" s="10"/>
      <c r="CU187" s="10"/>
      <c r="CV187" s="10"/>
      <c r="CW187" s="10"/>
      <c r="CX187" s="10"/>
      <c r="CY187" s="10"/>
      <c r="CZ187" s="10"/>
      <c r="DA187" s="10"/>
      <c r="DB187" s="10"/>
      <c r="DC187" s="10"/>
      <c r="DD187" s="10"/>
      <c r="DE187" s="10"/>
      <c r="DF187" s="10"/>
      <c r="DG187" s="10"/>
      <c r="DH187" s="10"/>
      <c r="DI187" s="10"/>
      <c r="DJ187" s="10"/>
      <c r="DK187" s="10"/>
      <c r="DL187" s="10"/>
      <c r="DM187" s="10"/>
      <c r="DN187" s="10"/>
      <c r="DO187" s="10"/>
      <c r="DP187" s="10"/>
      <c r="DQ187" s="10"/>
      <c r="DR187" s="10"/>
      <c r="DS187" s="10"/>
      <c r="DT187" s="10"/>
      <c r="DU187" s="10"/>
      <c r="DV187" s="10"/>
      <c r="DW187" s="10"/>
      <c r="DX187" s="10"/>
      <c r="DY187" s="10"/>
      <c r="DZ187" s="10"/>
      <c r="EA187" s="10"/>
      <c r="EB187" s="10"/>
      <c r="EC187" s="10"/>
      <c r="ED187" s="10"/>
      <c r="EE187" s="10"/>
      <c r="EF187" s="10"/>
      <c r="EG187" s="10"/>
      <c r="EH187" s="10"/>
      <c r="EI187" s="10"/>
      <c r="EJ187" s="10"/>
      <c r="EK187" s="10"/>
      <c r="EL187" s="10"/>
      <c r="EM187" s="10"/>
      <c r="EN187" s="10"/>
      <c r="EO187" s="10"/>
      <c r="EP187" s="10"/>
      <c r="EQ187" s="10"/>
      <c r="ER187" s="10"/>
      <c r="ES187" s="10"/>
      <c r="ET187" s="10"/>
      <c r="EU187" s="10"/>
      <c r="EV187" s="10"/>
      <c r="EW187" s="10"/>
      <c r="EX187" s="10"/>
      <c r="EY187" s="10"/>
      <c r="EZ187" s="10"/>
      <c r="FA187" s="10"/>
      <c r="FB187" s="10"/>
      <c r="FC187" s="10"/>
      <c r="FD187" s="10"/>
      <c r="FE187" s="10"/>
      <c r="FF187" s="10"/>
      <c r="FG187" s="10"/>
      <c r="FH187" s="10"/>
      <c r="FI187" s="10"/>
      <c r="FJ187" s="10"/>
      <c r="FK187" s="10"/>
      <c r="FL187" s="10"/>
      <c r="FM187" s="10"/>
      <c r="FN187" s="10"/>
      <c r="FO187" s="10"/>
      <c r="FP187" s="10"/>
      <c r="FQ187" s="10"/>
      <c r="FR187" s="10"/>
      <c r="FS187" s="10"/>
      <c r="FT187" s="10"/>
      <c r="FU187" s="10"/>
      <c r="FV187" s="10"/>
      <c r="FW187" s="10"/>
      <c r="FX187" s="10"/>
      <c r="FY187" s="10"/>
      <c r="FZ187" s="10"/>
      <c r="GA187" s="10"/>
      <c r="GB187" s="10"/>
      <c r="GC187" s="10"/>
      <c r="GD187" s="10"/>
      <c r="GE187" s="10"/>
      <c r="GF187" s="10"/>
      <c r="GG187" s="10"/>
    </row>
    <row r="188" spans="1:189" ht="14.25" customHeight="1" x14ac:dyDescent="0.2">
      <c r="A188" s="115">
        <v>44151</v>
      </c>
      <c r="B188" s="10">
        <v>0</v>
      </c>
      <c r="C188" s="10">
        <f t="shared" si="135"/>
        <v>0</v>
      </c>
      <c r="D188" s="10">
        <v>2</v>
      </c>
      <c r="E188" s="10">
        <f t="shared" si="142"/>
        <v>401</v>
      </c>
      <c r="F188" s="10"/>
      <c r="G188" s="10"/>
      <c r="H188" s="10"/>
      <c r="I188" s="10"/>
      <c r="J188" s="10"/>
      <c r="K188" s="10"/>
      <c r="L188" s="10">
        <v>2</v>
      </c>
      <c r="M188" s="10">
        <f t="shared" si="143"/>
        <v>165</v>
      </c>
      <c r="N188" s="10">
        <v>0</v>
      </c>
      <c r="O188" s="114">
        <f t="shared" si="111"/>
        <v>7</v>
      </c>
      <c r="P188" s="142"/>
      <c r="Q188" s="10"/>
      <c r="R188" s="10"/>
      <c r="S188" s="10"/>
      <c r="T188" s="10"/>
      <c r="U188" s="10"/>
      <c r="V188" s="10">
        <v>0</v>
      </c>
      <c r="W188" s="10">
        <f t="shared" si="113"/>
        <v>3</v>
      </c>
      <c r="X188" s="10"/>
      <c r="Y188" s="10"/>
      <c r="Z188" s="10"/>
      <c r="AA188" s="10"/>
      <c r="AB188" s="10"/>
      <c r="AC188" s="10"/>
      <c r="AD188" s="10"/>
      <c r="AE188" s="10"/>
      <c r="AF188" s="10">
        <v>2</v>
      </c>
      <c r="AG188" s="10">
        <f t="shared" si="132"/>
        <v>58</v>
      </c>
      <c r="AH188" s="10"/>
      <c r="AI188" s="10"/>
      <c r="AJ188" s="10"/>
      <c r="AK188" s="10"/>
      <c r="AL188" s="10"/>
      <c r="AM188" s="10"/>
      <c r="AN188" s="10"/>
      <c r="AO188" s="10"/>
      <c r="AP188" s="10"/>
      <c r="AQ188" s="10"/>
      <c r="AR188" s="10"/>
      <c r="AS188" s="10"/>
      <c r="AT188" s="10"/>
      <c r="AU188" s="10"/>
      <c r="AV188" s="10"/>
      <c r="AW188" s="10"/>
      <c r="AX188" s="10"/>
      <c r="AY188" s="10"/>
      <c r="AZ188" s="10"/>
      <c r="BA188" s="10"/>
      <c r="BB188" s="10"/>
      <c r="BC188" s="10"/>
      <c r="BD188" s="10"/>
      <c r="BE188" s="10"/>
      <c r="BF188" s="10"/>
      <c r="BG188" s="10"/>
      <c r="BH188" s="10"/>
      <c r="BI188" s="10"/>
      <c r="BJ188" s="10"/>
      <c r="BK188" s="10"/>
      <c r="BL188" s="10"/>
      <c r="BM188" s="10"/>
      <c r="BN188" s="10"/>
      <c r="BO188" s="10"/>
      <c r="BP188" s="10"/>
      <c r="BQ188" s="10"/>
      <c r="BR188" s="10"/>
      <c r="BS188" s="10"/>
      <c r="BT188" s="10"/>
      <c r="BU188" s="10"/>
      <c r="BV188" s="10"/>
      <c r="BW188" s="10"/>
      <c r="BX188" s="10"/>
      <c r="BY188" s="10"/>
      <c r="BZ188" s="10"/>
      <c r="CA188" s="10"/>
      <c r="CB188" s="10"/>
      <c r="CC188" s="10"/>
      <c r="CD188" s="10"/>
      <c r="CE188" s="10"/>
      <c r="CF188" s="10"/>
      <c r="CG188" s="10"/>
      <c r="CH188" s="10"/>
      <c r="CI188" s="10"/>
      <c r="CJ188" s="10"/>
      <c r="CK188" s="10"/>
      <c r="CL188" s="10"/>
      <c r="CM188" s="10"/>
      <c r="CN188" s="10"/>
      <c r="CO188" s="10"/>
      <c r="CP188" s="10"/>
      <c r="CQ188" s="10"/>
      <c r="CR188" s="10"/>
      <c r="CS188" s="10"/>
      <c r="CT188" s="10"/>
      <c r="CU188" s="10"/>
      <c r="CV188" s="10"/>
      <c r="CW188" s="10"/>
      <c r="CX188" s="10"/>
      <c r="CY188" s="10"/>
      <c r="CZ188" s="10"/>
      <c r="DA188" s="10"/>
      <c r="DB188" s="10"/>
      <c r="DC188" s="10"/>
      <c r="DD188" s="10"/>
      <c r="DE188" s="10"/>
      <c r="DF188" s="10"/>
      <c r="DG188" s="10"/>
      <c r="DH188" s="10"/>
      <c r="DI188" s="10"/>
      <c r="DJ188" s="10"/>
      <c r="DK188" s="10"/>
      <c r="DL188" s="10"/>
      <c r="DM188" s="10"/>
      <c r="DN188" s="10"/>
      <c r="DO188" s="10"/>
      <c r="DP188" s="10"/>
      <c r="DQ188" s="10"/>
      <c r="DR188" s="10"/>
      <c r="DS188" s="10"/>
      <c r="DT188" s="10"/>
      <c r="DU188" s="10"/>
      <c r="DV188" s="10"/>
      <c r="DW188" s="10"/>
      <c r="DX188" s="10"/>
      <c r="DY188" s="10"/>
      <c r="DZ188" s="10"/>
      <c r="EA188" s="10"/>
      <c r="EB188" s="10"/>
      <c r="EC188" s="10"/>
      <c r="ED188" s="10"/>
      <c r="EE188" s="10"/>
      <c r="EF188" s="10"/>
      <c r="EG188" s="10"/>
      <c r="EH188" s="10"/>
      <c r="EI188" s="10"/>
      <c r="EJ188" s="10"/>
      <c r="EK188" s="10"/>
      <c r="EL188" s="10"/>
      <c r="EM188" s="10"/>
      <c r="EN188" s="10"/>
      <c r="EO188" s="10"/>
      <c r="EP188" s="10"/>
      <c r="EQ188" s="10"/>
      <c r="ER188" s="10"/>
      <c r="ES188" s="10"/>
      <c r="ET188" s="10"/>
      <c r="EU188" s="10"/>
      <c r="EV188" s="10"/>
      <c r="EW188" s="10"/>
      <c r="EX188" s="10"/>
      <c r="EY188" s="10"/>
      <c r="EZ188" s="10"/>
      <c r="FA188" s="10"/>
      <c r="FB188" s="10"/>
      <c r="FC188" s="10"/>
      <c r="FD188" s="10"/>
      <c r="FE188" s="10"/>
      <c r="FF188" s="10"/>
      <c r="FG188" s="10"/>
      <c r="FH188" s="10"/>
      <c r="FI188" s="10"/>
      <c r="FJ188" s="10"/>
      <c r="FK188" s="10"/>
      <c r="FL188" s="10"/>
      <c r="FM188" s="10"/>
      <c r="FN188" s="10"/>
      <c r="FO188" s="10"/>
      <c r="FP188" s="10"/>
      <c r="FQ188" s="10"/>
      <c r="FR188" s="10"/>
      <c r="FS188" s="10"/>
      <c r="FT188" s="10"/>
      <c r="FU188" s="10"/>
      <c r="FV188" s="10"/>
      <c r="FW188" s="10"/>
      <c r="FX188" s="10"/>
      <c r="FY188" s="10"/>
      <c r="FZ188" s="10"/>
      <c r="GA188" s="10"/>
      <c r="GB188" s="10"/>
      <c r="GC188" s="10"/>
      <c r="GD188" s="10"/>
      <c r="GE188" s="10"/>
      <c r="GF188" s="10"/>
      <c r="GG188" s="10"/>
    </row>
    <row r="189" spans="1:189" ht="14.25" customHeight="1" x14ac:dyDescent="0.2">
      <c r="A189" s="115">
        <v>44152</v>
      </c>
      <c r="B189" s="10">
        <v>0</v>
      </c>
      <c r="C189" s="10">
        <f t="shared" si="135"/>
        <v>0</v>
      </c>
      <c r="D189" s="10">
        <v>0</v>
      </c>
      <c r="E189" s="10">
        <f t="shared" si="142"/>
        <v>401</v>
      </c>
      <c r="F189" s="10"/>
      <c r="G189" s="10"/>
      <c r="H189" s="10"/>
      <c r="I189" s="10"/>
      <c r="J189" s="10"/>
      <c r="K189" s="10"/>
      <c r="L189" s="10">
        <v>0</v>
      </c>
      <c r="M189" s="10">
        <f t="shared" si="143"/>
        <v>165</v>
      </c>
      <c r="N189" s="10">
        <v>0</v>
      </c>
      <c r="O189" s="114">
        <f t="shared" si="111"/>
        <v>7</v>
      </c>
      <c r="P189" s="142"/>
      <c r="Q189" s="10"/>
      <c r="R189" s="10"/>
      <c r="S189" s="10"/>
      <c r="T189" s="10"/>
      <c r="U189" s="10"/>
      <c r="V189" s="10">
        <v>0</v>
      </c>
      <c r="W189" s="10">
        <f t="shared" si="113"/>
        <v>3</v>
      </c>
      <c r="X189" s="10"/>
      <c r="Y189" s="10"/>
      <c r="Z189" s="10"/>
      <c r="AA189" s="10"/>
      <c r="AB189" s="10"/>
      <c r="AC189" s="10"/>
      <c r="AD189" s="10"/>
      <c r="AE189" s="10"/>
      <c r="AF189" s="10">
        <v>0</v>
      </c>
      <c r="AG189" s="10">
        <f t="shared" si="132"/>
        <v>58</v>
      </c>
      <c r="AH189" s="10"/>
      <c r="AI189" s="10"/>
      <c r="AJ189" s="10"/>
      <c r="AK189" s="10"/>
      <c r="AL189" s="10"/>
      <c r="AM189" s="10"/>
      <c r="AN189" s="10"/>
      <c r="AO189" s="10"/>
      <c r="AP189" s="10"/>
      <c r="AQ189" s="10"/>
      <c r="AR189" s="10"/>
      <c r="AS189" s="10"/>
      <c r="AT189" s="10"/>
      <c r="AU189" s="10"/>
      <c r="AV189" s="10"/>
      <c r="AW189" s="10"/>
      <c r="AX189" s="10"/>
      <c r="AY189" s="10"/>
      <c r="AZ189" s="10"/>
      <c r="BA189" s="10"/>
      <c r="BB189" s="10"/>
      <c r="BC189" s="10"/>
      <c r="BD189" s="10"/>
      <c r="BE189" s="10"/>
      <c r="BF189" s="10"/>
      <c r="BG189" s="10"/>
      <c r="BH189" s="10"/>
      <c r="BI189" s="10"/>
      <c r="BJ189" s="10"/>
      <c r="BK189" s="10"/>
      <c r="BL189" s="10"/>
      <c r="BM189" s="10"/>
      <c r="BN189" s="10"/>
      <c r="BO189" s="10"/>
      <c r="BP189" s="10"/>
      <c r="BQ189" s="10"/>
      <c r="BR189" s="10"/>
      <c r="BS189" s="10"/>
      <c r="BT189" s="10"/>
      <c r="BU189" s="10"/>
      <c r="BV189" s="10"/>
      <c r="BW189" s="10"/>
      <c r="BX189" s="10"/>
      <c r="BY189" s="10"/>
      <c r="BZ189" s="10"/>
      <c r="CA189" s="10"/>
      <c r="CB189" s="10"/>
      <c r="CC189" s="10"/>
      <c r="CD189" s="10"/>
      <c r="CE189" s="10"/>
      <c r="CF189" s="10"/>
      <c r="CG189" s="10"/>
      <c r="CH189" s="10"/>
      <c r="CI189" s="10"/>
      <c r="CJ189" s="10"/>
      <c r="CK189" s="10"/>
      <c r="CL189" s="10"/>
      <c r="CM189" s="10"/>
      <c r="CN189" s="10"/>
      <c r="CO189" s="10"/>
      <c r="CP189" s="10"/>
      <c r="CQ189" s="10"/>
      <c r="CR189" s="10"/>
      <c r="CS189" s="10"/>
      <c r="CT189" s="10"/>
      <c r="CU189" s="10"/>
      <c r="CV189" s="10"/>
      <c r="CW189" s="10"/>
      <c r="CX189" s="10"/>
      <c r="CY189" s="10"/>
      <c r="CZ189" s="10"/>
      <c r="DA189" s="10"/>
      <c r="DB189" s="10"/>
      <c r="DC189" s="10"/>
      <c r="DD189" s="10"/>
      <c r="DE189" s="10"/>
      <c r="DF189" s="10"/>
      <c r="DG189" s="10"/>
      <c r="DH189" s="10"/>
      <c r="DI189" s="10"/>
      <c r="DJ189" s="10"/>
      <c r="DK189" s="10"/>
      <c r="DL189" s="10"/>
      <c r="DM189" s="10"/>
      <c r="DN189" s="10"/>
      <c r="DO189" s="10"/>
      <c r="DP189" s="10"/>
      <c r="DQ189" s="10"/>
      <c r="DR189" s="10"/>
      <c r="DS189" s="10"/>
      <c r="DT189" s="10"/>
      <c r="DU189" s="10"/>
      <c r="DV189" s="10"/>
      <c r="DW189" s="10"/>
      <c r="DX189" s="10"/>
      <c r="DY189" s="10"/>
      <c r="DZ189" s="10"/>
      <c r="EA189" s="10"/>
      <c r="EB189" s="10"/>
      <c r="EC189" s="10"/>
      <c r="ED189" s="10"/>
      <c r="EE189" s="10"/>
      <c r="EF189" s="10"/>
      <c r="EG189" s="10"/>
      <c r="EH189" s="10"/>
      <c r="EI189" s="10"/>
      <c r="EJ189" s="10"/>
      <c r="EK189" s="10"/>
      <c r="EL189" s="10"/>
      <c r="EM189" s="10"/>
      <c r="EN189" s="10"/>
      <c r="EO189" s="10"/>
      <c r="EP189" s="10"/>
      <c r="EQ189" s="10"/>
      <c r="ER189" s="10"/>
      <c r="ES189" s="10"/>
      <c r="ET189" s="10"/>
      <c r="EU189" s="10"/>
      <c r="EV189" s="10"/>
      <c r="EW189" s="10"/>
      <c r="EX189" s="10"/>
      <c r="EY189" s="10"/>
      <c r="EZ189" s="10"/>
      <c r="FA189" s="10"/>
      <c r="FB189" s="10"/>
      <c r="FC189" s="10"/>
      <c r="FD189" s="10"/>
      <c r="FE189" s="10"/>
      <c r="FF189" s="10"/>
      <c r="FG189" s="10"/>
      <c r="FH189" s="10"/>
      <c r="FI189" s="10"/>
      <c r="FJ189" s="10"/>
      <c r="FK189" s="10"/>
      <c r="FL189" s="10"/>
      <c r="FM189" s="10"/>
      <c r="FN189" s="10"/>
      <c r="FO189" s="10"/>
      <c r="FP189" s="10"/>
      <c r="FQ189" s="10"/>
      <c r="FR189" s="10"/>
      <c r="FS189" s="10"/>
      <c r="FT189" s="10"/>
      <c r="FU189" s="10"/>
      <c r="FV189" s="10"/>
      <c r="FW189" s="10"/>
      <c r="FX189" s="10"/>
      <c r="FY189" s="10"/>
      <c r="FZ189" s="10"/>
      <c r="GA189" s="10"/>
      <c r="GB189" s="10"/>
      <c r="GC189" s="10"/>
      <c r="GD189" s="10"/>
      <c r="GE189" s="10"/>
      <c r="GF189" s="10"/>
      <c r="GG189" s="10"/>
    </row>
    <row r="190" spans="1:189" ht="14.25" customHeight="1" x14ac:dyDescent="0.2">
      <c r="A190" s="115">
        <v>44153</v>
      </c>
      <c r="B190" s="10">
        <v>0</v>
      </c>
      <c r="C190" s="10">
        <f t="shared" si="135"/>
        <v>0</v>
      </c>
      <c r="D190" s="10">
        <v>2</v>
      </c>
      <c r="E190" s="10">
        <f t="shared" si="142"/>
        <v>403</v>
      </c>
      <c r="F190" s="10"/>
      <c r="G190" s="10"/>
      <c r="H190" s="10"/>
      <c r="I190" s="10"/>
      <c r="J190" s="10"/>
      <c r="K190" s="10"/>
      <c r="L190" s="10">
        <v>4</v>
      </c>
      <c r="M190" s="10">
        <f t="shared" si="143"/>
        <v>169</v>
      </c>
      <c r="N190" s="10">
        <v>0</v>
      </c>
      <c r="O190" s="114">
        <f t="shared" si="111"/>
        <v>7</v>
      </c>
      <c r="P190" s="142"/>
      <c r="Q190" s="10"/>
      <c r="R190" s="10"/>
      <c r="S190" s="10"/>
      <c r="T190" s="10"/>
      <c r="U190" s="10"/>
      <c r="V190" s="10">
        <v>0</v>
      </c>
      <c r="W190" s="10">
        <f t="shared" si="113"/>
        <v>3</v>
      </c>
      <c r="X190" s="10"/>
      <c r="Y190" s="10"/>
      <c r="Z190" s="10"/>
      <c r="AA190" s="10"/>
      <c r="AB190" s="10"/>
      <c r="AC190" s="10"/>
      <c r="AD190" s="10"/>
      <c r="AE190" s="10"/>
      <c r="AF190" s="10">
        <v>0</v>
      </c>
      <c r="AG190" s="10">
        <f t="shared" si="132"/>
        <v>58</v>
      </c>
      <c r="AH190" s="10"/>
      <c r="AI190" s="10"/>
      <c r="AJ190" s="10"/>
      <c r="AK190" s="10"/>
      <c r="AL190" s="10"/>
      <c r="AM190" s="10"/>
      <c r="AN190" s="10"/>
      <c r="AO190" s="10"/>
      <c r="AP190" s="10"/>
      <c r="AQ190" s="10"/>
      <c r="AR190" s="10"/>
      <c r="AS190" s="10"/>
      <c r="AT190" s="10"/>
      <c r="AU190" s="10"/>
      <c r="AV190" s="10"/>
      <c r="AW190" s="10"/>
      <c r="AX190" s="10"/>
      <c r="AY190" s="10"/>
      <c r="AZ190" s="10"/>
      <c r="BA190" s="10"/>
      <c r="BB190" s="10"/>
      <c r="BC190" s="10"/>
      <c r="BD190" s="10"/>
      <c r="BE190" s="10"/>
      <c r="BF190" s="10"/>
      <c r="BG190" s="10"/>
      <c r="BH190" s="10"/>
      <c r="BI190" s="10"/>
      <c r="BJ190" s="10"/>
      <c r="BK190" s="10"/>
      <c r="BL190" s="10"/>
      <c r="BM190" s="10"/>
      <c r="BN190" s="10"/>
      <c r="BO190" s="10"/>
      <c r="BP190" s="10"/>
      <c r="BQ190" s="10"/>
      <c r="BR190" s="10"/>
      <c r="BS190" s="10"/>
      <c r="BT190" s="10"/>
      <c r="BU190" s="10"/>
      <c r="BV190" s="10"/>
      <c r="BW190" s="10"/>
      <c r="BX190" s="10"/>
      <c r="BY190" s="10"/>
      <c r="BZ190" s="10"/>
      <c r="CA190" s="10"/>
      <c r="CB190" s="10"/>
      <c r="CC190" s="10"/>
      <c r="CD190" s="10"/>
      <c r="CE190" s="10"/>
      <c r="CF190" s="10"/>
      <c r="CG190" s="10"/>
      <c r="CH190" s="10"/>
      <c r="CI190" s="10"/>
      <c r="CJ190" s="10"/>
      <c r="CK190" s="10"/>
      <c r="CL190" s="10"/>
      <c r="CM190" s="10"/>
      <c r="CN190" s="10"/>
      <c r="CO190" s="10"/>
      <c r="CP190" s="10"/>
      <c r="CQ190" s="10"/>
      <c r="CR190" s="10"/>
      <c r="CS190" s="10"/>
      <c r="CT190" s="10"/>
      <c r="CU190" s="10"/>
      <c r="CV190" s="10"/>
      <c r="CW190" s="10"/>
      <c r="CX190" s="10"/>
      <c r="CY190" s="10"/>
      <c r="CZ190" s="10"/>
      <c r="DA190" s="10"/>
      <c r="DB190" s="10"/>
      <c r="DC190" s="10"/>
      <c r="DD190" s="10"/>
      <c r="DE190" s="10"/>
      <c r="DF190" s="10"/>
      <c r="DG190" s="10"/>
      <c r="DH190" s="10"/>
      <c r="DI190" s="10"/>
      <c r="DJ190" s="10"/>
      <c r="DK190" s="10"/>
      <c r="DL190" s="10"/>
      <c r="DM190" s="10"/>
      <c r="DN190" s="10"/>
      <c r="DO190" s="10"/>
      <c r="DP190" s="10"/>
      <c r="DQ190" s="10"/>
      <c r="DR190" s="10"/>
      <c r="DS190" s="10"/>
      <c r="DT190" s="10"/>
      <c r="DU190" s="10"/>
      <c r="DV190" s="10"/>
      <c r="DW190" s="10"/>
      <c r="DX190" s="10"/>
      <c r="DY190" s="10"/>
      <c r="DZ190" s="10"/>
      <c r="EA190" s="10"/>
      <c r="EB190" s="10"/>
      <c r="EC190" s="10"/>
      <c r="ED190" s="10"/>
      <c r="EE190" s="10"/>
      <c r="EF190" s="10"/>
      <c r="EG190" s="10"/>
      <c r="EH190" s="10"/>
      <c r="EI190" s="10"/>
      <c r="EJ190" s="10"/>
      <c r="EK190" s="10"/>
      <c r="EL190" s="10"/>
      <c r="EM190" s="10"/>
      <c r="EN190" s="10"/>
      <c r="EO190" s="10"/>
      <c r="EP190" s="10"/>
      <c r="EQ190" s="10"/>
      <c r="ER190" s="10"/>
      <c r="ES190" s="10"/>
      <c r="ET190" s="10"/>
      <c r="EU190" s="10"/>
      <c r="EV190" s="10"/>
      <c r="EW190" s="10"/>
      <c r="EX190" s="10"/>
      <c r="EY190" s="10"/>
      <c r="EZ190" s="10"/>
      <c r="FA190" s="10"/>
      <c r="FB190" s="10"/>
      <c r="FC190" s="10"/>
      <c r="FD190" s="10"/>
      <c r="FE190" s="10"/>
      <c r="FF190" s="10"/>
      <c r="FG190" s="10"/>
      <c r="FH190" s="10"/>
      <c r="FI190" s="10"/>
      <c r="FJ190" s="10"/>
      <c r="FK190" s="10"/>
      <c r="FL190" s="10"/>
      <c r="FM190" s="10"/>
      <c r="FN190" s="10"/>
      <c r="FO190" s="10"/>
      <c r="FP190" s="10"/>
      <c r="FQ190" s="10"/>
      <c r="FR190" s="10"/>
      <c r="FS190" s="10"/>
      <c r="FT190" s="10"/>
      <c r="FU190" s="10"/>
      <c r="FV190" s="10"/>
      <c r="FW190" s="10"/>
      <c r="FX190" s="10"/>
      <c r="FY190" s="10"/>
      <c r="FZ190" s="10"/>
      <c r="GA190" s="10"/>
      <c r="GB190" s="10"/>
      <c r="GC190" s="10"/>
      <c r="GD190" s="10"/>
      <c r="GE190" s="10"/>
      <c r="GF190" s="10"/>
      <c r="GG190" s="10"/>
    </row>
    <row r="191" spans="1:189" ht="14.25" customHeight="1" x14ac:dyDescent="0.2">
      <c r="A191" s="115">
        <v>44154</v>
      </c>
      <c r="B191" s="10">
        <v>0</v>
      </c>
      <c r="C191" s="10">
        <f t="shared" si="135"/>
        <v>0</v>
      </c>
      <c r="D191" s="10">
        <v>1</v>
      </c>
      <c r="E191" s="10">
        <f t="shared" si="142"/>
        <v>404</v>
      </c>
      <c r="F191" s="10"/>
      <c r="G191" s="10"/>
      <c r="H191" s="10"/>
      <c r="I191" s="10"/>
      <c r="J191" s="10"/>
      <c r="K191" s="10"/>
      <c r="L191" s="10">
        <v>0</v>
      </c>
      <c r="M191" s="10">
        <f t="shared" si="143"/>
        <v>169</v>
      </c>
      <c r="N191" s="10">
        <v>0</v>
      </c>
      <c r="O191" s="114">
        <f t="shared" si="111"/>
        <v>7</v>
      </c>
      <c r="P191" s="142"/>
      <c r="Q191" s="10"/>
      <c r="R191" s="10"/>
      <c r="S191" s="10"/>
      <c r="T191" s="10"/>
      <c r="U191" s="10"/>
      <c r="V191" s="10">
        <v>0</v>
      </c>
      <c r="W191" s="10">
        <f t="shared" si="113"/>
        <v>3</v>
      </c>
      <c r="X191" s="10"/>
      <c r="Y191" s="10"/>
      <c r="Z191" s="10"/>
      <c r="AA191" s="10"/>
      <c r="AB191" s="10"/>
      <c r="AC191" s="10"/>
      <c r="AD191" s="10"/>
      <c r="AE191" s="10"/>
      <c r="AF191" s="10">
        <v>0</v>
      </c>
      <c r="AG191" s="10">
        <f t="shared" si="132"/>
        <v>58</v>
      </c>
      <c r="AH191" s="10"/>
      <c r="AI191" s="10"/>
      <c r="AJ191" s="10"/>
      <c r="AK191" s="10"/>
      <c r="AL191" s="10"/>
      <c r="AM191" s="10"/>
      <c r="AN191" s="10"/>
      <c r="AO191" s="10"/>
      <c r="AP191" s="10"/>
      <c r="AQ191" s="10"/>
      <c r="AR191" s="10"/>
      <c r="AS191" s="10"/>
      <c r="AT191" s="10"/>
      <c r="AU191" s="10"/>
      <c r="AV191" s="10"/>
      <c r="AW191" s="10"/>
      <c r="AX191" s="10"/>
      <c r="AY191" s="10"/>
      <c r="AZ191" s="10"/>
      <c r="BA191" s="10"/>
      <c r="BB191" s="10"/>
      <c r="BC191" s="10"/>
      <c r="BD191" s="10"/>
      <c r="BE191" s="10"/>
      <c r="BF191" s="10"/>
      <c r="BG191" s="10"/>
      <c r="BH191" s="10"/>
      <c r="BI191" s="10"/>
      <c r="BJ191" s="10"/>
      <c r="BK191" s="10"/>
      <c r="BL191" s="10"/>
      <c r="BM191" s="10"/>
      <c r="BN191" s="10"/>
      <c r="BO191" s="10"/>
      <c r="BP191" s="10"/>
      <c r="BQ191" s="10"/>
      <c r="BR191" s="10"/>
      <c r="BS191" s="10"/>
      <c r="BT191" s="10"/>
      <c r="BU191" s="10"/>
      <c r="BV191" s="10"/>
      <c r="BW191" s="10"/>
      <c r="BX191" s="10"/>
      <c r="BY191" s="10"/>
      <c r="BZ191" s="10"/>
      <c r="CA191" s="10"/>
      <c r="CB191" s="10"/>
      <c r="CC191" s="10"/>
      <c r="CD191" s="10"/>
      <c r="CE191" s="10"/>
      <c r="CF191" s="10"/>
      <c r="CG191" s="10"/>
      <c r="CH191" s="10"/>
      <c r="CI191" s="10"/>
      <c r="CJ191" s="10"/>
      <c r="CK191" s="10"/>
      <c r="CL191" s="10"/>
      <c r="CM191" s="10"/>
      <c r="CN191" s="10"/>
      <c r="CO191" s="10"/>
      <c r="CP191" s="10"/>
      <c r="CQ191" s="10"/>
      <c r="CR191" s="10"/>
      <c r="CS191" s="10"/>
      <c r="CT191" s="10"/>
      <c r="CU191" s="10"/>
      <c r="CV191" s="10"/>
      <c r="CW191" s="10"/>
      <c r="CX191" s="10"/>
      <c r="CY191" s="10"/>
      <c r="CZ191" s="10"/>
      <c r="DA191" s="10"/>
      <c r="DB191" s="10"/>
      <c r="DC191" s="10"/>
      <c r="DD191" s="10"/>
      <c r="DE191" s="10"/>
      <c r="DF191" s="10"/>
      <c r="DG191" s="10"/>
      <c r="DH191" s="10"/>
      <c r="DI191" s="10"/>
      <c r="DJ191" s="10"/>
      <c r="DK191" s="10"/>
      <c r="DL191" s="10"/>
      <c r="DM191" s="10"/>
      <c r="DN191" s="10"/>
      <c r="DO191" s="10"/>
      <c r="DP191" s="10"/>
      <c r="DQ191" s="10"/>
      <c r="DR191" s="10"/>
      <c r="DS191" s="10"/>
      <c r="DT191" s="10"/>
      <c r="DU191" s="10"/>
      <c r="DV191" s="10"/>
      <c r="DW191" s="10"/>
      <c r="DX191" s="10"/>
      <c r="DY191" s="10"/>
      <c r="DZ191" s="10"/>
      <c r="EA191" s="10"/>
      <c r="EB191" s="10"/>
      <c r="EC191" s="10"/>
      <c r="ED191" s="10"/>
      <c r="EE191" s="10"/>
      <c r="EF191" s="10"/>
      <c r="EG191" s="10"/>
      <c r="EH191" s="10"/>
      <c r="EI191" s="10"/>
      <c r="EJ191" s="10"/>
      <c r="EK191" s="10"/>
      <c r="EL191" s="10"/>
      <c r="EM191" s="10"/>
      <c r="EN191" s="10"/>
      <c r="EO191" s="10"/>
      <c r="EP191" s="10"/>
      <c r="EQ191" s="10"/>
      <c r="ER191" s="10"/>
      <c r="ES191" s="10"/>
      <c r="ET191" s="10"/>
      <c r="EU191" s="10"/>
      <c r="EV191" s="10"/>
      <c r="EW191" s="10"/>
      <c r="EX191" s="10"/>
      <c r="EY191" s="10"/>
      <c r="EZ191" s="10"/>
      <c r="FA191" s="10"/>
      <c r="FB191" s="10"/>
      <c r="FC191" s="10"/>
      <c r="FD191" s="10"/>
      <c r="FE191" s="10"/>
      <c r="FF191" s="10"/>
      <c r="FG191" s="10"/>
      <c r="FH191" s="10"/>
      <c r="FI191" s="10"/>
      <c r="FJ191" s="10"/>
      <c r="FK191" s="10"/>
      <c r="FL191" s="10"/>
      <c r="FM191" s="10"/>
      <c r="FN191" s="10"/>
      <c r="FO191" s="10"/>
      <c r="FP191" s="10"/>
      <c r="FQ191" s="10"/>
      <c r="FR191" s="10"/>
      <c r="FS191" s="10"/>
      <c r="FT191" s="10"/>
      <c r="FU191" s="10"/>
      <c r="FV191" s="10"/>
      <c r="FW191" s="10"/>
      <c r="FX191" s="10"/>
      <c r="FY191" s="10"/>
      <c r="FZ191" s="10"/>
      <c r="GA191" s="10"/>
      <c r="GB191" s="10"/>
      <c r="GC191" s="10"/>
      <c r="GD191" s="10"/>
      <c r="GE191" s="10"/>
      <c r="GF191" s="10"/>
      <c r="GG191" s="10"/>
    </row>
    <row r="192" spans="1:189" ht="14.25" customHeight="1" x14ac:dyDescent="0.2">
      <c r="A192" s="115">
        <v>44155</v>
      </c>
      <c r="B192" s="10">
        <v>0</v>
      </c>
      <c r="C192" s="10">
        <f t="shared" si="135"/>
        <v>0</v>
      </c>
      <c r="D192" s="10">
        <v>0</v>
      </c>
      <c r="E192" s="10">
        <f t="shared" si="142"/>
        <v>404</v>
      </c>
      <c r="F192" s="10"/>
      <c r="G192" s="10"/>
      <c r="H192" s="10"/>
      <c r="I192" s="10"/>
      <c r="J192" s="10"/>
      <c r="K192" s="10"/>
      <c r="L192" s="10">
        <v>0</v>
      </c>
      <c r="M192" s="10">
        <f t="shared" si="143"/>
        <v>169</v>
      </c>
      <c r="N192" s="10">
        <v>0</v>
      </c>
      <c r="O192" s="114">
        <f t="shared" si="111"/>
        <v>7</v>
      </c>
      <c r="P192" s="142"/>
      <c r="Q192" s="10"/>
      <c r="R192" s="10"/>
      <c r="S192" s="10"/>
      <c r="T192" s="10"/>
      <c r="U192" s="10"/>
      <c r="V192" s="10">
        <v>0</v>
      </c>
      <c r="W192" s="10">
        <f t="shared" si="113"/>
        <v>3</v>
      </c>
      <c r="X192" s="10"/>
      <c r="Y192" s="10"/>
      <c r="Z192" s="10"/>
      <c r="AA192" s="10"/>
      <c r="AB192" s="10"/>
      <c r="AC192" s="10"/>
      <c r="AD192" s="10"/>
      <c r="AE192" s="10"/>
      <c r="AF192" s="10">
        <v>0</v>
      </c>
      <c r="AG192" s="10">
        <f t="shared" si="132"/>
        <v>58</v>
      </c>
      <c r="AH192" s="10"/>
      <c r="AI192" s="10"/>
      <c r="AJ192" s="10"/>
      <c r="AK192" s="10"/>
      <c r="AL192" s="10"/>
      <c r="AM192" s="10"/>
      <c r="AN192" s="10"/>
      <c r="AO192" s="10"/>
      <c r="AP192" s="10"/>
      <c r="AQ192" s="10"/>
      <c r="AR192" s="10"/>
      <c r="AS192" s="10"/>
      <c r="AT192" s="10"/>
      <c r="AU192" s="10"/>
      <c r="AV192" s="10"/>
      <c r="AW192" s="10"/>
      <c r="AX192" s="10"/>
      <c r="AY192" s="10"/>
      <c r="AZ192" s="10"/>
      <c r="BA192" s="10"/>
      <c r="BB192" s="10"/>
      <c r="BC192" s="10"/>
      <c r="BD192" s="10"/>
      <c r="BE192" s="10"/>
      <c r="BF192" s="10"/>
      <c r="BG192" s="10"/>
      <c r="BH192" s="10"/>
      <c r="BI192" s="10"/>
      <c r="BJ192" s="10"/>
      <c r="BK192" s="10"/>
      <c r="BL192" s="10"/>
      <c r="BM192" s="10"/>
      <c r="BN192" s="10"/>
      <c r="BO192" s="10"/>
      <c r="BP192" s="10"/>
      <c r="BQ192" s="10"/>
      <c r="BR192" s="10"/>
      <c r="BS192" s="10"/>
      <c r="BT192" s="10"/>
      <c r="BU192" s="10"/>
      <c r="BV192" s="10"/>
      <c r="BW192" s="10"/>
      <c r="BX192" s="10"/>
      <c r="BY192" s="10"/>
      <c r="BZ192" s="10"/>
      <c r="CA192" s="10"/>
      <c r="CB192" s="10"/>
      <c r="CC192" s="10"/>
      <c r="CD192" s="10"/>
      <c r="CE192" s="10"/>
      <c r="CF192" s="10"/>
      <c r="CG192" s="10"/>
      <c r="CH192" s="10"/>
      <c r="CI192" s="10"/>
      <c r="CJ192" s="10"/>
      <c r="CK192" s="10"/>
      <c r="CL192" s="10"/>
      <c r="CM192" s="10"/>
      <c r="CN192" s="10"/>
      <c r="CO192" s="10"/>
      <c r="CP192" s="10"/>
      <c r="CQ192" s="10"/>
      <c r="CR192" s="10"/>
      <c r="CS192" s="10"/>
      <c r="CT192" s="10"/>
      <c r="CU192" s="10"/>
      <c r="CV192" s="10"/>
      <c r="CW192" s="10"/>
      <c r="CX192" s="10"/>
      <c r="CY192" s="10"/>
      <c r="CZ192" s="10"/>
      <c r="DA192" s="10"/>
      <c r="DB192" s="10"/>
      <c r="DC192" s="10"/>
      <c r="DD192" s="10"/>
      <c r="DE192" s="10"/>
      <c r="DF192" s="10"/>
      <c r="DG192" s="10"/>
      <c r="DH192" s="10"/>
      <c r="DI192" s="10"/>
      <c r="DJ192" s="10"/>
      <c r="DK192" s="10"/>
      <c r="DL192" s="10"/>
      <c r="DM192" s="10"/>
      <c r="DN192" s="10"/>
      <c r="DO192" s="10"/>
      <c r="DP192" s="10"/>
      <c r="DQ192" s="10"/>
      <c r="DR192" s="10"/>
      <c r="DS192" s="10"/>
      <c r="DT192" s="10"/>
      <c r="DU192" s="10"/>
      <c r="DV192" s="10"/>
      <c r="DW192" s="10"/>
      <c r="DX192" s="10"/>
      <c r="DY192" s="10"/>
      <c r="DZ192" s="10"/>
      <c r="EA192" s="10"/>
      <c r="EB192" s="10"/>
      <c r="EC192" s="10"/>
      <c r="ED192" s="10"/>
      <c r="EE192" s="10"/>
      <c r="EF192" s="10"/>
      <c r="EG192" s="10"/>
      <c r="EH192" s="10"/>
      <c r="EI192" s="10"/>
      <c r="EJ192" s="10"/>
      <c r="EK192" s="10"/>
      <c r="EL192" s="10"/>
      <c r="EM192" s="10"/>
      <c r="EN192" s="10"/>
      <c r="EO192" s="10"/>
      <c r="EP192" s="10"/>
      <c r="EQ192" s="10"/>
      <c r="ER192" s="10"/>
      <c r="ES192" s="10"/>
      <c r="ET192" s="10"/>
      <c r="EU192" s="10"/>
      <c r="EV192" s="10"/>
      <c r="EW192" s="10"/>
      <c r="EX192" s="10"/>
      <c r="EY192" s="10"/>
      <c r="EZ192" s="10"/>
      <c r="FA192" s="10"/>
      <c r="FB192" s="10"/>
      <c r="FC192" s="10"/>
      <c r="FD192" s="10"/>
      <c r="FE192" s="10"/>
      <c r="FF192" s="10"/>
      <c r="FG192" s="10"/>
      <c r="FH192" s="10"/>
      <c r="FI192" s="10"/>
      <c r="FJ192" s="10"/>
      <c r="FK192" s="10"/>
      <c r="FL192" s="10"/>
      <c r="FM192" s="10"/>
      <c r="FN192" s="10"/>
      <c r="FO192" s="10"/>
      <c r="FP192" s="10"/>
      <c r="FQ192" s="10"/>
      <c r="FR192" s="10"/>
      <c r="FS192" s="10"/>
      <c r="FT192" s="10"/>
      <c r="FU192" s="10"/>
      <c r="FV192" s="10"/>
      <c r="FW192" s="10"/>
      <c r="FX192" s="10"/>
      <c r="FY192" s="10"/>
      <c r="FZ192" s="10"/>
      <c r="GA192" s="10"/>
      <c r="GB192" s="10"/>
      <c r="GC192" s="10"/>
      <c r="GD192" s="10"/>
      <c r="GE192" s="10"/>
      <c r="GF192" s="10"/>
      <c r="GG192" s="10"/>
    </row>
    <row r="193" spans="1:189" ht="14.25" customHeight="1" x14ac:dyDescent="0.2">
      <c r="A193" s="115">
        <v>44156</v>
      </c>
      <c r="B193" s="10"/>
      <c r="C193" s="10">
        <f t="shared" si="135"/>
        <v>0</v>
      </c>
      <c r="D193" s="10"/>
      <c r="E193" s="10">
        <f t="shared" si="142"/>
        <v>404</v>
      </c>
      <c r="F193" s="10"/>
      <c r="G193" s="10"/>
      <c r="H193" s="10"/>
      <c r="I193" s="10"/>
      <c r="J193" s="10"/>
      <c r="K193" s="10"/>
      <c r="L193" s="10"/>
      <c r="M193" s="10">
        <f t="shared" si="143"/>
        <v>169</v>
      </c>
      <c r="N193" s="10"/>
      <c r="O193" s="114">
        <f t="shared" si="111"/>
        <v>7</v>
      </c>
      <c r="P193" s="142"/>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0"/>
      <c r="AT193" s="10"/>
      <c r="AU193" s="10"/>
      <c r="AV193" s="10"/>
      <c r="AW193" s="10"/>
      <c r="AX193" s="10"/>
      <c r="AY193" s="10"/>
      <c r="AZ193" s="10"/>
      <c r="BA193" s="10"/>
      <c r="BB193" s="10"/>
      <c r="BC193" s="10"/>
      <c r="BD193" s="10"/>
      <c r="BE193" s="10"/>
      <c r="BF193" s="10"/>
      <c r="BG193" s="10"/>
      <c r="BH193" s="10"/>
      <c r="BI193" s="10"/>
      <c r="BJ193" s="10"/>
      <c r="BK193" s="10"/>
      <c r="BL193" s="10"/>
      <c r="BM193" s="10"/>
      <c r="BN193" s="10"/>
      <c r="BO193" s="10"/>
      <c r="BP193" s="10"/>
      <c r="BQ193" s="10"/>
      <c r="BR193" s="10"/>
      <c r="BS193" s="10"/>
      <c r="BT193" s="10"/>
      <c r="BU193" s="10"/>
      <c r="BV193" s="10"/>
      <c r="BW193" s="10"/>
      <c r="BX193" s="10"/>
      <c r="BY193" s="10"/>
      <c r="BZ193" s="10"/>
      <c r="CA193" s="10"/>
      <c r="CB193" s="10"/>
      <c r="CC193" s="10"/>
      <c r="CD193" s="10"/>
      <c r="CE193" s="10"/>
      <c r="CF193" s="10"/>
      <c r="CG193" s="10"/>
      <c r="CH193" s="10"/>
      <c r="CI193" s="10"/>
      <c r="CJ193" s="10"/>
      <c r="CK193" s="10"/>
      <c r="CL193" s="10"/>
      <c r="CM193" s="10"/>
      <c r="CN193" s="10"/>
      <c r="CO193" s="10"/>
      <c r="CP193" s="10"/>
      <c r="CQ193" s="10"/>
      <c r="CR193" s="10"/>
      <c r="CS193" s="10"/>
      <c r="CT193" s="10"/>
      <c r="CU193" s="10"/>
      <c r="CV193" s="10"/>
      <c r="CW193" s="10"/>
      <c r="CX193" s="10"/>
      <c r="CY193" s="10"/>
      <c r="CZ193" s="10"/>
      <c r="DA193" s="10"/>
      <c r="DB193" s="10"/>
      <c r="DC193" s="10"/>
      <c r="DD193" s="10"/>
      <c r="DE193" s="10"/>
      <c r="DF193" s="10"/>
      <c r="DG193" s="10"/>
      <c r="DH193" s="10"/>
      <c r="DI193" s="10"/>
      <c r="DJ193" s="10"/>
      <c r="DK193" s="10"/>
      <c r="DL193" s="10"/>
      <c r="DM193" s="10"/>
      <c r="DN193" s="10"/>
      <c r="DO193" s="10"/>
      <c r="DP193" s="10"/>
      <c r="DQ193" s="10"/>
      <c r="DR193" s="10"/>
      <c r="DS193" s="10"/>
      <c r="DT193" s="10"/>
      <c r="DU193" s="10"/>
      <c r="DV193" s="10"/>
      <c r="DW193" s="10"/>
      <c r="DX193" s="10"/>
      <c r="DY193" s="10"/>
      <c r="DZ193" s="10"/>
      <c r="EA193" s="10"/>
      <c r="EB193" s="10"/>
      <c r="EC193" s="10"/>
      <c r="ED193" s="10"/>
      <c r="EE193" s="10"/>
      <c r="EF193" s="10"/>
      <c r="EG193" s="10"/>
      <c r="EH193" s="10"/>
      <c r="EI193" s="10"/>
      <c r="EJ193" s="10"/>
      <c r="EK193" s="10"/>
      <c r="EL193" s="10"/>
      <c r="EM193" s="10"/>
      <c r="EN193" s="10"/>
      <c r="EO193" s="10"/>
      <c r="EP193" s="10"/>
      <c r="EQ193" s="10"/>
      <c r="ER193" s="10"/>
      <c r="ES193" s="10"/>
      <c r="ET193" s="10"/>
      <c r="EU193" s="10"/>
      <c r="EV193" s="10"/>
      <c r="EW193" s="10"/>
      <c r="EX193" s="10"/>
      <c r="EY193" s="10"/>
      <c r="EZ193" s="10"/>
      <c r="FA193" s="10"/>
      <c r="FB193" s="10"/>
      <c r="FC193" s="10"/>
      <c r="FD193" s="10"/>
      <c r="FE193" s="10"/>
      <c r="FF193" s="10"/>
      <c r="FG193" s="10"/>
      <c r="FH193" s="10"/>
      <c r="FI193" s="10"/>
      <c r="FJ193" s="10"/>
      <c r="FK193" s="10"/>
      <c r="FL193" s="10"/>
      <c r="FM193" s="10"/>
      <c r="FN193" s="10"/>
      <c r="FO193" s="10"/>
      <c r="FP193" s="10"/>
      <c r="FQ193" s="10"/>
      <c r="FR193" s="10"/>
      <c r="FS193" s="10"/>
      <c r="FT193" s="10"/>
      <c r="FU193" s="10"/>
      <c r="FV193" s="10"/>
      <c r="FW193" s="10"/>
      <c r="FX193" s="10"/>
      <c r="FY193" s="10"/>
      <c r="FZ193" s="10"/>
      <c r="GA193" s="10"/>
      <c r="GB193" s="10"/>
      <c r="GC193" s="10"/>
      <c r="GD193" s="10"/>
      <c r="GE193" s="10"/>
      <c r="GF193" s="10"/>
      <c r="GG193" s="10"/>
    </row>
    <row r="194" spans="1:189" ht="14.25" customHeight="1" x14ac:dyDescent="0.2">
      <c r="A194" s="115">
        <v>44157</v>
      </c>
      <c r="B194" s="10"/>
      <c r="C194" s="10">
        <f t="shared" si="135"/>
        <v>0</v>
      </c>
      <c r="D194" s="10"/>
      <c r="E194" s="10">
        <f t="shared" si="142"/>
        <v>404</v>
      </c>
      <c r="F194" s="10"/>
      <c r="G194" s="10"/>
      <c r="H194" s="10"/>
      <c r="I194" s="10"/>
      <c r="J194" s="10"/>
      <c r="K194" s="10"/>
      <c r="L194" s="10"/>
      <c r="M194" s="10">
        <f t="shared" si="143"/>
        <v>169</v>
      </c>
      <c r="N194" s="10"/>
      <c r="O194" s="114">
        <f t="shared" si="111"/>
        <v>7</v>
      </c>
      <c r="P194" s="142"/>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0"/>
      <c r="AT194" s="10"/>
      <c r="AU194" s="10"/>
      <c r="AV194" s="10"/>
      <c r="AW194" s="10"/>
      <c r="AX194" s="10"/>
      <c r="AY194" s="10"/>
      <c r="AZ194" s="10"/>
      <c r="BA194" s="10"/>
      <c r="BB194" s="10"/>
      <c r="BC194" s="10"/>
      <c r="BD194" s="10"/>
      <c r="BE194" s="10"/>
      <c r="BF194" s="10"/>
      <c r="BG194" s="10"/>
      <c r="BH194" s="10"/>
      <c r="BI194" s="10"/>
      <c r="BJ194" s="10"/>
      <c r="BK194" s="10"/>
      <c r="BL194" s="10"/>
      <c r="BM194" s="10"/>
      <c r="BN194" s="10"/>
      <c r="BO194" s="10"/>
      <c r="BP194" s="10"/>
      <c r="BQ194" s="10"/>
      <c r="BR194" s="10"/>
      <c r="BS194" s="10"/>
      <c r="BT194" s="10"/>
      <c r="BU194" s="10"/>
      <c r="BV194" s="10"/>
      <c r="BW194" s="10"/>
      <c r="BX194" s="10"/>
      <c r="BY194" s="10"/>
      <c r="BZ194" s="10"/>
      <c r="CA194" s="10"/>
      <c r="CB194" s="10"/>
      <c r="CC194" s="10"/>
      <c r="CD194" s="10"/>
      <c r="CE194" s="10"/>
      <c r="CF194" s="10"/>
      <c r="CG194" s="10"/>
      <c r="CH194" s="10"/>
      <c r="CI194" s="10"/>
      <c r="CJ194" s="10"/>
      <c r="CK194" s="10"/>
      <c r="CL194" s="10"/>
      <c r="CM194" s="10"/>
      <c r="CN194" s="10"/>
      <c r="CO194" s="10"/>
      <c r="CP194" s="10"/>
      <c r="CQ194" s="10"/>
      <c r="CR194" s="10"/>
      <c r="CS194" s="10"/>
      <c r="CT194" s="10"/>
      <c r="CU194" s="10"/>
      <c r="CV194" s="10"/>
      <c r="CW194" s="10"/>
      <c r="CX194" s="10"/>
      <c r="CY194" s="10"/>
      <c r="CZ194" s="10"/>
      <c r="DA194" s="10"/>
      <c r="DB194" s="10"/>
      <c r="DC194" s="10"/>
      <c r="DD194" s="10"/>
      <c r="DE194" s="10"/>
      <c r="DF194" s="10"/>
      <c r="DG194" s="10"/>
      <c r="DH194" s="10"/>
      <c r="DI194" s="10"/>
      <c r="DJ194" s="10"/>
      <c r="DK194" s="10"/>
      <c r="DL194" s="10"/>
      <c r="DM194" s="10"/>
      <c r="DN194" s="10"/>
      <c r="DO194" s="10"/>
      <c r="DP194" s="10"/>
      <c r="DQ194" s="10"/>
      <c r="DR194" s="10"/>
      <c r="DS194" s="10"/>
      <c r="DT194" s="10"/>
      <c r="DU194" s="10"/>
      <c r="DV194" s="10"/>
      <c r="DW194" s="10"/>
      <c r="DX194" s="10"/>
      <c r="DY194" s="10"/>
      <c r="DZ194" s="10"/>
      <c r="EA194" s="10"/>
      <c r="EB194" s="10"/>
      <c r="EC194" s="10"/>
      <c r="ED194" s="10"/>
      <c r="EE194" s="10"/>
      <c r="EF194" s="10"/>
      <c r="EG194" s="10"/>
      <c r="EH194" s="10"/>
      <c r="EI194" s="10"/>
      <c r="EJ194" s="10"/>
      <c r="EK194" s="10"/>
      <c r="EL194" s="10"/>
      <c r="EM194" s="10"/>
      <c r="EN194" s="10"/>
      <c r="EO194" s="10"/>
      <c r="EP194" s="10"/>
      <c r="EQ194" s="10"/>
      <c r="ER194" s="10"/>
      <c r="ES194" s="10"/>
      <c r="ET194" s="10"/>
      <c r="EU194" s="10"/>
      <c r="EV194" s="10"/>
      <c r="EW194" s="10"/>
      <c r="EX194" s="10"/>
      <c r="EY194" s="10"/>
      <c r="EZ194" s="10"/>
      <c r="FA194" s="10"/>
      <c r="FB194" s="10"/>
      <c r="FC194" s="10"/>
      <c r="FD194" s="10"/>
      <c r="FE194" s="10"/>
      <c r="FF194" s="10"/>
      <c r="FG194" s="10"/>
      <c r="FH194" s="10"/>
      <c r="FI194" s="10"/>
      <c r="FJ194" s="10"/>
      <c r="FK194" s="10"/>
      <c r="FL194" s="10"/>
      <c r="FM194" s="10"/>
      <c r="FN194" s="10"/>
      <c r="FO194" s="10"/>
      <c r="FP194" s="10"/>
      <c r="FQ194" s="10"/>
      <c r="FR194" s="10"/>
      <c r="FS194" s="10"/>
      <c r="FT194" s="10"/>
      <c r="FU194" s="10"/>
      <c r="FV194" s="10"/>
      <c r="FW194" s="10"/>
      <c r="FX194" s="10"/>
      <c r="FY194" s="10"/>
      <c r="FZ194" s="10"/>
      <c r="GA194" s="10"/>
      <c r="GB194" s="10"/>
      <c r="GC194" s="10"/>
      <c r="GD194" s="10"/>
      <c r="GE194" s="10"/>
      <c r="GF194" s="10"/>
      <c r="GG194" s="10"/>
    </row>
    <row r="195" spans="1:189" ht="14.25" customHeight="1" x14ac:dyDescent="0.2">
      <c r="A195" s="115">
        <v>44158</v>
      </c>
      <c r="B195" s="10">
        <v>0</v>
      </c>
      <c r="C195" s="10">
        <f t="shared" si="135"/>
        <v>0</v>
      </c>
      <c r="D195" s="10">
        <v>0</v>
      </c>
      <c r="E195" s="10">
        <f t="shared" si="142"/>
        <v>404</v>
      </c>
      <c r="F195" s="10">
        <v>0</v>
      </c>
      <c r="G195" s="10">
        <f>SUM(G170,F195)</f>
        <v>24</v>
      </c>
      <c r="H195" s="10">
        <v>0</v>
      </c>
      <c r="I195" s="10">
        <f>SUM(I170,H195)</f>
        <v>197</v>
      </c>
      <c r="J195" s="10">
        <v>0</v>
      </c>
      <c r="K195" s="10">
        <f>SUM(K170,J195)</f>
        <v>117</v>
      </c>
      <c r="L195" s="10">
        <v>6</v>
      </c>
      <c r="M195" s="10">
        <f t="shared" si="143"/>
        <v>175</v>
      </c>
      <c r="N195" s="10">
        <v>0</v>
      </c>
      <c r="O195" s="114">
        <f t="shared" si="111"/>
        <v>7</v>
      </c>
      <c r="P195" s="142"/>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c r="AR195" s="10"/>
      <c r="AS195" s="10"/>
      <c r="AT195" s="10"/>
      <c r="AU195" s="10"/>
      <c r="AV195" s="10"/>
      <c r="AW195" s="10"/>
      <c r="AX195" s="10"/>
      <c r="AY195" s="10"/>
      <c r="AZ195" s="10"/>
      <c r="BA195" s="10"/>
      <c r="BB195" s="10"/>
      <c r="BC195" s="10"/>
      <c r="BD195" s="10"/>
      <c r="BE195" s="10"/>
      <c r="BF195" s="10"/>
      <c r="BG195" s="10"/>
      <c r="BH195" s="10"/>
      <c r="BI195" s="10"/>
      <c r="BJ195" s="10"/>
      <c r="BK195" s="10"/>
      <c r="BL195" s="10"/>
      <c r="BM195" s="10"/>
      <c r="BN195" s="10"/>
      <c r="BO195" s="10"/>
      <c r="BP195" s="10"/>
      <c r="BQ195" s="10"/>
      <c r="BR195" s="10"/>
      <c r="BS195" s="10"/>
      <c r="BT195" s="10"/>
      <c r="BU195" s="10"/>
      <c r="BV195" s="10"/>
      <c r="BW195" s="10"/>
      <c r="BX195" s="10"/>
      <c r="BY195" s="10"/>
      <c r="BZ195" s="10"/>
      <c r="CA195" s="10"/>
      <c r="CB195" s="10"/>
      <c r="CC195" s="10"/>
      <c r="CD195" s="10"/>
      <c r="CE195" s="10"/>
      <c r="CF195" s="10"/>
      <c r="CG195" s="10"/>
      <c r="CH195" s="10"/>
      <c r="CI195" s="10"/>
      <c r="CJ195" s="10"/>
      <c r="CK195" s="10"/>
      <c r="CL195" s="10"/>
      <c r="CM195" s="10"/>
      <c r="CN195" s="10"/>
      <c r="CO195" s="10"/>
      <c r="CP195" s="10"/>
      <c r="CQ195" s="10"/>
      <c r="CR195" s="10"/>
      <c r="CS195" s="10"/>
      <c r="CT195" s="10"/>
      <c r="CU195" s="10"/>
      <c r="CV195" s="10"/>
      <c r="CW195" s="10"/>
      <c r="CX195" s="10"/>
      <c r="CY195" s="10"/>
      <c r="CZ195" s="10"/>
      <c r="DA195" s="10"/>
      <c r="DB195" s="10"/>
      <c r="DC195" s="10"/>
      <c r="DD195" s="10"/>
      <c r="DE195" s="10"/>
      <c r="DF195" s="10"/>
      <c r="DG195" s="10"/>
      <c r="DH195" s="10"/>
      <c r="DI195" s="10"/>
      <c r="DJ195" s="10"/>
      <c r="DK195" s="10"/>
      <c r="DL195" s="10"/>
      <c r="DM195" s="10"/>
      <c r="DN195" s="10"/>
      <c r="DO195" s="10"/>
      <c r="DP195" s="10"/>
      <c r="DQ195" s="10"/>
      <c r="DR195" s="10"/>
      <c r="DS195" s="10"/>
      <c r="DT195" s="10"/>
      <c r="DU195" s="10"/>
      <c r="DV195" s="10"/>
      <c r="DW195" s="10"/>
      <c r="DX195" s="10"/>
      <c r="DY195" s="10"/>
      <c r="DZ195" s="10"/>
      <c r="EA195" s="10"/>
      <c r="EB195" s="10"/>
      <c r="EC195" s="10"/>
      <c r="ED195" s="10"/>
      <c r="EE195" s="10"/>
      <c r="EF195" s="10"/>
      <c r="EG195" s="10"/>
      <c r="EH195" s="10"/>
      <c r="EI195" s="10"/>
      <c r="EJ195" s="10"/>
      <c r="EK195" s="10"/>
      <c r="EL195" s="10"/>
      <c r="EM195" s="10"/>
      <c r="EN195" s="10"/>
      <c r="EO195" s="10"/>
      <c r="EP195" s="10"/>
      <c r="EQ195" s="10"/>
      <c r="ER195" s="10"/>
      <c r="ES195" s="10"/>
      <c r="ET195" s="10"/>
      <c r="EU195" s="10"/>
      <c r="EV195" s="10"/>
      <c r="EW195" s="10"/>
      <c r="EX195" s="10"/>
      <c r="EY195" s="10"/>
      <c r="EZ195" s="10"/>
      <c r="FA195" s="10"/>
      <c r="FB195" s="10"/>
      <c r="FC195" s="10"/>
      <c r="FD195" s="10"/>
      <c r="FE195" s="10"/>
      <c r="FF195" s="10"/>
      <c r="FG195" s="10"/>
      <c r="FH195" s="10"/>
      <c r="FI195" s="10"/>
      <c r="FJ195" s="10"/>
      <c r="FK195" s="10"/>
      <c r="FL195" s="10"/>
      <c r="FM195" s="10"/>
      <c r="FN195" s="10"/>
      <c r="FO195" s="10"/>
      <c r="FP195" s="10"/>
      <c r="FQ195" s="10"/>
      <c r="FR195" s="10"/>
      <c r="FS195" s="10"/>
      <c r="FT195" s="10"/>
      <c r="FU195" s="10"/>
      <c r="FV195" s="10"/>
      <c r="FW195" s="10"/>
      <c r="FX195" s="10"/>
      <c r="FY195" s="10"/>
      <c r="FZ195" s="10"/>
      <c r="GA195" s="10"/>
      <c r="GB195" s="10"/>
      <c r="GC195" s="10"/>
      <c r="GD195" s="10"/>
      <c r="GE195" s="10"/>
      <c r="GF195" s="10"/>
      <c r="GG195" s="10"/>
    </row>
    <row r="196" spans="1:189" ht="14.25" customHeight="1" x14ac:dyDescent="0.2">
      <c r="A196" s="115">
        <v>44159</v>
      </c>
      <c r="B196" s="10">
        <v>0</v>
      </c>
      <c r="C196" s="10">
        <f t="shared" si="135"/>
        <v>0</v>
      </c>
      <c r="D196" s="10">
        <v>0</v>
      </c>
      <c r="E196" s="10">
        <f t="shared" si="142"/>
        <v>404</v>
      </c>
      <c r="F196" s="10">
        <v>0</v>
      </c>
      <c r="G196" s="10">
        <f>F196+G195</f>
        <v>24</v>
      </c>
      <c r="H196" s="10">
        <v>0</v>
      </c>
      <c r="I196" s="10">
        <f>H196+I195</f>
        <v>197</v>
      </c>
      <c r="J196" s="10">
        <v>0</v>
      </c>
      <c r="K196" s="10">
        <f>J196+K195</f>
        <v>117</v>
      </c>
      <c r="L196" s="10">
        <v>0</v>
      </c>
      <c r="M196" s="10">
        <f t="shared" si="143"/>
        <v>175</v>
      </c>
      <c r="N196" s="10">
        <v>0</v>
      </c>
      <c r="O196" s="114">
        <f t="shared" si="111"/>
        <v>7</v>
      </c>
      <c r="P196" s="142"/>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c r="AR196" s="10"/>
      <c r="AS196" s="10"/>
      <c r="AT196" s="10"/>
      <c r="AU196" s="10"/>
      <c r="AV196" s="10"/>
      <c r="AW196" s="10"/>
      <c r="AX196" s="10"/>
      <c r="AY196" s="10"/>
      <c r="AZ196" s="10"/>
      <c r="BA196" s="10"/>
      <c r="BB196" s="10"/>
      <c r="BC196" s="10"/>
      <c r="BD196" s="10"/>
      <c r="BE196" s="10"/>
      <c r="BF196" s="10"/>
      <c r="BG196" s="10"/>
      <c r="BH196" s="10"/>
      <c r="BI196" s="10"/>
      <c r="BJ196" s="10"/>
      <c r="BK196" s="10"/>
      <c r="BL196" s="10"/>
      <c r="BM196" s="10"/>
      <c r="BN196" s="10"/>
      <c r="BO196" s="10"/>
      <c r="BP196" s="10"/>
      <c r="BQ196" s="10"/>
      <c r="BR196" s="10"/>
      <c r="BS196" s="10"/>
      <c r="BT196" s="10"/>
      <c r="BU196" s="10"/>
      <c r="BV196" s="10"/>
      <c r="BW196" s="10"/>
      <c r="BX196" s="10"/>
      <c r="BY196" s="10"/>
      <c r="BZ196" s="10"/>
      <c r="CA196" s="10"/>
      <c r="CB196" s="10"/>
      <c r="CC196" s="10"/>
      <c r="CD196" s="10"/>
      <c r="CE196" s="10"/>
      <c r="CF196" s="10"/>
      <c r="CG196" s="10"/>
      <c r="CH196" s="10"/>
      <c r="CI196" s="10"/>
      <c r="CJ196" s="10"/>
      <c r="CK196" s="10"/>
      <c r="CL196" s="10"/>
      <c r="CM196" s="10"/>
      <c r="CN196" s="10"/>
      <c r="CO196" s="10"/>
      <c r="CP196" s="10"/>
      <c r="CQ196" s="10"/>
      <c r="CR196" s="10"/>
      <c r="CS196" s="10"/>
      <c r="CT196" s="10"/>
      <c r="CU196" s="10"/>
      <c r="CV196" s="10"/>
      <c r="CW196" s="10"/>
      <c r="CX196" s="10"/>
      <c r="CY196" s="10"/>
      <c r="CZ196" s="10"/>
      <c r="DA196" s="10"/>
      <c r="DB196" s="10"/>
      <c r="DC196" s="10"/>
      <c r="DD196" s="10"/>
      <c r="DE196" s="10"/>
      <c r="DF196" s="10"/>
      <c r="DG196" s="10"/>
      <c r="DH196" s="10"/>
      <c r="DI196" s="10"/>
      <c r="DJ196" s="10"/>
      <c r="DK196" s="10"/>
      <c r="DL196" s="10"/>
      <c r="DM196" s="10"/>
      <c r="DN196" s="10"/>
      <c r="DO196" s="10"/>
      <c r="DP196" s="10"/>
      <c r="DQ196" s="10"/>
      <c r="DR196" s="10"/>
      <c r="DS196" s="10"/>
      <c r="DT196" s="10"/>
      <c r="DU196" s="10"/>
      <c r="DV196" s="10"/>
      <c r="DW196" s="10"/>
      <c r="DX196" s="10"/>
      <c r="DY196" s="10"/>
      <c r="DZ196" s="10"/>
      <c r="EA196" s="10"/>
      <c r="EB196" s="10"/>
      <c r="EC196" s="10"/>
      <c r="ED196" s="10"/>
      <c r="EE196" s="10"/>
      <c r="EF196" s="10"/>
      <c r="EG196" s="10"/>
      <c r="EH196" s="10"/>
      <c r="EI196" s="10"/>
      <c r="EJ196" s="10"/>
      <c r="EK196" s="10"/>
      <c r="EL196" s="10"/>
      <c r="EM196" s="10"/>
      <c r="EN196" s="10"/>
      <c r="EO196" s="10"/>
      <c r="EP196" s="10"/>
      <c r="EQ196" s="10"/>
      <c r="ER196" s="10"/>
      <c r="ES196" s="10"/>
      <c r="ET196" s="10"/>
      <c r="EU196" s="10"/>
      <c r="EV196" s="10"/>
      <c r="EW196" s="10"/>
      <c r="EX196" s="10"/>
      <c r="EY196" s="10"/>
      <c r="EZ196" s="10"/>
      <c r="FA196" s="10"/>
      <c r="FB196" s="10"/>
      <c r="FC196" s="10"/>
      <c r="FD196" s="10"/>
      <c r="FE196" s="10"/>
      <c r="FF196" s="10"/>
      <c r="FG196" s="10"/>
      <c r="FH196" s="10"/>
      <c r="FI196" s="10"/>
      <c r="FJ196" s="10"/>
      <c r="FK196" s="10"/>
      <c r="FL196" s="10"/>
      <c r="FM196" s="10"/>
      <c r="FN196" s="10"/>
      <c r="FO196" s="10"/>
      <c r="FP196" s="10"/>
      <c r="FQ196" s="10"/>
      <c r="FR196" s="10"/>
      <c r="FS196" s="10"/>
      <c r="FT196" s="10"/>
      <c r="FU196" s="10"/>
      <c r="FV196" s="10"/>
      <c r="FW196" s="10"/>
      <c r="FX196" s="10"/>
      <c r="FY196" s="10"/>
      <c r="FZ196" s="10"/>
      <c r="GA196" s="10"/>
      <c r="GB196" s="10"/>
      <c r="GC196" s="10"/>
      <c r="GD196" s="10"/>
      <c r="GE196" s="10"/>
      <c r="GF196" s="10"/>
      <c r="GG196" s="10"/>
    </row>
    <row r="197" spans="1:189" ht="14.25" customHeight="1" x14ac:dyDescent="0.2">
      <c r="A197" s="115">
        <v>44160</v>
      </c>
      <c r="B197" s="10">
        <v>0</v>
      </c>
      <c r="C197" s="10">
        <f t="shared" si="135"/>
        <v>0</v>
      </c>
      <c r="D197" s="10">
        <v>0</v>
      </c>
      <c r="E197" s="10">
        <f t="shared" si="142"/>
        <v>404</v>
      </c>
      <c r="F197" s="10">
        <v>0</v>
      </c>
      <c r="G197" s="10">
        <f>F197+G196</f>
        <v>24</v>
      </c>
      <c r="H197" s="10">
        <v>0</v>
      </c>
      <c r="I197" s="10">
        <f>H197+I196</f>
        <v>197</v>
      </c>
      <c r="J197" s="10">
        <v>0</v>
      </c>
      <c r="K197" s="10">
        <f>J197+K196</f>
        <v>117</v>
      </c>
      <c r="L197" s="10">
        <v>1</v>
      </c>
      <c r="M197" s="10">
        <f t="shared" si="143"/>
        <v>176</v>
      </c>
      <c r="N197" s="10">
        <v>0</v>
      </c>
      <c r="O197" s="114">
        <f t="shared" si="111"/>
        <v>7</v>
      </c>
      <c r="P197" s="142"/>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c r="AR197" s="10"/>
      <c r="AS197" s="10"/>
      <c r="AT197" s="10"/>
      <c r="AU197" s="10"/>
      <c r="AV197" s="10"/>
      <c r="AW197" s="10"/>
      <c r="AX197" s="10"/>
      <c r="AY197" s="10"/>
      <c r="AZ197" s="10"/>
      <c r="BA197" s="10"/>
      <c r="BB197" s="10"/>
      <c r="BC197" s="10"/>
      <c r="BD197" s="10"/>
      <c r="BE197" s="10"/>
      <c r="BF197" s="10"/>
      <c r="BG197" s="10"/>
      <c r="BH197" s="10"/>
      <c r="BI197" s="10"/>
      <c r="BJ197" s="10"/>
      <c r="BK197" s="10"/>
      <c r="BL197" s="10"/>
      <c r="BM197" s="10"/>
      <c r="BN197" s="10"/>
      <c r="BO197" s="10"/>
      <c r="BP197" s="10"/>
      <c r="BQ197" s="10"/>
      <c r="BR197" s="10"/>
      <c r="BS197" s="10"/>
      <c r="BT197" s="10"/>
      <c r="BU197" s="10"/>
      <c r="BV197" s="10"/>
      <c r="BW197" s="10"/>
      <c r="BX197" s="10"/>
      <c r="BY197" s="10"/>
      <c r="BZ197" s="10"/>
      <c r="CA197" s="10"/>
      <c r="CB197" s="10"/>
      <c r="CC197" s="10"/>
      <c r="CD197" s="10"/>
      <c r="CE197" s="10"/>
      <c r="CF197" s="10"/>
      <c r="CG197" s="10"/>
      <c r="CH197" s="10"/>
      <c r="CI197" s="10"/>
      <c r="CJ197" s="10"/>
      <c r="CK197" s="10"/>
      <c r="CL197" s="10"/>
      <c r="CM197" s="10"/>
      <c r="CN197" s="10"/>
      <c r="CO197" s="10"/>
      <c r="CP197" s="10"/>
      <c r="CQ197" s="10"/>
      <c r="CR197" s="10"/>
      <c r="CS197" s="10"/>
      <c r="CT197" s="10"/>
      <c r="CU197" s="10"/>
      <c r="CV197" s="10"/>
      <c r="CW197" s="10"/>
      <c r="CX197" s="10"/>
      <c r="CY197" s="10"/>
      <c r="CZ197" s="10"/>
      <c r="DA197" s="10"/>
      <c r="DB197" s="10"/>
      <c r="DC197" s="10"/>
      <c r="DD197" s="10"/>
      <c r="DE197" s="10"/>
      <c r="DF197" s="10"/>
      <c r="DG197" s="10"/>
      <c r="DH197" s="10"/>
      <c r="DI197" s="10"/>
      <c r="DJ197" s="10"/>
      <c r="DK197" s="10"/>
      <c r="DL197" s="10"/>
      <c r="DM197" s="10"/>
      <c r="DN197" s="10"/>
      <c r="DO197" s="10"/>
      <c r="DP197" s="10"/>
      <c r="DQ197" s="10"/>
      <c r="DR197" s="10"/>
      <c r="DS197" s="10"/>
      <c r="DT197" s="10"/>
      <c r="DU197" s="10"/>
      <c r="DV197" s="10"/>
      <c r="DW197" s="10"/>
      <c r="DX197" s="10"/>
      <c r="DY197" s="10"/>
      <c r="DZ197" s="10"/>
      <c r="EA197" s="10"/>
      <c r="EB197" s="10"/>
      <c r="EC197" s="10"/>
      <c r="ED197" s="10"/>
      <c r="EE197" s="10"/>
      <c r="EF197" s="10"/>
      <c r="EG197" s="10"/>
      <c r="EH197" s="10"/>
      <c r="EI197" s="10"/>
      <c r="EJ197" s="10"/>
      <c r="EK197" s="10"/>
      <c r="EL197" s="10"/>
      <c r="EM197" s="10"/>
      <c r="EN197" s="10"/>
      <c r="EO197" s="10"/>
      <c r="EP197" s="10"/>
      <c r="EQ197" s="10"/>
      <c r="ER197" s="10"/>
      <c r="ES197" s="10"/>
      <c r="ET197" s="10"/>
      <c r="EU197" s="10"/>
      <c r="EV197" s="10"/>
      <c r="EW197" s="10"/>
      <c r="EX197" s="10"/>
      <c r="EY197" s="10"/>
      <c r="EZ197" s="10"/>
      <c r="FA197" s="10"/>
      <c r="FB197" s="10"/>
      <c r="FC197" s="10"/>
      <c r="FD197" s="10"/>
      <c r="FE197" s="10"/>
      <c r="FF197" s="10"/>
      <c r="FG197" s="10"/>
      <c r="FH197" s="10"/>
      <c r="FI197" s="10"/>
      <c r="FJ197" s="10"/>
      <c r="FK197" s="10"/>
      <c r="FL197" s="10"/>
      <c r="FM197" s="10"/>
      <c r="FN197" s="10"/>
      <c r="FO197" s="10"/>
      <c r="FP197" s="10"/>
      <c r="FQ197" s="10"/>
      <c r="FR197" s="10"/>
      <c r="FS197" s="10"/>
      <c r="FT197" s="10"/>
      <c r="FU197" s="10"/>
      <c r="FV197" s="10"/>
      <c r="FW197" s="10"/>
      <c r="FX197" s="10"/>
      <c r="FY197" s="10"/>
      <c r="FZ197" s="10"/>
      <c r="GA197" s="10"/>
      <c r="GB197" s="10"/>
      <c r="GC197" s="10"/>
      <c r="GD197" s="10"/>
      <c r="GE197" s="10"/>
      <c r="GF197" s="10"/>
      <c r="GG197" s="10"/>
    </row>
    <row r="198" spans="1:189" ht="14.25" customHeight="1" x14ac:dyDescent="0.2">
      <c r="A198" s="115">
        <v>44161</v>
      </c>
      <c r="B198" s="10">
        <v>0</v>
      </c>
      <c r="C198" s="10">
        <f t="shared" si="135"/>
        <v>0</v>
      </c>
      <c r="D198" s="10">
        <v>0</v>
      </c>
      <c r="E198" s="10">
        <f t="shared" si="142"/>
        <v>404</v>
      </c>
      <c r="F198" s="10">
        <v>0</v>
      </c>
      <c r="G198" s="10">
        <f>F198+G197</f>
        <v>24</v>
      </c>
      <c r="H198" s="10">
        <v>0</v>
      </c>
      <c r="I198" s="10">
        <f>H198+I197</f>
        <v>197</v>
      </c>
      <c r="J198" s="10">
        <v>0</v>
      </c>
      <c r="K198" s="10">
        <f>J198+K197</f>
        <v>117</v>
      </c>
      <c r="L198" s="10">
        <v>0</v>
      </c>
      <c r="M198" s="10">
        <f t="shared" si="143"/>
        <v>176</v>
      </c>
      <c r="N198" s="10">
        <v>0</v>
      </c>
      <c r="O198" s="114">
        <f t="shared" si="111"/>
        <v>7</v>
      </c>
      <c r="P198" s="142"/>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c r="AU198" s="10"/>
      <c r="AV198" s="10"/>
      <c r="AW198" s="10"/>
      <c r="AX198" s="10"/>
      <c r="AY198" s="10"/>
      <c r="AZ198" s="10"/>
      <c r="BA198" s="10"/>
      <c r="BB198" s="10"/>
      <c r="BC198" s="10"/>
      <c r="BD198" s="10"/>
      <c r="BE198" s="10"/>
      <c r="BF198" s="10"/>
      <c r="BG198" s="10"/>
      <c r="BH198" s="10"/>
      <c r="BI198" s="10"/>
      <c r="BJ198" s="10"/>
      <c r="BK198" s="10"/>
      <c r="BL198" s="10"/>
      <c r="BM198" s="10"/>
      <c r="BN198" s="10"/>
      <c r="BO198" s="10"/>
      <c r="BP198" s="10"/>
      <c r="BQ198" s="10"/>
      <c r="BR198" s="10"/>
      <c r="BS198" s="10"/>
      <c r="BT198" s="10"/>
      <c r="BU198" s="10"/>
      <c r="BV198" s="10"/>
      <c r="BW198" s="10"/>
      <c r="BX198" s="10"/>
      <c r="BY198" s="10"/>
      <c r="BZ198" s="10"/>
      <c r="CA198" s="10"/>
      <c r="CB198" s="10"/>
      <c r="CC198" s="10"/>
      <c r="CD198" s="10"/>
      <c r="CE198" s="10"/>
      <c r="CF198" s="10"/>
      <c r="CG198" s="10"/>
      <c r="CH198" s="10"/>
      <c r="CI198" s="10"/>
      <c r="CJ198" s="10"/>
      <c r="CK198" s="10"/>
      <c r="CL198" s="10"/>
      <c r="CM198" s="10"/>
      <c r="CN198" s="10"/>
      <c r="CO198" s="10"/>
      <c r="CP198" s="10"/>
      <c r="CQ198" s="10"/>
      <c r="CR198" s="10"/>
      <c r="CS198" s="10"/>
      <c r="CT198" s="10"/>
      <c r="CU198" s="10"/>
      <c r="CV198" s="10"/>
      <c r="CW198" s="10"/>
      <c r="CX198" s="10"/>
      <c r="CY198" s="10"/>
      <c r="CZ198" s="10"/>
      <c r="DA198" s="10"/>
      <c r="DB198" s="10"/>
      <c r="DC198" s="10"/>
      <c r="DD198" s="10"/>
      <c r="DE198" s="10"/>
      <c r="DF198" s="10"/>
      <c r="DG198" s="10"/>
      <c r="DH198" s="10"/>
      <c r="DI198" s="10"/>
      <c r="DJ198" s="10"/>
      <c r="DK198" s="10"/>
      <c r="DL198" s="10"/>
      <c r="DM198" s="10"/>
      <c r="DN198" s="10"/>
      <c r="DO198" s="10"/>
      <c r="DP198" s="10"/>
      <c r="DQ198" s="10"/>
      <c r="DR198" s="10"/>
      <c r="DS198" s="10"/>
      <c r="DT198" s="10"/>
      <c r="DU198" s="10"/>
      <c r="DV198" s="10"/>
      <c r="DW198" s="10"/>
      <c r="DX198" s="10"/>
      <c r="DY198" s="10"/>
      <c r="DZ198" s="10"/>
      <c r="EA198" s="10"/>
      <c r="EB198" s="10"/>
      <c r="EC198" s="10"/>
      <c r="ED198" s="10"/>
      <c r="EE198" s="10"/>
      <c r="EF198" s="10"/>
      <c r="EG198" s="10"/>
      <c r="EH198" s="10"/>
      <c r="EI198" s="10"/>
      <c r="EJ198" s="10"/>
      <c r="EK198" s="10"/>
      <c r="EL198" s="10"/>
      <c r="EM198" s="10"/>
      <c r="EN198" s="10"/>
      <c r="EO198" s="10"/>
      <c r="EP198" s="10"/>
      <c r="EQ198" s="10"/>
      <c r="ER198" s="10"/>
      <c r="ES198" s="10"/>
      <c r="ET198" s="10"/>
      <c r="EU198" s="10"/>
      <c r="EV198" s="10"/>
      <c r="EW198" s="10"/>
      <c r="EX198" s="10"/>
      <c r="EY198" s="10"/>
      <c r="EZ198" s="10"/>
      <c r="FA198" s="10"/>
      <c r="FB198" s="10"/>
      <c r="FC198" s="10"/>
      <c r="FD198" s="10"/>
      <c r="FE198" s="10"/>
      <c r="FF198" s="10"/>
      <c r="FG198" s="10"/>
      <c r="FH198" s="10"/>
      <c r="FI198" s="10"/>
      <c r="FJ198" s="10"/>
      <c r="FK198" s="10"/>
      <c r="FL198" s="10"/>
      <c r="FM198" s="10"/>
      <c r="FN198" s="10"/>
      <c r="FO198" s="10"/>
      <c r="FP198" s="10"/>
      <c r="FQ198" s="10"/>
      <c r="FR198" s="10"/>
      <c r="FS198" s="10"/>
      <c r="FT198" s="10"/>
      <c r="FU198" s="10"/>
      <c r="FV198" s="10"/>
      <c r="FW198" s="10"/>
      <c r="FX198" s="10"/>
      <c r="FY198" s="10"/>
      <c r="FZ198" s="10"/>
      <c r="GA198" s="10"/>
      <c r="GB198" s="10"/>
      <c r="GC198" s="10"/>
      <c r="GD198" s="10"/>
      <c r="GE198" s="10"/>
      <c r="GF198" s="10"/>
      <c r="GG198" s="10"/>
    </row>
    <row r="199" spans="1:189" ht="14.25" customHeight="1" x14ac:dyDescent="0.2">
      <c r="A199" s="115">
        <v>44162</v>
      </c>
      <c r="B199" s="10">
        <v>0</v>
      </c>
      <c r="C199" s="10">
        <f t="shared" si="135"/>
        <v>0</v>
      </c>
      <c r="D199" s="10">
        <v>0</v>
      </c>
      <c r="E199" s="10">
        <f t="shared" si="142"/>
        <v>404</v>
      </c>
      <c r="F199" s="10">
        <v>0</v>
      </c>
      <c r="G199" s="10">
        <f>F199+G198</f>
        <v>24</v>
      </c>
      <c r="H199" s="10">
        <v>0</v>
      </c>
      <c r="I199" s="10">
        <f>H199+I198</f>
        <v>197</v>
      </c>
      <c r="J199" s="10">
        <v>0</v>
      </c>
      <c r="K199" s="10">
        <f>J199+K198</f>
        <v>117</v>
      </c>
      <c r="L199" s="10">
        <v>0</v>
      </c>
      <c r="M199" s="10">
        <f t="shared" si="143"/>
        <v>176</v>
      </c>
      <c r="N199" s="10">
        <v>0</v>
      </c>
      <c r="O199" s="114">
        <f t="shared" si="111"/>
        <v>7</v>
      </c>
      <c r="P199" s="142"/>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c r="AR199" s="10"/>
      <c r="AS199" s="10"/>
      <c r="AT199" s="10"/>
      <c r="AU199" s="10"/>
      <c r="AV199" s="10"/>
      <c r="AW199" s="10"/>
      <c r="AX199" s="10"/>
      <c r="AY199" s="10"/>
      <c r="AZ199" s="10"/>
      <c r="BA199" s="10"/>
      <c r="BB199" s="10"/>
      <c r="BC199" s="10"/>
      <c r="BD199" s="10"/>
      <c r="BE199" s="10"/>
      <c r="BF199" s="10"/>
      <c r="BG199" s="10"/>
      <c r="BH199" s="10"/>
      <c r="BI199" s="10"/>
      <c r="BJ199" s="10"/>
      <c r="BK199" s="10"/>
      <c r="BL199" s="10"/>
      <c r="BM199" s="10"/>
      <c r="BN199" s="10"/>
      <c r="BO199" s="10"/>
      <c r="BP199" s="10"/>
      <c r="BQ199" s="10"/>
      <c r="BR199" s="10"/>
      <c r="BS199" s="10"/>
      <c r="BT199" s="10"/>
      <c r="BU199" s="10"/>
      <c r="BV199" s="10"/>
      <c r="BW199" s="10"/>
      <c r="BX199" s="10"/>
      <c r="BY199" s="10"/>
      <c r="BZ199" s="10"/>
      <c r="CA199" s="10"/>
      <c r="CB199" s="10"/>
      <c r="CC199" s="10"/>
      <c r="CD199" s="10"/>
      <c r="CE199" s="10"/>
      <c r="CF199" s="10"/>
      <c r="CG199" s="10"/>
      <c r="CH199" s="10"/>
      <c r="CI199" s="10"/>
      <c r="CJ199" s="10"/>
      <c r="CK199" s="10"/>
      <c r="CL199" s="10"/>
      <c r="CM199" s="10"/>
      <c r="CN199" s="10"/>
      <c r="CO199" s="10"/>
      <c r="CP199" s="10"/>
      <c r="CQ199" s="10"/>
      <c r="CR199" s="10"/>
      <c r="CS199" s="10"/>
      <c r="CT199" s="10"/>
      <c r="CU199" s="10"/>
      <c r="CV199" s="10"/>
      <c r="CW199" s="10"/>
      <c r="CX199" s="10"/>
      <c r="CY199" s="10"/>
      <c r="CZ199" s="10"/>
      <c r="DA199" s="10"/>
      <c r="DB199" s="10"/>
      <c r="DC199" s="10"/>
      <c r="DD199" s="10"/>
      <c r="DE199" s="10"/>
      <c r="DF199" s="10"/>
      <c r="DG199" s="10"/>
      <c r="DH199" s="10"/>
      <c r="DI199" s="10"/>
      <c r="DJ199" s="10"/>
      <c r="DK199" s="10"/>
      <c r="DL199" s="10"/>
      <c r="DM199" s="10"/>
      <c r="DN199" s="10"/>
      <c r="DO199" s="10"/>
      <c r="DP199" s="10"/>
      <c r="DQ199" s="10"/>
      <c r="DR199" s="10"/>
      <c r="DS199" s="10"/>
      <c r="DT199" s="10"/>
      <c r="DU199" s="10"/>
      <c r="DV199" s="10"/>
      <c r="DW199" s="10"/>
      <c r="DX199" s="10"/>
      <c r="DY199" s="10"/>
      <c r="DZ199" s="10"/>
      <c r="EA199" s="10"/>
      <c r="EB199" s="10"/>
      <c r="EC199" s="10"/>
      <c r="ED199" s="10"/>
      <c r="EE199" s="10"/>
      <c r="EF199" s="10"/>
      <c r="EG199" s="10"/>
      <c r="EH199" s="10"/>
      <c r="EI199" s="10"/>
      <c r="EJ199" s="10"/>
      <c r="EK199" s="10"/>
      <c r="EL199" s="10"/>
      <c r="EM199" s="10"/>
      <c r="EN199" s="10"/>
      <c r="EO199" s="10"/>
      <c r="EP199" s="10"/>
      <c r="EQ199" s="10"/>
      <c r="ER199" s="10"/>
      <c r="ES199" s="10"/>
      <c r="ET199" s="10"/>
      <c r="EU199" s="10"/>
      <c r="EV199" s="10"/>
      <c r="EW199" s="10"/>
      <c r="EX199" s="10"/>
      <c r="EY199" s="10"/>
      <c r="EZ199" s="10"/>
      <c r="FA199" s="10"/>
      <c r="FB199" s="10"/>
      <c r="FC199" s="10"/>
      <c r="FD199" s="10"/>
      <c r="FE199" s="10"/>
      <c r="FF199" s="10"/>
      <c r="FG199" s="10"/>
      <c r="FH199" s="10"/>
      <c r="FI199" s="10"/>
      <c r="FJ199" s="10"/>
      <c r="FK199" s="10"/>
      <c r="FL199" s="10"/>
      <c r="FM199" s="10"/>
      <c r="FN199" s="10"/>
      <c r="FO199" s="10"/>
      <c r="FP199" s="10"/>
      <c r="FQ199" s="10"/>
      <c r="FR199" s="10"/>
      <c r="FS199" s="10"/>
      <c r="FT199" s="10"/>
      <c r="FU199" s="10"/>
      <c r="FV199" s="10"/>
      <c r="FW199" s="10"/>
      <c r="FX199" s="10"/>
      <c r="FY199" s="10"/>
      <c r="FZ199" s="10"/>
      <c r="GA199" s="10"/>
      <c r="GB199" s="10"/>
      <c r="GC199" s="10"/>
      <c r="GD199" s="10"/>
      <c r="GE199" s="10"/>
      <c r="GF199" s="10"/>
      <c r="GG199" s="10"/>
    </row>
    <row r="200" spans="1:189" ht="14.25" customHeight="1" x14ac:dyDescent="0.2">
      <c r="A200" s="115">
        <v>44163</v>
      </c>
      <c r="C200" s="10">
        <f t="shared" si="135"/>
        <v>0</v>
      </c>
      <c r="E200" s="10">
        <f t="shared" si="142"/>
        <v>404</v>
      </c>
      <c r="G200" s="10">
        <f t="shared" ref="G200:G210" si="144">F200+G199</f>
        <v>24</v>
      </c>
      <c r="I200" s="10">
        <f t="shared" ref="I200:I210" si="145">H200+I199</f>
        <v>197</v>
      </c>
      <c r="K200" s="10">
        <f t="shared" ref="K200:K210" si="146">J200+K199</f>
        <v>117</v>
      </c>
      <c r="M200" s="10">
        <f t="shared" si="143"/>
        <v>176</v>
      </c>
      <c r="O200" s="114">
        <f t="shared" si="111"/>
        <v>7</v>
      </c>
      <c r="P200" s="142"/>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c r="AR200" s="10"/>
      <c r="AS200" s="10"/>
      <c r="AT200" s="10"/>
      <c r="AU200" s="10"/>
      <c r="AV200" s="10"/>
      <c r="AW200" s="10"/>
      <c r="AX200" s="10"/>
      <c r="AY200" s="10"/>
      <c r="AZ200" s="10"/>
      <c r="BA200" s="10"/>
      <c r="BB200" s="10"/>
      <c r="BC200" s="10"/>
      <c r="BD200" s="10"/>
      <c r="BE200" s="10"/>
      <c r="BF200" s="10"/>
      <c r="BG200" s="10"/>
      <c r="BH200" s="10"/>
      <c r="BI200" s="10"/>
      <c r="BJ200" s="10"/>
      <c r="BK200" s="10"/>
      <c r="BL200" s="10"/>
      <c r="BM200" s="10"/>
      <c r="BN200" s="10"/>
      <c r="BO200" s="10"/>
      <c r="BP200" s="10"/>
      <c r="BQ200" s="10"/>
      <c r="BR200" s="10"/>
      <c r="BS200" s="10"/>
      <c r="BT200" s="10"/>
      <c r="BU200" s="10"/>
      <c r="BV200" s="10"/>
      <c r="BW200" s="10"/>
      <c r="BX200" s="10"/>
      <c r="BY200" s="10"/>
      <c r="BZ200" s="10"/>
      <c r="CA200" s="10"/>
      <c r="CB200" s="10"/>
      <c r="CC200" s="10"/>
      <c r="CD200" s="10"/>
      <c r="CE200" s="10"/>
      <c r="CF200" s="10"/>
      <c r="CG200" s="10"/>
      <c r="CH200" s="10"/>
      <c r="CI200" s="10"/>
      <c r="CJ200" s="10"/>
      <c r="CK200" s="10"/>
      <c r="CL200" s="10"/>
      <c r="CM200" s="10"/>
      <c r="CN200" s="10"/>
      <c r="CO200" s="10"/>
      <c r="CP200" s="10"/>
      <c r="CQ200" s="10"/>
      <c r="CR200" s="10"/>
      <c r="CS200" s="10"/>
      <c r="CT200" s="10"/>
      <c r="CU200" s="10"/>
      <c r="CV200" s="10"/>
      <c r="CW200" s="10"/>
      <c r="CX200" s="10"/>
      <c r="CY200" s="10"/>
      <c r="CZ200" s="10"/>
      <c r="DA200" s="10"/>
      <c r="DB200" s="10"/>
      <c r="DC200" s="10"/>
      <c r="DD200" s="10"/>
      <c r="DE200" s="10"/>
      <c r="DF200" s="10"/>
      <c r="DG200" s="10"/>
      <c r="DH200" s="10"/>
      <c r="DI200" s="10"/>
      <c r="DJ200" s="10"/>
      <c r="DK200" s="10"/>
      <c r="DL200" s="10"/>
      <c r="DM200" s="10"/>
      <c r="DN200" s="10"/>
      <c r="DO200" s="10"/>
      <c r="DP200" s="10"/>
      <c r="DQ200" s="10"/>
      <c r="DR200" s="10"/>
      <c r="DS200" s="10"/>
      <c r="DT200" s="10"/>
      <c r="DU200" s="10"/>
      <c r="DV200" s="10"/>
      <c r="DW200" s="10"/>
      <c r="DX200" s="10"/>
      <c r="DY200" s="10"/>
      <c r="DZ200" s="10"/>
      <c r="EA200" s="10"/>
      <c r="EB200" s="10"/>
      <c r="EC200" s="10"/>
      <c r="ED200" s="10"/>
      <c r="EE200" s="10"/>
      <c r="EF200" s="10"/>
      <c r="EG200" s="10"/>
      <c r="EH200" s="10"/>
      <c r="EI200" s="10"/>
      <c r="EJ200" s="10"/>
      <c r="EK200" s="10"/>
      <c r="EL200" s="10"/>
      <c r="EM200" s="10"/>
      <c r="EN200" s="10"/>
      <c r="EO200" s="10"/>
      <c r="EP200" s="10"/>
      <c r="EQ200" s="10"/>
      <c r="ER200" s="10"/>
      <c r="ES200" s="10"/>
      <c r="ET200" s="10"/>
      <c r="EU200" s="10"/>
      <c r="EV200" s="10"/>
      <c r="EW200" s="10"/>
      <c r="EX200" s="10"/>
      <c r="EY200" s="10"/>
      <c r="EZ200" s="10"/>
      <c r="FA200" s="10"/>
      <c r="FB200" s="10"/>
      <c r="FC200" s="10"/>
      <c r="FD200" s="10"/>
      <c r="FE200" s="10"/>
      <c r="FF200" s="10"/>
      <c r="FG200" s="10"/>
      <c r="FH200" s="10"/>
      <c r="FI200" s="10"/>
      <c r="FJ200" s="10"/>
      <c r="FK200" s="10"/>
      <c r="FL200" s="10"/>
      <c r="FM200" s="10"/>
      <c r="FN200" s="10"/>
      <c r="FO200" s="10"/>
      <c r="FP200" s="10"/>
      <c r="FQ200" s="10"/>
      <c r="FR200" s="10"/>
      <c r="FS200" s="10"/>
      <c r="FT200" s="10"/>
      <c r="FU200" s="10"/>
      <c r="FV200" s="10"/>
      <c r="FW200" s="10"/>
      <c r="FX200" s="10"/>
      <c r="FY200" s="10"/>
      <c r="FZ200" s="10"/>
      <c r="GA200" s="10"/>
      <c r="GB200" s="10"/>
      <c r="GC200" s="10"/>
      <c r="GD200" s="10"/>
      <c r="GE200" s="10"/>
      <c r="GF200" s="10"/>
      <c r="GG200" s="10"/>
    </row>
    <row r="201" spans="1:189" ht="15" customHeight="1" x14ac:dyDescent="0.2">
      <c r="A201" s="115">
        <v>44164</v>
      </c>
      <c r="B201" s="10"/>
      <c r="C201" s="10">
        <f t="shared" si="135"/>
        <v>0</v>
      </c>
      <c r="D201" s="10"/>
      <c r="E201" s="10">
        <f t="shared" si="142"/>
        <v>404</v>
      </c>
      <c r="F201" s="10"/>
      <c r="G201" s="10">
        <f t="shared" si="144"/>
        <v>24</v>
      </c>
      <c r="H201" s="10"/>
      <c r="I201" s="10">
        <f t="shared" si="145"/>
        <v>197</v>
      </c>
      <c r="J201" s="10"/>
      <c r="K201" s="10">
        <f t="shared" si="146"/>
        <v>117</v>
      </c>
      <c r="L201" s="10"/>
      <c r="M201" s="10">
        <f t="shared" si="143"/>
        <v>176</v>
      </c>
      <c r="N201" s="10"/>
      <c r="O201" s="114">
        <f t="shared" si="111"/>
        <v>7</v>
      </c>
      <c r="P201" s="142"/>
      <c r="Q201" s="10"/>
      <c r="R201" s="10"/>
      <c r="S201" s="10"/>
      <c r="T201" s="10"/>
      <c r="U201" s="10"/>
      <c r="V201" s="10"/>
      <c r="W201" s="10"/>
      <c r="X201" s="10"/>
      <c r="Y201" s="10"/>
      <c r="Z201" s="10"/>
      <c r="AA201" s="10"/>
      <c r="AB201" s="10"/>
      <c r="AC201" s="10"/>
      <c r="AD201" s="10"/>
      <c r="AE201" s="10"/>
      <c r="AF201" s="10"/>
      <c r="AG201" s="10"/>
      <c r="AH201" s="10"/>
      <c r="AI201" s="10"/>
      <c r="AJ201" s="10"/>
      <c r="AK201" s="10"/>
      <c r="AL201" s="10"/>
      <c r="AM201" s="10"/>
      <c r="AN201" s="10"/>
      <c r="AO201" s="10"/>
      <c r="AP201" s="10"/>
      <c r="AQ201" s="10"/>
      <c r="AR201" s="10"/>
      <c r="AS201" s="10"/>
      <c r="AT201" s="10"/>
      <c r="AU201" s="10"/>
      <c r="AV201" s="10"/>
      <c r="AW201" s="10"/>
      <c r="AX201" s="10"/>
      <c r="AY201" s="10"/>
      <c r="AZ201" s="10"/>
      <c r="BA201" s="10"/>
      <c r="BB201" s="10"/>
      <c r="BC201" s="10"/>
      <c r="BD201" s="10"/>
      <c r="BE201" s="10"/>
      <c r="BF201" s="10"/>
      <c r="BG201" s="10"/>
      <c r="BH201" s="10"/>
      <c r="BI201" s="10"/>
      <c r="BJ201" s="10"/>
      <c r="BK201" s="10"/>
      <c r="BL201" s="10"/>
      <c r="BM201" s="10"/>
      <c r="BN201" s="10"/>
      <c r="BO201" s="10"/>
      <c r="BP201" s="10"/>
      <c r="BQ201" s="10"/>
      <c r="BR201" s="10"/>
      <c r="BS201" s="10"/>
      <c r="BT201" s="10"/>
      <c r="BU201" s="10"/>
      <c r="BV201" s="10"/>
      <c r="BW201" s="10"/>
      <c r="BX201" s="10"/>
      <c r="BY201" s="10"/>
      <c r="BZ201" s="10"/>
      <c r="CA201" s="10"/>
      <c r="CB201" s="10"/>
      <c r="CC201" s="10"/>
      <c r="CD201" s="10"/>
      <c r="CE201" s="10"/>
      <c r="CF201" s="10"/>
      <c r="CG201" s="10"/>
      <c r="CH201" s="10"/>
      <c r="CI201" s="10"/>
      <c r="CJ201" s="10"/>
      <c r="CK201" s="10"/>
      <c r="CL201" s="10"/>
      <c r="CM201" s="10"/>
      <c r="CN201" s="10"/>
      <c r="CO201" s="10"/>
      <c r="CP201" s="10"/>
      <c r="CQ201" s="10"/>
      <c r="CR201" s="10"/>
      <c r="CS201" s="10"/>
      <c r="CT201" s="10"/>
      <c r="CU201" s="10"/>
      <c r="CV201" s="10"/>
      <c r="CW201" s="10"/>
      <c r="CX201" s="10"/>
      <c r="CY201" s="10"/>
      <c r="CZ201" s="10"/>
      <c r="DA201" s="10"/>
      <c r="DB201" s="10"/>
      <c r="DC201" s="10"/>
      <c r="DD201" s="10"/>
      <c r="DE201" s="10"/>
      <c r="DF201" s="10"/>
      <c r="DG201" s="10"/>
      <c r="DH201" s="10"/>
      <c r="DI201" s="10"/>
      <c r="DJ201" s="10"/>
      <c r="DK201" s="10"/>
      <c r="DL201" s="10"/>
      <c r="DM201" s="10"/>
      <c r="DN201" s="10"/>
      <c r="DO201" s="10"/>
      <c r="DP201" s="10"/>
      <c r="DQ201" s="10"/>
      <c r="DR201" s="10"/>
      <c r="DS201" s="10"/>
      <c r="DT201" s="10"/>
      <c r="DU201" s="10"/>
      <c r="DV201" s="10"/>
      <c r="DW201" s="10"/>
      <c r="DX201" s="10"/>
      <c r="DY201" s="10"/>
      <c r="DZ201" s="10"/>
      <c r="EA201" s="10"/>
      <c r="EB201" s="10"/>
      <c r="EC201" s="10"/>
      <c r="ED201" s="10"/>
      <c r="EE201" s="10"/>
      <c r="EF201" s="10"/>
      <c r="EG201" s="10"/>
      <c r="EH201" s="10"/>
      <c r="EI201" s="10"/>
      <c r="EJ201" s="10"/>
      <c r="EK201" s="10"/>
      <c r="EL201" s="10"/>
      <c r="EM201" s="10"/>
      <c r="EN201" s="10"/>
      <c r="EO201" s="10"/>
      <c r="EP201" s="10"/>
      <c r="EQ201" s="10"/>
      <c r="ER201" s="10"/>
      <c r="ES201" s="10"/>
      <c r="ET201" s="10"/>
      <c r="EU201" s="10"/>
      <c r="EV201" s="10"/>
      <c r="EW201" s="10"/>
      <c r="EX201" s="10"/>
      <c r="EY201" s="10"/>
      <c r="EZ201" s="10"/>
      <c r="FA201" s="10"/>
      <c r="FB201" s="10"/>
      <c r="FC201" s="10"/>
      <c r="FD201" s="10"/>
      <c r="FE201" s="10"/>
      <c r="FF201" s="10"/>
      <c r="FG201" s="10"/>
      <c r="FH201" s="10"/>
      <c r="FI201" s="10"/>
      <c r="FJ201" s="10"/>
      <c r="FK201" s="10"/>
      <c r="FL201" s="10"/>
      <c r="FM201" s="10"/>
      <c r="FN201" s="10"/>
      <c r="FO201" s="10"/>
      <c r="FP201" s="10"/>
      <c r="FQ201" s="10"/>
      <c r="FR201" s="10"/>
      <c r="FS201" s="10"/>
      <c r="FT201" s="10"/>
      <c r="FU201" s="10"/>
      <c r="FV201" s="10"/>
      <c r="FW201" s="10"/>
      <c r="FX201" s="10"/>
      <c r="FY201" s="10"/>
      <c r="FZ201" s="10"/>
      <c r="GA201" s="10"/>
      <c r="GB201" s="10"/>
      <c r="GC201" s="10"/>
      <c r="GD201" s="10"/>
      <c r="GE201" s="10"/>
      <c r="GF201" s="10"/>
      <c r="GG201" s="10"/>
    </row>
    <row r="202" spans="1:189" ht="15" customHeight="1" x14ac:dyDescent="0.2">
      <c r="A202" s="115">
        <v>44165</v>
      </c>
      <c r="B202" s="10">
        <v>0</v>
      </c>
      <c r="C202" s="10">
        <f t="shared" si="135"/>
        <v>0</v>
      </c>
      <c r="D202" s="10">
        <v>0</v>
      </c>
      <c r="E202" s="10">
        <f t="shared" si="142"/>
        <v>404</v>
      </c>
      <c r="F202" s="10">
        <v>0</v>
      </c>
      <c r="G202" s="10">
        <f t="shared" si="144"/>
        <v>24</v>
      </c>
      <c r="H202" s="10">
        <v>2</v>
      </c>
      <c r="I202" s="10">
        <f t="shared" si="145"/>
        <v>199</v>
      </c>
      <c r="J202" s="10">
        <v>0</v>
      </c>
      <c r="K202" s="10">
        <f t="shared" si="146"/>
        <v>117</v>
      </c>
      <c r="L202" s="10">
        <v>3</v>
      </c>
      <c r="M202" s="10">
        <f t="shared" si="143"/>
        <v>179</v>
      </c>
      <c r="N202" s="10">
        <v>0</v>
      </c>
      <c r="O202" s="114">
        <f t="shared" si="111"/>
        <v>7</v>
      </c>
      <c r="P202" s="142"/>
      <c r="Q202" s="10"/>
      <c r="R202" s="10"/>
      <c r="S202" s="10"/>
      <c r="T202" s="10"/>
      <c r="U202" s="10"/>
      <c r="V202" s="10"/>
      <c r="W202" s="10"/>
      <c r="X202" s="10"/>
      <c r="Y202" s="10"/>
      <c r="Z202" s="10"/>
      <c r="AA202" s="10"/>
      <c r="AB202" s="10"/>
      <c r="AC202" s="10"/>
      <c r="AD202" s="10"/>
      <c r="AE202" s="10"/>
      <c r="AF202" s="10"/>
      <c r="AG202" s="10"/>
      <c r="AH202" s="10"/>
      <c r="AI202" s="10"/>
      <c r="AJ202" s="10"/>
      <c r="AK202" s="10"/>
      <c r="AL202" s="10"/>
      <c r="AM202" s="10"/>
      <c r="AN202" s="10"/>
      <c r="AO202" s="10"/>
      <c r="AP202" s="10"/>
      <c r="AQ202" s="10"/>
      <c r="AR202" s="10"/>
      <c r="AS202" s="10"/>
      <c r="AT202" s="10"/>
      <c r="AU202" s="10"/>
      <c r="AV202" s="10"/>
      <c r="AW202" s="10"/>
      <c r="AX202" s="10"/>
      <c r="AY202" s="10"/>
      <c r="AZ202" s="10"/>
      <c r="BA202" s="10"/>
      <c r="BB202" s="10"/>
      <c r="BC202" s="10"/>
      <c r="BD202" s="10"/>
      <c r="BE202" s="10"/>
      <c r="BF202" s="10"/>
      <c r="BG202" s="10"/>
      <c r="BH202" s="10"/>
      <c r="BI202" s="10"/>
      <c r="BJ202" s="10"/>
      <c r="BK202" s="10"/>
      <c r="BL202" s="10"/>
      <c r="BM202" s="10"/>
      <c r="BN202" s="10"/>
      <c r="BO202" s="10"/>
      <c r="BP202" s="10"/>
      <c r="BQ202" s="10"/>
      <c r="BR202" s="10"/>
      <c r="BS202" s="10"/>
      <c r="BT202" s="10"/>
      <c r="BU202" s="10"/>
      <c r="BV202" s="10"/>
      <c r="BW202" s="10"/>
      <c r="BX202" s="10"/>
      <c r="BY202" s="10"/>
      <c r="BZ202" s="10"/>
      <c r="CA202" s="10"/>
      <c r="CB202" s="10"/>
      <c r="CC202" s="10"/>
      <c r="CD202" s="10"/>
      <c r="CE202" s="10"/>
      <c r="CF202" s="10"/>
      <c r="CG202" s="10"/>
      <c r="CH202" s="10"/>
      <c r="CI202" s="10"/>
      <c r="CJ202" s="10"/>
      <c r="CK202" s="10"/>
      <c r="CL202" s="10"/>
      <c r="CM202" s="10"/>
      <c r="CN202" s="10"/>
      <c r="CO202" s="10"/>
      <c r="CP202" s="10"/>
      <c r="CQ202" s="10"/>
      <c r="CR202" s="10"/>
      <c r="CS202" s="10"/>
      <c r="CT202" s="10"/>
      <c r="CU202" s="10"/>
      <c r="CV202" s="10"/>
      <c r="CW202" s="10"/>
      <c r="CX202" s="10"/>
      <c r="CY202" s="10"/>
      <c r="CZ202" s="10"/>
      <c r="DA202" s="10"/>
      <c r="DB202" s="10"/>
      <c r="DC202" s="10"/>
      <c r="DD202" s="10"/>
      <c r="DE202" s="10"/>
      <c r="DF202" s="10"/>
      <c r="DG202" s="10"/>
      <c r="DH202" s="10"/>
      <c r="DI202" s="10"/>
      <c r="DJ202" s="10"/>
      <c r="DK202" s="10"/>
      <c r="DL202" s="10"/>
      <c r="DM202" s="10"/>
      <c r="DN202" s="10"/>
      <c r="DO202" s="10"/>
      <c r="DP202" s="10"/>
      <c r="DQ202" s="10"/>
      <c r="DR202" s="10"/>
      <c r="DS202" s="10"/>
      <c r="DT202" s="10"/>
      <c r="DU202" s="10"/>
      <c r="DV202" s="10"/>
      <c r="DW202" s="10"/>
      <c r="DX202" s="10"/>
      <c r="DY202" s="10"/>
      <c r="DZ202" s="10"/>
      <c r="EA202" s="10"/>
      <c r="EB202" s="10"/>
      <c r="EC202" s="10"/>
      <c r="ED202" s="10"/>
      <c r="EE202" s="10"/>
      <c r="EF202" s="10"/>
      <c r="EG202" s="10"/>
      <c r="EH202" s="10"/>
      <c r="EI202" s="10"/>
      <c r="EJ202" s="10"/>
      <c r="EK202" s="10"/>
      <c r="EL202" s="10"/>
      <c r="EM202" s="10"/>
      <c r="EN202" s="10"/>
      <c r="EO202" s="10"/>
      <c r="EP202" s="10"/>
      <c r="EQ202" s="10"/>
      <c r="ER202" s="10"/>
      <c r="ES202" s="10"/>
      <c r="ET202" s="10"/>
      <c r="EU202" s="10"/>
      <c r="EV202" s="10"/>
      <c r="EW202" s="10"/>
      <c r="EX202" s="10"/>
      <c r="EY202" s="10"/>
      <c r="EZ202" s="10"/>
      <c r="FA202" s="10"/>
      <c r="FB202" s="10"/>
      <c r="FC202" s="10"/>
      <c r="FD202" s="10"/>
      <c r="FE202" s="10"/>
      <c r="FF202" s="10"/>
      <c r="FG202" s="10"/>
      <c r="FH202" s="10"/>
      <c r="FI202" s="10"/>
      <c r="FJ202" s="10"/>
      <c r="FK202" s="10"/>
      <c r="FL202" s="10"/>
      <c r="FM202" s="10"/>
      <c r="FN202" s="10"/>
      <c r="FO202" s="10"/>
      <c r="FP202" s="10"/>
      <c r="FQ202" s="10"/>
      <c r="FR202" s="10"/>
      <c r="FS202" s="10"/>
      <c r="FT202" s="10"/>
      <c r="FU202" s="10"/>
      <c r="FV202" s="10"/>
      <c r="FW202" s="10"/>
      <c r="FX202" s="10"/>
      <c r="FY202" s="10"/>
      <c r="FZ202" s="10"/>
      <c r="GA202" s="10"/>
      <c r="GB202" s="10"/>
      <c r="GC202" s="10"/>
      <c r="GD202" s="10"/>
      <c r="GE202" s="10"/>
      <c r="GF202" s="10"/>
      <c r="GG202" s="10"/>
    </row>
    <row r="203" spans="1:189" ht="15" customHeight="1" x14ac:dyDescent="0.2">
      <c r="A203" s="115">
        <v>44166</v>
      </c>
      <c r="B203" s="10">
        <v>0</v>
      </c>
      <c r="C203" s="10">
        <f t="shared" si="135"/>
        <v>0</v>
      </c>
      <c r="D203" s="10">
        <v>0</v>
      </c>
      <c r="E203" s="10">
        <f t="shared" si="142"/>
        <v>404</v>
      </c>
      <c r="F203" s="10">
        <v>0</v>
      </c>
      <c r="G203" s="10">
        <f t="shared" si="144"/>
        <v>24</v>
      </c>
      <c r="H203" s="10">
        <v>0</v>
      </c>
      <c r="I203" s="10">
        <f t="shared" si="145"/>
        <v>199</v>
      </c>
      <c r="J203" s="10">
        <v>0</v>
      </c>
      <c r="K203" s="10">
        <f t="shared" si="146"/>
        <v>117</v>
      </c>
      <c r="L203" s="10">
        <v>0</v>
      </c>
      <c r="M203" s="10">
        <f t="shared" si="143"/>
        <v>179</v>
      </c>
      <c r="N203" s="10">
        <v>0</v>
      </c>
      <c r="O203" s="114">
        <f t="shared" si="111"/>
        <v>7</v>
      </c>
      <c r="P203" s="142"/>
      <c r="Q203" s="10"/>
      <c r="R203" s="10"/>
      <c r="S203" s="10"/>
      <c r="T203" s="10"/>
      <c r="U203" s="10"/>
      <c r="V203" s="10"/>
      <c r="W203" s="10"/>
      <c r="X203" s="10"/>
      <c r="Y203" s="10"/>
      <c r="Z203" s="10"/>
      <c r="AA203" s="10"/>
      <c r="AB203" s="10"/>
      <c r="AC203" s="10"/>
      <c r="AD203" s="10"/>
      <c r="AE203" s="10"/>
      <c r="AF203" s="10"/>
      <c r="AG203" s="10"/>
      <c r="AH203" s="10"/>
      <c r="AI203" s="10"/>
      <c r="AJ203" s="10"/>
      <c r="AK203" s="10"/>
      <c r="AL203" s="10"/>
      <c r="AM203" s="10"/>
      <c r="AN203" s="10"/>
      <c r="AO203" s="10"/>
      <c r="AP203" s="10"/>
      <c r="AQ203" s="10"/>
      <c r="AR203" s="10"/>
      <c r="AS203" s="10"/>
      <c r="AT203" s="10"/>
      <c r="AU203" s="10"/>
      <c r="AV203" s="10"/>
      <c r="AW203" s="10"/>
      <c r="AX203" s="10"/>
      <c r="AY203" s="10"/>
      <c r="AZ203" s="10"/>
      <c r="BA203" s="10"/>
      <c r="BB203" s="10"/>
      <c r="BC203" s="10"/>
      <c r="BD203" s="10"/>
      <c r="BE203" s="10"/>
      <c r="BF203" s="10"/>
      <c r="BG203" s="10"/>
      <c r="BH203" s="10"/>
      <c r="BI203" s="10"/>
      <c r="BJ203" s="10"/>
      <c r="BK203" s="10"/>
      <c r="BL203" s="10"/>
      <c r="BM203" s="10"/>
      <c r="BN203" s="10"/>
      <c r="BO203" s="10"/>
      <c r="BP203" s="10"/>
      <c r="BQ203" s="10"/>
      <c r="BR203" s="10"/>
      <c r="BS203" s="10"/>
      <c r="BT203" s="10"/>
      <c r="BU203" s="10"/>
      <c r="BV203" s="10"/>
      <c r="BW203" s="10"/>
      <c r="BX203" s="10"/>
      <c r="BY203" s="10"/>
      <c r="BZ203" s="10"/>
      <c r="CA203" s="10"/>
      <c r="CB203" s="10"/>
      <c r="CC203" s="10"/>
      <c r="CD203" s="10"/>
      <c r="CE203" s="10"/>
      <c r="CF203" s="10"/>
      <c r="CG203" s="10"/>
      <c r="CH203" s="10"/>
      <c r="CI203" s="10"/>
      <c r="CJ203" s="10"/>
      <c r="CK203" s="10"/>
      <c r="CL203" s="10"/>
      <c r="CM203" s="10"/>
      <c r="CN203" s="10"/>
      <c r="CO203" s="10"/>
      <c r="CP203" s="10"/>
      <c r="CQ203" s="10"/>
      <c r="CR203" s="10"/>
      <c r="CS203" s="10"/>
      <c r="CT203" s="10"/>
      <c r="CU203" s="10"/>
      <c r="CV203" s="10"/>
      <c r="CW203" s="10"/>
      <c r="CX203" s="10"/>
      <c r="CY203" s="10"/>
      <c r="CZ203" s="10"/>
      <c r="DA203" s="10"/>
      <c r="DB203" s="10"/>
      <c r="DC203" s="10"/>
      <c r="DD203" s="10"/>
      <c r="DE203" s="10"/>
      <c r="DF203" s="10"/>
      <c r="DG203" s="10"/>
      <c r="DH203" s="10"/>
      <c r="DI203" s="10"/>
      <c r="DJ203" s="10"/>
      <c r="DK203" s="10"/>
      <c r="DL203" s="10"/>
      <c r="DM203" s="10"/>
      <c r="DN203" s="10"/>
      <c r="DO203" s="10"/>
      <c r="DP203" s="10"/>
      <c r="DQ203" s="10"/>
      <c r="DR203" s="10"/>
      <c r="DS203" s="10"/>
      <c r="DT203" s="10"/>
      <c r="DU203" s="10"/>
      <c r="DV203" s="10"/>
      <c r="DW203" s="10"/>
      <c r="DX203" s="10"/>
      <c r="DY203" s="10"/>
      <c r="DZ203" s="10"/>
      <c r="EA203" s="10"/>
      <c r="EB203" s="10"/>
      <c r="EC203" s="10"/>
      <c r="ED203" s="10"/>
      <c r="EE203" s="10"/>
      <c r="EF203" s="10"/>
      <c r="EG203" s="10"/>
      <c r="EH203" s="10"/>
      <c r="EI203" s="10"/>
      <c r="EJ203" s="10"/>
      <c r="EK203" s="10"/>
      <c r="EL203" s="10"/>
      <c r="EM203" s="10"/>
      <c r="EN203" s="10"/>
      <c r="EO203" s="10"/>
      <c r="EP203" s="10"/>
      <c r="EQ203" s="10"/>
      <c r="ER203" s="10"/>
      <c r="ES203" s="10"/>
      <c r="ET203" s="10"/>
      <c r="EU203" s="10"/>
      <c r="EV203" s="10"/>
      <c r="EW203" s="10"/>
      <c r="EX203" s="10"/>
      <c r="EY203" s="10"/>
      <c r="EZ203" s="10"/>
      <c r="FA203" s="10"/>
      <c r="FB203" s="10"/>
      <c r="FC203" s="10"/>
      <c r="FD203" s="10"/>
      <c r="FE203" s="10"/>
      <c r="FF203" s="10"/>
      <c r="FG203" s="10"/>
      <c r="FH203" s="10"/>
      <c r="FI203" s="10"/>
      <c r="FJ203" s="10"/>
      <c r="FK203" s="10"/>
      <c r="FL203" s="10"/>
      <c r="FM203" s="10"/>
      <c r="FN203" s="10"/>
      <c r="FO203" s="10"/>
      <c r="FP203" s="10"/>
      <c r="FQ203" s="10"/>
      <c r="FR203" s="10"/>
      <c r="FS203" s="10"/>
      <c r="FT203" s="10"/>
      <c r="FU203" s="10"/>
      <c r="FV203" s="10"/>
      <c r="FW203" s="10"/>
      <c r="FX203" s="10"/>
      <c r="FY203" s="10"/>
      <c r="FZ203" s="10"/>
      <c r="GA203" s="10"/>
      <c r="GB203" s="10"/>
      <c r="GC203" s="10"/>
      <c r="GD203" s="10"/>
      <c r="GE203" s="10"/>
      <c r="GF203" s="10"/>
      <c r="GG203" s="10"/>
    </row>
    <row r="204" spans="1:189" ht="15" customHeight="1" x14ac:dyDescent="0.2">
      <c r="A204" s="115">
        <v>44167</v>
      </c>
      <c r="B204" s="10">
        <v>0</v>
      </c>
      <c r="C204" s="10">
        <f t="shared" si="135"/>
        <v>0</v>
      </c>
      <c r="D204" s="10">
        <v>0</v>
      </c>
      <c r="E204" s="10">
        <f t="shared" si="142"/>
        <v>404</v>
      </c>
      <c r="F204" s="10">
        <v>0</v>
      </c>
      <c r="G204" s="10">
        <f t="shared" si="144"/>
        <v>24</v>
      </c>
      <c r="H204" s="10">
        <v>0</v>
      </c>
      <c r="I204" s="10">
        <f t="shared" si="145"/>
        <v>199</v>
      </c>
      <c r="J204" s="10">
        <v>5</v>
      </c>
      <c r="K204" s="10">
        <f t="shared" si="146"/>
        <v>122</v>
      </c>
      <c r="L204" s="10">
        <v>0</v>
      </c>
      <c r="M204" s="10">
        <f t="shared" si="143"/>
        <v>179</v>
      </c>
      <c r="N204" s="10">
        <v>0</v>
      </c>
      <c r="O204" s="114">
        <f t="shared" si="111"/>
        <v>7</v>
      </c>
      <c r="P204" s="142"/>
      <c r="Q204" s="10"/>
      <c r="R204" s="10"/>
      <c r="S204" s="10"/>
      <c r="T204" s="10"/>
      <c r="U204" s="10"/>
      <c r="V204" s="10"/>
      <c r="W204" s="10"/>
      <c r="X204" s="10"/>
      <c r="Y204" s="10"/>
      <c r="Z204" s="10"/>
      <c r="AA204" s="10"/>
      <c r="AB204" s="10"/>
      <c r="AC204" s="10"/>
      <c r="AD204" s="10"/>
      <c r="AE204" s="10"/>
      <c r="AF204" s="10"/>
      <c r="AG204" s="10"/>
      <c r="AH204" s="10"/>
      <c r="AI204" s="10"/>
      <c r="AJ204" s="10"/>
      <c r="AK204" s="10"/>
      <c r="AL204" s="10"/>
      <c r="AM204" s="10"/>
      <c r="AN204" s="10"/>
      <c r="AO204" s="10"/>
      <c r="AP204" s="10"/>
      <c r="AQ204" s="10"/>
      <c r="AR204" s="10"/>
      <c r="AS204" s="10"/>
      <c r="AT204" s="10"/>
      <c r="AU204" s="10"/>
      <c r="AV204" s="10"/>
      <c r="AW204" s="10"/>
      <c r="AX204" s="10"/>
      <c r="AY204" s="10"/>
      <c r="AZ204" s="10"/>
      <c r="BA204" s="10"/>
      <c r="BB204" s="10"/>
      <c r="BC204" s="10"/>
      <c r="BD204" s="10"/>
      <c r="BE204" s="10"/>
      <c r="BF204" s="10"/>
      <c r="BG204" s="10"/>
      <c r="BH204" s="10"/>
      <c r="BI204" s="10"/>
      <c r="BJ204" s="10"/>
      <c r="BK204" s="10"/>
      <c r="BL204" s="10"/>
      <c r="BM204" s="10"/>
      <c r="BN204" s="10"/>
      <c r="BO204" s="10"/>
      <c r="BP204" s="10"/>
      <c r="BQ204" s="10"/>
      <c r="BR204" s="10"/>
      <c r="BS204" s="10"/>
      <c r="BT204" s="10"/>
      <c r="BU204" s="10"/>
      <c r="BV204" s="10"/>
      <c r="BW204" s="10"/>
      <c r="BX204" s="10"/>
      <c r="BY204" s="10"/>
      <c r="BZ204" s="10"/>
      <c r="CA204" s="10"/>
      <c r="CB204" s="10"/>
      <c r="CC204" s="10"/>
      <c r="CD204" s="10"/>
      <c r="CE204" s="10"/>
      <c r="CF204" s="10"/>
      <c r="CG204" s="10"/>
      <c r="CH204" s="10"/>
      <c r="CI204" s="10"/>
      <c r="CJ204" s="10"/>
      <c r="CK204" s="10"/>
      <c r="CL204" s="10"/>
      <c r="CM204" s="10"/>
      <c r="CN204" s="10"/>
      <c r="CO204" s="10"/>
      <c r="CP204" s="10"/>
      <c r="CQ204" s="10"/>
      <c r="CR204" s="10"/>
      <c r="CS204" s="10"/>
      <c r="CT204" s="10"/>
      <c r="CU204" s="10"/>
      <c r="CV204" s="10"/>
      <c r="CW204" s="10"/>
      <c r="CX204" s="10"/>
      <c r="CY204" s="10"/>
      <c r="CZ204" s="10"/>
      <c r="DA204" s="10"/>
      <c r="DB204" s="10"/>
      <c r="DC204" s="10"/>
      <c r="DD204" s="10"/>
      <c r="DE204" s="10"/>
      <c r="DF204" s="10"/>
      <c r="DG204" s="10"/>
      <c r="DH204" s="10"/>
      <c r="DI204" s="10"/>
      <c r="DJ204" s="10"/>
      <c r="DK204" s="10"/>
      <c r="DL204" s="10"/>
      <c r="DM204" s="10"/>
      <c r="DN204" s="10"/>
      <c r="DO204" s="10"/>
      <c r="DP204" s="10"/>
      <c r="DQ204" s="10"/>
      <c r="DR204" s="10"/>
      <c r="DS204" s="10"/>
      <c r="DT204" s="10"/>
      <c r="DU204" s="10"/>
      <c r="DV204" s="10"/>
      <c r="DW204" s="10"/>
      <c r="DX204" s="10"/>
      <c r="DY204" s="10"/>
      <c r="DZ204" s="10"/>
      <c r="EA204" s="10"/>
      <c r="EB204" s="10"/>
      <c r="EC204" s="10"/>
      <c r="ED204" s="10"/>
      <c r="EE204" s="10"/>
      <c r="EF204" s="10"/>
      <c r="EG204" s="10"/>
      <c r="EH204" s="10"/>
      <c r="EI204" s="10"/>
      <c r="EJ204" s="10"/>
      <c r="EK204" s="10"/>
      <c r="EL204" s="10"/>
      <c r="EM204" s="10"/>
      <c r="EN204" s="10"/>
      <c r="EO204" s="10"/>
      <c r="EP204" s="10"/>
      <c r="EQ204" s="10"/>
      <c r="ER204" s="10"/>
      <c r="ES204" s="10"/>
      <c r="ET204" s="10"/>
      <c r="EU204" s="10"/>
      <c r="EV204" s="10"/>
      <c r="EW204" s="10"/>
      <c r="EX204" s="10"/>
      <c r="EY204" s="10"/>
      <c r="EZ204" s="10"/>
      <c r="FA204" s="10"/>
      <c r="FB204" s="10"/>
      <c r="FC204" s="10"/>
      <c r="FD204" s="10"/>
      <c r="FE204" s="10"/>
      <c r="FF204" s="10"/>
      <c r="FG204" s="10"/>
      <c r="FH204" s="10"/>
      <c r="FI204" s="10"/>
      <c r="FJ204" s="10"/>
      <c r="FK204" s="10"/>
      <c r="FL204" s="10"/>
      <c r="FM204" s="10"/>
      <c r="FN204" s="10"/>
      <c r="FO204" s="10"/>
      <c r="FP204" s="10"/>
      <c r="FQ204" s="10"/>
      <c r="FR204" s="10"/>
      <c r="FS204" s="10"/>
      <c r="FT204" s="10"/>
      <c r="FU204" s="10"/>
      <c r="FV204" s="10"/>
      <c r="FW204" s="10"/>
      <c r="FX204" s="10"/>
      <c r="FY204" s="10"/>
      <c r="FZ204" s="10"/>
      <c r="GA204" s="10"/>
      <c r="GB204" s="10"/>
      <c r="GC204" s="10"/>
      <c r="GD204" s="10"/>
      <c r="GE204" s="10"/>
      <c r="GF204" s="10"/>
      <c r="GG204" s="10"/>
    </row>
    <row r="205" spans="1:189" ht="15" customHeight="1" x14ac:dyDescent="0.2">
      <c r="A205" s="115">
        <v>44168</v>
      </c>
      <c r="B205" s="10">
        <v>0</v>
      </c>
      <c r="C205" s="10">
        <f t="shared" si="135"/>
        <v>0</v>
      </c>
      <c r="D205" s="10">
        <v>0</v>
      </c>
      <c r="E205" s="10">
        <f t="shared" si="142"/>
        <v>404</v>
      </c>
      <c r="F205" s="10">
        <v>0</v>
      </c>
      <c r="G205" s="10">
        <f t="shared" si="144"/>
        <v>24</v>
      </c>
      <c r="H205" s="10">
        <v>0</v>
      </c>
      <c r="I205" s="10">
        <f t="shared" si="145"/>
        <v>199</v>
      </c>
      <c r="J205" s="10">
        <v>0</v>
      </c>
      <c r="K205" s="10">
        <f t="shared" si="146"/>
        <v>122</v>
      </c>
      <c r="L205" s="10">
        <v>0</v>
      </c>
      <c r="M205" s="10">
        <f t="shared" si="143"/>
        <v>179</v>
      </c>
      <c r="N205" s="10">
        <v>0</v>
      </c>
      <c r="O205" s="114">
        <f t="shared" si="111"/>
        <v>7</v>
      </c>
      <c r="P205" s="142"/>
      <c r="Q205" s="10"/>
      <c r="R205" s="10"/>
      <c r="S205" s="10"/>
      <c r="T205" s="10"/>
      <c r="U205" s="10"/>
      <c r="V205" s="10"/>
      <c r="W205" s="10"/>
      <c r="X205" s="10"/>
      <c r="Y205" s="10"/>
      <c r="Z205" s="10"/>
      <c r="AA205" s="10"/>
      <c r="AB205" s="10"/>
      <c r="AC205" s="10"/>
      <c r="AD205" s="10"/>
      <c r="AE205" s="10"/>
      <c r="AF205" s="10"/>
      <c r="AG205" s="10"/>
      <c r="AH205" s="10"/>
      <c r="AI205" s="10"/>
      <c r="AJ205" s="10"/>
      <c r="AK205" s="10"/>
      <c r="AL205" s="10"/>
      <c r="AM205" s="10"/>
      <c r="AN205" s="10"/>
      <c r="AO205" s="10"/>
      <c r="AP205" s="10"/>
      <c r="AQ205" s="10"/>
      <c r="AR205" s="10"/>
      <c r="AS205" s="10"/>
      <c r="AT205" s="10"/>
      <c r="AU205" s="10"/>
      <c r="AV205" s="10"/>
      <c r="AW205" s="10"/>
      <c r="AX205" s="10"/>
      <c r="AY205" s="10"/>
      <c r="AZ205" s="10"/>
      <c r="BA205" s="10"/>
      <c r="BB205" s="10"/>
      <c r="BC205" s="10"/>
      <c r="BD205" s="10"/>
      <c r="BE205" s="10"/>
      <c r="BF205" s="10"/>
      <c r="BG205" s="10"/>
      <c r="BH205" s="10"/>
      <c r="BI205" s="10"/>
      <c r="BJ205" s="10"/>
      <c r="BK205" s="10"/>
      <c r="BL205" s="10"/>
      <c r="BM205" s="10"/>
      <c r="BN205" s="10"/>
      <c r="BO205" s="10"/>
      <c r="BP205" s="10"/>
      <c r="BQ205" s="10"/>
      <c r="BR205" s="10"/>
      <c r="BS205" s="10"/>
      <c r="BT205" s="10"/>
      <c r="BU205" s="10"/>
      <c r="BV205" s="10"/>
      <c r="BW205" s="10"/>
      <c r="BX205" s="10"/>
      <c r="BY205" s="10"/>
      <c r="BZ205" s="10"/>
      <c r="CA205" s="10"/>
      <c r="CB205" s="10"/>
      <c r="CC205" s="10"/>
      <c r="CD205" s="10"/>
      <c r="CE205" s="10"/>
      <c r="CF205" s="10"/>
      <c r="CG205" s="10"/>
      <c r="CH205" s="10"/>
      <c r="CI205" s="10"/>
      <c r="CJ205" s="10"/>
      <c r="CK205" s="10"/>
      <c r="CL205" s="10"/>
      <c r="CM205" s="10"/>
      <c r="CN205" s="10"/>
      <c r="CO205" s="10"/>
      <c r="CP205" s="10"/>
      <c r="CQ205" s="10"/>
      <c r="CR205" s="10"/>
      <c r="CS205" s="10"/>
      <c r="CT205" s="10"/>
      <c r="CU205" s="10"/>
      <c r="CV205" s="10"/>
      <c r="CW205" s="10"/>
      <c r="CX205" s="10"/>
      <c r="CY205" s="10"/>
      <c r="CZ205" s="10"/>
      <c r="DA205" s="10"/>
      <c r="DB205" s="10"/>
      <c r="DC205" s="10"/>
      <c r="DD205" s="10"/>
      <c r="DE205" s="10"/>
      <c r="DF205" s="10"/>
      <c r="DG205" s="10"/>
      <c r="DH205" s="10"/>
      <c r="DI205" s="10"/>
      <c r="DJ205" s="10"/>
      <c r="DK205" s="10"/>
      <c r="DL205" s="10"/>
      <c r="DM205" s="10"/>
      <c r="DN205" s="10"/>
      <c r="DO205" s="10"/>
      <c r="DP205" s="10"/>
      <c r="DQ205" s="10"/>
      <c r="DR205" s="10"/>
      <c r="DS205" s="10"/>
      <c r="DT205" s="10"/>
      <c r="DU205" s="10"/>
      <c r="DV205" s="10"/>
      <c r="DW205" s="10"/>
      <c r="DX205" s="10"/>
      <c r="DY205" s="10"/>
      <c r="DZ205" s="10"/>
      <c r="EA205" s="10"/>
      <c r="EB205" s="10"/>
      <c r="EC205" s="10"/>
      <c r="ED205" s="10"/>
      <c r="EE205" s="10"/>
      <c r="EF205" s="10"/>
      <c r="EG205" s="10"/>
      <c r="EH205" s="10"/>
      <c r="EI205" s="10"/>
      <c r="EJ205" s="10"/>
      <c r="EK205" s="10"/>
      <c r="EL205" s="10"/>
      <c r="EM205" s="10"/>
      <c r="EN205" s="10"/>
      <c r="EO205" s="10"/>
      <c r="EP205" s="10"/>
      <c r="EQ205" s="10"/>
      <c r="ER205" s="10"/>
      <c r="ES205" s="10"/>
      <c r="ET205" s="10"/>
      <c r="EU205" s="10"/>
      <c r="EV205" s="10"/>
      <c r="EW205" s="10"/>
      <c r="EX205" s="10"/>
      <c r="EY205" s="10"/>
      <c r="EZ205" s="10"/>
      <c r="FA205" s="10"/>
      <c r="FB205" s="10"/>
      <c r="FC205" s="10"/>
      <c r="FD205" s="10"/>
      <c r="FE205" s="10"/>
      <c r="FF205" s="10"/>
      <c r="FG205" s="10"/>
      <c r="FH205" s="10"/>
      <c r="FI205" s="10"/>
      <c r="FJ205" s="10"/>
      <c r="FK205" s="10"/>
      <c r="FL205" s="10"/>
      <c r="FM205" s="10"/>
      <c r="FN205" s="10"/>
      <c r="FO205" s="10"/>
      <c r="FP205" s="10"/>
      <c r="FQ205" s="10"/>
      <c r="FR205" s="10"/>
      <c r="FS205" s="10"/>
      <c r="FT205" s="10"/>
      <c r="FU205" s="10"/>
      <c r="FV205" s="10"/>
      <c r="FW205" s="10"/>
      <c r="FX205" s="10"/>
      <c r="FY205" s="10"/>
      <c r="FZ205" s="10"/>
      <c r="GA205" s="10"/>
      <c r="GB205" s="10"/>
      <c r="GC205" s="10"/>
      <c r="GD205" s="10"/>
      <c r="GE205" s="10"/>
      <c r="GF205" s="10"/>
      <c r="GG205" s="10"/>
    </row>
    <row r="206" spans="1:189" ht="15" customHeight="1" x14ac:dyDescent="0.2">
      <c r="A206" s="115">
        <v>44169</v>
      </c>
      <c r="B206" s="10">
        <v>0</v>
      </c>
      <c r="C206" s="10">
        <f t="shared" si="135"/>
        <v>0</v>
      </c>
      <c r="D206" s="10">
        <v>0</v>
      </c>
      <c r="E206" s="10">
        <f t="shared" si="142"/>
        <v>404</v>
      </c>
      <c r="F206" s="134">
        <v>0</v>
      </c>
      <c r="G206" s="134">
        <f t="shared" si="144"/>
        <v>24</v>
      </c>
      <c r="H206" s="134">
        <v>0</v>
      </c>
      <c r="I206" s="134">
        <f t="shared" si="145"/>
        <v>199</v>
      </c>
      <c r="J206" s="134">
        <v>0</v>
      </c>
      <c r="K206" s="134">
        <f t="shared" si="146"/>
        <v>122</v>
      </c>
      <c r="L206" s="134">
        <v>0</v>
      </c>
      <c r="M206" s="134">
        <f t="shared" si="143"/>
        <v>179</v>
      </c>
      <c r="N206" s="10">
        <v>0</v>
      </c>
      <c r="O206" s="114">
        <f t="shared" si="111"/>
        <v>7</v>
      </c>
      <c r="P206" s="142"/>
      <c r="Q206" s="10"/>
      <c r="R206" s="10"/>
      <c r="S206" s="10"/>
      <c r="T206" s="10"/>
      <c r="U206" s="10"/>
      <c r="V206" s="10"/>
      <c r="W206" s="10"/>
      <c r="X206" s="10"/>
      <c r="Y206" s="10"/>
      <c r="Z206" s="10"/>
      <c r="AA206" s="10"/>
      <c r="AB206" s="10"/>
      <c r="AC206" s="10"/>
      <c r="AD206" s="10"/>
      <c r="AE206" s="10"/>
      <c r="AF206" s="10"/>
      <c r="AG206" s="10"/>
      <c r="AH206" s="10"/>
      <c r="AI206" s="10"/>
      <c r="AJ206" s="10"/>
      <c r="AK206" s="10"/>
      <c r="AL206" s="10"/>
      <c r="AM206" s="10"/>
      <c r="AN206" s="10"/>
      <c r="AO206" s="10"/>
      <c r="AP206" s="10"/>
      <c r="AQ206" s="10"/>
      <c r="AR206" s="10"/>
      <c r="AS206" s="10"/>
      <c r="AT206" s="10"/>
      <c r="AU206" s="10"/>
      <c r="AV206" s="10"/>
      <c r="AW206" s="10"/>
      <c r="AX206" s="10"/>
      <c r="AY206" s="10"/>
      <c r="AZ206" s="10"/>
      <c r="BA206" s="10"/>
      <c r="BB206" s="10"/>
      <c r="BC206" s="10"/>
      <c r="BD206" s="10"/>
      <c r="BE206" s="10"/>
      <c r="BF206" s="10"/>
      <c r="BG206" s="10"/>
      <c r="BH206" s="10"/>
      <c r="BI206" s="10"/>
      <c r="BJ206" s="10"/>
      <c r="BK206" s="10"/>
      <c r="BL206" s="10"/>
      <c r="BM206" s="10"/>
      <c r="BN206" s="10"/>
      <c r="BO206" s="10"/>
      <c r="BP206" s="10"/>
      <c r="BQ206" s="10"/>
      <c r="BR206" s="10"/>
      <c r="BS206" s="10"/>
      <c r="BT206" s="10"/>
      <c r="BU206" s="10"/>
      <c r="BV206" s="10"/>
      <c r="BW206" s="10"/>
      <c r="BX206" s="10"/>
      <c r="BY206" s="10"/>
      <c r="BZ206" s="10"/>
      <c r="CA206" s="10"/>
      <c r="CB206" s="10"/>
      <c r="CC206" s="10"/>
      <c r="CD206" s="10"/>
      <c r="CE206" s="10"/>
      <c r="CF206" s="10"/>
      <c r="CG206" s="10"/>
      <c r="CH206" s="10"/>
      <c r="CI206" s="10"/>
      <c r="CJ206" s="10"/>
      <c r="CK206" s="10"/>
      <c r="CL206" s="10"/>
      <c r="CM206" s="10"/>
      <c r="CN206" s="10"/>
      <c r="CO206" s="10"/>
      <c r="CP206" s="10"/>
      <c r="CQ206" s="10"/>
      <c r="CR206" s="10"/>
      <c r="CS206" s="10"/>
      <c r="CT206" s="10"/>
      <c r="CU206" s="10"/>
      <c r="CV206" s="10"/>
      <c r="CW206" s="10"/>
      <c r="CX206" s="10"/>
      <c r="CY206" s="10"/>
      <c r="CZ206" s="10"/>
      <c r="DA206" s="10"/>
      <c r="DB206" s="10"/>
      <c r="DC206" s="10"/>
      <c r="DD206" s="10"/>
      <c r="DE206" s="10"/>
      <c r="DF206" s="10"/>
      <c r="DG206" s="10"/>
      <c r="DH206" s="10"/>
      <c r="DI206" s="10"/>
      <c r="DJ206" s="10"/>
      <c r="DK206" s="10"/>
      <c r="DL206" s="10"/>
      <c r="DM206" s="10"/>
      <c r="DN206" s="10"/>
      <c r="DO206" s="10"/>
      <c r="DP206" s="10"/>
      <c r="DQ206" s="10"/>
      <c r="DR206" s="10"/>
      <c r="DS206" s="10"/>
      <c r="DT206" s="10"/>
      <c r="DU206" s="10"/>
      <c r="DV206" s="10"/>
      <c r="DW206" s="10"/>
      <c r="DX206" s="10"/>
      <c r="DY206" s="10"/>
      <c r="DZ206" s="10"/>
      <c r="EA206" s="10"/>
      <c r="EB206" s="10"/>
      <c r="EC206" s="10"/>
      <c r="ED206" s="10"/>
      <c r="EE206" s="10"/>
      <c r="EF206" s="10"/>
      <c r="EG206" s="10"/>
      <c r="EH206" s="10"/>
      <c r="EI206" s="10"/>
      <c r="EJ206" s="10"/>
      <c r="EK206" s="10"/>
      <c r="EL206" s="10"/>
      <c r="EM206" s="10"/>
      <c r="EN206" s="10"/>
      <c r="EO206" s="10"/>
      <c r="EP206" s="10"/>
      <c r="EQ206" s="10"/>
      <c r="ER206" s="10"/>
      <c r="ES206" s="10"/>
      <c r="ET206" s="10"/>
      <c r="EU206" s="10"/>
      <c r="EV206" s="10"/>
      <c r="EW206" s="10"/>
      <c r="EX206" s="10"/>
      <c r="EY206" s="10"/>
      <c r="EZ206" s="10"/>
      <c r="FA206" s="10"/>
      <c r="FB206" s="10"/>
      <c r="FC206" s="10"/>
      <c r="FD206" s="10"/>
      <c r="FE206" s="10"/>
      <c r="FF206" s="10"/>
      <c r="FG206" s="10"/>
      <c r="FH206" s="10"/>
      <c r="FI206" s="10"/>
      <c r="FJ206" s="10"/>
      <c r="FK206" s="10"/>
      <c r="FL206" s="10"/>
      <c r="FM206" s="10"/>
      <c r="FN206" s="10"/>
      <c r="FO206" s="10"/>
      <c r="FP206" s="10"/>
      <c r="FQ206" s="10"/>
      <c r="FR206" s="10"/>
      <c r="FS206" s="10"/>
      <c r="FT206" s="10"/>
      <c r="FU206" s="10"/>
      <c r="FV206" s="10"/>
      <c r="FW206" s="10"/>
      <c r="FX206" s="10"/>
      <c r="FY206" s="10"/>
      <c r="FZ206" s="10"/>
      <c r="GA206" s="10"/>
      <c r="GB206" s="10"/>
      <c r="GC206" s="10"/>
      <c r="GD206" s="10"/>
      <c r="GE206" s="10"/>
      <c r="GF206" s="10"/>
      <c r="GG206" s="10"/>
    </row>
    <row r="207" spans="1:189" ht="15" customHeight="1" x14ac:dyDescent="0.2">
      <c r="A207" s="115">
        <v>44170</v>
      </c>
      <c r="B207" s="10"/>
      <c r="C207" s="10">
        <f t="shared" si="135"/>
        <v>0</v>
      </c>
      <c r="D207" s="10"/>
      <c r="E207" s="10">
        <f t="shared" si="142"/>
        <v>404</v>
      </c>
      <c r="F207" s="10"/>
      <c r="G207" s="10">
        <f t="shared" si="144"/>
        <v>24</v>
      </c>
      <c r="H207" s="10"/>
      <c r="I207" s="10">
        <f t="shared" si="145"/>
        <v>199</v>
      </c>
      <c r="J207" s="10"/>
      <c r="K207" s="10">
        <f t="shared" si="146"/>
        <v>122</v>
      </c>
      <c r="L207" s="10"/>
      <c r="M207" s="10">
        <f t="shared" si="143"/>
        <v>179</v>
      </c>
      <c r="N207" s="10"/>
      <c r="O207" s="114">
        <f t="shared" si="111"/>
        <v>7</v>
      </c>
      <c r="P207" s="142"/>
      <c r="Q207" s="10"/>
      <c r="R207" s="10"/>
      <c r="S207" s="10"/>
      <c r="T207" s="10"/>
      <c r="U207" s="10"/>
      <c r="V207" s="10"/>
      <c r="W207" s="10"/>
      <c r="X207" s="10"/>
      <c r="Y207" s="10"/>
      <c r="Z207" s="10"/>
      <c r="AA207" s="10"/>
      <c r="AB207" s="10"/>
      <c r="AC207" s="10"/>
      <c r="AD207" s="10"/>
      <c r="AE207" s="10"/>
      <c r="AF207" s="10"/>
      <c r="AG207" s="10"/>
      <c r="AH207" s="10"/>
      <c r="AI207" s="10"/>
      <c r="AJ207" s="10"/>
      <c r="AK207" s="10"/>
      <c r="AL207" s="10"/>
      <c r="AM207" s="10"/>
      <c r="AN207" s="10"/>
      <c r="AO207" s="10"/>
      <c r="AP207" s="10"/>
      <c r="AQ207" s="10"/>
      <c r="AR207" s="10"/>
      <c r="AS207" s="10"/>
      <c r="AT207" s="10"/>
      <c r="AU207" s="10"/>
      <c r="AV207" s="10"/>
      <c r="AW207" s="10"/>
      <c r="AX207" s="10"/>
      <c r="AY207" s="10"/>
      <c r="AZ207" s="10"/>
      <c r="BA207" s="10"/>
      <c r="BB207" s="10"/>
      <c r="BC207" s="10"/>
      <c r="BD207" s="10"/>
      <c r="BE207" s="10"/>
      <c r="BF207" s="10"/>
      <c r="BG207" s="10"/>
      <c r="BH207" s="10"/>
      <c r="BI207" s="10"/>
      <c r="BJ207" s="10"/>
      <c r="BK207" s="10"/>
      <c r="BL207" s="10"/>
      <c r="BM207" s="10"/>
      <c r="BN207" s="10"/>
      <c r="BO207" s="10"/>
      <c r="BP207" s="10"/>
      <c r="BQ207" s="10"/>
      <c r="BR207" s="10"/>
      <c r="BS207" s="10"/>
      <c r="BT207" s="10"/>
      <c r="BU207" s="10"/>
      <c r="BV207" s="10"/>
      <c r="BW207" s="10"/>
      <c r="BX207" s="10"/>
      <c r="BY207" s="10"/>
      <c r="BZ207" s="10"/>
      <c r="CA207" s="10"/>
      <c r="CB207" s="10"/>
      <c r="CC207" s="10"/>
      <c r="CD207" s="10"/>
      <c r="CE207" s="10"/>
      <c r="CF207" s="10"/>
      <c r="CG207" s="10"/>
      <c r="CH207" s="10"/>
      <c r="CI207" s="10"/>
      <c r="CJ207" s="10"/>
      <c r="CK207" s="10"/>
      <c r="CL207" s="10"/>
      <c r="CM207" s="10"/>
      <c r="CN207" s="10"/>
      <c r="CO207" s="10"/>
      <c r="CP207" s="10"/>
      <c r="CQ207" s="10"/>
      <c r="CR207" s="10"/>
      <c r="CS207" s="10"/>
      <c r="CT207" s="10"/>
      <c r="CU207" s="10"/>
      <c r="CV207" s="10"/>
      <c r="CW207" s="10"/>
      <c r="CX207" s="10"/>
      <c r="CY207" s="10"/>
      <c r="CZ207" s="10"/>
      <c r="DA207" s="10"/>
      <c r="DB207" s="10"/>
      <c r="DC207" s="10"/>
      <c r="DD207" s="10"/>
      <c r="DE207" s="10"/>
      <c r="DF207" s="10"/>
      <c r="DG207" s="10"/>
      <c r="DH207" s="10"/>
      <c r="DI207" s="10"/>
      <c r="DJ207" s="10"/>
      <c r="DK207" s="10"/>
      <c r="DL207" s="10"/>
      <c r="DM207" s="10"/>
      <c r="DN207" s="10"/>
      <c r="DO207" s="10"/>
      <c r="DP207" s="10"/>
      <c r="DQ207" s="10"/>
      <c r="DR207" s="10"/>
      <c r="DS207" s="10"/>
      <c r="DT207" s="10"/>
      <c r="DU207" s="10"/>
      <c r="DV207" s="10"/>
      <c r="DW207" s="10"/>
      <c r="DX207" s="10"/>
      <c r="DY207" s="10"/>
      <c r="DZ207" s="10"/>
      <c r="EA207" s="10"/>
      <c r="EB207" s="10"/>
      <c r="EC207" s="10"/>
      <c r="ED207" s="10"/>
      <c r="EE207" s="10"/>
      <c r="EF207" s="10"/>
      <c r="EG207" s="10"/>
      <c r="EH207" s="10"/>
      <c r="EI207" s="10"/>
      <c r="EJ207" s="10"/>
      <c r="EK207" s="10"/>
      <c r="EL207" s="10"/>
      <c r="EM207" s="10"/>
      <c r="EN207" s="10"/>
      <c r="EO207" s="10"/>
      <c r="EP207" s="10"/>
      <c r="EQ207" s="10"/>
      <c r="ER207" s="10"/>
      <c r="ES207" s="10"/>
      <c r="ET207" s="10"/>
      <c r="EU207" s="10"/>
      <c r="EV207" s="10"/>
      <c r="EW207" s="10"/>
      <c r="EX207" s="10"/>
      <c r="EY207" s="10"/>
      <c r="EZ207" s="10"/>
      <c r="FA207" s="10"/>
      <c r="FB207" s="10"/>
      <c r="FC207" s="10"/>
      <c r="FD207" s="10"/>
      <c r="FE207" s="10"/>
      <c r="FF207" s="10"/>
      <c r="FG207" s="10"/>
      <c r="FH207" s="10"/>
      <c r="FI207" s="10"/>
      <c r="FJ207" s="10"/>
      <c r="FK207" s="10"/>
      <c r="FL207" s="10"/>
      <c r="FM207" s="10"/>
      <c r="FN207" s="10"/>
      <c r="FO207" s="10"/>
      <c r="FP207" s="10"/>
      <c r="FQ207" s="10"/>
      <c r="FR207" s="10"/>
      <c r="FS207" s="10"/>
      <c r="FT207" s="10"/>
      <c r="FU207" s="10"/>
      <c r="FV207" s="10"/>
      <c r="FW207" s="10"/>
      <c r="FX207" s="10"/>
      <c r="FY207" s="10"/>
      <c r="FZ207" s="10"/>
      <c r="GA207" s="10"/>
      <c r="GB207" s="10"/>
      <c r="GC207" s="10"/>
      <c r="GD207" s="10"/>
      <c r="GE207" s="10"/>
      <c r="GF207" s="10"/>
      <c r="GG207" s="10"/>
    </row>
    <row r="208" spans="1:189" ht="15" customHeight="1" x14ac:dyDescent="0.2">
      <c r="A208" s="115">
        <v>44171</v>
      </c>
      <c r="B208" s="10"/>
      <c r="C208" s="10">
        <f t="shared" si="135"/>
        <v>0</v>
      </c>
      <c r="D208" s="10"/>
      <c r="E208" s="10">
        <f t="shared" si="142"/>
        <v>404</v>
      </c>
      <c r="F208" s="10"/>
      <c r="G208" s="10">
        <f t="shared" si="144"/>
        <v>24</v>
      </c>
      <c r="H208" s="10"/>
      <c r="I208" s="10">
        <f t="shared" si="145"/>
        <v>199</v>
      </c>
      <c r="J208" s="10"/>
      <c r="K208" s="10">
        <f t="shared" si="146"/>
        <v>122</v>
      </c>
      <c r="L208" s="10"/>
      <c r="M208" s="10">
        <f t="shared" si="143"/>
        <v>179</v>
      </c>
      <c r="N208" s="10"/>
      <c r="O208" s="114">
        <f t="shared" si="111"/>
        <v>7</v>
      </c>
      <c r="P208" s="142"/>
      <c r="Q208" s="10"/>
      <c r="R208" s="10"/>
      <c r="S208" s="10"/>
      <c r="T208" s="10"/>
      <c r="U208" s="10"/>
      <c r="V208" s="10"/>
      <c r="W208" s="10"/>
      <c r="X208" s="10"/>
      <c r="Y208" s="10"/>
      <c r="Z208" s="10"/>
      <c r="AA208" s="10"/>
      <c r="AB208" s="10"/>
      <c r="AC208" s="10"/>
      <c r="AD208" s="10"/>
      <c r="AE208" s="10"/>
      <c r="AF208" s="10"/>
      <c r="AG208" s="10"/>
      <c r="AH208" s="10"/>
      <c r="AI208" s="10"/>
      <c r="AJ208" s="10"/>
      <c r="AK208" s="10"/>
      <c r="AL208" s="10"/>
      <c r="AM208" s="10"/>
      <c r="AN208" s="10"/>
      <c r="AO208" s="10"/>
      <c r="AP208" s="10"/>
      <c r="AQ208" s="10"/>
      <c r="AR208" s="10"/>
      <c r="AS208" s="10"/>
      <c r="AT208" s="10"/>
      <c r="AU208" s="10"/>
      <c r="AV208" s="10"/>
      <c r="AW208" s="10"/>
      <c r="AX208" s="10"/>
      <c r="AY208" s="10"/>
      <c r="AZ208" s="10"/>
      <c r="BA208" s="10"/>
      <c r="BB208" s="10"/>
      <c r="BC208" s="10"/>
      <c r="BD208" s="10"/>
      <c r="BE208" s="10"/>
      <c r="BF208" s="10"/>
      <c r="BG208" s="10"/>
      <c r="BH208" s="10"/>
      <c r="BI208" s="10"/>
      <c r="BJ208" s="10"/>
      <c r="BK208" s="10"/>
      <c r="BL208" s="10"/>
      <c r="BM208" s="10"/>
      <c r="BN208" s="10"/>
      <c r="BO208" s="10"/>
      <c r="BP208" s="10"/>
      <c r="BQ208" s="10"/>
      <c r="BR208" s="10"/>
      <c r="BS208" s="10"/>
      <c r="BT208" s="10"/>
      <c r="BU208" s="10"/>
      <c r="BV208" s="10"/>
      <c r="BW208" s="10"/>
      <c r="BX208" s="10"/>
      <c r="BY208" s="10"/>
      <c r="BZ208" s="10"/>
      <c r="CA208" s="10"/>
      <c r="CB208" s="10"/>
      <c r="CC208" s="10"/>
      <c r="CD208" s="10"/>
      <c r="CE208" s="10"/>
      <c r="CF208" s="10"/>
      <c r="CG208" s="10"/>
      <c r="CH208" s="10"/>
      <c r="CI208" s="10"/>
      <c r="CJ208" s="10"/>
      <c r="CK208" s="10"/>
      <c r="CL208" s="10"/>
      <c r="CM208" s="10"/>
      <c r="CN208" s="10"/>
      <c r="CO208" s="10"/>
      <c r="CP208" s="10"/>
      <c r="CQ208" s="10"/>
      <c r="CR208" s="10"/>
      <c r="CS208" s="10"/>
      <c r="CT208" s="10"/>
      <c r="CU208" s="10"/>
      <c r="CV208" s="10"/>
      <c r="CW208" s="10"/>
      <c r="CX208" s="10"/>
      <c r="CY208" s="10"/>
      <c r="CZ208" s="10"/>
      <c r="DA208" s="10"/>
      <c r="DB208" s="10"/>
      <c r="DC208" s="10"/>
      <c r="DD208" s="10"/>
      <c r="DE208" s="10"/>
      <c r="DF208" s="10"/>
      <c r="DG208" s="10"/>
      <c r="DH208" s="10"/>
      <c r="DI208" s="10"/>
      <c r="DJ208" s="10"/>
      <c r="DK208" s="10"/>
      <c r="DL208" s="10"/>
      <c r="DM208" s="10"/>
      <c r="DN208" s="10"/>
      <c r="DO208" s="10"/>
      <c r="DP208" s="10"/>
      <c r="DQ208" s="10"/>
      <c r="DR208" s="10"/>
      <c r="DS208" s="10"/>
      <c r="DT208" s="10"/>
      <c r="DU208" s="10"/>
      <c r="DV208" s="10"/>
      <c r="DW208" s="10"/>
      <c r="DX208" s="10"/>
      <c r="DY208" s="10"/>
      <c r="DZ208" s="10"/>
      <c r="EA208" s="10"/>
      <c r="EB208" s="10"/>
      <c r="EC208" s="10"/>
      <c r="ED208" s="10"/>
      <c r="EE208" s="10"/>
      <c r="EF208" s="10"/>
      <c r="EG208" s="10"/>
      <c r="EH208" s="10"/>
      <c r="EI208" s="10"/>
      <c r="EJ208" s="10"/>
      <c r="EK208" s="10"/>
      <c r="EL208" s="10"/>
      <c r="EM208" s="10"/>
      <c r="EN208" s="10"/>
      <c r="EO208" s="10"/>
      <c r="EP208" s="10"/>
      <c r="EQ208" s="10"/>
      <c r="ER208" s="10"/>
      <c r="ES208" s="10"/>
      <c r="ET208" s="10"/>
      <c r="EU208" s="10"/>
      <c r="EV208" s="10"/>
      <c r="EW208" s="10"/>
      <c r="EX208" s="10"/>
      <c r="EY208" s="10"/>
      <c r="EZ208" s="10"/>
      <c r="FA208" s="10"/>
      <c r="FB208" s="10"/>
      <c r="FC208" s="10"/>
      <c r="FD208" s="10"/>
      <c r="FE208" s="10"/>
      <c r="FF208" s="10"/>
      <c r="FG208" s="10"/>
      <c r="FH208" s="10"/>
      <c r="FI208" s="10"/>
      <c r="FJ208" s="10"/>
      <c r="FK208" s="10"/>
      <c r="FL208" s="10"/>
      <c r="FM208" s="10"/>
      <c r="FN208" s="10"/>
      <c r="FO208" s="10"/>
      <c r="FP208" s="10"/>
      <c r="FQ208" s="10"/>
      <c r="FR208" s="10"/>
      <c r="FS208" s="10"/>
      <c r="FT208" s="10"/>
      <c r="FU208" s="10"/>
      <c r="FV208" s="10"/>
      <c r="FW208" s="10"/>
      <c r="FX208" s="10"/>
      <c r="FY208" s="10"/>
      <c r="FZ208" s="10"/>
      <c r="GA208" s="10"/>
      <c r="GB208" s="10"/>
      <c r="GC208" s="10"/>
      <c r="GD208" s="10"/>
      <c r="GE208" s="10"/>
      <c r="GF208" s="10"/>
      <c r="GG208" s="10"/>
    </row>
    <row r="209" spans="1:189" ht="15" customHeight="1" x14ac:dyDescent="0.2">
      <c r="A209" s="115">
        <v>44172</v>
      </c>
      <c r="B209" s="10">
        <v>0</v>
      </c>
      <c r="C209" s="10">
        <f t="shared" si="135"/>
        <v>0</v>
      </c>
      <c r="D209" s="10">
        <v>0</v>
      </c>
      <c r="E209" s="10">
        <f t="shared" si="142"/>
        <v>404</v>
      </c>
      <c r="F209" s="10">
        <v>2</v>
      </c>
      <c r="G209" s="10">
        <f t="shared" si="144"/>
        <v>26</v>
      </c>
      <c r="H209" s="10">
        <v>4</v>
      </c>
      <c r="I209" s="10">
        <f t="shared" si="145"/>
        <v>203</v>
      </c>
      <c r="J209" s="10">
        <v>2</v>
      </c>
      <c r="K209" s="10">
        <f t="shared" si="146"/>
        <v>124</v>
      </c>
      <c r="L209" s="10">
        <v>1</v>
      </c>
      <c r="M209" s="10">
        <f t="shared" si="143"/>
        <v>180</v>
      </c>
      <c r="N209" s="10">
        <v>0</v>
      </c>
      <c r="O209" s="114">
        <f t="shared" si="111"/>
        <v>7</v>
      </c>
      <c r="P209" s="142"/>
      <c r="Q209" s="10"/>
      <c r="R209" s="10"/>
      <c r="S209" s="10"/>
      <c r="T209" s="10"/>
      <c r="U209" s="10"/>
      <c r="V209" s="10"/>
      <c r="W209" s="10"/>
      <c r="X209" s="10"/>
      <c r="Y209" s="10"/>
      <c r="Z209" s="10"/>
      <c r="AA209" s="10"/>
      <c r="AB209" s="10"/>
      <c r="AC209" s="10"/>
      <c r="AD209" s="10"/>
      <c r="AE209" s="10"/>
      <c r="AF209" s="10"/>
      <c r="AG209" s="10"/>
      <c r="AH209" s="10"/>
      <c r="AI209" s="10"/>
      <c r="AJ209" s="10"/>
      <c r="AK209" s="10"/>
      <c r="AL209" s="10"/>
      <c r="AM209" s="10"/>
      <c r="AN209" s="10"/>
      <c r="AO209" s="10"/>
      <c r="AP209" s="10"/>
      <c r="AQ209" s="10"/>
      <c r="AR209" s="10"/>
      <c r="AS209" s="10"/>
      <c r="AT209" s="10"/>
      <c r="AU209" s="10"/>
      <c r="AV209" s="10"/>
      <c r="AW209" s="10"/>
      <c r="AX209" s="10"/>
      <c r="AY209" s="10"/>
      <c r="AZ209" s="10"/>
      <c r="BA209" s="10"/>
      <c r="BB209" s="10"/>
      <c r="BC209" s="10"/>
      <c r="BD209" s="10"/>
      <c r="BE209" s="10"/>
      <c r="BF209" s="10"/>
      <c r="BG209" s="10"/>
      <c r="BH209" s="10"/>
      <c r="BI209" s="10"/>
      <c r="BJ209" s="10"/>
      <c r="BK209" s="10"/>
      <c r="BL209" s="10"/>
      <c r="BM209" s="10"/>
      <c r="BN209" s="10"/>
      <c r="BO209" s="10"/>
      <c r="BP209" s="10"/>
      <c r="BQ209" s="10"/>
      <c r="BR209" s="10"/>
      <c r="BS209" s="10"/>
      <c r="BT209" s="10"/>
      <c r="BU209" s="10"/>
      <c r="BV209" s="10"/>
      <c r="BW209" s="10"/>
      <c r="BX209" s="10"/>
      <c r="BY209" s="10"/>
      <c r="BZ209" s="10"/>
      <c r="CA209" s="10"/>
      <c r="CB209" s="10"/>
      <c r="CC209" s="10"/>
      <c r="CD209" s="10"/>
      <c r="CE209" s="10"/>
      <c r="CF209" s="10"/>
      <c r="CG209" s="10"/>
      <c r="CH209" s="10"/>
      <c r="CI209" s="10"/>
      <c r="CJ209" s="10"/>
      <c r="CK209" s="10"/>
      <c r="CL209" s="10"/>
      <c r="CM209" s="10"/>
      <c r="CN209" s="10"/>
      <c r="CO209" s="10"/>
      <c r="CP209" s="10"/>
      <c r="CQ209" s="10"/>
      <c r="CR209" s="10"/>
      <c r="CS209" s="10"/>
      <c r="CT209" s="10"/>
      <c r="CU209" s="10"/>
      <c r="CV209" s="10"/>
      <c r="CW209" s="10"/>
      <c r="CX209" s="10"/>
      <c r="CY209" s="10"/>
      <c r="CZ209" s="10"/>
      <c r="DA209" s="10"/>
      <c r="DB209" s="10"/>
      <c r="DC209" s="10"/>
      <c r="DD209" s="10"/>
      <c r="DE209" s="10"/>
      <c r="DF209" s="10"/>
      <c r="DG209" s="10"/>
      <c r="DH209" s="10"/>
      <c r="DI209" s="10"/>
      <c r="DJ209" s="10"/>
      <c r="DK209" s="10"/>
      <c r="DL209" s="10"/>
      <c r="DM209" s="10"/>
      <c r="DN209" s="10"/>
      <c r="DO209" s="10"/>
      <c r="DP209" s="10"/>
      <c r="DQ209" s="10"/>
      <c r="DR209" s="10"/>
      <c r="DS209" s="10"/>
      <c r="DT209" s="10"/>
      <c r="DU209" s="10"/>
      <c r="DV209" s="10"/>
      <c r="DW209" s="10"/>
      <c r="DX209" s="10"/>
      <c r="DY209" s="10"/>
      <c r="DZ209" s="10"/>
      <c r="EA209" s="10"/>
      <c r="EB209" s="10"/>
      <c r="EC209" s="10"/>
      <c r="ED209" s="10"/>
      <c r="EE209" s="10"/>
      <c r="EF209" s="10"/>
      <c r="EG209" s="10"/>
      <c r="EH209" s="10"/>
      <c r="EI209" s="10"/>
      <c r="EJ209" s="10"/>
      <c r="EK209" s="10"/>
      <c r="EL209" s="10"/>
      <c r="EM209" s="10"/>
      <c r="EN209" s="10"/>
      <c r="EO209" s="10"/>
      <c r="EP209" s="10"/>
      <c r="EQ209" s="10"/>
      <c r="ER209" s="10"/>
      <c r="ES209" s="10"/>
      <c r="ET209" s="10"/>
      <c r="EU209" s="10"/>
      <c r="EV209" s="10"/>
      <c r="EW209" s="10"/>
      <c r="EX209" s="10"/>
      <c r="EY209" s="10"/>
      <c r="EZ209" s="10"/>
      <c r="FA209" s="10"/>
      <c r="FB209" s="10"/>
      <c r="FC209" s="10"/>
      <c r="FD209" s="10"/>
      <c r="FE209" s="10"/>
      <c r="FF209" s="10"/>
      <c r="FG209" s="10"/>
      <c r="FH209" s="10"/>
      <c r="FI209" s="10"/>
      <c r="FJ209" s="10"/>
      <c r="FK209" s="10"/>
      <c r="FL209" s="10"/>
      <c r="FM209" s="10"/>
      <c r="FN209" s="10"/>
      <c r="FO209" s="10"/>
      <c r="FP209" s="10"/>
      <c r="FQ209" s="10"/>
      <c r="FR209" s="10"/>
      <c r="FS209" s="10"/>
      <c r="FT209" s="10"/>
      <c r="FU209" s="10"/>
      <c r="FV209" s="10"/>
      <c r="FW209" s="10"/>
      <c r="FX209" s="10"/>
      <c r="FY209" s="10"/>
      <c r="FZ209" s="10"/>
      <c r="GA209" s="10"/>
      <c r="GB209" s="10"/>
      <c r="GC209" s="10"/>
      <c r="GD209" s="10"/>
      <c r="GE209" s="10"/>
      <c r="GF209" s="10"/>
      <c r="GG209" s="10"/>
    </row>
    <row r="210" spans="1:189" ht="15" customHeight="1" x14ac:dyDescent="0.2">
      <c r="A210" s="115">
        <v>44173</v>
      </c>
      <c r="B210" s="10">
        <v>0</v>
      </c>
      <c r="C210" s="10">
        <f t="shared" si="135"/>
        <v>0</v>
      </c>
      <c r="D210" s="10">
        <v>0</v>
      </c>
      <c r="E210" s="10">
        <f t="shared" si="142"/>
        <v>404</v>
      </c>
      <c r="F210" s="10">
        <v>0</v>
      </c>
      <c r="G210" s="10">
        <f t="shared" si="144"/>
        <v>26</v>
      </c>
      <c r="H210" s="10">
        <v>1</v>
      </c>
      <c r="I210" s="10">
        <f t="shared" si="145"/>
        <v>204</v>
      </c>
      <c r="J210" s="10">
        <v>0</v>
      </c>
      <c r="K210" s="10">
        <f t="shared" si="146"/>
        <v>124</v>
      </c>
      <c r="L210" s="10">
        <v>0</v>
      </c>
      <c r="M210" s="10">
        <f t="shared" si="143"/>
        <v>180</v>
      </c>
      <c r="N210" s="10">
        <v>0</v>
      </c>
      <c r="O210" s="114">
        <f t="shared" si="111"/>
        <v>7</v>
      </c>
      <c r="P210" s="142"/>
      <c r="Q210" s="10"/>
      <c r="R210" s="10"/>
      <c r="S210" s="10"/>
      <c r="T210" s="10"/>
      <c r="U210" s="10"/>
      <c r="V210" s="10"/>
      <c r="W210" s="10"/>
      <c r="X210" s="10"/>
      <c r="Y210" s="10"/>
      <c r="Z210" s="10"/>
      <c r="AA210" s="10"/>
      <c r="AB210" s="10"/>
      <c r="AC210" s="10"/>
      <c r="AD210" s="10"/>
      <c r="AE210" s="10"/>
      <c r="AF210" s="10"/>
      <c r="AG210" s="10"/>
      <c r="AH210" s="10"/>
      <c r="AI210" s="10"/>
      <c r="AJ210" s="10"/>
      <c r="AK210" s="10"/>
      <c r="AL210" s="10"/>
      <c r="AM210" s="10"/>
      <c r="AN210" s="10"/>
      <c r="AO210" s="10"/>
      <c r="AP210" s="10"/>
      <c r="AQ210" s="10"/>
      <c r="AR210" s="10"/>
      <c r="AS210" s="10"/>
      <c r="AT210" s="10"/>
      <c r="AU210" s="10"/>
      <c r="AV210" s="10"/>
      <c r="AW210" s="10"/>
      <c r="AX210" s="10"/>
      <c r="AY210" s="10"/>
      <c r="AZ210" s="10"/>
      <c r="BA210" s="10"/>
      <c r="BB210" s="10"/>
      <c r="BC210" s="10"/>
      <c r="BD210" s="10"/>
      <c r="BE210" s="10"/>
      <c r="BF210" s="10"/>
      <c r="BG210" s="10"/>
      <c r="BH210" s="10"/>
      <c r="BI210" s="10"/>
      <c r="BJ210" s="10"/>
      <c r="BK210" s="10"/>
      <c r="BL210" s="10"/>
      <c r="BM210" s="10"/>
      <c r="BN210" s="10"/>
      <c r="BO210" s="10"/>
      <c r="BP210" s="10"/>
      <c r="BQ210" s="10"/>
      <c r="BR210" s="10"/>
      <c r="BS210" s="10"/>
      <c r="BT210" s="10"/>
      <c r="BU210" s="10"/>
      <c r="BV210" s="10"/>
      <c r="BW210" s="10"/>
      <c r="BX210" s="10"/>
      <c r="BY210" s="10"/>
      <c r="BZ210" s="10"/>
      <c r="CA210" s="10"/>
      <c r="CB210" s="10"/>
      <c r="CC210" s="10"/>
      <c r="CD210" s="10"/>
      <c r="CE210" s="10"/>
      <c r="CF210" s="10"/>
      <c r="CG210" s="10"/>
      <c r="CH210" s="10"/>
      <c r="CI210" s="10"/>
      <c r="CJ210" s="10"/>
      <c r="CK210" s="10"/>
      <c r="CL210" s="10"/>
      <c r="CM210" s="10"/>
      <c r="CN210" s="10"/>
      <c r="CO210" s="10"/>
      <c r="CP210" s="10"/>
      <c r="CQ210" s="10"/>
      <c r="CR210" s="10"/>
      <c r="CS210" s="10"/>
      <c r="CT210" s="10"/>
      <c r="CU210" s="10"/>
      <c r="CV210" s="10"/>
      <c r="CW210" s="10"/>
      <c r="CX210" s="10"/>
      <c r="CY210" s="10"/>
      <c r="CZ210" s="10"/>
      <c r="DA210" s="10"/>
      <c r="DB210" s="10"/>
      <c r="DC210" s="10"/>
      <c r="DD210" s="10"/>
      <c r="DE210" s="10"/>
      <c r="DF210" s="10"/>
      <c r="DG210" s="10"/>
      <c r="DH210" s="10"/>
      <c r="DI210" s="10"/>
      <c r="DJ210" s="10"/>
      <c r="DK210" s="10"/>
      <c r="DL210" s="10"/>
      <c r="DM210" s="10"/>
      <c r="DN210" s="10"/>
      <c r="DO210" s="10"/>
      <c r="DP210" s="10"/>
      <c r="DQ210" s="10"/>
      <c r="DR210" s="10"/>
      <c r="DS210" s="10"/>
      <c r="DT210" s="10"/>
      <c r="DU210" s="10"/>
      <c r="DV210" s="10"/>
      <c r="DW210" s="10"/>
      <c r="DX210" s="10"/>
      <c r="DY210" s="10"/>
      <c r="DZ210" s="10"/>
      <c r="EA210" s="10"/>
      <c r="EB210" s="10"/>
      <c r="EC210" s="10"/>
      <c r="ED210" s="10"/>
      <c r="EE210" s="10"/>
      <c r="EF210" s="10"/>
      <c r="EG210" s="10"/>
      <c r="EH210" s="10"/>
      <c r="EI210" s="10"/>
      <c r="EJ210" s="10"/>
      <c r="EK210" s="10"/>
      <c r="EL210" s="10"/>
      <c r="EM210" s="10"/>
      <c r="EN210" s="10"/>
      <c r="EO210" s="10"/>
      <c r="EP210" s="10"/>
      <c r="EQ210" s="10"/>
      <c r="ER210" s="10"/>
      <c r="ES210" s="10"/>
      <c r="ET210" s="10"/>
      <c r="EU210" s="10"/>
      <c r="EV210" s="10"/>
      <c r="EW210" s="10"/>
      <c r="EX210" s="10"/>
      <c r="EY210" s="10"/>
      <c r="EZ210" s="10"/>
      <c r="FA210" s="10"/>
      <c r="FB210" s="10"/>
      <c r="FC210" s="10"/>
      <c r="FD210" s="10"/>
      <c r="FE210" s="10"/>
      <c r="FF210" s="10"/>
      <c r="FG210" s="10"/>
      <c r="FH210" s="10"/>
      <c r="FI210" s="10"/>
      <c r="FJ210" s="10"/>
      <c r="FK210" s="10"/>
      <c r="FL210" s="10"/>
      <c r="FM210" s="10"/>
      <c r="FN210" s="10"/>
      <c r="FO210" s="10"/>
      <c r="FP210" s="10"/>
      <c r="FQ210" s="10"/>
      <c r="FR210" s="10"/>
      <c r="FS210" s="10"/>
      <c r="FT210" s="10"/>
      <c r="FU210" s="10"/>
      <c r="FV210" s="10"/>
      <c r="FW210" s="10"/>
      <c r="FX210" s="10"/>
      <c r="FY210" s="10"/>
      <c r="FZ210" s="10"/>
      <c r="GA210" s="10"/>
      <c r="GB210" s="10"/>
      <c r="GC210" s="10"/>
      <c r="GD210" s="10"/>
      <c r="GE210" s="10"/>
      <c r="GF210" s="10"/>
      <c r="GG210" s="10"/>
    </row>
    <row r="211" spans="1:189" ht="15" customHeight="1" x14ac:dyDescent="0.2">
      <c r="A211" s="115">
        <v>44174</v>
      </c>
      <c r="B211" s="10"/>
      <c r="C211" s="10"/>
      <c r="D211" s="10"/>
      <c r="E211" s="10"/>
      <c r="F211" s="10"/>
      <c r="G211" s="10"/>
      <c r="H211" s="10"/>
      <c r="I211" s="10"/>
      <c r="J211" s="10"/>
      <c r="K211" s="10"/>
      <c r="L211" s="10"/>
      <c r="M211" s="10"/>
      <c r="N211" s="10"/>
      <c r="O211" s="114"/>
      <c r="P211" s="142"/>
      <c r="Q211" s="10"/>
      <c r="R211" s="10"/>
      <c r="S211" s="10"/>
      <c r="T211" s="10"/>
      <c r="U211" s="10"/>
      <c r="V211" s="10"/>
      <c r="W211" s="10"/>
      <c r="X211" s="10"/>
      <c r="Y211" s="10"/>
      <c r="Z211" s="10"/>
      <c r="AA211" s="10"/>
      <c r="AB211" s="10"/>
      <c r="AC211" s="10"/>
      <c r="AD211" s="10"/>
      <c r="AE211" s="10"/>
      <c r="AF211" s="10"/>
      <c r="AG211" s="10"/>
      <c r="AH211" s="10"/>
      <c r="AI211" s="10"/>
      <c r="AJ211" s="10"/>
      <c r="AK211" s="10"/>
      <c r="AL211" s="10"/>
      <c r="AM211" s="10"/>
      <c r="AN211" s="10"/>
      <c r="AO211" s="10"/>
      <c r="AP211" s="10"/>
      <c r="AQ211" s="10"/>
      <c r="AR211" s="10"/>
      <c r="AS211" s="10"/>
      <c r="AT211" s="10"/>
      <c r="AU211" s="10"/>
      <c r="AV211" s="10"/>
      <c r="AW211" s="10"/>
      <c r="AX211" s="10"/>
      <c r="AY211" s="10"/>
      <c r="AZ211" s="10"/>
      <c r="BA211" s="10"/>
      <c r="BB211" s="10"/>
      <c r="BC211" s="10"/>
      <c r="BD211" s="10"/>
      <c r="BE211" s="10"/>
      <c r="BF211" s="10"/>
      <c r="BG211" s="10"/>
      <c r="BH211" s="10"/>
      <c r="BI211" s="10"/>
      <c r="BJ211" s="10"/>
      <c r="BK211" s="10"/>
      <c r="BL211" s="10"/>
      <c r="BM211" s="10"/>
      <c r="BN211" s="10"/>
      <c r="BO211" s="10"/>
      <c r="BP211" s="10"/>
      <c r="BQ211" s="10"/>
      <c r="BR211" s="10"/>
      <c r="BS211" s="10"/>
      <c r="BT211" s="10"/>
      <c r="BU211" s="10"/>
      <c r="BV211" s="10"/>
      <c r="BW211" s="10"/>
      <c r="BX211" s="10"/>
      <c r="BY211" s="10"/>
      <c r="BZ211" s="10"/>
      <c r="CA211" s="10"/>
      <c r="CB211" s="10"/>
      <c r="CC211" s="10"/>
      <c r="CD211" s="10"/>
      <c r="CE211" s="10"/>
      <c r="CF211" s="10"/>
      <c r="CG211" s="10"/>
      <c r="CH211" s="10"/>
      <c r="CI211" s="10"/>
      <c r="CJ211" s="10"/>
      <c r="CK211" s="10"/>
      <c r="CL211" s="10"/>
      <c r="CM211" s="10"/>
      <c r="CN211" s="10"/>
      <c r="CO211" s="10"/>
      <c r="CP211" s="10"/>
      <c r="CQ211" s="10"/>
      <c r="CR211" s="10"/>
      <c r="CS211" s="10"/>
      <c r="CT211" s="10"/>
      <c r="CU211" s="10"/>
      <c r="CV211" s="10"/>
      <c r="CW211" s="10"/>
      <c r="CX211" s="10"/>
      <c r="CY211" s="10"/>
      <c r="CZ211" s="10"/>
      <c r="DA211" s="10"/>
      <c r="DB211" s="10"/>
      <c r="DC211" s="10"/>
      <c r="DD211" s="10"/>
      <c r="DE211" s="10"/>
      <c r="DF211" s="10"/>
      <c r="DG211" s="10"/>
      <c r="DH211" s="10"/>
      <c r="DI211" s="10"/>
      <c r="DJ211" s="10"/>
      <c r="DK211" s="10"/>
      <c r="DL211" s="10"/>
      <c r="DM211" s="10"/>
      <c r="DN211" s="10"/>
      <c r="DO211" s="10"/>
      <c r="DP211" s="10"/>
      <c r="DQ211" s="10"/>
      <c r="DR211" s="10"/>
      <c r="DS211" s="10"/>
      <c r="DT211" s="10"/>
      <c r="DU211" s="10"/>
      <c r="DV211" s="10"/>
      <c r="DW211" s="10"/>
      <c r="DX211" s="10"/>
      <c r="DY211" s="10"/>
      <c r="DZ211" s="10"/>
      <c r="EA211" s="10"/>
      <c r="EB211" s="10"/>
      <c r="EC211" s="10"/>
      <c r="ED211" s="10"/>
      <c r="EE211" s="10"/>
      <c r="EF211" s="10"/>
      <c r="EG211" s="10"/>
      <c r="EH211" s="10"/>
      <c r="EI211" s="10"/>
      <c r="EJ211" s="10"/>
      <c r="EK211" s="10"/>
      <c r="EL211" s="10"/>
      <c r="EM211" s="10"/>
      <c r="EN211" s="10"/>
      <c r="EO211" s="10"/>
      <c r="EP211" s="10"/>
      <c r="EQ211" s="10"/>
      <c r="ER211" s="10"/>
      <c r="ES211" s="10"/>
      <c r="ET211" s="10"/>
      <c r="EU211" s="10"/>
      <c r="EV211" s="10"/>
      <c r="EW211" s="10"/>
      <c r="EX211" s="10"/>
      <c r="EY211" s="10"/>
      <c r="EZ211" s="10"/>
      <c r="FA211" s="10"/>
      <c r="FB211" s="10"/>
      <c r="FC211" s="10"/>
      <c r="FD211" s="10"/>
      <c r="FE211" s="10"/>
      <c r="FF211" s="10"/>
      <c r="FG211" s="10"/>
      <c r="FH211" s="10"/>
      <c r="FI211" s="10"/>
      <c r="FJ211" s="10"/>
      <c r="FK211" s="10"/>
      <c r="FL211" s="10"/>
      <c r="FM211" s="10"/>
      <c r="FN211" s="10"/>
      <c r="FO211" s="10"/>
      <c r="FP211" s="10"/>
      <c r="FQ211" s="10"/>
      <c r="FR211" s="10"/>
      <c r="FS211" s="10"/>
      <c r="FT211" s="10"/>
      <c r="FU211" s="10"/>
      <c r="FV211" s="10"/>
      <c r="FW211" s="10"/>
      <c r="FX211" s="10"/>
      <c r="FY211" s="10"/>
      <c r="FZ211" s="10"/>
      <c r="GA211" s="10"/>
      <c r="GB211" s="10"/>
      <c r="GC211" s="10"/>
      <c r="GD211" s="10"/>
      <c r="GE211" s="10"/>
      <c r="GF211" s="10"/>
      <c r="GG211" s="10"/>
    </row>
    <row r="212" spans="1:189" ht="15" customHeight="1" x14ac:dyDescent="0.2">
      <c r="A212" s="115">
        <v>44175</v>
      </c>
      <c r="B212" s="10"/>
      <c r="C212" s="10"/>
      <c r="D212" s="10"/>
      <c r="E212" s="10"/>
      <c r="F212" s="10"/>
      <c r="G212" s="10"/>
      <c r="H212" s="10"/>
      <c r="I212" s="10"/>
      <c r="J212" s="10"/>
      <c r="K212" s="10"/>
      <c r="L212" s="10"/>
      <c r="M212" s="10"/>
      <c r="N212" s="10"/>
      <c r="O212" s="114"/>
      <c r="P212" s="142"/>
      <c r="Q212" s="10"/>
      <c r="R212" s="10"/>
      <c r="S212" s="10"/>
      <c r="T212" s="10"/>
      <c r="U212" s="10"/>
      <c r="V212" s="10"/>
      <c r="W212" s="10"/>
      <c r="X212" s="10"/>
      <c r="Y212" s="10"/>
      <c r="Z212" s="10"/>
      <c r="AA212" s="10"/>
      <c r="AB212" s="10"/>
      <c r="AC212" s="10"/>
      <c r="AD212" s="10"/>
      <c r="AE212" s="10"/>
      <c r="AF212" s="10"/>
      <c r="AG212" s="10"/>
      <c r="AH212" s="10"/>
      <c r="AI212" s="10"/>
      <c r="AJ212" s="10"/>
      <c r="AK212" s="10"/>
      <c r="AL212" s="10"/>
      <c r="AM212" s="10"/>
      <c r="AN212" s="10"/>
      <c r="AO212" s="10"/>
      <c r="AP212" s="10"/>
      <c r="AQ212" s="10"/>
      <c r="AR212" s="10"/>
      <c r="AS212" s="10"/>
      <c r="AT212" s="10"/>
      <c r="AU212" s="10"/>
      <c r="AV212" s="10"/>
      <c r="AW212" s="10"/>
      <c r="AX212" s="10"/>
      <c r="AY212" s="10"/>
      <c r="AZ212" s="10"/>
      <c r="BA212" s="10"/>
      <c r="BB212" s="10"/>
      <c r="BC212" s="10"/>
      <c r="BD212" s="10"/>
      <c r="BE212" s="10"/>
      <c r="BF212" s="10"/>
      <c r="BG212" s="10"/>
      <c r="BH212" s="10"/>
      <c r="BI212" s="10"/>
      <c r="BJ212" s="10"/>
      <c r="BK212" s="10"/>
      <c r="BL212" s="10"/>
      <c r="BM212" s="10"/>
      <c r="BN212" s="10"/>
      <c r="BO212" s="10"/>
      <c r="BP212" s="10"/>
      <c r="BQ212" s="10"/>
      <c r="BR212" s="10"/>
      <c r="BS212" s="10"/>
      <c r="BT212" s="10"/>
      <c r="BU212" s="10"/>
      <c r="BV212" s="10"/>
      <c r="BW212" s="10"/>
      <c r="BX212" s="10"/>
      <c r="BY212" s="10"/>
      <c r="BZ212" s="10"/>
      <c r="CA212" s="10"/>
      <c r="CB212" s="10"/>
      <c r="CC212" s="10"/>
      <c r="CD212" s="10"/>
      <c r="CE212" s="10"/>
      <c r="CF212" s="10"/>
      <c r="CG212" s="10"/>
      <c r="CH212" s="10"/>
      <c r="CI212" s="10"/>
      <c r="CJ212" s="10"/>
      <c r="CK212" s="10"/>
      <c r="CL212" s="10"/>
      <c r="CM212" s="10"/>
      <c r="CN212" s="10"/>
      <c r="CO212" s="10"/>
      <c r="CP212" s="10"/>
      <c r="CQ212" s="10"/>
      <c r="CR212" s="10"/>
      <c r="CS212" s="10"/>
      <c r="CT212" s="10"/>
      <c r="CU212" s="10"/>
      <c r="CV212" s="10"/>
      <c r="CW212" s="10"/>
      <c r="CX212" s="10"/>
      <c r="CY212" s="10"/>
      <c r="CZ212" s="10"/>
      <c r="DA212" s="10"/>
      <c r="DB212" s="10"/>
      <c r="DC212" s="10"/>
      <c r="DD212" s="10"/>
      <c r="DE212" s="10"/>
      <c r="DF212" s="10"/>
      <c r="DG212" s="10"/>
      <c r="DH212" s="10"/>
      <c r="DI212" s="10"/>
      <c r="DJ212" s="10"/>
      <c r="DK212" s="10"/>
      <c r="DL212" s="10"/>
      <c r="DM212" s="10"/>
      <c r="DN212" s="10"/>
      <c r="DO212" s="10"/>
      <c r="DP212" s="10"/>
      <c r="DQ212" s="10"/>
      <c r="DR212" s="10"/>
      <c r="DS212" s="10"/>
      <c r="DT212" s="10"/>
      <c r="DU212" s="10"/>
      <c r="DV212" s="10"/>
      <c r="DW212" s="10"/>
      <c r="DX212" s="10"/>
      <c r="DY212" s="10"/>
      <c r="DZ212" s="10"/>
      <c r="EA212" s="10"/>
      <c r="EB212" s="10"/>
      <c r="EC212" s="10"/>
      <c r="ED212" s="10"/>
      <c r="EE212" s="10"/>
      <c r="EF212" s="10"/>
      <c r="EG212" s="10"/>
      <c r="EH212" s="10"/>
      <c r="EI212" s="10"/>
      <c r="EJ212" s="10"/>
      <c r="EK212" s="10"/>
      <c r="EL212" s="10"/>
      <c r="EM212" s="10"/>
      <c r="EN212" s="10"/>
      <c r="EO212" s="10"/>
      <c r="EP212" s="10"/>
      <c r="EQ212" s="10"/>
      <c r="ER212" s="10"/>
      <c r="ES212" s="10"/>
      <c r="ET212" s="10"/>
      <c r="EU212" s="10"/>
      <c r="EV212" s="10"/>
      <c r="EW212" s="10"/>
      <c r="EX212" s="10"/>
      <c r="EY212" s="10"/>
      <c r="EZ212" s="10"/>
      <c r="FA212" s="10"/>
      <c r="FB212" s="10"/>
      <c r="FC212" s="10"/>
      <c r="FD212" s="10"/>
      <c r="FE212" s="10"/>
      <c r="FF212" s="10"/>
      <c r="FG212" s="10"/>
      <c r="FH212" s="10"/>
      <c r="FI212" s="10"/>
      <c r="FJ212" s="10"/>
      <c r="FK212" s="10"/>
      <c r="FL212" s="10"/>
      <c r="FM212" s="10"/>
      <c r="FN212" s="10"/>
      <c r="FO212" s="10"/>
      <c r="FP212" s="10"/>
      <c r="FQ212" s="10"/>
      <c r="FR212" s="10"/>
      <c r="FS212" s="10"/>
      <c r="FT212" s="10"/>
      <c r="FU212" s="10"/>
      <c r="FV212" s="10"/>
      <c r="FW212" s="10"/>
      <c r="FX212" s="10"/>
      <c r="FY212" s="10"/>
      <c r="FZ212" s="10"/>
      <c r="GA212" s="10"/>
      <c r="GB212" s="10"/>
      <c r="GC212" s="10"/>
      <c r="GD212" s="10"/>
      <c r="GE212" s="10"/>
      <c r="GF212" s="10"/>
      <c r="GG212" s="10"/>
    </row>
    <row r="213" spans="1:189" ht="15" customHeight="1" x14ac:dyDescent="0.2">
      <c r="A213" s="115">
        <v>44176</v>
      </c>
      <c r="B213" s="10"/>
      <c r="C213" s="10"/>
      <c r="D213" s="10"/>
      <c r="E213" s="10"/>
      <c r="F213" s="10"/>
      <c r="G213" s="10"/>
      <c r="H213" s="10"/>
      <c r="I213" s="10"/>
      <c r="J213" s="10"/>
      <c r="K213" s="10"/>
      <c r="L213" s="10"/>
      <c r="M213" s="10"/>
      <c r="N213" s="10"/>
      <c r="O213" s="114"/>
      <c r="P213" s="142"/>
      <c r="Q213" s="10"/>
      <c r="R213" s="10"/>
      <c r="S213" s="10"/>
      <c r="T213" s="10"/>
      <c r="U213" s="10"/>
      <c r="V213" s="10"/>
      <c r="W213" s="10"/>
      <c r="X213" s="10"/>
      <c r="Y213" s="10"/>
      <c r="Z213" s="10"/>
      <c r="AA213" s="10"/>
      <c r="AB213" s="10"/>
      <c r="AC213" s="10"/>
      <c r="AD213" s="10"/>
      <c r="AE213" s="10"/>
      <c r="AF213" s="10"/>
      <c r="AG213" s="10"/>
      <c r="AH213" s="10"/>
      <c r="AI213" s="10"/>
      <c r="AJ213" s="10"/>
      <c r="AK213" s="10"/>
      <c r="AL213" s="10"/>
      <c r="AM213" s="10"/>
      <c r="AN213" s="10"/>
      <c r="AO213" s="10"/>
      <c r="AP213" s="10"/>
      <c r="AQ213" s="10"/>
      <c r="AR213" s="10"/>
      <c r="AS213" s="10"/>
      <c r="AT213" s="10"/>
      <c r="AU213" s="10"/>
      <c r="AV213" s="10"/>
      <c r="AW213" s="10"/>
      <c r="AX213" s="10"/>
      <c r="AY213" s="10"/>
      <c r="AZ213" s="10"/>
      <c r="BA213" s="10"/>
      <c r="BB213" s="10"/>
      <c r="BC213" s="10"/>
      <c r="BD213" s="10"/>
      <c r="BE213" s="10"/>
      <c r="BF213" s="10"/>
      <c r="BG213" s="10"/>
      <c r="BH213" s="10"/>
      <c r="BI213" s="10"/>
      <c r="BJ213" s="10"/>
      <c r="BK213" s="10"/>
      <c r="BL213" s="10"/>
      <c r="BM213" s="10"/>
      <c r="BN213" s="10"/>
      <c r="BO213" s="10"/>
      <c r="BP213" s="10"/>
      <c r="BQ213" s="10"/>
      <c r="BR213" s="10"/>
      <c r="BS213" s="10"/>
      <c r="BT213" s="10"/>
      <c r="BU213" s="10"/>
      <c r="BV213" s="10"/>
      <c r="BW213" s="10"/>
      <c r="BX213" s="10"/>
      <c r="BY213" s="10"/>
      <c r="BZ213" s="10"/>
      <c r="CA213" s="10"/>
      <c r="CB213" s="10"/>
      <c r="CC213" s="10"/>
      <c r="CD213" s="10"/>
      <c r="CE213" s="10"/>
      <c r="CF213" s="10"/>
      <c r="CG213" s="10"/>
      <c r="CH213" s="10"/>
      <c r="CI213" s="10"/>
      <c r="CJ213" s="10"/>
      <c r="CK213" s="10"/>
      <c r="CL213" s="10"/>
      <c r="CM213" s="10"/>
      <c r="CN213" s="10"/>
      <c r="CO213" s="10"/>
      <c r="CP213" s="10"/>
      <c r="CQ213" s="10"/>
      <c r="CR213" s="10"/>
      <c r="CS213" s="10"/>
      <c r="CT213" s="10"/>
      <c r="CU213" s="10"/>
      <c r="CV213" s="10"/>
      <c r="CW213" s="10"/>
      <c r="CX213" s="10"/>
      <c r="CY213" s="10"/>
      <c r="CZ213" s="10"/>
      <c r="DA213" s="10"/>
      <c r="DB213" s="10"/>
      <c r="DC213" s="10"/>
      <c r="DD213" s="10"/>
      <c r="DE213" s="10"/>
      <c r="DF213" s="10"/>
      <c r="DG213" s="10"/>
      <c r="DH213" s="10"/>
      <c r="DI213" s="10"/>
      <c r="DJ213" s="10"/>
      <c r="DK213" s="10"/>
      <c r="DL213" s="10"/>
      <c r="DM213" s="10"/>
      <c r="DN213" s="10"/>
      <c r="DO213" s="10"/>
      <c r="DP213" s="10"/>
      <c r="DQ213" s="10"/>
      <c r="DR213" s="10"/>
      <c r="DS213" s="10"/>
      <c r="DT213" s="10"/>
      <c r="DU213" s="10"/>
      <c r="DV213" s="10"/>
      <c r="DW213" s="10"/>
      <c r="DX213" s="10"/>
      <c r="DY213" s="10"/>
      <c r="DZ213" s="10"/>
      <c r="EA213" s="10"/>
      <c r="EB213" s="10"/>
      <c r="EC213" s="10"/>
      <c r="ED213" s="10"/>
      <c r="EE213" s="10"/>
      <c r="EF213" s="10"/>
      <c r="EG213" s="10"/>
      <c r="EH213" s="10"/>
      <c r="EI213" s="10"/>
      <c r="EJ213" s="10"/>
      <c r="EK213" s="10"/>
      <c r="EL213" s="10"/>
      <c r="EM213" s="10"/>
      <c r="EN213" s="10"/>
      <c r="EO213" s="10"/>
      <c r="EP213" s="10"/>
      <c r="EQ213" s="10"/>
      <c r="ER213" s="10"/>
      <c r="ES213" s="10"/>
      <c r="ET213" s="10"/>
      <c r="EU213" s="10"/>
      <c r="EV213" s="10"/>
      <c r="EW213" s="10"/>
      <c r="EX213" s="10"/>
      <c r="EY213" s="10"/>
      <c r="EZ213" s="10"/>
      <c r="FA213" s="10"/>
      <c r="FB213" s="10"/>
      <c r="FC213" s="10"/>
      <c r="FD213" s="10"/>
      <c r="FE213" s="10"/>
      <c r="FF213" s="10"/>
      <c r="FG213" s="10"/>
      <c r="FH213" s="10"/>
      <c r="FI213" s="10"/>
      <c r="FJ213" s="10"/>
      <c r="FK213" s="10"/>
      <c r="FL213" s="10"/>
      <c r="FM213" s="10"/>
      <c r="FN213" s="10"/>
      <c r="FO213" s="10"/>
      <c r="FP213" s="10"/>
      <c r="FQ213" s="10"/>
      <c r="FR213" s="10"/>
      <c r="FS213" s="10"/>
      <c r="FT213" s="10"/>
      <c r="FU213" s="10"/>
      <c r="FV213" s="10"/>
      <c r="FW213" s="10"/>
      <c r="FX213" s="10"/>
      <c r="FY213" s="10"/>
      <c r="FZ213" s="10"/>
      <c r="GA213" s="10"/>
      <c r="GB213" s="10"/>
      <c r="GC213" s="10"/>
      <c r="GD213" s="10"/>
      <c r="GE213" s="10"/>
      <c r="GF213" s="10"/>
      <c r="GG213" s="10"/>
    </row>
    <row r="214" spans="1:189" ht="15" customHeight="1" x14ac:dyDescent="0.2">
      <c r="A214" s="115">
        <v>44177</v>
      </c>
      <c r="B214" s="10"/>
      <c r="C214" s="10"/>
      <c r="D214" s="10"/>
      <c r="E214" s="10"/>
      <c r="F214" s="10"/>
      <c r="G214" s="10"/>
      <c r="H214" s="10"/>
      <c r="I214" s="10"/>
      <c r="J214" s="10"/>
      <c r="K214" s="10"/>
      <c r="L214" s="10"/>
      <c r="M214" s="10"/>
      <c r="N214" s="10"/>
      <c r="O214" s="114"/>
      <c r="P214" s="142"/>
      <c r="Q214" s="10"/>
      <c r="R214" s="10"/>
      <c r="S214" s="10"/>
      <c r="T214" s="10"/>
      <c r="U214" s="10"/>
      <c r="V214" s="10"/>
      <c r="W214" s="10"/>
      <c r="X214" s="10"/>
      <c r="Y214" s="10"/>
      <c r="Z214" s="10"/>
      <c r="AA214" s="10"/>
      <c r="AB214" s="10"/>
      <c r="AC214" s="10"/>
      <c r="AD214" s="10"/>
      <c r="AE214" s="10"/>
      <c r="AF214" s="10"/>
      <c r="AG214" s="10"/>
      <c r="AH214" s="10"/>
      <c r="AI214" s="10"/>
      <c r="AJ214" s="10"/>
      <c r="AK214" s="10"/>
      <c r="AL214" s="10"/>
      <c r="AM214" s="10"/>
      <c r="AN214" s="10"/>
      <c r="AO214" s="10"/>
      <c r="AP214" s="10"/>
      <c r="AQ214" s="10"/>
      <c r="AR214" s="10"/>
      <c r="AS214" s="10"/>
      <c r="AT214" s="10"/>
      <c r="AU214" s="10"/>
      <c r="AV214" s="10"/>
      <c r="AW214" s="10"/>
      <c r="AX214" s="10"/>
      <c r="AY214" s="10"/>
      <c r="AZ214" s="10"/>
      <c r="BA214" s="10"/>
      <c r="BB214" s="10"/>
      <c r="BC214" s="10"/>
      <c r="BD214" s="10"/>
      <c r="BE214" s="10"/>
      <c r="BF214" s="10"/>
      <c r="BG214" s="10"/>
      <c r="BH214" s="10"/>
      <c r="BI214" s="10"/>
      <c r="BJ214" s="10"/>
      <c r="BK214" s="10"/>
      <c r="BL214" s="10"/>
      <c r="BM214" s="10"/>
      <c r="BN214" s="10"/>
      <c r="BO214" s="10"/>
      <c r="BP214" s="10"/>
      <c r="BQ214" s="10"/>
      <c r="BR214" s="10"/>
      <c r="BS214" s="10"/>
      <c r="BT214" s="10"/>
      <c r="BU214" s="10"/>
      <c r="BV214" s="10"/>
      <c r="BW214" s="10"/>
      <c r="BX214" s="10"/>
      <c r="BY214" s="10"/>
      <c r="BZ214" s="10"/>
      <c r="CA214" s="10"/>
      <c r="CB214" s="10"/>
      <c r="CC214" s="10"/>
      <c r="CD214" s="10"/>
      <c r="CE214" s="10"/>
      <c r="CF214" s="10"/>
      <c r="CG214" s="10"/>
      <c r="CH214" s="10"/>
      <c r="CI214" s="10"/>
      <c r="CJ214" s="10"/>
      <c r="CK214" s="10"/>
      <c r="CL214" s="10"/>
      <c r="CM214" s="10"/>
      <c r="CN214" s="10"/>
      <c r="CO214" s="10"/>
      <c r="CP214" s="10"/>
      <c r="CQ214" s="10"/>
      <c r="CR214" s="10"/>
      <c r="CS214" s="10"/>
      <c r="CT214" s="10"/>
      <c r="CU214" s="10"/>
      <c r="CV214" s="10"/>
      <c r="CW214" s="10"/>
      <c r="CX214" s="10"/>
      <c r="CY214" s="10"/>
      <c r="CZ214" s="10"/>
      <c r="DA214" s="10"/>
      <c r="DB214" s="10"/>
      <c r="DC214" s="10"/>
      <c r="DD214" s="10"/>
      <c r="DE214" s="10"/>
      <c r="DF214" s="10"/>
      <c r="DG214" s="10"/>
      <c r="DH214" s="10"/>
      <c r="DI214" s="10"/>
      <c r="DJ214" s="10"/>
      <c r="DK214" s="10"/>
      <c r="DL214" s="10"/>
      <c r="DM214" s="10"/>
      <c r="DN214" s="10"/>
      <c r="DO214" s="10"/>
      <c r="DP214" s="10"/>
      <c r="DQ214" s="10"/>
      <c r="DR214" s="10"/>
      <c r="DS214" s="10"/>
      <c r="DT214" s="10"/>
      <c r="DU214" s="10"/>
      <c r="DV214" s="10"/>
      <c r="DW214" s="10"/>
      <c r="DX214" s="10"/>
      <c r="DY214" s="10"/>
      <c r="DZ214" s="10"/>
      <c r="EA214" s="10"/>
      <c r="EB214" s="10"/>
      <c r="EC214" s="10"/>
      <c r="ED214" s="10"/>
      <c r="EE214" s="10"/>
      <c r="EF214" s="10"/>
      <c r="EG214" s="10"/>
      <c r="EH214" s="10"/>
      <c r="EI214" s="10"/>
      <c r="EJ214" s="10"/>
      <c r="EK214" s="10"/>
      <c r="EL214" s="10"/>
      <c r="EM214" s="10"/>
      <c r="EN214" s="10"/>
      <c r="EO214" s="10"/>
      <c r="EP214" s="10"/>
      <c r="EQ214" s="10"/>
      <c r="ER214" s="10"/>
      <c r="ES214" s="10"/>
      <c r="ET214" s="10"/>
      <c r="EU214" s="10"/>
      <c r="EV214" s="10"/>
      <c r="EW214" s="10"/>
      <c r="EX214" s="10"/>
      <c r="EY214" s="10"/>
      <c r="EZ214" s="10"/>
      <c r="FA214" s="10"/>
      <c r="FB214" s="10"/>
      <c r="FC214" s="10"/>
      <c r="FD214" s="10"/>
      <c r="FE214" s="10"/>
      <c r="FF214" s="10"/>
      <c r="FG214" s="10"/>
      <c r="FH214" s="10"/>
      <c r="FI214" s="10"/>
      <c r="FJ214" s="10"/>
      <c r="FK214" s="10"/>
      <c r="FL214" s="10"/>
      <c r="FM214" s="10"/>
      <c r="FN214" s="10"/>
      <c r="FO214" s="10"/>
      <c r="FP214" s="10"/>
      <c r="FQ214" s="10"/>
      <c r="FR214" s="10"/>
      <c r="FS214" s="10"/>
      <c r="FT214" s="10"/>
      <c r="FU214" s="10"/>
      <c r="FV214" s="10"/>
      <c r="FW214" s="10"/>
      <c r="FX214" s="10"/>
      <c r="FY214" s="10"/>
      <c r="FZ214" s="10"/>
      <c r="GA214" s="10"/>
      <c r="GB214" s="10"/>
      <c r="GC214" s="10"/>
      <c r="GD214" s="10"/>
      <c r="GE214" s="10"/>
      <c r="GF214" s="10"/>
      <c r="GG214" s="10"/>
    </row>
    <row r="215" spans="1:189" ht="15" customHeight="1" x14ac:dyDescent="0.2">
      <c r="A215" s="115">
        <v>44178</v>
      </c>
      <c r="B215" s="10"/>
      <c r="C215" s="10"/>
      <c r="D215" s="10"/>
      <c r="E215" s="10"/>
      <c r="F215" s="10"/>
      <c r="G215" s="10"/>
      <c r="H215" s="10"/>
      <c r="I215" s="10"/>
      <c r="J215" s="10"/>
      <c r="K215" s="10"/>
      <c r="L215" s="10"/>
      <c r="M215" s="10"/>
      <c r="N215" s="10"/>
      <c r="O215" s="114"/>
      <c r="P215" s="142"/>
      <c r="Q215" s="10"/>
      <c r="R215" s="10"/>
      <c r="S215" s="10"/>
      <c r="T215" s="10"/>
      <c r="U215" s="10"/>
      <c r="V215" s="10"/>
      <c r="W215" s="10"/>
      <c r="X215" s="10"/>
      <c r="Y215" s="10"/>
      <c r="Z215" s="10"/>
      <c r="AA215" s="10"/>
      <c r="AB215" s="10"/>
      <c r="AC215" s="10"/>
      <c r="AD215" s="10"/>
      <c r="AE215" s="10"/>
      <c r="AF215" s="10"/>
      <c r="AG215" s="10"/>
      <c r="AH215" s="10"/>
      <c r="AI215" s="10"/>
      <c r="AJ215" s="10"/>
      <c r="AK215" s="10"/>
      <c r="AL215" s="10"/>
      <c r="AM215" s="10"/>
      <c r="AN215" s="10"/>
      <c r="AO215" s="10"/>
      <c r="AP215" s="10"/>
      <c r="AQ215" s="10"/>
      <c r="AR215" s="10"/>
      <c r="AS215" s="10"/>
      <c r="AT215" s="10"/>
      <c r="AU215" s="10"/>
      <c r="AV215" s="10"/>
      <c r="AW215" s="10"/>
      <c r="AX215" s="10"/>
      <c r="AY215" s="10"/>
      <c r="AZ215" s="10"/>
      <c r="BA215" s="10"/>
      <c r="BB215" s="10"/>
      <c r="BC215" s="10"/>
      <c r="BD215" s="10"/>
      <c r="BE215" s="10"/>
      <c r="BF215" s="10"/>
      <c r="BG215" s="10"/>
      <c r="BH215" s="10"/>
      <c r="BI215" s="10"/>
      <c r="BJ215" s="10"/>
      <c r="BK215" s="10"/>
      <c r="BL215" s="10"/>
      <c r="BM215" s="10"/>
      <c r="BN215" s="10"/>
      <c r="BO215" s="10"/>
      <c r="BP215" s="10"/>
      <c r="BQ215" s="10"/>
      <c r="BR215" s="10"/>
      <c r="BS215" s="10"/>
      <c r="BT215" s="10"/>
      <c r="BU215" s="10"/>
      <c r="BV215" s="10"/>
      <c r="BW215" s="10"/>
      <c r="BX215" s="10"/>
      <c r="BY215" s="10"/>
      <c r="BZ215" s="10"/>
      <c r="CA215" s="10"/>
      <c r="CB215" s="10"/>
      <c r="CC215" s="10"/>
      <c r="CD215" s="10"/>
      <c r="CE215" s="10"/>
      <c r="CF215" s="10"/>
      <c r="CG215" s="10"/>
      <c r="CH215" s="10"/>
      <c r="CI215" s="10"/>
      <c r="CJ215" s="10"/>
      <c r="CK215" s="10"/>
      <c r="CL215" s="10"/>
      <c r="CM215" s="10"/>
      <c r="CN215" s="10"/>
      <c r="CO215" s="10"/>
      <c r="CP215" s="10"/>
      <c r="CQ215" s="10"/>
      <c r="CR215" s="10"/>
      <c r="CS215" s="10"/>
      <c r="CT215" s="10"/>
      <c r="CU215" s="10"/>
      <c r="CV215" s="10"/>
      <c r="CW215" s="10"/>
      <c r="CX215" s="10"/>
      <c r="CY215" s="10"/>
      <c r="CZ215" s="10"/>
      <c r="DA215" s="10"/>
      <c r="DB215" s="10"/>
      <c r="DC215" s="10"/>
      <c r="DD215" s="10"/>
      <c r="DE215" s="10"/>
      <c r="DF215" s="10"/>
      <c r="DG215" s="10"/>
      <c r="DH215" s="10"/>
      <c r="DI215" s="10"/>
      <c r="DJ215" s="10"/>
      <c r="DK215" s="10"/>
      <c r="DL215" s="10"/>
      <c r="DM215" s="10"/>
      <c r="DN215" s="10"/>
      <c r="DO215" s="10"/>
      <c r="DP215" s="10"/>
      <c r="DQ215" s="10"/>
      <c r="DR215" s="10"/>
      <c r="DS215" s="10"/>
      <c r="DT215" s="10"/>
      <c r="DU215" s="10"/>
      <c r="DV215" s="10"/>
      <c r="DW215" s="10"/>
      <c r="DX215" s="10"/>
      <c r="DY215" s="10"/>
      <c r="DZ215" s="10"/>
      <c r="EA215" s="10"/>
      <c r="EB215" s="10"/>
      <c r="EC215" s="10"/>
      <c r="ED215" s="10"/>
      <c r="EE215" s="10"/>
      <c r="EF215" s="10"/>
      <c r="EG215" s="10"/>
      <c r="EH215" s="10"/>
      <c r="EI215" s="10"/>
      <c r="EJ215" s="10"/>
      <c r="EK215" s="10"/>
      <c r="EL215" s="10"/>
      <c r="EM215" s="10"/>
      <c r="EN215" s="10"/>
      <c r="EO215" s="10"/>
      <c r="EP215" s="10"/>
      <c r="EQ215" s="10"/>
      <c r="ER215" s="10"/>
      <c r="ES215" s="10"/>
      <c r="ET215" s="10"/>
      <c r="EU215" s="10"/>
      <c r="EV215" s="10"/>
      <c r="EW215" s="10"/>
      <c r="EX215" s="10"/>
      <c r="EY215" s="10"/>
      <c r="EZ215" s="10"/>
      <c r="FA215" s="10"/>
      <c r="FB215" s="10"/>
      <c r="FC215" s="10"/>
      <c r="FD215" s="10"/>
      <c r="FE215" s="10"/>
      <c r="FF215" s="10"/>
      <c r="FG215" s="10"/>
      <c r="FH215" s="10"/>
      <c r="FI215" s="10"/>
      <c r="FJ215" s="10"/>
      <c r="FK215" s="10"/>
      <c r="FL215" s="10"/>
      <c r="FM215" s="10"/>
      <c r="FN215" s="10"/>
      <c r="FO215" s="10"/>
      <c r="FP215" s="10"/>
      <c r="FQ215" s="10"/>
      <c r="FR215" s="10"/>
      <c r="FS215" s="10"/>
      <c r="FT215" s="10"/>
      <c r="FU215" s="10"/>
      <c r="FV215" s="10"/>
      <c r="FW215" s="10"/>
      <c r="FX215" s="10"/>
      <c r="FY215" s="10"/>
      <c r="FZ215" s="10"/>
      <c r="GA215" s="10"/>
      <c r="GB215" s="10"/>
      <c r="GC215" s="10"/>
      <c r="GD215" s="10"/>
      <c r="GE215" s="10"/>
      <c r="GF215" s="10"/>
      <c r="GG215" s="10"/>
    </row>
    <row r="216" spans="1:189" ht="14.25" customHeight="1" x14ac:dyDescent="0.2">
      <c r="A216" s="115"/>
      <c r="B216" s="10"/>
      <c r="C216" s="10"/>
      <c r="D216" s="10"/>
      <c r="E216" s="10"/>
      <c r="F216" s="10"/>
      <c r="G216" s="10"/>
      <c r="H216" s="10"/>
      <c r="I216" s="10"/>
      <c r="J216" s="10"/>
      <c r="K216" s="10"/>
      <c r="L216" s="10"/>
      <c r="M216" s="10"/>
      <c r="N216" s="10"/>
      <c r="O216" s="114"/>
      <c r="P216" s="142"/>
      <c r="Q216" s="10"/>
      <c r="R216" s="10"/>
      <c r="S216" s="10"/>
      <c r="T216" s="10"/>
      <c r="U216" s="10"/>
      <c r="V216" s="10"/>
      <c r="W216" s="10"/>
      <c r="X216" s="10"/>
      <c r="Y216" s="10"/>
      <c r="Z216" s="10"/>
      <c r="AA216" s="10"/>
      <c r="AB216" s="10"/>
      <c r="AC216" s="10"/>
      <c r="AD216" s="10"/>
      <c r="AE216" s="10"/>
      <c r="AF216" s="10"/>
      <c r="AG216" s="10"/>
      <c r="AH216" s="10"/>
      <c r="AI216" s="10"/>
      <c r="AJ216" s="10"/>
      <c r="AK216" s="10"/>
      <c r="AL216" s="10"/>
      <c r="AM216" s="10"/>
      <c r="AN216" s="10"/>
      <c r="AO216" s="10"/>
      <c r="AP216" s="10"/>
      <c r="AQ216" s="10"/>
      <c r="AR216" s="10"/>
      <c r="AS216" s="10"/>
      <c r="AT216" s="10"/>
      <c r="AU216" s="10"/>
      <c r="AV216" s="10"/>
      <c r="AW216" s="10"/>
      <c r="AX216" s="10"/>
      <c r="AY216" s="10"/>
      <c r="AZ216" s="10"/>
      <c r="BA216" s="10"/>
      <c r="BB216" s="10"/>
      <c r="BC216" s="10"/>
      <c r="BD216" s="10"/>
      <c r="BE216" s="10"/>
      <c r="BF216" s="10"/>
      <c r="BG216" s="10"/>
      <c r="BH216" s="10"/>
      <c r="BI216" s="10"/>
      <c r="BJ216" s="10"/>
      <c r="BK216" s="10"/>
      <c r="BL216" s="10"/>
      <c r="BM216" s="10"/>
      <c r="BN216" s="10"/>
      <c r="BO216" s="10"/>
      <c r="BP216" s="10"/>
      <c r="BQ216" s="10"/>
      <c r="BR216" s="10"/>
      <c r="BS216" s="10"/>
      <c r="BT216" s="10"/>
      <c r="BU216" s="10"/>
      <c r="BV216" s="10"/>
      <c r="BW216" s="10"/>
      <c r="BX216" s="10"/>
      <c r="BY216" s="10"/>
      <c r="BZ216" s="10"/>
      <c r="CA216" s="10"/>
      <c r="CB216" s="10"/>
      <c r="CC216" s="10"/>
      <c r="CD216" s="10"/>
      <c r="CE216" s="10"/>
      <c r="CF216" s="10"/>
      <c r="CG216" s="10"/>
      <c r="CH216" s="10"/>
      <c r="CI216" s="10"/>
      <c r="CJ216" s="10"/>
      <c r="CK216" s="10"/>
      <c r="CL216" s="10"/>
      <c r="CM216" s="10"/>
      <c r="CN216" s="10"/>
      <c r="CO216" s="10"/>
      <c r="CP216" s="10"/>
      <c r="CQ216" s="10"/>
      <c r="CR216" s="10"/>
      <c r="CS216" s="10"/>
      <c r="CT216" s="10"/>
      <c r="CU216" s="10"/>
      <c r="CV216" s="10"/>
      <c r="CW216" s="10"/>
      <c r="CX216" s="10"/>
      <c r="CY216" s="10"/>
      <c r="CZ216" s="10"/>
      <c r="DA216" s="10"/>
      <c r="DB216" s="10"/>
      <c r="DC216" s="10"/>
      <c r="DD216" s="10"/>
      <c r="DE216" s="10"/>
      <c r="DF216" s="10"/>
      <c r="DG216" s="10"/>
      <c r="DH216" s="10"/>
      <c r="DI216" s="10"/>
      <c r="DJ216" s="10"/>
      <c r="DK216" s="10"/>
      <c r="DL216" s="10"/>
      <c r="DM216" s="10"/>
      <c r="DN216" s="10"/>
      <c r="DO216" s="10"/>
      <c r="DP216" s="10"/>
      <c r="DQ216" s="10"/>
      <c r="DR216" s="10"/>
      <c r="DS216" s="10"/>
      <c r="DT216" s="10"/>
      <c r="DU216" s="10"/>
      <c r="DV216" s="10"/>
      <c r="DW216" s="10"/>
      <c r="DX216" s="10"/>
      <c r="DY216" s="10"/>
      <c r="DZ216" s="10"/>
      <c r="EA216" s="10"/>
      <c r="EB216" s="10"/>
      <c r="EC216" s="10"/>
      <c r="ED216" s="10"/>
      <c r="EE216" s="10"/>
      <c r="EF216" s="10"/>
      <c r="EG216" s="10"/>
      <c r="EH216" s="10"/>
      <c r="EI216" s="10"/>
      <c r="EJ216" s="10"/>
      <c r="EK216" s="10"/>
      <c r="EL216" s="10"/>
      <c r="EM216" s="10"/>
      <c r="EN216" s="10"/>
      <c r="EO216" s="10"/>
      <c r="EP216" s="10"/>
      <c r="EQ216" s="10"/>
      <c r="ER216" s="10"/>
      <c r="ES216" s="10"/>
      <c r="ET216" s="10"/>
      <c r="EU216" s="10"/>
      <c r="EV216" s="10"/>
      <c r="EW216" s="10"/>
      <c r="EX216" s="10"/>
      <c r="EY216" s="10"/>
      <c r="EZ216" s="10"/>
      <c r="FA216" s="10"/>
      <c r="FB216" s="10"/>
      <c r="FC216" s="10"/>
      <c r="FD216" s="10"/>
      <c r="FE216" s="10"/>
      <c r="FF216" s="10"/>
      <c r="FG216" s="10"/>
      <c r="FH216" s="10"/>
      <c r="FI216" s="10"/>
      <c r="FJ216" s="10"/>
      <c r="FK216" s="10"/>
      <c r="FL216" s="10"/>
      <c r="FM216" s="10"/>
      <c r="FN216" s="10"/>
      <c r="FO216" s="10"/>
      <c r="FP216" s="10"/>
      <c r="FQ216" s="10"/>
      <c r="FR216" s="10"/>
      <c r="FS216" s="10"/>
      <c r="FT216" s="10"/>
      <c r="FU216" s="10"/>
      <c r="FV216" s="10"/>
      <c r="FW216" s="10"/>
      <c r="FX216" s="10"/>
      <c r="FY216" s="10"/>
      <c r="FZ216" s="10"/>
      <c r="GA216" s="10"/>
      <c r="GB216" s="10"/>
      <c r="GC216" s="10"/>
      <c r="GD216" s="10"/>
      <c r="GE216" s="10"/>
      <c r="GF216" s="10"/>
      <c r="GG216" s="10"/>
    </row>
    <row r="217" spans="1:189" s="118" customFormat="1" ht="15" thickBot="1" x14ac:dyDescent="0.25">
      <c r="A217" s="117" t="s">
        <v>87</v>
      </c>
      <c r="B217" s="252">
        <f>MAX(C3:C216)</f>
        <v>0</v>
      </c>
      <c r="C217" s="253"/>
      <c r="D217" s="252">
        <f>MAX(E3:E216)</f>
        <v>404</v>
      </c>
      <c r="E217" s="253"/>
      <c r="F217" s="252">
        <f>MAX(G3:G216)</f>
        <v>26</v>
      </c>
      <c r="G217" s="253"/>
      <c r="H217" s="252">
        <f>MAX(I3:I216)</f>
        <v>204</v>
      </c>
      <c r="I217" s="253"/>
      <c r="J217" s="252">
        <f t="shared" ref="J217" si="147">MAX(K3:K216)</f>
        <v>124</v>
      </c>
      <c r="K217" s="253"/>
      <c r="L217" s="252">
        <f t="shared" ref="L217" si="148">MAX(M3:M216)</f>
        <v>180</v>
      </c>
      <c r="M217" s="253"/>
      <c r="N217" s="252">
        <f t="shared" ref="N217" si="149">MAX(O3:O216)</f>
        <v>7</v>
      </c>
      <c r="O217" s="253"/>
      <c r="P217" s="254">
        <f>MAX(Q3:Q216)</f>
        <v>68</v>
      </c>
      <c r="Q217" s="253"/>
      <c r="R217" s="252">
        <f>MAX(S3:S216)</f>
        <v>1</v>
      </c>
      <c r="S217" s="253"/>
      <c r="T217" s="252">
        <f>MAX(U3:U216)</f>
        <v>11</v>
      </c>
      <c r="U217" s="253"/>
      <c r="V217" s="252">
        <f>MAX(W3:W216)</f>
        <v>3</v>
      </c>
      <c r="W217" s="253"/>
      <c r="X217" s="252">
        <f>MAX(Y3:Y216)</f>
        <v>4</v>
      </c>
      <c r="Y217" s="253"/>
      <c r="Z217" s="252">
        <f>MAX(AA3:AA216)</f>
        <v>4</v>
      </c>
      <c r="AA217" s="253"/>
      <c r="AB217" s="252">
        <f>MAX(AC3:AC216)</f>
        <v>3</v>
      </c>
      <c r="AC217" s="253"/>
      <c r="AD217" s="252">
        <f>MAX(AE3:AE165)</f>
        <v>3</v>
      </c>
      <c r="AE217" s="253"/>
      <c r="AF217" s="252">
        <f>MAX(AG3:AG216)</f>
        <v>58</v>
      </c>
      <c r="AG217" s="253"/>
      <c r="AH217" s="252">
        <f>MAX(AI3:AI216)</f>
        <v>0</v>
      </c>
      <c r="AI217" s="253"/>
      <c r="AJ217" s="252">
        <f>MAX(AK3:AK216)</f>
        <v>3</v>
      </c>
      <c r="AK217" s="253"/>
      <c r="AL217" s="252">
        <f>MAX(AM3:AM165)</f>
        <v>10</v>
      </c>
      <c r="AM217" s="253"/>
      <c r="AN217" s="252">
        <f>MAX(AO3:AO216)</f>
        <v>1689</v>
      </c>
      <c r="AO217" s="253"/>
      <c r="AP217" s="252">
        <f>MAX(AQ3:AQ216)</f>
        <v>173</v>
      </c>
      <c r="AQ217" s="253"/>
      <c r="AR217" s="252">
        <f>MAX(AS3:AS216)</f>
        <v>3</v>
      </c>
      <c r="AS217" s="253"/>
      <c r="AT217" s="252">
        <f>MAX(AU3:AU216)</f>
        <v>3</v>
      </c>
      <c r="AU217" s="253"/>
      <c r="AV217" s="252">
        <f>MAX(AW3:AW216)</f>
        <v>24</v>
      </c>
      <c r="AW217" s="253"/>
      <c r="AX217" s="252">
        <f>MAX(AY3:AY216)</f>
        <v>15</v>
      </c>
      <c r="AY217" s="253"/>
      <c r="AZ217" s="252">
        <f>MAX(BA3:BA216)</f>
        <v>35</v>
      </c>
      <c r="BA217" s="253"/>
      <c r="BB217" s="252">
        <f>MAX(BC3:BC216)</f>
        <v>88</v>
      </c>
      <c r="BC217" s="253"/>
      <c r="BD217" s="252">
        <f>MAX(BE3:BE165)</f>
        <v>72</v>
      </c>
      <c r="BE217" s="253"/>
      <c r="BF217" s="252">
        <f>MAX(BG3:BG216)</f>
        <v>11</v>
      </c>
      <c r="BG217" s="253"/>
      <c r="BH217" s="252">
        <f>MAX(BI3:BI165)</f>
        <v>1</v>
      </c>
      <c r="BI217" s="253"/>
      <c r="BJ217" s="252">
        <f>MAX(BK3:BK165)</f>
        <v>0</v>
      </c>
      <c r="BK217" s="253"/>
      <c r="BL217" s="252">
        <f>MAX(BM3:BM165)</f>
        <v>0</v>
      </c>
      <c r="BM217" s="253"/>
      <c r="BN217" s="252">
        <f>MAX(BO3:BO216)</f>
        <v>2</v>
      </c>
      <c r="BO217" s="253"/>
      <c r="BP217" s="252">
        <f>MAX(BQ3:BQ216)</f>
        <v>0</v>
      </c>
      <c r="BQ217" s="253"/>
      <c r="BR217" s="252">
        <f>MAX(BS3:BS216)</f>
        <v>0</v>
      </c>
      <c r="BS217" s="253"/>
      <c r="BT217" s="252">
        <f>MAX(BU3:BU165)</f>
        <v>1</v>
      </c>
      <c r="BU217" s="253"/>
      <c r="BV217" s="252">
        <f>MAX(BW3:BW216)</f>
        <v>0</v>
      </c>
      <c r="BW217" s="253"/>
      <c r="BX217" s="252">
        <f>MAX(BY3:BY216)</f>
        <v>2</v>
      </c>
      <c r="BY217" s="253"/>
      <c r="BZ217" s="252">
        <f>MAX(CA3:CA216)</f>
        <v>18</v>
      </c>
      <c r="CA217" s="253"/>
      <c r="CB217" s="252">
        <f>MAX(CC3:CC216)</f>
        <v>3</v>
      </c>
      <c r="CC217" s="253"/>
      <c r="CD217" s="252">
        <f>MAX(CE3:CE216)</f>
        <v>10</v>
      </c>
      <c r="CE217" s="253"/>
      <c r="CF217" s="252">
        <f>MAX(CG3:CG216)</f>
        <v>30</v>
      </c>
      <c r="CG217" s="253"/>
      <c r="CH217" s="252">
        <f>MAX(CI3:CI216)</f>
        <v>5</v>
      </c>
      <c r="CI217" s="253"/>
      <c r="CJ217" s="252">
        <f>MAX(CK3:CK216)</f>
        <v>21</v>
      </c>
      <c r="CK217" s="253"/>
      <c r="CL217" s="252">
        <f>MAX(CM3:CM216)</f>
        <v>226</v>
      </c>
      <c r="CM217" s="253"/>
      <c r="CN217" s="252">
        <f>MAX(CO3:CO216)</f>
        <v>0</v>
      </c>
      <c r="CO217" s="253"/>
      <c r="CP217" s="252">
        <f>MAX(CQ3:CQ216)</f>
        <v>0</v>
      </c>
      <c r="CQ217" s="253"/>
      <c r="CR217" s="252">
        <f>MAX(CS3:CS216)</f>
        <v>12</v>
      </c>
      <c r="CS217" s="253"/>
      <c r="CT217" s="252">
        <f>MAX(CU3:CU165)</f>
        <v>1</v>
      </c>
      <c r="CU217" s="253"/>
      <c r="CV217" s="252">
        <f>MAX(CW3:CW216)</f>
        <v>14</v>
      </c>
      <c r="CW217" s="253"/>
      <c r="CX217" s="252">
        <f>MAX(CY3:CY165)</f>
        <v>5</v>
      </c>
      <c r="CY217" s="253"/>
      <c r="CZ217" s="252">
        <f>MAX(DA3:DA216)</f>
        <v>21</v>
      </c>
      <c r="DA217" s="253"/>
      <c r="DB217" s="252">
        <f>MAX(DC3:DC165)</f>
        <v>2556</v>
      </c>
      <c r="DC217" s="253"/>
      <c r="DD217" s="252">
        <f>MAX(DE3:DE216)</f>
        <v>416</v>
      </c>
      <c r="DE217" s="253"/>
      <c r="DF217" s="252">
        <f>MAX(DG3:DG216)</f>
        <v>6</v>
      </c>
      <c r="DG217" s="253"/>
      <c r="DH217" s="252">
        <f>MAX(DI3:DI216)</f>
        <v>16</v>
      </c>
      <c r="DI217" s="253"/>
      <c r="DJ217" s="252">
        <f>MAX(DK3:DK216)</f>
        <v>1</v>
      </c>
      <c r="DK217" s="253"/>
      <c r="DL217" s="252">
        <f>MAX(DM3:DM216)</f>
        <v>31</v>
      </c>
      <c r="DM217" s="253"/>
      <c r="DN217" s="252">
        <f>MAX(DO3:DO216)</f>
        <v>45</v>
      </c>
      <c r="DO217" s="253"/>
      <c r="DP217" s="252">
        <f>MAX(DQ3:DQ216)</f>
        <v>10</v>
      </c>
      <c r="DQ217" s="253"/>
      <c r="DR217" s="252">
        <f>MAX(DS3:DS165)</f>
        <v>50</v>
      </c>
      <c r="DS217" s="253"/>
      <c r="DT217" s="252">
        <f>MAX(DU3:DU216)</f>
        <v>22</v>
      </c>
      <c r="DU217" s="253"/>
      <c r="DV217" s="252">
        <f>MAX(DW3:DW216)</f>
        <v>2</v>
      </c>
      <c r="DW217" s="253"/>
      <c r="DX217" s="252">
        <f>MAX(DY3:DY165)</f>
        <v>1</v>
      </c>
      <c r="DY217" s="253"/>
      <c r="DZ217" s="252">
        <f>MAX(EA3:EA216)</f>
        <v>2</v>
      </c>
      <c r="EA217" s="253"/>
      <c r="EB217" s="252">
        <f>MAX(EC3:EC216)</f>
        <v>139</v>
      </c>
      <c r="EC217" s="253"/>
      <c r="ED217" s="252">
        <f>MAX(EE3:EE216)</f>
        <v>1536</v>
      </c>
      <c r="EE217" s="253"/>
      <c r="EF217" s="252">
        <f>MAX(EG3:EG216)</f>
        <v>0</v>
      </c>
      <c r="EG217" s="253"/>
      <c r="EH217" s="252">
        <f>MAX(EI3:EI216)</f>
        <v>10</v>
      </c>
      <c r="EI217" s="253"/>
      <c r="EJ217" s="252">
        <f>MAX(EK3:EK216)</f>
        <v>1</v>
      </c>
      <c r="EK217" s="253"/>
      <c r="EL217" s="252">
        <f>MAX(EM3:EM216)</f>
        <v>8</v>
      </c>
      <c r="EM217" s="253"/>
      <c r="EN217" s="252">
        <f>MAX(EO3:EO216)</f>
        <v>578</v>
      </c>
      <c r="EO217" s="253"/>
      <c r="EP217" s="252">
        <f>MAX(EQ3:EQ216)</f>
        <v>337</v>
      </c>
      <c r="EQ217" s="253"/>
      <c r="ER217" s="252">
        <f>MAX(ES3:ES216)</f>
        <v>40</v>
      </c>
      <c r="ES217" s="253"/>
      <c r="ET217" s="252">
        <f>MAX(EU3:EU165)</f>
        <v>0</v>
      </c>
      <c r="EU217" s="253"/>
      <c r="EV217" s="252">
        <f>MAX(EW3:EW165)</f>
        <v>0</v>
      </c>
      <c r="EW217" s="253"/>
      <c r="EX217" s="252">
        <f>MAX(EY3:EY165)</f>
        <v>3</v>
      </c>
      <c r="EY217" s="253"/>
      <c r="EZ217" s="252">
        <f>MAX(FA3:FA165)</f>
        <v>62</v>
      </c>
      <c r="FA217" s="253"/>
      <c r="FB217" s="252">
        <f>MAX(FC3:FC165)</f>
        <v>970</v>
      </c>
      <c r="FC217" s="253"/>
      <c r="FD217" s="252">
        <f>MAX(FE3:FE165)</f>
        <v>1</v>
      </c>
      <c r="FE217" s="253"/>
      <c r="FF217" s="252">
        <f>MAX(FG3:FG216)</f>
        <v>0</v>
      </c>
      <c r="FG217" s="253"/>
      <c r="FH217" s="252">
        <f>MAX(FI3:FI216)</f>
        <v>76</v>
      </c>
      <c r="FI217" s="253"/>
      <c r="FJ217" s="252">
        <f>MAX(FK3:FK216)</f>
        <v>61</v>
      </c>
      <c r="FK217" s="253"/>
      <c r="FL217" s="252">
        <f>MAX(FM3:FM216)</f>
        <v>1468</v>
      </c>
      <c r="FM217" s="253"/>
      <c r="FN217" s="252">
        <f>MAX(FO3:FO165)</f>
        <v>8</v>
      </c>
      <c r="FO217" s="253"/>
      <c r="FP217" s="252">
        <f>MAX(FQ3:FQ165)</f>
        <v>0</v>
      </c>
      <c r="FQ217" s="253"/>
      <c r="FR217" s="252">
        <f>MAX(FS3:FS165)</f>
        <v>2</v>
      </c>
      <c r="FS217" s="253"/>
      <c r="FT217" s="252">
        <f>MAX(FU3:FU216)</f>
        <v>8</v>
      </c>
      <c r="FU217" s="253"/>
      <c r="FV217" s="252">
        <f>MAX(FW3:FW216)</f>
        <v>1</v>
      </c>
      <c r="FW217" s="253"/>
      <c r="FX217" s="252">
        <f>MAX(FY3:FY216)</f>
        <v>46</v>
      </c>
      <c r="FY217" s="253"/>
      <c r="FZ217" s="252">
        <f>MAX(GA3:GA216)</f>
        <v>75</v>
      </c>
      <c r="GA217" s="253"/>
      <c r="GB217" s="252">
        <f>MAX(GC3:GC216)</f>
        <v>46</v>
      </c>
      <c r="GC217" s="253"/>
      <c r="GD217" s="252">
        <f>MAX(GE3:GE216)</f>
        <v>102</v>
      </c>
      <c r="GE217" s="253"/>
      <c r="GF217" s="252">
        <f>MAX(GG3:GG216)</f>
        <v>300</v>
      </c>
      <c r="GG217" s="253"/>
    </row>
    <row r="218" spans="1:189" s="36" customFormat="1" ht="12.75" thickTop="1" x14ac:dyDescent="0.2">
      <c r="O218" s="143"/>
      <c r="P218" s="143"/>
    </row>
    <row r="219" spans="1:189" s="36" customFormat="1" ht="12" x14ac:dyDescent="0.2">
      <c r="GF219" s="36" t="s">
        <v>156</v>
      </c>
      <c r="GG219" s="44">
        <f>SUM(B217:GG217)</f>
        <v>12634</v>
      </c>
    </row>
  </sheetData>
  <mergeCells count="188">
    <mergeCell ref="FX217:FY217"/>
    <mergeCell ref="FZ217:GA217"/>
    <mergeCell ref="FN217:FO217"/>
    <mergeCell ref="BH1:BI1"/>
    <mergeCell ref="BH217:BI217"/>
    <mergeCell ref="FD1:FE1"/>
    <mergeCell ref="FD217:FE217"/>
    <mergeCell ref="FF217:FG217"/>
    <mergeCell ref="BP217:BQ217"/>
    <mergeCell ref="FF1:FG1"/>
    <mergeCell ref="FJ217:FK217"/>
    <mergeCell ref="DR217:DS217"/>
    <mergeCell ref="BJ217:BK217"/>
    <mergeCell ref="FH217:FI217"/>
    <mergeCell ref="ED1:EE1"/>
    <mergeCell ref="DV1:DW1"/>
    <mergeCell ref="DH1:DI1"/>
    <mergeCell ref="DL1:DM1"/>
    <mergeCell ref="DF1:DG1"/>
    <mergeCell ref="DJ1:DK1"/>
    <mergeCell ref="CN1:CO1"/>
    <mergeCell ref="EB217:EC217"/>
    <mergeCell ref="EX1:EY1"/>
    <mergeCell ref="EX217:EY217"/>
    <mergeCell ref="EH217:EI217"/>
    <mergeCell ref="EJ217:EK217"/>
    <mergeCell ref="CB217:CC217"/>
    <mergeCell ref="CF217:CG217"/>
    <mergeCell ref="CH217:CI217"/>
    <mergeCell ref="CJ217:CK217"/>
    <mergeCell ref="DD217:DE217"/>
    <mergeCell ref="ED217:EE217"/>
    <mergeCell ref="DL217:DM217"/>
    <mergeCell ref="DN217:DO217"/>
    <mergeCell ref="DP217:DQ217"/>
    <mergeCell ref="EN217:EO217"/>
    <mergeCell ref="EP217:EQ217"/>
    <mergeCell ref="EF217:EG217"/>
    <mergeCell ref="AL1:AM1"/>
    <mergeCell ref="BD1:BE1"/>
    <mergeCell ref="DX1:DY1"/>
    <mergeCell ref="BJ1:BK1"/>
    <mergeCell ref="CT1:CU1"/>
    <mergeCell ref="CT217:CU217"/>
    <mergeCell ref="CX1:CY1"/>
    <mergeCell ref="CX217:CY217"/>
    <mergeCell ref="DR1:DS1"/>
    <mergeCell ref="DT217:DU217"/>
    <mergeCell ref="CL217:CM217"/>
    <mergeCell ref="CN217:CO217"/>
    <mergeCell ref="CV217:CW217"/>
    <mergeCell ref="CZ217:DA217"/>
    <mergeCell ref="CP217:CQ217"/>
    <mergeCell ref="CR217:CS217"/>
    <mergeCell ref="EL217:EM217"/>
    <mergeCell ref="DZ217:EA217"/>
    <mergeCell ref="BZ217:CA217"/>
    <mergeCell ref="AX217:AY217"/>
    <mergeCell ref="DV217:DW217"/>
    <mergeCell ref="GB217:GC217"/>
    <mergeCell ref="GD217:GE217"/>
    <mergeCell ref="GF217:GG217"/>
    <mergeCell ref="FL217:FM217"/>
    <mergeCell ref="L217:M217"/>
    <mergeCell ref="FV217:FW217"/>
    <mergeCell ref="FT217:FU217"/>
    <mergeCell ref="R1:S1"/>
    <mergeCell ref="R217:S217"/>
    <mergeCell ref="FP1:FQ1"/>
    <mergeCell ref="FR1:FS1"/>
    <mergeCell ref="AL217:AM217"/>
    <mergeCell ref="BD217:BE217"/>
    <mergeCell ref="DX217:DY217"/>
    <mergeCell ref="FP217:FQ217"/>
    <mergeCell ref="FR217:FS217"/>
    <mergeCell ref="DB1:DC1"/>
    <mergeCell ref="ET1:EU1"/>
    <mergeCell ref="DB217:DC217"/>
    <mergeCell ref="ET217:EU217"/>
    <mergeCell ref="BL1:BM1"/>
    <mergeCell ref="BL217:BM217"/>
    <mergeCell ref="BT1:BU1"/>
    <mergeCell ref="BT217:BU217"/>
    <mergeCell ref="GB1:GC1"/>
    <mergeCell ref="FT1:FU1"/>
    <mergeCell ref="EB1:EC1"/>
    <mergeCell ref="DD1:DE1"/>
    <mergeCell ref="DN1:DO1"/>
    <mergeCell ref="H1:I1"/>
    <mergeCell ref="CV1:CW1"/>
    <mergeCell ref="EF1:EG1"/>
    <mergeCell ref="EN1:EO1"/>
    <mergeCell ref="FJ1:FK1"/>
    <mergeCell ref="FZ1:GA1"/>
    <mergeCell ref="FN1:FO1"/>
    <mergeCell ref="AN1:AO1"/>
    <mergeCell ref="AP1:AQ1"/>
    <mergeCell ref="AR1:AS1"/>
    <mergeCell ref="AT1:AU1"/>
    <mergeCell ref="AV1:AW1"/>
    <mergeCell ref="AX1:AY1"/>
    <mergeCell ref="AZ1:BA1"/>
    <mergeCell ref="BB1:BC1"/>
    <mergeCell ref="EZ1:FA1"/>
    <mergeCell ref="FB1:FC1"/>
    <mergeCell ref="EV1:EW1"/>
    <mergeCell ref="BP1:BQ1"/>
    <mergeCell ref="FL1:FM1"/>
    <mergeCell ref="FX1:FY1"/>
    <mergeCell ref="L1:M1"/>
    <mergeCell ref="FV1:FW1"/>
    <mergeCell ref="D217:E217"/>
    <mergeCell ref="BV217:BW217"/>
    <mergeCell ref="BX217:BY217"/>
    <mergeCell ref="BF217:BG217"/>
    <mergeCell ref="BR217:BS217"/>
    <mergeCell ref="CD217:CE217"/>
    <mergeCell ref="BN217:BO217"/>
    <mergeCell ref="N217:O217"/>
    <mergeCell ref="DF217:DG217"/>
    <mergeCell ref="DH217:DI217"/>
    <mergeCell ref="DJ217:DK217"/>
    <mergeCell ref="ER217:ES217"/>
    <mergeCell ref="AN217:AO217"/>
    <mergeCell ref="AP217:AQ217"/>
    <mergeCell ref="AR217:AS217"/>
    <mergeCell ref="AT217:AU217"/>
    <mergeCell ref="AV217:AW217"/>
    <mergeCell ref="EZ217:FA217"/>
    <mergeCell ref="FB217:FC217"/>
    <mergeCell ref="EV217:EW217"/>
    <mergeCell ref="GF1:GG1"/>
    <mergeCell ref="DT1:DU1"/>
    <mergeCell ref="P1:Q1"/>
    <mergeCell ref="B1:C1"/>
    <mergeCell ref="V1:W1"/>
    <mergeCell ref="AB1:AC1"/>
    <mergeCell ref="AJ1:AK1"/>
    <mergeCell ref="CB1:CC1"/>
    <mergeCell ref="CD1:CE1"/>
    <mergeCell ref="FH1:FI1"/>
    <mergeCell ref="ER1:ES1"/>
    <mergeCell ref="CL1:CM1"/>
    <mergeCell ref="BF1:BG1"/>
    <mergeCell ref="CF1:CG1"/>
    <mergeCell ref="CH1:CI1"/>
    <mergeCell ref="D1:E1"/>
    <mergeCell ref="BZ1:CA1"/>
    <mergeCell ref="BR1:BS1"/>
    <mergeCell ref="BN1:BO1"/>
    <mergeCell ref="DP1:DQ1"/>
    <mergeCell ref="DZ1:EA1"/>
    <mergeCell ref="EJ1:EK1"/>
    <mergeCell ref="EL1:EM1"/>
    <mergeCell ref="GD1:GE1"/>
    <mergeCell ref="B217:C217"/>
    <mergeCell ref="T217:U217"/>
    <mergeCell ref="V217:W217"/>
    <mergeCell ref="X217:Y217"/>
    <mergeCell ref="BX1:BY1"/>
    <mergeCell ref="AF1:AG1"/>
    <mergeCell ref="Z217:AA217"/>
    <mergeCell ref="AB217:AC217"/>
    <mergeCell ref="AF217:AG217"/>
    <mergeCell ref="AH217:AI217"/>
    <mergeCell ref="AJ217:AK217"/>
    <mergeCell ref="AD1:AE1"/>
    <mergeCell ref="AD217:AE217"/>
    <mergeCell ref="F217:G217"/>
    <mergeCell ref="H217:I217"/>
    <mergeCell ref="F1:G1"/>
    <mergeCell ref="J217:K217"/>
    <mergeCell ref="AZ217:BA217"/>
    <mergeCell ref="BB217:BC217"/>
    <mergeCell ref="P217:Q217"/>
    <mergeCell ref="EH1:EI1"/>
    <mergeCell ref="J1:K1"/>
    <mergeCell ref="EP1:EQ1"/>
    <mergeCell ref="CP1:CQ1"/>
    <mergeCell ref="CR1:CS1"/>
    <mergeCell ref="N1:O1"/>
    <mergeCell ref="T1:U1"/>
    <mergeCell ref="BV1:BW1"/>
    <mergeCell ref="CZ1:DA1"/>
    <mergeCell ref="X1:Y1"/>
    <mergeCell ref="Z1:AA1"/>
    <mergeCell ref="AH1:AI1"/>
    <mergeCell ref="CJ1:CK1"/>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7"/>
  <sheetViews>
    <sheetView zoomScale="110" zoomScaleNormal="110" workbookViewId="0">
      <pane xSplit="1" ySplit="2" topLeftCell="B186" activePane="bottomRight" state="frozen"/>
      <selection pane="topRight" activeCell="B1" sqref="B1"/>
      <selection pane="bottomLeft" activeCell="A3" sqref="A3"/>
      <selection pane="bottomRight" activeCell="K213" sqref="K213"/>
    </sheetView>
  </sheetViews>
  <sheetFormatPr baseColWidth="10" defaultColWidth="11" defaultRowHeight="14.25" x14ac:dyDescent="0.2"/>
  <cols>
    <col min="1" max="1" width="26" style="36" customWidth="1"/>
    <col min="2" max="11" width="11" style="36"/>
    <col min="12" max="16384" width="11" style="48"/>
  </cols>
  <sheetData>
    <row r="1" spans="1:11" ht="15" thickTop="1" x14ac:dyDescent="0.2">
      <c r="A1" s="120"/>
      <c r="B1" s="255" t="s">
        <v>90</v>
      </c>
      <c r="C1" s="255"/>
      <c r="D1" s="255"/>
      <c r="E1" s="255"/>
      <c r="F1" s="255"/>
      <c r="G1" s="255"/>
      <c r="H1" s="255"/>
      <c r="I1" s="255"/>
      <c r="J1" s="255"/>
      <c r="K1" s="256"/>
    </row>
    <row r="2" spans="1:11" x14ac:dyDescent="0.2">
      <c r="A2" s="121"/>
      <c r="B2" s="257" t="s">
        <v>22</v>
      </c>
      <c r="C2" s="257"/>
      <c r="D2" s="257" t="s">
        <v>23</v>
      </c>
      <c r="E2" s="257"/>
      <c r="F2" s="257" t="s">
        <v>24</v>
      </c>
      <c r="G2" s="257"/>
      <c r="H2" s="257" t="s">
        <v>25</v>
      </c>
      <c r="I2" s="257"/>
      <c r="J2" s="257" t="s">
        <v>26</v>
      </c>
      <c r="K2" s="258"/>
    </row>
    <row r="3" spans="1:11" x14ac:dyDescent="0.2">
      <c r="A3" s="121"/>
      <c r="B3" s="122" t="s">
        <v>3</v>
      </c>
      <c r="C3" s="122" t="s">
        <v>2</v>
      </c>
      <c r="D3" s="122" t="s">
        <v>3</v>
      </c>
      <c r="E3" s="122" t="s">
        <v>2</v>
      </c>
      <c r="F3" s="122" t="s">
        <v>3</v>
      </c>
      <c r="G3" s="122" t="s">
        <v>2</v>
      </c>
      <c r="H3" s="122" t="s">
        <v>3</v>
      </c>
      <c r="I3" s="122" t="s">
        <v>2</v>
      </c>
      <c r="J3" s="122" t="s">
        <v>3</v>
      </c>
      <c r="K3" s="123" t="s">
        <v>2</v>
      </c>
    </row>
    <row r="4" spans="1:11" x14ac:dyDescent="0.2">
      <c r="A4" s="124">
        <v>43952.333333333336</v>
      </c>
      <c r="B4" s="122"/>
      <c r="C4" s="122"/>
      <c r="D4" s="122"/>
      <c r="E4" s="122"/>
      <c r="F4" s="122"/>
      <c r="G4" s="122"/>
      <c r="H4" s="122"/>
      <c r="I4" s="122"/>
      <c r="J4" s="122"/>
      <c r="K4" s="123"/>
    </row>
    <row r="5" spans="1:11" x14ac:dyDescent="0.2">
      <c r="A5" s="124">
        <v>43953.333333333336</v>
      </c>
      <c r="B5" s="122"/>
      <c r="C5" s="122"/>
      <c r="D5" s="122"/>
      <c r="E5" s="122"/>
      <c r="F5" s="122"/>
      <c r="G5" s="122"/>
      <c r="H5" s="122"/>
      <c r="I5" s="122"/>
      <c r="J5" s="122"/>
      <c r="K5" s="123"/>
    </row>
    <row r="6" spans="1:11" x14ac:dyDescent="0.2">
      <c r="A6" s="124">
        <v>43954.333333333336</v>
      </c>
      <c r="B6" s="122"/>
      <c r="C6" s="122"/>
      <c r="D6" s="122"/>
      <c r="E6" s="122"/>
      <c r="F6" s="122"/>
      <c r="G6" s="122"/>
      <c r="H6" s="122"/>
      <c r="I6" s="122"/>
      <c r="J6" s="122"/>
      <c r="K6" s="123"/>
    </row>
    <row r="7" spans="1:11" x14ac:dyDescent="0.2">
      <c r="A7" s="124">
        <v>43955.333333333336</v>
      </c>
      <c r="B7" s="122"/>
      <c r="C7" s="122"/>
      <c r="D7" s="122"/>
      <c r="E7" s="122"/>
      <c r="F7" s="122"/>
      <c r="G7" s="122"/>
      <c r="H7" s="122"/>
      <c r="I7" s="122"/>
      <c r="J7" s="122"/>
      <c r="K7" s="123"/>
    </row>
    <row r="8" spans="1:11" x14ac:dyDescent="0.2">
      <c r="A8" s="124">
        <v>43956.333333333336</v>
      </c>
      <c r="B8" s="122"/>
      <c r="C8" s="122"/>
      <c r="D8" s="122"/>
      <c r="E8" s="122"/>
      <c r="F8" s="122"/>
      <c r="G8" s="122"/>
      <c r="H8" s="122"/>
      <c r="I8" s="122"/>
      <c r="J8" s="122"/>
      <c r="K8" s="123"/>
    </row>
    <row r="9" spans="1:11" x14ac:dyDescent="0.2">
      <c r="A9" s="124">
        <v>43957.333333333336</v>
      </c>
      <c r="B9" s="122"/>
      <c r="C9" s="122"/>
      <c r="D9" s="122"/>
      <c r="E9" s="122"/>
      <c r="F9" s="122"/>
      <c r="G9" s="122"/>
      <c r="H9" s="122"/>
      <c r="I9" s="122"/>
      <c r="J9" s="122"/>
      <c r="K9" s="123"/>
    </row>
    <row r="10" spans="1:11" x14ac:dyDescent="0.2">
      <c r="A10" s="124">
        <v>43958.333333333336</v>
      </c>
      <c r="B10" s="122"/>
      <c r="C10" s="122"/>
      <c r="D10" s="122"/>
      <c r="E10" s="122"/>
      <c r="F10" s="122"/>
      <c r="G10" s="122"/>
      <c r="H10" s="122"/>
      <c r="I10" s="122"/>
      <c r="J10" s="122"/>
      <c r="K10" s="123"/>
    </row>
    <row r="11" spans="1:11" x14ac:dyDescent="0.2">
      <c r="A11" s="124">
        <v>43959.333333333336</v>
      </c>
      <c r="B11" s="122"/>
      <c r="C11" s="122"/>
      <c r="D11" s="122"/>
      <c r="E11" s="122"/>
      <c r="F11" s="122"/>
      <c r="G11" s="122"/>
      <c r="H11" s="122"/>
      <c r="I11" s="122"/>
      <c r="J11" s="122"/>
      <c r="K11" s="123"/>
    </row>
    <row r="12" spans="1:11" x14ac:dyDescent="0.2">
      <c r="A12" s="124">
        <v>43960.333333333336</v>
      </c>
      <c r="B12" s="122"/>
      <c r="C12" s="122"/>
      <c r="D12" s="122"/>
      <c r="E12" s="122"/>
      <c r="F12" s="122"/>
      <c r="G12" s="122"/>
      <c r="H12" s="122"/>
      <c r="I12" s="122"/>
      <c r="J12" s="122"/>
      <c r="K12" s="123"/>
    </row>
    <row r="13" spans="1:11" x14ac:dyDescent="0.2">
      <c r="A13" s="124">
        <v>43961.333333333336</v>
      </c>
      <c r="B13" s="122"/>
      <c r="C13" s="122"/>
      <c r="D13" s="122"/>
      <c r="E13" s="122"/>
      <c r="F13" s="122"/>
      <c r="G13" s="122"/>
      <c r="H13" s="122"/>
      <c r="I13" s="122"/>
      <c r="J13" s="122"/>
      <c r="K13" s="123"/>
    </row>
    <row r="14" spans="1:11" x14ac:dyDescent="0.2">
      <c r="A14" s="124">
        <v>43962.333333333336</v>
      </c>
      <c r="B14" s="122"/>
      <c r="C14" s="122"/>
      <c r="D14" s="122"/>
      <c r="E14" s="122"/>
      <c r="F14" s="122"/>
      <c r="G14" s="122"/>
      <c r="H14" s="122"/>
      <c r="I14" s="122"/>
      <c r="J14" s="122"/>
      <c r="K14" s="123"/>
    </row>
    <row r="15" spans="1:11" x14ac:dyDescent="0.2">
      <c r="A15" s="124">
        <v>43963.333333333336</v>
      </c>
      <c r="B15" s="122"/>
      <c r="C15" s="122"/>
      <c r="D15" s="122"/>
      <c r="E15" s="122"/>
      <c r="F15" s="122"/>
      <c r="G15" s="122"/>
      <c r="H15" s="122"/>
      <c r="I15" s="122"/>
      <c r="J15" s="122"/>
      <c r="K15" s="123"/>
    </row>
    <row r="16" spans="1:11" x14ac:dyDescent="0.2">
      <c r="A16" s="124">
        <v>43964.333333333336</v>
      </c>
      <c r="B16" s="122"/>
      <c r="C16" s="122"/>
      <c r="D16" s="122"/>
      <c r="E16" s="122"/>
      <c r="F16" s="122"/>
      <c r="G16" s="122"/>
      <c r="H16" s="122"/>
      <c r="I16" s="122"/>
      <c r="J16" s="122"/>
      <c r="K16" s="123"/>
    </row>
    <row r="17" spans="1:11" x14ac:dyDescent="0.2">
      <c r="A17" s="124">
        <v>43965.333333333336</v>
      </c>
      <c r="B17" s="122"/>
      <c r="C17" s="122"/>
      <c r="D17" s="122"/>
      <c r="E17" s="122"/>
      <c r="F17" s="122"/>
      <c r="G17" s="122"/>
      <c r="H17" s="122"/>
      <c r="I17" s="122"/>
      <c r="J17" s="122"/>
      <c r="K17" s="123"/>
    </row>
    <row r="18" spans="1:11" x14ac:dyDescent="0.2">
      <c r="A18" s="124">
        <v>43966.333333333336</v>
      </c>
      <c r="B18" s="122"/>
      <c r="C18" s="122"/>
      <c r="D18" s="122"/>
      <c r="E18" s="122"/>
      <c r="F18" s="122"/>
      <c r="G18" s="122"/>
      <c r="H18" s="122"/>
      <c r="I18" s="122"/>
      <c r="J18" s="122"/>
      <c r="K18" s="123"/>
    </row>
    <row r="19" spans="1:11" x14ac:dyDescent="0.2">
      <c r="A19" s="124">
        <v>43967.333333333336</v>
      </c>
      <c r="B19" s="122"/>
      <c r="C19" s="122"/>
      <c r="D19" s="122"/>
      <c r="E19" s="122"/>
      <c r="F19" s="122"/>
      <c r="G19" s="122"/>
      <c r="H19" s="122"/>
      <c r="I19" s="122"/>
      <c r="J19" s="122"/>
      <c r="K19" s="123"/>
    </row>
    <row r="20" spans="1:11" x14ac:dyDescent="0.2">
      <c r="A20" s="124">
        <v>43968.333333333336</v>
      </c>
      <c r="B20" s="122"/>
      <c r="C20" s="122"/>
      <c r="D20" s="122"/>
      <c r="E20" s="122"/>
      <c r="F20" s="122"/>
      <c r="G20" s="122"/>
      <c r="H20" s="122"/>
      <c r="I20" s="122"/>
      <c r="J20" s="122"/>
      <c r="K20" s="123"/>
    </row>
    <row r="21" spans="1:11" x14ac:dyDescent="0.2">
      <c r="A21" s="124">
        <v>43969.333333333336</v>
      </c>
      <c r="B21" s="122"/>
      <c r="C21" s="122"/>
      <c r="D21" s="122"/>
      <c r="E21" s="122"/>
      <c r="F21" s="122"/>
      <c r="G21" s="122"/>
      <c r="H21" s="122"/>
      <c r="I21" s="122"/>
      <c r="J21" s="122"/>
      <c r="K21" s="123"/>
    </row>
    <row r="22" spans="1:11" x14ac:dyDescent="0.2">
      <c r="A22" s="124">
        <v>43970.333333333336</v>
      </c>
      <c r="B22" s="122"/>
      <c r="C22" s="122"/>
      <c r="D22" s="122"/>
      <c r="E22" s="122"/>
      <c r="F22" s="122"/>
      <c r="G22" s="122"/>
      <c r="H22" s="122"/>
      <c r="I22" s="122"/>
      <c r="J22" s="122"/>
      <c r="K22" s="123"/>
    </row>
    <row r="23" spans="1:11" x14ac:dyDescent="0.2">
      <c r="A23" s="124">
        <v>43971.333333333336</v>
      </c>
      <c r="B23" s="122"/>
      <c r="C23" s="122"/>
      <c r="D23" s="122"/>
      <c r="E23" s="122"/>
      <c r="F23" s="122"/>
      <c r="G23" s="122"/>
      <c r="H23" s="122"/>
      <c r="I23" s="122"/>
      <c r="J23" s="122"/>
      <c r="K23" s="123"/>
    </row>
    <row r="24" spans="1:11" x14ac:dyDescent="0.2">
      <c r="A24" s="124">
        <v>43972.333333333336</v>
      </c>
      <c r="B24" s="122"/>
      <c r="C24" s="122"/>
      <c r="D24" s="122"/>
      <c r="E24" s="122"/>
      <c r="F24" s="122"/>
      <c r="G24" s="122"/>
      <c r="H24" s="122"/>
      <c r="I24" s="122"/>
      <c r="J24" s="122"/>
      <c r="K24" s="123"/>
    </row>
    <row r="25" spans="1:11" x14ac:dyDescent="0.2">
      <c r="A25" s="124">
        <v>43973.333333333336</v>
      </c>
      <c r="B25" s="122"/>
      <c r="C25" s="122"/>
      <c r="D25" s="122"/>
      <c r="E25" s="122"/>
      <c r="F25" s="122"/>
      <c r="G25" s="122"/>
      <c r="H25" s="122"/>
      <c r="I25" s="122"/>
      <c r="J25" s="122"/>
      <c r="K25" s="123"/>
    </row>
    <row r="26" spans="1:11" x14ac:dyDescent="0.2">
      <c r="A26" s="124">
        <v>43974.333333333336</v>
      </c>
      <c r="B26" s="122"/>
      <c r="C26" s="122"/>
      <c r="D26" s="122"/>
      <c r="E26" s="122"/>
      <c r="F26" s="122"/>
      <c r="G26" s="122"/>
      <c r="H26" s="122"/>
      <c r="I26" s="122"/>
      <c r="J26" s="122"/>
      <c r="K26" s="123"/>
    </row>
    <row r="27" spans="1:11" x14ac:dyDescent="0.2">
      <c r="A27" s="124">
        <v>43975.333333333336</v>
      </c>
      <c r="B27" s="122"/>
      <c r="C27" s="122"/>
      <c r="D27" s="122"/>
      <c r="E27" s="122"/>
      <c r="F27" s="122"/>
      <c r="G27" s="122"/>
      <c r="H27" s="122"/>
      <c r="I27" s="122"/>
      <c r="J27" s="122"/>
      <c r="K27" s="123"/>
    </row>
    <row r="28" spans="1:11" x14ac:dyDescent="0.2">
      <c r="A28" s="124">
        <v>43976.333333333336</v>
      </c>
      <c r="B28" s="122"/>
      <c r="C28" s="122"/>
      <c r="D28" s="122"/>
      <c r="E28" s="122"/>
      <c r="F28" s="122"/>
      <c r="G28" s="122"/>
      <c r="H28" s="122"/>
      <c r="I28" s="122"/>
      <c r="J28" s="122"/>
      <c r="K28" s="123"/>
    </row>
    <row r="29" spans="1:11" x14ac:dyDescent="0.2">
      <c r="A29" s="124">
        <v>43977.333333333336</v>
      </c>
      <c r="B29" s="122"/>
      <c r="C29" s="122"/>
      <c r="D29" s="122"/>
      <c r="E29" s="122"/>
      <c r="F29" s="122"/>
      <c r="G29" s="122"/>
      <c r="H29" s="122"/>
      <c r="I29" s="122"/>
      <c r="J29" s="122"/>
      <c r="K29" s="123"/>
    </row>
    <row r="30" spans="1:11" x14ac:dyDescent="0.2">
      <c r="A30" s="124">
        <v>43978.333333333336</v>
      </c>
      <c r="B30" s="122"/>
      <c r="C30" s="122"/>
      <c r="D30" s="122"/>
      <c r="E30" s="122"/>
      <c r="F30" s="122"/>
      <c r="G30" s="122"/>
      <c r="H30" s="122"/>
      <c r="I30" s="122"/>
      <c r="J30" s="122"/>
      <c r="K30" s="123"/>
    </row>
    <row r="31" spans="1:11" x14ac:dyDescent="0.2">
      <c r="A31" s="124">
        <v>43979.333333333336</v>
      </c>
      <c r="B31" s="122"/>
      <c r="C31" s="122"/>
      <c r="D31" s="122"/>
      <c r="E31" s="122"/>
      <c r="F31" s="122"/>
      <c r="G31" s="122"/>
      <c r="H31" s="122"/>
      <c r="I31" s="122"/>
      <c r="J31" s="122"/>
      <c r="K31" s="123"/>
    </row>
    <row r="32" spans="1:11" x14ac:dyDescent="0.2">
      <c r="A32" s="124">
        <v>43980.333333333336</v>
      </c>
      <c r="B32" s="122"/>
      <c r="C32" s="122"/>
      <c r="D32" s="122"/>
      <c r="E32" s="122"/>
      <c r="F32" s="122"/>
      <c r="G32" s="122"/>
      <c r="H32" s="122"/>
      <c r="I32" s="122"/>
      <c r="J32" s="122"/>
      <c r="K32" s="123"/>
    </row>
    <row r="33" spans="1:11" x14ac:dyDescent="0.2">
      <c r="A33" s="124">
        <v>43981.333333333336</v>
      </c>
      <c r="B33" s="122"/>
      <c r="C33" s="122"/>
      <c r="D33" s="122"/>
      <c r="E33" s="122"/>
      <c r="F33" s="122"/>
      <c r="G33" s="122"/>
      <c r="H33" s="122"/>
      <c r="I33" s="122"/>
      <c r="J33" s="122"/>
      <c r="K33" s="123"/>
    </row>
    <row r="34" spans="1:11" x14ac:dyDescent="0.2">
      <c r="A34" s="124">
        <v>43982.333333333336</v>
      </c>
      <c r="B34" s="122"/>
      <c r="C34" s="122"/>
      <c r="D34" s="122"/>
      <c r="E34" s="122"/>
      <c r="F34" s="122"/>
      <c r="G34" s="122"/>
      <c r="H34" s="122"/>
      <c r="I34" s="122"/>
      <c r="J34" s="122"/>
      <c r="K34" s="123"/>
    </row>
    <row r="35" spans="1:11" x14ac:dyDescent="0.2">
      <c r="A35" s="124">
        <v>43983.333333333336</v>
      </c>
      <c r="B35" s="122"/>
      <c r="C35" s="122"/>
      <c r="D35" s="122"/>
      <c r="E35" s="122"/>
      <c r="F35" s="122"/>
      <c r="G35" s="122"/>
      <c r="H35" s="122"/>
      <c r="I35" s="122"/>
      <c r="J35" s="122"/>
      <c r="K35" s="123"/>
    </row>
    <row r="36" spans="1:11" x14ac:dyDescent="0.2">
      <c r="A36" s="124">
        <v>43984.333333333336</v>
      </c>
      <c r="B36" s="122"/>
      <c r="C36" s="122"/>
      <c r="D36" s="122"/>
      <c r="E36" s="122"/>
      <c r="F36" s="122"/>
      <c r="G36" s="122"/>
      <c r="H36" s="122"/>
      <c r="I36" s="122"/>
      <c r="J36" s="122"/>
      <c r="K36" s="123"/>
    </row>
    <row r="37" spans="1:11" x14ac:dyDescent="0.2">
      <c r="A37" s="124">
        <v>43985.333333333336</v>
      </c>
      <c r="B37" s="122"/>
      <c r="C37" s="122"/>
      <c r="D37" s="122"/>
      <c r="E37" s="122"/>
      <c r="F37" s="122"/>
      <c r="G37" s="122"/>
      <c r="H37" s="122"/>
      <c r="I37" s="122"/>
      <c r="J37" s="122"/>
      <c r="K37" s="123"/>
    </row>
    <row r="38" spans="1:11" x14ac:dyDescent="0.2">
      <c r="A38" s="124">
        <v>43986.333333333336</v>
      </c>
      <c r="B38" s="122"/>
      <c r="C38" s="122"/>
      <c r="D38" s="122"/>
      <c r="E38" s="122"/>
      <c r="F38" s="122"/>
      <c r="G38" s="122"/>
      <c r="H38" s="122"/>
      <c r="I38" s="122"/>
      <c r="J38" s="122"/>
      <c r="K38" s="123"/>
    </row>
    <row r="39" spans="1:11" x14ac:dyDescent="0.2">
      <c r="A39" s="124">
        <v>43987.333333333336</v>
      </c>
      <c r="B39" s="122"/>
      <c r="C39" s="122"/>
      <c r="D39" s="122"/>
      <c r="E39" s="122"/>
      <c r="F39" s="122"/>
      <c r="G39" s="122"/>
      <c r="H39" s="122"/>
      <c r="I39" s="122"/>
      <c r="J39" s="122"/>
      <c r="K39" s="123"/>
    </row>
    <row r="40" spans="1:11" x14ac:dyDescent="0.2">
      <c r="A40" s="124">
        <v>43988.333333333336</v>
      </c>
      <c r="B40" s="122"/>
      <c r="C40" s="122"/>
      <c r="D40" s="122"/>
      <c r="E40" s="122"/>
      <c r="F40" s="122"/>
      <c r="G40" s="122"/>
      <c r="H40" s="122"/>
      <c r="I40" s="122"/>
      <c r="J40" s="122"/>
      <c r="K40" s="123"/>
    </row>
    <row r="41" spans="1:11" x14ac:dyDescent="0.2">
      <c r="A41" s="124">
        <v>43989.333333333336</v>
      </c>
      <c r="B41" s="122"/>
      <c r="C41" s="122"/>
      <c r="D41" s="122"/>
      <c r="E41" s="122"/>
      <c r="F41" s="122"/>
      <c r="G41" s="122"/>
      <c r="H41" s="122"/>
      <c r="I41" s="122"/>
      <c r="J41" s="122"/>
      <c r="K41" s="123"/>
    </row>
    <row r="42" spans="1:11" x14ac:dyDescent="0.2">
      <c r="A42" s="124">
        <v>43990.333333333336</v>
      </c>
      <c r="B42" s="122"/>
      <c r="C42" s="122"/>
      <c r="D42" s="122"/>
      <c r="E42" s="122"/>
      <c r="F42" s="122"/>
      <c r="G42" s="122"/>
      <c r="H42" s="122"/>
      <c r="I42" s="122"/>
      <c r="J42" s="122"/>
      <c r="K42" s="123"/>
    </row>
    <row r="43" spans="1:11" x14ac:dyDescent="0.2">
      <c r="A43" s="124">
        <v>43991.333333333336</v>
      </c>
      <c r="B43" s="122"/>
      <c r="C43" s="122"/>
      <c r="D43" s="122"/>
      <c r="E43" s="122"/>
      <c r="F43" s="122"/>
      <c r="G43" s="122"/>
      <c r="H43" s="122"/>
      <c r="I43" s="122"/>
      <c r="J43" s="122"/>
      <c r="K43" s="123"/>
    </row>
    <row r="44" spans="1:11" x14ac:dyDescent="0.2">
      <c r="A44" s="124">
        <v>43992.333333333336</v>
      </c>
      <c r="B44" s="122"/>
      <c r="C44" s="122"/>
      <c r="D44" s="122"/>
      <c r="E44" s="122"/>
      <c r="F44" s="122"/>
      <c r="G44" s="122"/>
      <c r="H44" s="122"/>
      <c r="I44" s="122"/>
      <c r="J44" s="122"/>
      <c r="K44" s="123"/>
    </row>
    <row r="45" spans="1:11" x14ac:dyDescent="0.2">
      <c r="A45" s="124">
        <v>43993.333333333336</v>
      </c>
      <c r="B45" s="122"/>
      <c r="C45" s="122"/>
      <c r="D45" s="122"/>
      <c r="E45" s="122"/>
      <c r="F45" s="122"/>
      <c r="G45" s="122"/>
      <c r="H45" s="122"/>
      <c r="I45" s="122"/>
      <c r="J45" s="122"/>
      <c r="K45" s="123"/>
    </row>
    <row r="46" spans="1:11" x14ac:dyDescent="0.2">
      <c r="A46" s="124">
        <v>43994.333333333336</v>
      </c>
      <c r="B46" s="122"/>
      <c r="C46" s="122"/>
      <c r="D46" s="122"/>
      <c r="E46" s="122"/>
      <c r="F46" s="122"/>
      <c r="G46" s="122"/>
      <c r="H46" s="122"/>
      <c r="I46" s="122"/>
      <c r="J46" s="122"/>
      <c r="K46" s="123"/>
    </row>
    <row r="47" spans="1:11" x14ac:dyDescent="0.2">
      <c r="A47" s="125">
        <v>43997.333333333336</v>
      </c>
      <c r="B47" s="126"/>
      <c r="C47" s="126"/>
      <c r="D47" s="126"/>
      <c r="E47" s="126"/>
      <c r="F47" s="126"/>
      <c r="G47" s="126"/>
      <c r="H47" s="126"/>
      <c r="I47" s="126"/>
      <c r="J47" s="126"/>
      <c r="K47" s="127"/>
    </row>
    <row r="48" spans="1:11" x14ac:dyDescent="0.2">
      <c r="A48" s="125">
        <v>43998.333333333336</v>
      </c>
      <c r="B48" s="126"/>
      <c r="C48" s="126"/>
      <c r="D48" s="126"/>
      <c r="E48" s="126"/>
      <c r="F48" s="126"/>
      <c r="G48" s="126"/>
      <c r="H48" s="126"/>
      <c r="I48" s="126"/>
      <c r="J48" s="126"/>
      <c r="K48" s="127"/>
    </row>
    <row r="49" spans="1:11" x14ac:dyDescent="0.2">
      <c r="A49" s="125">
        <v>43999.333333333336</v>
      </c>
      <c r="B49" s="126"/>
      <c r="C49" s="126"/>
      <c r="D49" s="126"/>
      <c r="E49" s="126"/>
      <c r="F49" s="126"/>
      <c r="G49" s="126"/>
      <c r="H49" s="126"/>
      <c r="I49" s="126"/>
      <c r="J49" s="126"/>
      <c r="K49" s="127"/>
    </row>
    <row r="50" spans="1:11" x14ac:dyDescent="0.2">
      <c r="A50" s="125">
        <v>44000</v>
      </c>
      <c r="B50" s="126"/>
      <c r="C50" s="126"/>
      <c r="D50" s="126"/>
      <c r="E50" s="126"/>
      <c r="F50" s="126"/>
      <c r="G50" s="126"/>
      <c r="H50" s="126"/>
      <c r="I50" s="126"/>
      <c r="J50" s="126"/>
      <c r="K50" s="127"/>
    </row>
    <row r="51" spans="1:11" x14ac:dyDescent="0.2">
      <c r="A51" s="125">
        <v>44001</v>
      </c>
      <c r="B51" s="126"/>
      <c r="C51" s="126"/>
      <c r="D51" s="126"/>
      <c r="E51" s="126"/>
      <c r="F51" s="126"/>
      <c r="G51" s="126"/>
      <c r="H51" s="126"/>
      <c r="I51" s="126"/>
      <c r="J51" s="126"/>
      <c r="K51" s="127"/>
    </row>
    <row r="52" spans="1:11" x14ac:dyDescent="0.2">
      <c r="A52" s="125">
        <v>44004</v>
      </c>
      <c r="B52" s="126"/>
      <c r="C52" s="126"/>
      <c r="D52" s="126"/>
      <c r="E52" s="126"/>
      <c r="F52" s="126"/>
      <c r="G52" s="126"/>
      <c r="H52" s="126"/>
      <c r="I52" s="126"/>
      <c r="J52" s="126"/>
      <c r="K52" s="127"/>
    </row>
    <row r="53" spans="1:11" x14ac:dyDescent="0.2">
      <c r="A53" s="125">
        <v>44005</v>
      </c>
      <c r="B53" s="126"/>
      <c r="C53" s="126"/>
      <c r="D53" s="126"/>
      <c r="E53" s="126"/>
      <c r="F53" s="126"/>
      <c r="G53" s="126"/>
      <c r="H53" s="126"/>
      <c r="I53" s="126"/>
      <c r="J53" s="126"/>
      <c r="K53" s="127"/>
    </row>
    <row r="54" spans="1:11" x14ac:dyDescent="0.2">
      <c r="A54" s="125">
        <v>44006</v>
      </c>
      <c r="B54" s="126"/>
      <c r="C54" s="126"/>
      <c r="D54" s="126"/>
      <c r="E54" s="126"/>
      <c r="F54" s="126"/>
      <c r="G54" s="126"/>
      <c r="H54" s="126"/>
      <c r="I54" s="126"/>
      <c r="J54" s="126"/>
      <c r="K54" s="127"/>
    </row>
    <row r="55" spans="1:11" x14ac:dyDescent="0.2">
      <c r="A55" s="125">
        <v>44007</v>
      </c>
      <c r="B55" s="126"/>
      <c r="C55" s="126"/>
      <c r="D55" s="126"/>
      <c r="E55" s="126"/>
      <c r="F55" s="126"/>
      <c r="G55" s="126"/>
      <c r="H55" s="126"/>
      <c r="I55" s="126"/>
      <c r="J55" s="126"/>
      <c r="K55" s="127"/>
    </row>
    <row r="56" spans="1:11" x14ac:dyDescent="0.2">
      <c r="A56" s="125">
        <v>44008</v>
      </c>
      <c r="B56" s="126"/>
      <c r="C56" s="126"/>
      <c r="D56" s="126"/>
      <c r="E56" s="126"/>
      <c r="F56" s="126"/>
      <c r="G56" s="126"/>
      <c r="H56" s="126"/>
      <c r="I56" s="126"/>
      <c r="J56" s="126"/>
      <c r="K56" s="127"/>
    </row>
    <row r="57" spans="1:11" x14ac:dyDescent="0.2">
      <c r="A57" s="125">
        <v>44011</v>
      </c>
      <c r="B57" s="126"/>
      <c r="C57" s="126"/>
      <c r="D57" s="126"/>
      <c r="E57" s="126"/>
      <c r="F57" s="126"/>
      <c r="G57" s="126"/>
      <c r="H57" s="126"/>
      <c r="I57" s="126"/>
      <c r="J57" s="126"/>
      <c r="K57" s="127"/>
    </row>
    <row r="58" spans="1:11" x14ac:dyDescent="0.2">
      <c r="A58" s="125">
        <v>44012</v>
      </c>
      <c r="B58" s="126"/>
      <c r="C58" s="126"/>
      <c r="D58" s="126"/>
      <c r="E58" s="126"/>
      <c r="F58" s="126"/>
      <c r="G58" s="126"/>
      <c r="H58" s="126"/>
      <c r="I58" s="126"/>
      <c r="J58" s="126"/>
      <c r="K58" s="127"/>
    </row>
    <row r="59" spans="1:11" x14ac:dyDescent="0.2">
      <c r="A59" s="125">
        <v>44013</v>
      </c>
      <c r="B59" s="126"/>
      <c r="C59" s="126"/>
      <c r="D59" s="126"/>
      <c r="E59" s="126"/>
      <c r="F59" s="126"/>
      <c r="G59" s="126"/>
      <c r="H59" s="126"/>
      <c r="I59" s="126"/>
      <c r="J59" s="126"/>
      <c r="K59" s="127"/>
    </row>
    <row r="60" spans="1:11" x14ac:dyDescent="0.2">
      <c r="A60" s="125">
        <v>44014</v>
      </c>
      <c r="B60" s="126"/>
      <c r="C60" s="126"/>
      <c r="D60" s="126"/>
      <c r="E60" s="126"/>
      <c r="F60" s="126"/>
      <c r="G60" s="126"/>
      <c r="H60" s="126"/>
      <c r="I60" s="126"/>
      <c r="J60" s="126"/>
      <c r="K60" s="127"/>
    </row>
    <row r="61" spans="1:11" x14ac:dyDescent="0.2">
      <c r="A61" s="125">
        <v>44015</v>
      </c>
      <c r="B61" s="126"/>
      <c r="C61" s="126"/>
      <c r="D61" s="126"/>
      <c r="E61" s="126"/>
      <c r="F61" s="126"/>
      <c r="G61" s="126"/>
      <c r="H61" s="126"/>
      <c r="I61" s="126"/>
      <c r="J61" s="126"/>
      <c r="K61" s="127"/>
    </row>
    <row r="62" spans="1:11" x14ac:dyDescent="0.2">
      <c r="A62" s="125">
        <v>44018</v>
      </c>
      <c r="B62" s="126"/>
      <c r="C62" s="126"/>
      <c r="D62" s="126"/>
      <c r="E62" s="126"/>
      <c r="F62" s="126"/>
      <c r="G62" s="126"/>
      <c r="H62" s="126"/>
      <c r="I62" s="126"/>
      <c r="J62" s="126"/>
      <c r="K62" s="127"/>
    </row>
    <row r="63" spans="1:11" x14ac:dyDescent="0.2">
      <c r="A63" s="125">
        <v>44019</v>
      </c>
      <c r="B63" s="126"/>
      <c r="C63" s="126"/>
      <c r="D63" s="126"/>
      <c r="E63" s="126"/>
      <c r="F63" s="126"/>
      <c r="G63" s="126"/>
      <c r="H63" s="126"/>
      <c r="I63" s="126"/>
      <c r="J63" s="126"/>
      <c r="K63" s="127"/>
    </row>
    <row r="64" spans="1:11" x14ac:dyDescent="0.2">
      <c r="A64" s="125">
        <v>44020</v>
      </c>
      <c r="B64" s="126"/>
      <c r="C64" s="126"/>
      <c r="D64" s="126"/>
      <c r="E64" s="126"/>
      <c r="F64" s="126"/>
      <c r="G64" s="126"/>
      <c r="H64" s="126"/>
      <c r="I64" s="126"/>
      <c r="J64" s="126"/>
      <c r="K64" s="127"/>
    </row>
    <row r="65" spans="1:11" x14ac:dyDescent="0.2">
      <c r="A65" s="125">
        <v>44021</v>
      </c>
      <c r="B65" s="126"/>
      <c r="C65" s="126"/>
      <c r="D65" s="126"/>
      <c r="E65" s="126"/>
      <c r="F65" s="126"/>
      <c r="G65" s="126"/>
      <c r="H65" s="126"/>
      <c r="I65" s="126"/>
      <c r="J65" s="126"/>
      <c r="K65" s="127"/>
    </row>
    <row r="66" spans="1:11" x14ac:dyDescent="0.2">
      <c r="A66" s="125">
        <v>44022</v>
      </c>
      <c r="B66" s="126"/>
      <c r="C66" s="126"/>
      <c r="D66" s="126"/>
      <c r="E66" s="126"/>
      <c r="F66" s="126"/>
      <c r="G66" s="126"/>
      <c r="H66" s="126"/>
      <c r="I66" s="126"/>
      <c r="J66" s="126"/>
      <c r="K66" s="127"/>
    </row>
    <row r="67" spans="1:11" x14ac:dyDescent="0.2">
      <c r="A67" s="125">
        <v>44025</v>
      </c>
      <c r="B67" s="126">
        <v>170</v>
      </c>
      <c r="C67" s="126">
        <v>170</v>
      </c>
      <c r="D67" s="126">
        <v>48</v>
      </c>
      <c r="E67" s="126">
        <v>48</v>
      </c>
      <c r="F67" s="126">
        <v>5</v>
      </c>
      <c r="G67" s="126">
        <v>5</v>
      </c>
      <c r="H67" s="126">
        <v>0</v>
      </c>
      <c r="I67" s="126">
        <v>0</v>
      </c>
      <c r="J67" s="126">
        <v>0</v>
      </c>
      <c r="K67" s="127">
        <v>0</v>
      </c>
    </row>
    <row r="68" spans="1:11" x14ac:dyDescent="0.2">
      <c r="A68" s="125">
        <v>44026</v>
      </c>
      <c r="B68" s="126">
        <v>74</v>
      </c>
      <c r="C68" s="126">
        <f>SUM(C67,B68)</f>
        <v>244</v>
      </c>
      <c r="D68" s="126">
        <v>14</v>
      </c>
      <c r="E68" s="126">
        <f>SUM(E67,D68)</f>
        <v>62</v>
      </c>
      <c r="F68" s="126">
        <v>3</v>
      </c>
      <c r="G68" s="126">
        <f>SUM(G67,F68)</f>
        <v>8</v>
      </c>
      <c r="H68" s="126">
        <v>0</v>
      </c>
      <c r="I68" s="126">
        <f>SUM(I67,H68)</f>
        <v>0</v>
      </c>
      <c r="J68" s="126">
        <v>0</v>
      </c>
      <c r="K68" s="127">
        <f>SUM(K67,J68)</f>
        <v>0</v>
      </c>
    </row>
    <row r="69" spans="1:11" x14ac:dyDescent="0.2">
      <c r="A69" s="125">
        <v>44027</v>
      </c>
      <c r="B69" s="126">
        <v>17</v>
      </c>
      <c r="C69" s="126">
        <f t="shared" ref="C69:C132" si="0">SUM(C68,B69)</f>
        <v>261</v>
      </c>
      <c r="D69" s="126">
        <v>24</v>
      </c>
      <c r="E69" s="126">
        <f t="shared" ref="E69:E132" si="1">SUM(E68,D69)</f>
        <v>86</v>
      </c>
      <c r="F69" s="126">
        <v>2</v>
      </c>
      <c r="G69" s="126">
        <f t="shared" ref="G69:G132" si="2">SUM(G68,F69)</f>
        <v>10</v>
      </c>
      <c r="H69" s="126">
        <v>0</v>
      </c>
      <c r="I69" s="126">
        <f t="shared" ref="I69:I97" si="3">SUM(I68,H69)</f>
        <v>0</v>
      </c>
      <c r="J69" s="126">
        <v>0</v>
      </c>
      <c r="K69" s="127">
        <f t="shared" ref="K69:K132" si="4">SUM(K68,J69)</f>
        <v>0</v>
      </c>
    </row>
    <row r="70" spans="1:11" x14ac:dyDescent="0.2">
      <c r="A70" s="125">
        <v>44028</v>
      </c>
      <c r="B70" s="126">
        <v>61</v>
      </c>
      <c r="C70" s="126">
        <f t="shared" si="0"/>
        <v>322</v>
      </c>
      <c r="D70" s="126">
        <v>38</v>
      </c>
      <c r="E70" s="126">
        <f t="shared" si="1"/>
        <v>124</v>
      </c>
      <c r="F70" s="126">
        <v>5</v>
      </c>
      <c r="G70" s="126">
        <f t="shared" si="2"/>
        <v>15</v>
      </c>
      <c r="H70" s="126">
        <v>0</v>
      </c>
      <c r="I70" s="126">
        <f t="shared" si="3"/>
        <v>0</v>
      </c>
      <c r="J70" s="126">
        <v>0</v>
      </c>
      <c r="K70" s="127">
        <f t="shared" si="4"/>
        <v>0</v>
      </c>
    </row>
    <row r="71" spans="1:11" x14ac:dyDescent="0.2">
      <c r="A71" s="125">
        <v>44029</v>
      </c>
      <c r="B71" s="126">
        <v>52</v>
      </c>
      <c r="C71" s="126">
        <f t="shared" si="0"/>
        <v>374</v>
      </c>
      <c r="D71" s="126">
        <v>24</v>
      </c>
      <c r="E71" s="126">
        <f t="shared" si="1"/>
        <v>148</v>
      </c>
      <c r="F71" s="126">
        <v>4</v>
      </c>
      <c r="G71" s="126">
        <f t="shared" si="2"/>
        <v>19</v>
      </c>
      <c r="H71" s="126">
        <v>0</v>
      </c>
      <c r="I71" s="126">
        <f t="shared" si="3"/>
        <v>0</v>
      </c>
      <c r="J71" s="126">
        <v>2</v>
      </c>
      <c r="K71" s="127">
        <f t="shared" si="4"/>
        <v>2</v>
      </c>
    </row>
    <row r="72" spans="1:11" x14ac:dyDescent="0.2">
      <c r="A72" s="125">
        <v>44032</v>
      </c>
      <c r="B72" s="126">
        <v>306</v>
      </c>
      <c r="C72" s="126">
        <f t="shared" si="0"/>
        <v>680</v>
      </c>
      <c r="D72" s="126">
        <v>101</v>
      </c>
      <c r="E72" s="126">
        <f t="shared" si="1"/>
        <v>249</v>
      </c>
      <c r="F72" s="126">
        <v>25</v>
      </c>
      <c r="G72" s="126">
        <f t="shared" si="2"/>
        <v>44</v>
      </c>
      <c r="H72" s="126">
        <v>0</v>
      </c>
      <c r="I72" s="126">
        <f t="shared" si="3"/>
        <v>0</v>
      </c>
      <c r="J72" s="126">
        <v>2</v>
      </c>
      <c r="K72" s="127">
        <f t="shared" si="4"/>
        <v>4</v>
      </c>
    </row>
    <row r="73" spans="1:11" x14ac:dyDescent="0.2">
      <c r="A73" s="125">
        <v>44033</v>
      </c>
      <c r="B73" s="126">
        <v>75</v>
      </c>
      <c r="C73" s="126">
        <f t="shared" si="0"/>
        <v>755</v>
      </c>
      <c r="D73" s="126">
        <v>15</v>
      </c>
      <c r="E73" s="126">
        <f t="shared" si="1"/>
        <v>264</v>
      </c>
      <c r="F73" s="126">
        <v>5</v>
      </c>
      <c r="G73" s="126">
        <f t="shared" si="2"/>
        <v>49</v>
      </c>
      <c r="H73" s="126">
        <v>0</v>
      </c>
      <c r="I73" s="126">
        <f t="shared" si="3"/>
        <v>0</v>
      </c>
      <c r="J73" s="126">
        <v>1</v>
      </c>
      <c r="K73" s="127">
        <f t="shared" si="4"/>
        <v>5</v>
      </c>
    </row>
    <row r="74" spans="1:11" x14ac:dyDescent="0.2">
      <c r="A74" s="125">
        <v>44034</v>
      </c>
      <c r="B74" s="126">
        <v>49</v>
      </c>
      <c r="C74" s="126">
        <f t="shared" si="0"/>
        <v>804</v>
      </c>
      <c r="D74" s="126">
        <v>20</v>
      </c>
      <c r="E74" s="126">
        <f t="shared" si="1"/>
        <v>284</v>
      </c>
      <c r="F74" s="126">
        <v>7</v>
      </c>
      <c r="G74" s="126">
        <f t="shared" si="2"/>
        <v>56</v>
      </c>
      <c r="H74" s="126">
        <v>0</v>
      </c>
      <c r="I74" s="126">
        <f t="shared" si="3"/>
        <v>0</v>
      </c>
      <c r="J74" s="126">
        <v>0</v>
      </c>
      <c r="K74" s="127">
        <f t="shared" si="4"/>
        <v>5</v>
      </c>
    </row>
    <row r="75" spans="1:11" x14ac:dyDescent="0.2">
      <c r="A75" s="125">
        <v>44035</v>
      </c>
      <c r="B75" s="126">
        <v>82</v>
      </c>
      <c r="C75" s="126">
        <f t="shared" si="0"/>
        <v>886</v>
      </c>
      <c r="D75" s="126">
        <v>84</v>
      </c>
      <c r="E75" s="126">
        <f t="shared" si="1"/>
        <v>368</v>
      </c>
      <c r="F75" s="126">
        <v>16</v>
      </c>
      <c r="G75" s="126">
        <f t="shared" si="2"/>
        <v>72</v>
      </c>
      <c r="H75" s="126">
        <v>1</v>
      </c>
      <c r="I75" s="126">
        <f t="shared" si="3"/>
        <v>1</v>
      </c>
      <c r="J75" s="126">
        <v>1</v>
      </c>
      <c r="K75" s="127">
        <f t="shared" si="4"/>
        <v>6</v>
      </c>
    </row>
    <row r="76" spans="1:11" x14ac:dyDescent="0.2">
      <c r="A76" s="125">
        <v>44036</v>
      </c>
      <c r="B76" s="126">
        <v>123</v>
      </c>
      <c r="C76" s="126">
        <f t="shared" si="0"/>
        <v>1009</v>
      </c>
      <c r="D76" s="126">
        <v>164</v>
      </c>
      <c r="E76" s="126">
        <f t="shared" si="1"/>
        <v>532</v>
      </c>
      <c r="F76" s="126">
        <v>27</v>
      </c>
      <c r="G76" s="126">
        <f t="shared" si="2"/>
        <v>99</v>
      </c>
      <c r="H76" s="126">
        <v>0</v>
      </c>
      <c r="I76" s="126">
        <f t="shared" si="3"/>
        <v>1</v>
      </c>
      <c r="J76" s="126">
        <v>2</v>
      </c>
      <c r="K76" s="127">
        <f t="shared" si="4"/>
        <v>8</v>
      </c>
    </row>
    <row r="77" spans="1:11" x14ac:dyDescent="0.2">
      <c r="A77" s="125">
        <v>44039</v>
      </c>
      <c r="B77" s="126">
        <v>397</v>
      </c>
      <c r="C77" s="126">
        <f t="shared" si="0"/>
        <v>1406</v>
      </c>
      <c r="D77" s="126">
        <v>277</v>
      </c>
      <c r="E77" s="126">
        <f t="shared" si="1"/>
        <v>809</v>
      </c>
      <c r="F77" s="126">
        <v>42</v>
      </c>
      <c r="G77" s="126">
        <f t="shared" si="2"/>
        <v>141</v>
      </c>
      <c r="H77" s="126">
        <v>0</v>
      </c>
      <c r="I77" s="126">
        <f t="shared" si="3"/>
        <v>1</v>
      </c>
      <c r="J77" s="126">
        <v>5</v>
      </c>
      <c r="K77" s="127">
        <f t="shared" si="4"/>
        <v>13</v>
      </c>
    </row>
    <row r="78" spans="1:11" x14ac:dyDescent="0.2">
      <c r="A78" s="125">
        <v>44040</v>
      </c>
      <c r="B78" s="126">
        <v>114</v>
      </c>
      <c r="C78" s="126">
        <f t="shared" si="0"/>
        <v>1520</v>
      </c>
      <c r="D78" s="126">
        <v>110</v>
      </c>
      <c r="E78" s="126">
        <f t="shared" si="1"/>
        <v>919</v>
      </c>
      <c r="F78" s="126">
        <v>34</v>
      </c>
      <c r="G78" s="126">
        <f t="shared" si="2"/>
        <v>175</v>
      </c>
      <c r="H78" s="126">
        <v>0</v>
      </c>
      <c r="I78" s="126">
        <f t="shared" si="3"/>
        <v>1</v>
      </c>
      <c r="J78" s="126">
        <v>0</v>
      </c>
      <c r="K78" s="127">
        <f t="shared" si="4"/>
        <v>13</v>
      </c>
    </row>
    <row r="79" spans="1:11" x14ac:dyDescent="0.2">
      <c r="A79" s="125">
        <v>44041</v>
      </c>
      <c r="B79" s="126">
        <v>96</v>
      </c>
      <c r="C79" s="126">
        <f t="shared" si="0"/>
        <v>1616</v>
      </c>
      <c r="D79" s="126">
        <v>106</v>
      </c>
      <c r="E79" s="126">
        <f t="shared" si="1"/>
        <v>1025</v>
      </c>
      <c r="F79" s="126">
        <v>9</v>
      </c>
      <c r="G79" s="126">
        <f t="shared" si="2"/>
        <v>184</v>
      </c>
      <c r="H79" s="126">
        <v>0</v>
      </c>
      <c r="I79" s="126">
        <f t="shared" si="3"/>
        <v>1</v>
      </c>
      <c r="J79" s="126">
        <v>1</v>
      </c>
      <c r="K79" s="127">
        <f t="shared" si="4"/>
        <v>14</v>
      </c>
    </row>
    <row r="80" spans="1:11" x14ac:dyDescent="0.2">
      <c r="A80" s="125">
        <v>44042</v>
      </c>
      <c r="B80" s="126">
        <v>130</v>
      </c>
      <c r="C80" s="126">
        <f t="shared" si="0"/>
        <v>1746</v>
      </c>
      <c r="D80" s="126">
        <v>141</v>
      </c>
      <c r="E80" s="126">
        <f t="shared" si="1"/>
        <v>1166</v>
      </c>
      <c r="F80" s="126">
        <v>13</v>
      </c>
      <c r="G80" s="126">
        <f t="shared" si="2"/>
        <v>197</v>
      </c>
      <c r="H80" s="126">
        <v>0</v>
      </c>
      <c r="I80" s="126">
        <f t="shared" si="3"/>
        <v>1</v>
      </c>
      <c r="J80" s="126">
        <v>3</v>
      </c>
      <c r="K80" s="127">
        <f t="shared" si="4"/>
        <v>17</v>
      </c>
    </row>
    <row r="81" spans="1:11" x14ac:dyDescent="0.2">
      <c r="A81" s="125">
        <v>44043</v>
      </c>
      <c r="B81" s="126">
        <v>139</v>
      </c>
      <c r="C81" s="126">
        <f t="shared" si="0"/>
        <v>1885</v>
      </c>
      <c r="D81" s="126">
        <v>120</v>
      </c>
      <c r="E81" s="126">
        <f t="shared" si="1"/>
        <v>1286</v>
      </c>
      <c r="F81" s="126">
        <v>2</v>
      </c>
      <c r="G81" s="126">
        <f t="shared" si="2"/>
        <v>199</v>
      </c>
      <c r="H81" s="126">
        <v>2</v>
      </c>
      <c r="I81" s="126">
        <f t="shared" si="3"/>
        <v>3</v>
      </c>
      <c r="J81" s="126">
        <v>0</v>
      </c>
      <c r="K81" s="127">
        <f t="shared" si="4"/>
        <v>17</v>
      </c>
    </row>
    <row r="82" spans="1:11" x14ac:dyDescent="0.2">
      <c r="A82" s="125">
        <v>44044</v>
      </c>
      <c r="B82" s="126"/>
      <c r="C82" s="126">
        <f t="shared" si="0"/>
        <v>1885</v>
      </c>
      <c r="D82" s="126"/>
      <c r="E82" s="126">
        <f t="shared" si="1"/>
        <v>1286</v>
      </c>
      <c r="F82" s="126"/>
      <c r="G82" s="126">
        <f t="shared" si="2"/>
        <v>199</v>
      </c>
      <c r="H82" s="126"/>
      <c r="I82" s="126">
        <f t="shared" si="3"/>
        <v>3</v>
      </c>
      <c r="J82" s="126"/>
      <c r="K82" s="127">
        <f t="shared" si="4"/>
        <v>17</v>
      </c>
    </row>
    <row r="83" spans="1:11" x14ac:dyDescent="0.2">
      <c r="A83" s="125">
        <v>44045</v>
      </c>
      <c r="B83" s="126"/>
      <c r="C83" s="126">
        <f t="shared" si="0"/>
        <v>1885</v>
      </c>
      <c r="D83" s="126"/>
      <c r="E83" s="126">
        <f t="shared" si="1"/>
        <v>1286</v>
      </c>
      <c r="F83" s="126"/>
      <c r="G83" s="126">
        <f t="shared" si="2"/>
        <v>199</v>
      </c>
      <c r="H83" s="126"/>
      <c r="I83" s="126">
        <f t="shared" si="3"/>
        <v>3</v>
      </c>
      <c r="J83" s="126"/>
      <c r="K83" s="127">
        <f t="shared" si="4"/>
        <v>17</v>
      </c>
    </row>
    <row r="84" spans="1:11" x14ac:dyDescent="0.2">
      <c r="A84" s="125">
        <v>44046</v>
      </c>
      <c r="B84" s="126">
        <v>355</v>
      </c>
      <c r="C84" s="126">
        <f t="shared" si="0"/>
        <v>2240</v>
      </c>
      <c r="D84" s="126">
        <v>219</v>
      </c>
      <c r="E84" s="126">
        <f t="shared" si="1"/>
        <v>1505</v>
      </c>
      <c r="F84" s="126">
        <v>18</v>
      </c>
      <c r="G84" s="126">
        <f t="shared" si="2"/>
        <v>217</v>
      </c>
      <c r="H84" s="126">
        <v>0</v>
      </c>
      <c r="I84" s="126">
        <f t="shared" si="3"/>
        <v>3</v>
      </c>
      <c r="J84" s="126">
        <v>0</v>
      </c>
      <c r="K84" s="127">
        <f t="shared" si="4"/>
        <v>17</v>
      </c>
    </row>
    <row r="85" spans="1:11" x14ac:dyDescent="0.2">
      <c r="A85" s="125">
        <v>44047</v>
      </c>
      <c r="B85" s="126">
        <v>113</v>
      </c>
      <c r="C85" s="126">
        <f t="shared" si="0"/>
        <v>2353</v>
      </c>
      <c r="D85" s="126">
        <v>31</v>
      </c>
      <c r="E85" s="126">
        <f t="shared" si="1"/>
        <v>1536</v>
      </c>
      <c r="F85" s="126">
        <v>17</v>
      </c>
      <c r="G85" s="126">
        <f t="shared" si="2"/>
        <v>234</v>
      </c>
      <c r="H85" s="126">
        <v>1</v>
      </c>
      <c r="I85" s="126">
        <f t="shared" si="3"/>
        <v>4</v>
      </c>
      <c r="J85" s="126">
        <v>5</v>
      </c>
      <c r="K85" s="127">
        <f t="shared" si="4"/>
        <v>22</v>
      </c>
    </row>
    <row r="86" spans="1:11" x14ac:dyDescent="0.2">
      <c r="A86" s="125">
        <v>44048</v>
      </c>
      <c r="B86" s="126">
        <v>40</v>
      </c>
      <c r="C86" s="126">
        <f t="shared" si="0"/>
        <v>2393</v>
      </c>
      <c r="D86" s="126">
        <v>46</v>
      </c>
      <c r="E86" s="126">
        <f t="shared" si="1"/>
        <v>1582</v>
      </c>
      <c r="F86" s="126">
        <v>1</v>
      </c>
      <c r="G86" s="126">
        <f t="shared" si="2"/>
        <v>235</v>
      </c>
      <c r="H86" s="126">
        <v>2</v>
      </c>
      <c r="I86" s="126">
        <f t="shared" si="3"/>
        <v>6</v>
      </c>
      <c r="J86" s="126">
        <v>0</v>
      </c>
      <c r="K86" s="127">
        <f t="shared" si="4"/>
        <v>22</v>
      </c>
    </row>
    <row r="87" spans="1:11" x14ac:dyDescent="0.2">
      <c r="A87" s="125">
        <v>44049</v>
      </c>
      <c r="B87" s="126">
        <v>61</v>
      </c>
      <c r="C87" s="126">
        <f t="shared" si="0"/>
        <v>2454</v>
      </c>
      <c r="D87" s="126">
        <v>41</v>
      </c>
      <c r="E87" s="126">
        <f t="shared" si="1"/>
        <v>1623</v>
      </c>
      <c r="F87" s="126">
        <v>3</v>
      </c>
      <c r="G87" s="126">
        <f t="shared" si="2"/>
        <v>238</v>
      </c>
      <c r="H87" s="126">
        <v>0</v>
      </c>
      <c r="I87" s="126">
        <f t="shared" si="3"/>
        <v>6</v>
      </c>
      <c r="J87" s="126">
        <v>0</v>
      </c>
      <c r="K87" s="127">
        <f t="shared" si="4"/>
        <v>22</v>
      </c>
    </row>
    <row r="88" spans="1:11" x14ac:dyDescent="0.2">
      <c r="A88" s="125">
        <v>44050</v>
      </c>
      <c r="B88" s="126">
        <v>82</v>
      </c>
      <c r="C88" s="126">
        <f t="shared" si="0"/>
        <v>2536</v>
      </c>
      <c r="D88" s="126">
        <v>19</v>
      </c>
      <c r="E88" s="126">
        <f t="shared" si="1"/>
        <v>1642</v>
      </c>
      <c r="F88" s="126">
        <v>5</v>
      </c>
      <c r="G88" s="126">
        <f t="shared" si="2"/>
        <v>243</v>
      </c>
      <c r="H88" s="126">
        <v>0</v>
      </c>
      <c r="I88" s="126">
        <f t="shared" si="3"/>
        <v>6</v>
      </c>
      <c r="J88" s="126">
        <v>0</v>
      </c>
      <c r="K88" s="127">
        <f t="shared" si="4"/>
        <v>22</v>
      </c>
    </row>
    <row r="89" spans="1:11" x14ac:dyDescent="0.2">
      <c r="A89" s="125">
        <v>44051</v>
      </c>
      <c r="B89" s="126"/>
      <c r="C89" s="126">
        <f t="shared" si="0"/>
        <v>2536</v>
      </c>
      <c r="D89" s="126"/>
      <c r="E89" s="126">
        <f t="shared" si="1"/>
        <v>1642</v>
      </c>
      <c r="F89" s="126"/>
      <c r="G89" s="126">
        <f t="shared" si="2"/>
        <v>243</v>
      </c>
      <c r="H89" s="126"/>
      <c r="I89" s="126">
        <f t="shared" si="3"/>
        <v>6</v>
      </c>
      <c r="J89" s="126"/>
      <c r="K89" s="127">
        <f t="shared" si="4"/>
        <v>22</v>
      </c>
    </row>
    <row r="90" spans="1:11" x14ac:dyDescent="0.2">
      <c r="A90" s="125">
        <v>44052</v>
      </c>
      <c r="B90" s="126"/>
      <c r="C90" s="126">
        <f t="shared" si="0"/>
        <v>2536</v>
      </c>
      <c r="D90" s="126"/>
      <c r="E90" s="126">
        <f t="shared" si="1"/>
        <v>1642</v>
      </c>
      <c r="F90" s="126"/>
      <c r="G90" s="126">
        <f t="shared" si="2"/>
        <v>243</v>
      </c>
      <c r="H90" s="126"/>
      <c r="I90" s="126">
        <f t="shared" si="3"/>
        <v>6</v>
      </c>
      <c r="J90" s="126"/>
      <c r="K90" s="127">
        <f t="shared" si="4"/>
        <v>22</v>
      </c>
    </row>
    <row r="91" spans="1:11" x14ac:dyDescent="0.2">
      <c r="A91" s="125">
        <v>44053</v>
      </c>
      <c r="B91" s="126">
        <v>320</v>
      </c>
      <c r="C91" s="126">
        <f t="shared" si="0"/>
        <v>2856</v>
      </c>
      <c r="D91" s="126">
        <v>85</v>
      </c>
      <c r="E91" s="126">
        <f t="shared" si="1"/>
        <v>1727</v>
      </c>
      <c r="F91" s="126">
        <v>40</v>
      </c>
      <c r="G91" s="126">
        <f t="shared" si="2"/>
        <v>283</v>
      </c>
      <c r="H91" s="126">
        <v>0</v>
      </c>
      <c r="I91" s="126">
        <f t="shared" si="3"/>
        <v>6</v>
      </c>
      <c r="J91" s="126">
        <v>0</v>
      </c>
      <c r="K91" s="127">
        <f t="shared" si="4"/>
        <v>22</v>
      </c>
    </row>
    <row r="92" spans="1:11" x14ac:dyDescent="0.2">
      <c r="A92" s="125">
        <v>44054</v>
      </c>
      <c r="B92" s="126">
        <v>88</v>
      </c>
      <c r="C92" s="126">
        <f t="shared" si="0"/>
        <v>2944</v>
      </c>
      <c r="D92" s="126">
        <v>17</v>
      </c>
      <c r="E92" s="126">
        <f t="shared" si="1"/>
        <v>1744</v>
      </c>
      <c r="F92" s="126">
        <v>12</v>
      </c>
      <c r="G92" s="126">
        <f t="shared" si="2"/>
        <v>295</v>
      </c>
      <c r="H92" s="126">
        <v>0</v>
      </c>
      <c r="I92" s="126">
        <f t="shared" si="3"/>
        <v>6</v>
      </c>
      <c r="J92" s="126">
        <v>1</v>
      </c>
      <c r="K92" s="127">
        <f t="shared" si="4"/>
        <v>23</v>
      </c>
    </row>
    <row r="93" spans="1:11" x14ac:dyDescent="0.2">
      <c r="A93" s="125">
        <v>44055</v>
      </c>
      <c r="B93" s="126">
        <v>16</v>
      </c>
      <c r="C93" s="126">
        <f t="shared" si="0"/>
        <v>2960</v>
      </c>
      <c r="D93" s="126">
        <v>11</v>
      </c>
      <c r="E93" s="126">
        <f t="shared" si="1"/>
        <v>1755</v>
      </c>
      <c r="F93" s="126">
        <v>2</v>
      </c>
      <c r="G93" s="126">
        <f t="shared" si="2"/>
        <v>297</v>
      </c>
      <c r="H93" s="126">
        <v>0</v>
      </c>
      <c r="I93" s="126">
        <f t="shared" si="3"/>
        <v>6</v>
      </c>
      <c r="J93" s="126">
        <v>2</v>
      </c>
      <c r="K93" s="127">
        <f t="shared" si="4"/>
        <v>25</v>
      </c>
    </row>
    <row r="94" spans="1:11" x14ac:dyDescent="0.2">
      <c r="A94" s="125">
        <v>44056</v>
      </c>
      <c r="B94" s="126">
        <v>77</v>
      </c>
      <c r="C94" s="126">
        <f t="shared" si="0"/>
        <v>3037</v>
      </c>
      <c r="D94" s="126">
        <v>9</v>
      </c>
      <c r="E94" s="126">
        <f t="shared" si="1"/>
        <v>1764</v>
      </c>
      <c r="F94" s="126">
        <v>4</v>
      </c>
      <c r="G94" s="126">
        <f t="shared" si="2"/>
        <v>301</v>
      </c>
      <c r="H94" s="126">
        <v>0</v>
      </c>
      <c r="I94" s="126">
        <f t="shared" si="3"/>
        <v>6</v>
      </c>
      <c r="J94" s="126">
        <v>0</v>
      </c>
      <c r="K94" s="127">
        <f t="shared" si="4"/>
        <v>25</v>
      </c>
    </row>
    <row r="95" spans="1:11" x14ac:dyDescent="0.2">
      <c r="A95" s="125">
        <v>44057</v>
      </c>
      <c r="B95" s="126">
        <v>69</v>
      </c>
      <c r="C95" s="126">
        <f t="shared" si="0"/>
        <v>3106</v>
      </c>
      <c r="D95" s="126">
        <v>32</v>
      </c>
      <c r="E95" s="126">
        <f t="shared" si="1"/>
        <v>1796</v>
      </c>
      <c r="F95" s="126">
        <v>2</v>
      </c>
      <c r="G95" s="126">
        <f t="shared" si="2"/>
        <v>303</v>
      </c>
      <c r="H95" s="126">
        <v>0</v>
      </c>
      <c r="I95" s="126">
        <f t="shared" si="3"/>
        <v>6</v>
      </c>
      <c r="J95" s="126">
        <v>2</v>
      </c>
      <c r="K95" s="127">
        <f t="shared" si="4"/>
        <v>27</v>
      </c>
    </row>
    <row r="96" spans="1:11" x14ac:dyDescent="0.2">
      <c r="A96" s="125">
        <v>44058</v>
      </c>
      <c r="B96" s="126"/>
      <c r="C96" s="126">
        <f t="shared" si="0"/>
        <v>3106</v>
      </c>
      <c r="D96" s="126"/>
      <c r="E96" s="126">
        <f t="shared" si="1"/>
        <v>1796</v>
      </c>
      <c r="F96" s="126"/>
      <c r="G96" s="126">
        <f t="shared" si="2"/>
        <v>303</v>
      </c>
      <c r="H96" s="126"/>
      <c r="I96" s="126">
        <f t="shared" si="3"/>
        <v>6</v>
      </c>
      <c r="J96" s="126"/>
      <c r="K96" s="127">
        <f t="shared" si="4"/>
        <v>27</v>
      </c>
    </row>
    <row r="97" spans="1:11" x14ac:dyDescent="0.2">
      <c r="A97" s="125">
        <v>44059</v>
      </c>
      <c r="B97" s="126"/>
      <c r="C97" s="126">
        <f t="shared" si="0"/>
        <v>3106</v>
      </c>
      <c r="D97" s="126"/>
      <c r="E97" s="126">
        <f t="shared" si="1"/>
        <v>1796</v>
      </c>
      <c r="F97" s="126"/>
      <c r="G97" s="126">
        <f t="shared" si="2"/>
        <v>303</v>
      </c>
      <c r="H97" s="126"/>
      <c r="I97" s="126">
        <f t="shared" si="3"/>
        <v>6</v>
      </c>
      <c r="J97" s="126"/>
      <c r="K97" s="127">
        <f t="shared" si="4"/>
        <v>27</v>
      </c>
    </row>
    <row r="98" spans="1:11" x14ac:dyDescent="0.2">
      <c r="A98" s="125">
        <v>44060</v>
      </c>
      <c r="B98" s="126">
        <v>252</v>
      </c>
      <c r="C98" s="126">
        <f t="shared" si="0"/>
        <v>3358</v>
      </c>
      <c r="D98" s="126">
        <v>84</v>
      </c>
      <c r="E98" s="126">
        <f t="shared" si="1"/>
        <v>1880</v>
      </c>
      <c r="F98" s="126">
        <v>31</v>
      </c>
      <c r="G98" s="126">
        <f t="shared" si="2"/>
        <v>334</v>
      </c>
      <c r="H98" s="126">
        <v>1</v>
      </c>
      <c r="I98" s="126">
        <f>I97+H98</f>
        <v>7</v>
      </c>
      <c r="J98" s="126">
        <v>0</v>
      </c>
      <c r="K98" s="127">
        <f t="shared" si="4"/>
        <v>27</v>
      </c>
    </row>
    <row r="99" spans="1:11" x14ac:dyDescent="0.2">
      <c r="A99" s="125">
        <v>44061</v>
      </c>
      <c r="B99" s="126">
        <v>89</v>
      </c>
      <c r="C99" s="126">
        <f t="shared" si="0"/>
        <v>3447</v>
      </c>
      <c r="D99" s="126">
        <v>22</v>
      </c>
      <c r="E99" s="126">
        <f t="shared" si="1"/>
        <v>1902</v>
      </c>
      <c r="F99" s="126">
        <v>7</v>
      </c>
      <c r="G99" s="126">
        <f t="shared" si="2"/>
        <v>341</v>
      </c>
      <c r="H99" s="126">
        <v>0</v>
      </c>
      <c r="I99" s="126">
        <f>I98+H99</f>
        <v>7</v>
      </c>
      <c r="J99" s="126">
        <v>0</v>
      </c>
      <c r="K99" s="127">
        <f t="shared" si="4"/>
        <v>27</v>
      </c>
    </row>
    <row r="100" spans="1:11" x14ac:dyDescent="0.2">
      <c r="A100" s="125">
        <v>44062</v>
      </c>
      <c r="B100" s="126">
        <v>50</v>
      </c>
      <c r="C100" s="126">
        <f t="shared" si="0"/>
        <v>3497</v>
      </c>
      <c r="D100" s="126">
        <v>25</v>
      </c>
      <c r="E100" s="126">
        <f t="shared" si="1"/>
        <v>1927</v>
      </c>
      <c r="F100" s="126">
        <v>2</v>
      </c>
      <c r="G100" s="126">
        <f t="shared" si="2"/>
        <v>343</v>
      </c>
      <c r="H100" s="126">
        <v>0</v>
      </c>
      <c r="I100" s="126">
        <f>I99+H100</f>
        <v>7</v>
      </c>
      <c r="J100" s="126">
        <v>0</v>
      </c>
      <c r="K100" s="127">
        <f t="shared" si="4"/>
        <v>27</v>
      </c>
    </row>
    <row r="101" spans="1:11" x14ac:dyDescent="0.2">
      <c r="A101" s="125">
        <v>44063</v>
      </c>
      <c r="B101" s="126">
        <v>29</v>
      </c>
      <c r="C101" s="126">
        <f t="shared" si="0"/>
        <v>3526</v>
      </c>
      <c r="D101" s="126">
        <v>16</v>
      </c>
      <c r="E101" s="126">
        <f t="shared" si="1"/>
        <v>1943</v>
      </c>
      <c r="F101" s="126">
        <v>5</v>
      </c>
      <c r="G101" s="126">
        <f t="shared" si="2"/>
        <v>348</v>
      </c>
      <c r="H101" s="126">
        <v>0</v>
      </c>
      <c r="I101" s="126">
        <f>I100+H101</f>
        <v>7</v>
      </c>
      <c r="J101" s="126">
        <v>0</v>
      </c>
      <c r="K101" s="127">
        <f t="shared" si="4"/>
        <v>27</v>
      </c>
    </row>
    <row r="102" spans="1:11" x14ac:dyDescent="0.2">
      <c r="A102" s="125">
        <v>44064</v>
      </c>
      <c r="B102" s="126">
        <v>72</v>
      </c>
      <c r="C102" s="126">
        <f t="shared" si="0"/>
        <v>3598</v>
      </c>
      <c r="D102" s="126">
        <v>15</v>
      </c>
      <c r="E102" s="126">
        <f t="shared" si="1"/>
        <v>1958</v>
      </c>
      <c r="F102" s="126">
        <v>4</v>
      </c>
      <c r="G102" s="126">
        <f t="shared" si="2"/>
        <v>352</v>
      </c>
      <c r="H102" s="126">
        <v>0</v>
      </c>
      <c r="I102" s="126">
        <f>I101+H102</f>
        <v>7</v>
      </c>
      <c r="J102" s="126">
        <v>0</v>
      </c>
      <c r="K102" s="127">
        <f t="shared" si="4"/>
        <v>27</v>
      </c>
    </row>
    <row r="103" spans="1:11" x14ac:dyDescent="0.2">
      <c r="A103" s="125">
        <v>44065</v>
      </c>
      <c r="B103" s="126"/>
      <c r="C103" s="126">
        <f t="shared" si="0"/>
        <v>3598</v>
      </c>
      <c r="D103" s="126"/>
      <c r="E103" s="126">
        <f t="shared" si="1"/>
        <v>1958</v>
      </c>
      <c r="F103" s="126"/>
      <c r="G103" s="126">
        <f t="shared" si="2"/>
        <v>352</v>
      </c>
      <c r="H103" s="126"/>
      <c r="I103" s="126">
        <f t="shared" ref="I103:I158" si="5">I102+H103</f>
        <v>7</v>
      </c>
      <c r="J103" s="126"/>
      <c r="K103" s="127">
        <f t="shared" si="4"/>
        <v>27</v>
      </c>
    </row>
    <row r="104" spans="1:11" x14ac:dyDescent="0.2">
      <c r="A104" s="125">
        <v>44066</v>
      </c>
      <c r="B104" s="126"/>
      <c r="C104" s="126">
        <f t="shared" si="0"/>
        <v>3598</v>
      </c>
      <c r="D104" s="126"/>
      <c r="E104" s="126">
        <f t="shared" si="1"/>
        <v>1958</v>
      </c>
      <c r="F104" s="126"/>
      <c r="G104" s="126">
        <f t="shared" si="2"/>
        <v>352</v>
      </c>
      <c r="H104" s="126"/>
      <c r="I104" s="126">
        <f t="shared" si="5"/>
        <v>7</v>
      </c>
      <c r="J104" s="126"/>
      <c r="K104" s="127">
        <f t="shared" si="4"/>
        <v>27</v>
      </c>
    </row>
    <row r="105" spans="1:11" x14ac:dyDescent="0.2">
      <c r="A105" s="125">
        <v>44067</v>
      </c>
      <c r="B105" s="126">
        <v>216</v>
      </c>
      <c r="C105" s="126">
        <f t="shared" si="0"/>
        <v>3814</v>
      </c>
      <c r="D105" s="126">
        <v>78</v>
      </c>
      <c r="E105" s="126">
        <f t="shared" si="1"/>
        <v>2036</v>
      </c>
      <c r="F105" s="126">
        <v>14</v>
      </c>
      <c r="G105" s="126">
        <f t="shared" si="2"/>
        <v>366</v>
      </c>
      <c r="H105" s="126">
        <v>0</v>
      </c>
      <c r="I105" s="126">
        <f t="shared" si="5"/>
        <v>7</v>
      </c>
      <c r="J105" s="126">
        <v>1</v>
      </c>
      <c r="K105" s="127">
        <f t="shared" si="4"/>
        <v>28</v>
      </c>
    </row>
    <row r="106" spans="1:11" x14ac:dyDescent="0.2">
      <c r="A106" s="125">
        <v>44068</v>
      </c>
      <c r="B106" s="126">
        <v>54</v>
      </c>
      <c r="C106" s="126">
        <f t="shared" si="0"/>
        <v>3868</v>
      </c>
      <c r="D106" s="126">
        <v>16</v>
      </c>
      <c r="E106" s="126">
        <f t="shared" si="1"/>
        <v>2052</v>
      </c>
      <c r="F106" s="126">
        <v>0</v>
      </c>
      <c r="G106" s="126">
        <f t="shared" si="2"/>
        <v>366</v>
      </c>
      <c r="H106" s="126">
        <v>0</v>
      </c>
      <c r="I106" s="126">
        <f t="shared" si="5"/>
        <v>7</v>
      </c>
      <c r="J106" s="126">
        <v>0</v>
      </c>
      <c r="K106" s="127">
        <f t="shared" si="4"/>
        <v>28</v>
      </c>
    </row>
    <row r="107" spans="1:11" x14ac:dyDescent="0.2">
      <c r="A107" s="125">
        <v>44069</v>
      </c>
      <c r="B107" s="126">
        <v>38</v>
      </c>
      <c r="C107" s="126">
        <f t="shared" si="0"/>
        <v>3906</v>
      </c>
      <c r="D107" s="126">
        <v>14</v>
      </c>
      <c r="E107" s="126">
        <f t="shared" si="1"/>
        <v>2066</v>
      </c>
      <c r="F107" s="126">
        <v>0</v>
      </c>
      <c r="G107" s="126">
        <f t="shared" si="2"/>
        <v>366</v>
      </c>
      <c r="H107" s="126">
        <v>0</v>
      </c>
      <c r="I107" s="126">
        <f t="shared" si="5"/>
        <v>7</v>
      </c>
      <c r="J107" s="126">
        <v>0</v>
      </c>
      <c r="K107" s="127">
        <f t="shared" si="4"/>
        <v>28</v>
      </c>
    </row>
    <row r="108" spans="1:11" x14ac:dyDescent="0.2">
      <c r="A108" s="125">
        <v>44070</v>
      </c>
      <c r="B108" s="126">
        <v>37</v>
      </c>
      <c r="C108" s="126">
        <f t="shared" si="0"/>
        <v>3943</v>
      </c>
      <c r="D108" s="126">
        <v>11</v>
      </c>
      <c r="E108" s="126">
        <f t="shared" si="1"/>
        <v>2077</v>
      </c>
      <c r="F108" s="126">
        <v>1</v>
      </c>
      <c r="G108" s="126">
        <f t="shared" si="2"/>
        <v>367</v>
      </c>
      <c r="H108" s="126">
        <v>1</v>
      </c>
      <c r="I108" s="126">
        <f t="shared" si="5"/>
        <v>8</v>
      </c>
      <c r="J108" s="126">
        <v>0</v>
      </c>
      <c r="K108" s="127">
        <f t="shared" si="4"/>
        <v>28</v>
      </c>
    </row>
    <row r="109" spans="1:11" x14ac:dyDescent="0.2">
      <c r="A109" s="125">
        <v>44071</v>
      </c>
      <c r="B109" s="126">
        <v>60</v>
      </c>
      <c r="C109" s="126">
        <f t="shared" si="0"/>
        <v>4003</v>
      </c>
      <c r="D109" s="126">
        <v>15</v>
      </c>
      <c r="E109" s="126">
        <f t="shared" si="1"/>
        <v>2092</v>
      </c>
      <c r="F109" s="126">
        <v>3</v>
      </c>
      <c r="G109" s="126">
        <f t="shared" si="2"/>
        <v>370</v>
      </c>
      <c r="H109" s="126">
        <v>0</v>
      </c>
      <c r="I109" s="126">
        <f t="shared" si="5"/>
        <v>8</v>
      </c>
      <c r="J109" s="126">
        <v>0</v>
      </c>
      <c r="K109" s="127">
        <f t="shared" si="4"/>
        <v>28</v>
      </c>
    </row>
    <row r="110" spans="1:11" x14ac:dyDescent="0.2">
      <c r="A110" s="125">
        <v>44072</v>
      </c>
      <c r="B110" s="126"/>
      <c r="C110" s="126">
        <f t="shared" si="0"/>
        <v>4003</v>
      </c>
      <c r="D110" s="126"/>
      <c r="E110" s="126">
        <f t="shared" si="1"/>
        <v>2092</v>
      </c>
      <c r="F110" s="126"/>
      <c r="G110" s="126">
        <f t="shared" si="2"/>
        <v>370</v>
      </c>
      <c r="H110" s="126"/>
      <c r="I110" s="126">
        <f t="shared" si="5"/>
        <v>8</v>
      </c>
      <c r="J110" s="126"/>
      <c r="K110" s="127">
        <f t="shared" si="4"/>
        <v>28</v>
      </c>
    </row>
    <row r="111" spans="1:11" x14ac:dyDescent="0.2">
      <c r="A111" s="125">
        <v>44073</v>
      </c>
      <c r="B111" s="126"/>
      <c r="C111" s="126">
        <f t="shared" si="0"/>
        <v>4003</v>
      </c>
      <c r="D111" s="126"/>
      <c r="E111" s="126">
        <f t="shared" si="1"/>
        <v>2092</v>
      </c>
      <c r="F111" s="126"/>
      <c r="G111" s="126">
        <f t="shared" si="2"/>
        <v>370</v>
      </c>
      <c r="H111" s="126"/>
      <c r="I111" s="126">
        <f t="shared" si="5"/>
        <v>8</v>
      </c>
      <c r="J111" s="126"/>
      <c r="K111" s="127">
        <f t="shared" si="4"/>
        <v>28</v>
      </c>
    </row>
    <row r="112" spans="1:11" x14ac:dyDescent="0.2">
      <c r="A112" s="125">
        <v>44074</v>
      </c>
      <c r="B112" s="126">
        <v>169</v>
      </c>
      <c r="C112" s="126">
        <f t="shared" si="0"/>
        <v>4172</v>
      </c>
      <c r="D112" s="126">
        <v>44</v>
      </c>
      <c r="E112" s="126">
        <f t="shared" si="1"/>
        <v>2136</v>
      </c>
      <c r="F112" s="126">
        <v>12</v>
      </c>
      <c r="G112" s="126">
        <f t="shared" si="2"/>
        <v>382</v>
      </c>
      <c r="H112" s="126">
        <v>2</v>
      </c>
      <c r="I112" s="126">
        <f t="shared" si="5"/>
        <v>10</v>
      </c>
      <c r="J112" s="126">
        <v>1</v>
      </c>
      <c r="K112" s="127">
        <f t="shared" si="4"/>
        <v>29</v>
      </c>
    </row>
    <row r="113" spans="1:11" x14ac:dyDescent="0.2">
      <c r="A113" s="125">
        <v>44075</v>
      </c>
      <c r="B113" s="126">
        <v>37</v>
      </c>
      <c r="C113" s="126">
        <f t="shared" si="0"/>
        <v>4209</v>
      </c>
      <c r="D113" s="126">
        <v>13</v>
      </c>
      <c r="E113" s="126">
        <f t="shared" si="1"/>
        <v>2149</v>
      </c>
      <c r="F113" s="126">
        <v>4</v>
      </c>
      <c r="G113" s="126">
        <f t="shared" si="2"/>
        <v>386</v>
      </c>
      <c r="H113" s="126">
        <v>0</v>
      </c>
      <c r="I113" s="126">
        <f t="shared" si="5"/>
        <v>10</v>
      </c>
      <c r="J113" s="126">
        <v>0</v>
      </c>
      <c r="K113" s="127">
        <f t="shared" si="4"/>
        <v>29</v>
      </c>
    </row>
    <row r="114" spans="1:11" x14ac:dyDescent="0.2">
      <c r="A114" s="125">
        <v>44076</v>
      </c>
      <c r="B114" s="126">
        <v>36</v>
      </c>
      <c r="C114" s="126">
        <f t="shared" si="0"/>
        <v>4245</v>
      </c>
      <c r="D114" s="126">
        <v>10</v>
      </c>
      <c r="E114" s="126">
        <f t="shared" si="1"/>
        <v>2159</v>
      </c>
      <c r="F114" s="126">
        <v>3</v>
      </c>
      <c r="G114" s="126">
        <f t="shared" si="2"/>
        <v>389</v>
      </c>
      <c r="H114" s="126">
        <v>1</v>
      </c>
      <c r="I114" s="126">
        <f t="shared" si="5"/>
        <v>11</v>
      </c>
      <c r="J114" s="126">
        <v>0</v>
      </c>
      <c r="K114" s="127">
        <f t="shared" si="4"/>
        <v>29</v>
      </c>
    </row>
    <row r="115" spans="1:11" x14ac:dyDescent="0.2">
      <c r="A115" s="125">
        <v>44077</v>
      </c>
      <c r="B115" s="126">
        <v>41</v>
      </c>
      <c r="C115" s="126">
        <f t="shared" si="0"/>
        <v>4286</v>
      </c>
      <c r="D115" s="126">
        <v>11</v>
      </c>
      <c r="E115" s="126">
        <f t="shared" si="1"/>
        <v>2170</v>
      </c>
      <c r="F115" s="126">
        <v>0</v>
      </c>
      <c r="G115" s="126">
        <f t="shared" si="2"/>
        <v>389</v>
      </c>
      <c r="H115" s="126">
        <v>0</v>
      </c>
      <c r="I115" s="126">
        <f t="shared" si="5"/>
        <v>11</v>
      </c>
      <c r="J115" s="126">
        <v>0</v>
      </c>
      <c r="K115" s="127">
        <f t="shared" si="4"/>
        <v>29</v>
      </c>
    </row>
    <row r="116" spans="1:11" x14ac:dyDescent="0.2">
      <c r="A116" s="125">
        <v>44078</v>
      </c>
      <c r="B116" s="126">
        <v>43</v>
      </c>
      <c r="C116" s="126">
        <f t="shared" si="0"/>
        <v>4329</v>
      </c>
      <c r="D116" s="126">
        <v>4</v>
      </c>
      <c r="E116" s="126">
        <f t="shared" si="1"/>
        <v>2174</v>
      </c>
      <c r="F116" s="126">
        <v>1</v>
      </c>
      <c r="G116" s="126">
        <f t="shared" si="2"/>
        <v>390</v>
      </c>
      <c r="H116" s="126">
        <v>0</v>
      </c>
      <c r="I116" s="126">
        <f t="shared" si="5"/>
        <v>11</v>
      </c>
      <c r="J116" s="126">
        <v>0</v>
      </c>
      <c r="K116" s="127">
        <f t="shared" si="4"/>
        <v>29</v>
      </c>
    </row>
    <row r="117" spans="1:11" x14ac:dyDescent="0.2">
      <c r="A117" s="125">
        <v>44079</v>
      </c>
      <c r="B117" s="126"/>
      <c r="C117" s="126">
        <f t="shared" si="0"/>
        <v>4329</v>
      </c>
      <c r="D117" s="126"/>
      <c r="E117" s="126">
        <f t="shared" si="1"/>
        <v>2174</v>
      </c>
      <c r="F117" s="126"/>
      <c r="G117" s="126">
        <f t="shared" si="2"/>
        <v>390</v>
      </c>
      <c r="H117" s="126"/>
      <c r="I117" s="126">
        <f t="shared" si="5"/>
        <v>11</v>
      </c>
      <c r="J117" s="126"/>
      <c r="K117" s="127">
        <f t="shared" si="4"/>
        <v>29</v>
      </c>
    </row>
    <row r="118" spans="1:11" x14ac:dyDescent="0.2">
      <c r="A118" s="125">
        <v>44080</v>
      </c>
      <c r="B118" s="126"/>
      <c r="C118" s="126">
        <f t="shared" si="0"/>
        <v>4329</v>
      </c>
      <c r="D118" s="126"/>
      <c r="E118" s="126">
        <f t="shared" si="1"/>
        <v>2174</v>
      </c>
      <c r="F118" s="126"/>
      <c r="G118" s="126">
        <f t="shared" si="2"/>
        <v>390</v>
      </c>
      <c r="H118" s="126"/>
      <c r="I118" s="126">
        <f t="shared" si="5"/>
        <v>11</v>
      </c>
      <c r="J118" s="126"/>
      <c r="K118" s="127">
        <f t="shared" si="4"/>
        <v>29</v>
      </c>
    </row>
    <row r="119" spans="1:11" x14ac:dyDescent="0.2">
      <c r="A119" s="125">
        <v>44081</v>
      </c>
      <c r="B119" s="126">
        <v>132</v>
      </c>
      <c r="C119" s="126">
        <f t="shared" si="0"/>
        <v>4461</v>
      </c>
      <c r="D119" s="126">
        <v>33</v>
      </c>
      <c r="E119" s="126">
        <f t="shared" si="1"/>
        <v>2207</v>
      </c>
      <c r="F119" s="126">
        <v>4</v>
      </c>
      <c r="G119" s="126">
        <f t="shared" si="2"/>
        <v>394</v>
      </c>
      <c r="H119" s="126">
        <v>0</v>
      </c>
      <c r="I119" s="126">
        <f t="shared" si="5"/>
        <v>11</v>
      </c>
      <c r="J119" s="126">
        <v>0</v>
      </c>
      <c r="K119" s="127">
        <f t="shared" si="4"/>
        <v>29</v>
      </c>
    </row>
    <row r="120" spans="1:11" x14ac:dyDescent="0.2">
      <c r="A120" s="125">
        <v>44082</v>
      </c>
      <c r="B120" s="126">
        <v>41</v>
      </c>
      <c r="C120" s="126">
        <f t="shared" si="0"/>
        <v>4502</v>
      </c>
      <c r="D120" s="126">
        <v>7</v>
      </c>
      <c r="E120" s="126">
        <f t="shared" si="1"/>
        <v>2214</v>
      </c>
      <c r="F120" s="126">
        <v>7</v>
      </c>
      <c r="G120" s="126">
        <f t="shared" si="2"/>
        <v>401</v>
      </c>
      <c r="H120" s="126">
        <v>0</v>
      </c>
      <c r="I120" s="126">
        <f t="shared" si="5"/>
        <v>11</v>
      </c>
      <c r="J120" s="126">
        <v>0</v>
      </c>
      <c r="K120" s="127">
        <f t="shared" si="4"/>
        <v>29</v>
      </c>
    </row>
    <row r="121" spans="1:11" x14ac:dyDescent="0.2">
      <c r="A121" s="125">
        <v>44083</v>
      </c>
      <c r="B121" s="126">
        <v>44</v>
      </c>
      <c r="C121" s="126">
        <f t="shared" si="0"/>
        <v>4546</v>
      </c>
      <c r="D121" s="126">
        <v>6</v>
      </c>
      <c r="E121" s="126">
        <f t="shared" si="1"/>
        <v>2220</v>
      </c>
      <c r="F121" s="126">
        <v>3</v>
      </c>
      <c r="G121" s="126">
        <f t="shared" si="2"/>
        <v>404</v>
      </c>
      <c r="H121" s="126">
        <v>0</v>
      </c>
      <c r="I121" s="126">
        <f t="shared" si="5"/>
        <v>11</v>
      </c>
      <c r="J121" s="126">
        <v>0</v>
      </c>
      <c r="K121" s="127">
        <f t="shared" si="4"/>
        <v>29</v>
      </c>
    </row>
    <row r="122" spans="1:11" x14ac:dyDescent="0.2">
      <c r="A122" s="125">
        <v>44084</v>
      </c>
      <c r="B122" s="126">
        <v>24</v>
      </c>
      <c r="C122" s="126">
        <f t="shared" si="0"/>
        <v>4570</v>
      </c>
      <c r="D122" s="126">
        <v>12</v>
      </c>
      <c r="E122" s="126">
        <f t="shared" si="1"/>
        <v>2232</v>
      </c>
      <c r="F122" s="126">
        <v>0</v>
      </c>
      <c r="G122" s="126">
        <f t="shared" si="2"/>
        <v>404</v>
      </c>
      <c r="H122" s="126">
        <v>0</v>
      </c>
      <c r="I122" s="126">
        <f t="shared" si="5"/>
        <v>11</v>
      </c>
      <c r="J122" s="126">
        <v>0</v>
      </c>
      <c r="K122" s="127">
        <f t="shared" si="4"/>
        <v>29</v>
      </c>
    </row>
    <row r="123" spans="1:11" x14ac:dyDescent="0.2">
      <c r="A123" s="125">
        <v>44085</v>
      </c>
      <c r="B123" s="126">
        <v>41</v>
      </c>
      <c r="C123" s="126">
        <f t="shared" si="0"/>
        <v>4611</v>
      </c>
      <c r="D123" s="126">
        <v>9</v>
      </c>
      <c r="E123" s="126">
        <f t="shared" si="1"/>
        <v>2241</v>
      </c>
      <c r="F123" s="126">
        <v>1</v>
      </c>
      <c r="G123" s="126">
        <f t="shared" si="2"/>
        <v>405</v>
      </c>
      <c r="H123" s="126">
        <v>2</v>
      </c>
      <c r="I123" s="126">
        <f t="shared" si="5"/>
        <v>13</v>
      </c>
      <c r="J123" s="126">
        <v>0</v>
      </c>
      <c r="K123" s="127">
        <f t="shared" si="4"/>
        <v>29</v>
      </c>
    </row>
    <row r="124" spans="1:11" x14ac:dyDescent="0.2">
      <c r="A124" s="125">
        <v>44086</v>
      </c>
      <c r="B124" s="126"/>
      <c r="C124" s="126">
        <f t="shared" si="0"/>
        <v>4611</v>
      </c>
      <c r="D124" s="126"/>
      <c r="E124" s="126">
        <f t="shared" si="1"/>
        <v>2241</v>
      </c>
      <c r="F124" s="126"/>
      <c r="G124" s="126">
        <f t="shared" si="2"/>
        <v>405</v>
      </c>
      <c r="H124" s="126"/>
      <c r="I124" s="126">
        <f t="shared" si="5"/>
        <v>13</v>
      </c>
      <c r="J124" s="126"/>
      <c r="K124" s="127">
        <f t="shared" si="4"/>
        <v>29</v>
      </c>
    </row>
    <row r="125" spans="1:11" x14ac:dyDescent="0.2">
      <c r="A125" s="125">
        <v>44087</v>
      </c>
      <c r="B125" s="126"/>
      <c r="C125" s="126">
        <f t="shared" si="0"/>
        <v>4611</v>
      </c>
      <c r="D125" s="126"/>
      <c r="E125" s="126">
        <f t="shared" si="1"/>
        <v>2241</v>
      </c>
      <c r="F125" s="126"/>
      <c r="G125" s="126">
        <f t="shared" si="2"/>
        <v>405</v>
      </c>
      <c r="H125" s="126"/>
      <c r="I125" s="126">
        <f t="shared" si="5"/>
        <v>13</v>
      </c>
      <c r="J125" s="126"/>
      <c r="K125" s="127">
        <f t="shared" si="4"/>
        <v>29</v>
      </c>
    </row>
    <row r="126" spans="1:11" x14ac:dyDescent="0.2">
      <c r="A126" s="125">
        <v>44088</v>
      </c>
      <c r="B126" s="126">
        <v>187</v>
      </c>
      <c r="C126" s="126">
        <f t="shared" si="0"/>
        <v>4798</v>
      </c>
      <c r="D126" s="126">
        <v>51</v>
      </c>
      <c r="E126" s="126">
        <f t="shared" si="1"/>
        <v>2292</v>
      </c>
      <c r="F126" s="126">
        <v>10</v>
      </c>
      <c r="G126" s="126">
        <f t="shared" si="2"/>
        <v>415</v>
      </c>
      <c r="H126" s="126">
        <v>3</v>
      </c>
      <c r="I126" s="126">
        <f t="shared" si="5"/>
        <v>16</v>
      </c>
      <c r="J126" s="126">
        <v>0</v>
      </c>
      <c r="K126" s="127">
        <f t="shared" si="4"/>
        <v>29</v>
      </c>
    </row>
    <row r="127" spans="1:11" x14ac:dyDescent="0.2">
      <c r="A127" s="125">
        <v>44089</v>
      </c>
      <c r="B127" s="126">
        <v>40</v>
      </c>
      <c r="C127" s="126">
        <f t="shared" si="0"/>
        <v>4838</v>
      </c>
      <c r="D127" s="126">
        <v>20</v>
      </c>
      <c r="E127" s="126">
        <f t="shared" si="1"/>
        <v>2312</v>
      </c>
      <c r="F127" s="126">
        <v>6</v>
      </c>
      <c r="G127" s="126">
        <f t="shared" si="2"/>
        <v>421</v>
      </c>
      <c r="H127" s="126">
        <v>0</v>
      </c>
      <c r="I127" s="126">
        <f t="shared" si="5"/>
        <v>16</v>
      </c>
      <c r="J127" s="126">
        <v>0</v>
      </c>
      <c r="K127" s="127">
        <f t="shared" si="4"/>
        <v>29</v>
      </c>
    </row>
    <row r="128" spans="1:11" x14ac:dyDescent="0.2">
      <c r="A128" s="125">
        <v>44090</v>
      </c>
      <c r="B128" s="126">
        <v>50</v>
      </c>
      <c r="C128" s="126">
        <f t="shared" si="0"/>
        <v>4888</v>
      </c>
      <c r="D128" s="126">
        <v>9</v>
      </c>
      <c r="E128" s="126">
        <f t="shared" si="1"/>
        <v>2321</v>
      </c>
      <c r="F128" s="126">
        <v>4</v>
      </c>
      <c r="G128" s="126">
        <f t="shared" si="2"/>
        <v>425</v>
      </c>
      <c r="H128" s="126">
        <v>0</v>
      </c>
      <c r="I128" s="126">
        <f t="shared" si="5"/>
        <v>16</v>
      </c>
      <c r="J128" s="126">
        <v>0</v>
      </c>
      <c r="K128" s="127">
        <f t="shared" si="4"/>
        <v>29</v>
      </c>
    </row>
    <row r="129" spans="1:11" x14ac:dyDescent="0.2">
      <c r="A129" s="125">
        <v>44091</v>
      </c>
      <c r="B129" s="126">
        <v>33</v>
      </c>
      <c r="C129" s="126">
        <f t="shared" si="0"/>
        <v>4921</v>
      </c>
      <c r="D129" s="126">
        <v>22</v>
      </c>
      <c r="E129" s="126">
        <f t="shared" si="1"/>
        <v>2343</v>
      </c>
      <c r="F129" s="126">
        <v>2</v>
      </c>
      <c r="G129" s="126">
        <f t="shared" si="2"/>
        <v>427</v>
      </c>
      <c r="H129" s="126">
        <v>5</v>
      </c>
      <c r="I129" s="126">
        <f t="shared" si="5"/>
        <v>21</v>
      </c>
      <c r="J129" s="126">
        <v>0</v>
      </c>
      <c r="K129" s="127">
        <f t="shared" si="4"/>
        <v>29</v>
      </c>
    </row>
    <row r="130" spans="1:11" x14ac:dyDescent="0.2">
      <c r="A130" s="125">
        <v>44092</v>
      </c>
      <c r="B130" s="126">
        <v>57</v>
      </c>
      <c r="C130" s="126">
        <f t="shared" si="0"/>
        <v>4978</v>
      </c>
      <c r="D130" s="126">
        <v>22</v>
      </c>
      <c r="E130" s="126">
        <f t="shared" si="1"/>
        <v>2365</v>
      </c>
      <c r="F130" s="126">
        <v>4</v>
      </c>
      <c r="G130" s="126">
        <f t="shared" si="2"/>
        <v>431</v>
      </c>
      <c r="H130" s="126">
        <v>0</v>
      </c>
      <c r="I130" s="126">
        <f t="shared" si="5"/>
        <v>21</v>
      </c>
      <c r="J130" s="126">
        <v>0</v>
      </c>
      <c r="K130" s="127">
        <f t="shared" si="4"/>
        <v>29</v>
      </c>
    </row>
    <row r="131" spans="1:11" x14ac:dyDescent="0.2">
      <c r="A131" s="125">
        <v>44093</v>
      </c>
      <c r="B131" s="126"/>
      <c r="C131" s="126">
        <f t="shared" si="0"/>
        <v>4978</v>
      </c>
      <c r="D131" s="126"/>
      <c r="E131" s="126">
        <f t="shared" si="1"/>
        <v>2365</v>
      </c>
      <c r="F131" s="126"/>
      <c r="G131" s="126">
        <f t="shared" si="2"/>
        <v>431</v>
      </c>
      <c r="H131" s="126"/>
      <c r="I131" s="126">
        <f t="shared" si="5"/>
        <v>21</v>
      </c>
      <c r="J131" s="126"/>
      <c r="K131" s="127">
        <f t="shared" si="4"/>
        <v>29</v>
      </c>
    </row>
    <row r="132" spans="1:11" x14ac:dyDescent="0.2">
      <c r="A132" s="125">
        <v>44094</v>
      </c>
      <c r="B132" s="126"/>
      <c r="C132" s="126">
        <f t="shared" si="0"/>
        <v>4978</v>
      </c>
      <c r="D132" s="126"/>
      <c r="E132" s="126">
        <f t="shared" si="1"/>
        <v>2365</v>
      </c>
      <c r="F132" s="126"/>
      <c r="G132" s="126">
        <f t="shared" si="2"/>
        <v>431</v>
      </c>
      <c r="H132" s="126"/>
      <c r="I132" s="126">
        <f t="shared" si="5"/>
        <v>21</v>
      </c>
      <c r="J132" s="126"/>
      <c r="K132" s="127">
        <f t="shared" si="4"/>
        <v>29</v>
      </c>
    </row>
    <row r="133" spans="1:11" x14ac:dyDescent="0.2">
      <c r="A133" s="125">
        <v>44095</v>
      </c>
      <c r="B133" s="126">
        <v>219</v>
      </c>
      <c r="C133" s="126">
        <f>SUM(C132,B133)</f>
        <v>5197</v>
      </c>
      <c r="D133" s="126">
        <v>148</v>
      </c>
      <c r="E133" s="126">
        <f t="shared" ref="E133:E158" si="6">SUM(E132,D133)</f>
        <v>2513</v>
      </c>
      <c r="F133" s="126">
        <v>28</v>
      </c>
      <c r="G133" s="126">
        <f t="shared" ref="G133:G158" si="7">SUM(G132,F133)</f>
        <v>459</v>
      </c>
      <c r="H133" s="126">
        <v>3</v>
      </c>
      <c r="I133" s="126">
        <f t="shared" si="5"/>
        <v>24</v>
      </c>
      <c r="J133" s="126">
        <v>0</v>
      </c>
      <c r="K133" s="127">
        <f t="shared" ref="K133:K158" si="8">SUM(K132,J133)</f>
        <v>29</v>
      </c>
    </row>
    <row r="134" spans="1:11" x14ac:dyDescent="0.2">
      <c r="A134" s="125">
        <v>44096</v>
      </c>
      <c r="B134" s="126">
        <v>43</v>
      </c>
      <c r="C134" s="126">
        <f>SUM(C133,B134)</f>
        <v>5240</v>
      </c>
      <c r="D134" s="126">
        <v>9</v>
      </c>
      <c r="E134" s="126">
        <f t="shared" si="6"/>
        <v>2522</v>
      </c>
      <c r="F134" s="126">
        <v>4</v>
      </c>
      <c r="G134" s="126">
        <f t="shared" si="7"/>
        <v>463</v>
      </c>
      <c r="H134" s="126">
        <v>2</v>
      </c>
      <c r="I134" s="126">
        <f t="shared" si="5"/>
        <v>26</v>
      </c>
      <c r="J134" s="126">
        <v>0</v>
      </c>
      <c r="K134" s="127">
        <f t="shared" si="8"/>
        <v>29</v>
      </c>
    </row>
    <row r="135" spans="1:11" x14ac:dyDescent="0.2">
      <c r="A135" s="125">
        <v>44097</v>
      </c>
      <c r="B135" s="126">
        <v>23</v>
      </c>
      <c r="C135" s="126">
        <f>SUM(C134,B135)</f>
        <v>5263</v>
      </c>
      <c r="D135" s="126">
        <v>25</v>
      </c>
      <c r="E135" s="126">
        <f t="shared" si="6"/>
        <v>2547</v>
      </c>
      <c r="F135" s="126">
        <v>1</v>
      </c>
      <c r="G135" s="126">
        <f t="shared" si="7"/>
        <v>464</v>
      </c>
      <c r="H135" s="126">
        <v>4</v>
      </c>
      <c r="I135" s="126">
        <f t="shared" si="5"/>
        <v>30</v>
      </c>
      <c r="J135" s="126">
        <v>0</v>
      </c>
      <c r="K135" s="127">
        <f t="shared" si="8"/>
        <v>29</v>
      </c>
    </row>
    <row r="136" spans="1:11" x14ac:dyDescent="0.2">
      <c r="A136" s="125">
        <v>44098</v>
      </c>
      <c r="B136" s="128">
        <v>36</v>
      </c>
      <c r="C136" s="126">
        <f>SUM(C135,B136)</f>
        <v>5299</v>
      </c>
      <c r="D136" s="128">
        <v>24</v>
      </c>
      <c r="E136" s="126">
        <f t="shared" si="6"/>
        <v>2571</v>
      </c>
      <c r="F136" s="128">
        <v>0</v>
      </c>
      <c r="G136" s="126">
        <f t="shared" si="7"/>
        <v>464</v>
      </c>
      <c r="H136" s="128">
        <v>2</v>
      </c>
      <c r="I136" s="126">
        <f t="shared" si="5"/>
        <v>32</v>
      </c>
      <c r="J136" s="128">
        <v>0</v>
      </c>
      <c r="K136" s="127">
        <f t="shared" si="8"/>
        <v>29</v>
      </c>
    </row>
    <row r="137" spans="1:11" x14ac:dyDescent="0.2">
      <c r="A137" s="125">
        <v>44099</v>
      </c>
      <c r="B137" s="128">
        <v>44</v>
      </c>
      <c r="C137" s="126">
        <f>SUM(C136,B137)</f>
        <v>5343</v>
      </c>
      <c r="D137" s="128">
        <v>22</v>
      </c>
      <c r="E137" s="126">
        <f t="shared" si="6"/>
        <v>2593</v>
      </c>
      <c r="F137" s="128">
        <v>10</v>
      </c>
      <c r="G137" s="126">
        <f t="shared" si="7"/>
        <v>474</v>
      </c>
      <c r="H137" s="128">
        <v>2</v>
      </c>
      <c r="I137" s="126">
        <f t="shared" si="5"/>
        <v>34</v>
      </c>
      <c r="J137" s="128">
        <v>0</v>
      </c>
      <c r="K137" s="127">
        <f t="shared" si="8"/>
        <v>29</v>
      </c>
    </row>
    <row r="138" spans="1:11" x14ac:dyDescent="0.2">
      <c r="A138" s="125">
        <v>44100</v>
      </c>
      <c r="B138" s="128"/>
      <c r="C138" s="126">
        <f t="shared" ref="C138:C158" si="9">SUM(C137,B138)</f>
        <v>5343</v>
      </c>
      <c r="D138" s="128"/>
      <c r="E138" s="126">
        <f t="shared" si="6"/>
        <v>2593</v>
      </c>
      <c r="F138" s="128"/>
      <c r="G138" s="126">
        <f t="shared" si="7"/>
        <v>474</v>
      </c>
      <c r="H138" s="128"/>
      <c r="I138" s="126">
        <f t="shared" si="5"/>
        <v>34</v>
      </c>
      <c r="J138" s="128"/>
      <c r="K138" s="127">
        <f t="shared" si="8"/>
        <v>29</v>
      </c>
    </row>
    <row r="139" spans="1:11" x14ac:dyDescent="0.2">
      <c r="A139" s="125">
        <v>44101</v>
      </c>
      <c r="B139" s="128"/>
      <c r="C139" s="126">
        <f t="shared" si="9"/>
        <v>5343</v>
      </c>
      <c r="D139" s="128"/>
      <c r="E139" s="126">
        <f t="shared" si="6"/>
        <v>2593</v>
      </c>
      <c r="F139" s="128"/>
      <c r="G139" s="126">
        <f t="shared" si="7"/>
        <v>474</v>
      </c>
      <c r="H139" s="128"/>
      <c r="I139" s="126">
        <f t="shared" si="5"/>
        <v>34</v>
      </c>
      <c r="J139" s="128"/>
      <c r="K139" s="127">
        <f t="shared" si="8"/>
        <v>29</v>
      </c>
    </row>
    <row r="140" spans="1:11" x14ac:dyDescent="0.2">
      <c r="A140" s="125">
        <v>44102</v>
      </c>
      <c r="B140" s="128">
        <v>184</v>
      </c>
      <c r="C140" s="126">
        <f t="shared" si="9"/>
        <v>5527</v>
      </c>
      <c r="D140" s="128">
        <v>106</v>
      </c>
      <c r="E140" s="126">
        <f t="shared" si="6"/>
        <v>2699</v>
      </c>
      <c r="F140" s="128">
        <v>26</v>
      </c>
      <c r="G140" s="126">
        <f t="shared" si="7"/>
        <v>500</v>
      </c>
      <c r="H140" s="128">
        <v>5</v>
      </c>
      <c r="I140" s="126">
        <f t="shared" si="5"/>
        <v>39</v>
      </c>
      <c r="J140" s="128">
        <v>1</v>
      </c>
      <c r="K140" s="127">
        <f t="shared" si="8"/>
        <v>30</v>
      </c>
    </row>
    <row r="141" spans="1:11" x14ac:dyDescent="0.2">
      <c r="A141" s="125">
        <v>44103</v>
      </c>
      <c r="B141" s="128">
        <v>67</v>
      </c>
      <c r="C141" s="126">
        <f t="shared" si="9"/>
        <v>5594</v>
      </c>
      <c r="D141" s="128">
        <v>43</v>
      </c>
      <c r="E141" s="126">
        <f t="shared" si="6"/>
        <v>2742</v>
      </c>
      <c r="F141" s="128">
        <v>11</v>
      </c>
      <c r="G141" s="126">
        <f t="shared" si="7"/>
        <v>511</v>
      </c>
      <c r="H141" s="128">
        <v>6</v>
      </c>
      <c r="I141" s="126">
        <f t="shared" si="5"/>
        <v>45</v>
      </c>
      <c r="J141" s="128">
        <v>0</v>
      </c>
      <c r="K141" s="127">
        <f t="shared" si="8"/>
        <v>30</v>
      </c>
    </row>
    <row r="142" spans="1:11" x14ac:dyDescent="0.2">
      <c r="A142" s="125">
        <v>44104</v>
      </c>
      <c r="B142" s="128">
        <v>52</v>
      </c>
      <c r="C142" s="126">
        <f t="shared" si="9"/>
        <v>5646</v>
      </c>
      <c r="D142" s="128">
        <v>18</v>
      </c>
      <c r="E142" s="126">
        <f t="shared" si="6"/>
        <v>2760</v>
      </c>
      <c r="F142" s="128">
        <v>4</v>
      </c>
      <c r="G142" s="126">
        <f t="shared" si="7"/>
        <v>515</v>
      </c>
      <c r="H142" s="128">
        <v>5</v>
      </c>
      <c r="I142" s="126">
        <f t="shared" si="5"/>
        <v>50</v>
      </c>
      <c r="J142" s="128">
        <v>0</v>
      </c>
      <c r="K142" s="127">
        <f t="shared" si="8"/>
        <v>30</v>
      </c>
    </row>
    <row r="143" spans="1:11" x14ac:dyDescent="0.2">
      <c r="A143" s="125">
        <v>44105</v>
      </c>
      <c r="B143" s="128">
        <v>76</v>
      </c>
      <c r="C143" s="126">
        <f t="shared" si="9"/>
        <v>5722</v>
      </c>
      <c r="D143" s="128">
        <v>40</v>
      </c>
      <c r="E143" s="126">
        <f t="shared" si="6"/>
        <v>2800</v>
      </c>
      <c r="F143" s="128">
        <v>2</v>
      </c>
      <c r="G143" s="126">
        <f t="shared" si="7"/>
        <v>517</v>
      </c>
      <c r="H143" s="128">
        <v>6</v>
      </c>
      <c r="I143" s="126">
        <f t="shared" si="5"/>
        <v>56</v>
      </c>
      <c r="J143" s="128">
        <v>0</v>
      </c>
      <c r="K143" s="127">
        <f t="shared" si="8"/>
        <v>30</v>
      </c>
    </row>
    <row r="144" spans="1:11" x14ac:dyDescent="0.2">
      <c r="A144" s="125">
        <v>44106</v>
      </c>
      <c r="B144" s="128">
        <v>73</v>
      </c>
      <c r="C144" s="126">
        <f t="shared" si="9"/>
        <v>5795</v>
      </c>
      <c r="D144" s="128">
        <v>52</v>
      </c>
      <c r="E144" s="126">
        <f t="shared" si="6"/>
        <v>2852</v>
      </c>
      <c r="F144" s="128">
        <v>5</v>
      </c>
      <c r="G144" s="126">
        <f t="shared" si="7"/>
        <v>522</v>
      </c>
      <c r="H144" s="128">
        <v>5</v>
      </c>
      <c r="I144" s="126">
        <f t="shared" si="5"/>
        <v>61</v>
      </c>
      <c r="J144" s="128">
        <v>1</v>
      </c>
      <c r="K144" s="127">
        <f t="shared" si="8"/>
        <v>31</v>
      </c>
    </row>
    <row r="145" spans="1:11" x14ac:dyDescent="0.2">
      <c r="A145" s="125">
        <v>44107</v>
      </c>
      <c r="B145" s="128"/>
      <c r="C145" s="126">
        <f t="shared" si="9"/>
        <v>5795</v>
      </c>
      <c r="D145" s="128"/>
      <c r="E145" s="126">
        <f t="shared" si="6"/>
        <v>2852</v>
      </c>
      <c r="F145" s="128"/>
      <c r="G145" s="126">
        <f t="shared" si="7"/>
        <v>522</v>
      </c>
      <c r="H145" s="128"/>
      <c r="I145" s="126">
        <f t="shared" si="5"/>
        <v>61</v>
      </c>
      <c r="J145" s="128"/>
      <c r="K145" s="127">
        <f t="shared" si="8"/>
        <v>31</v>
      </c>
    </row>
    <row r="146" spans="1:11" x14ac:dyDescent="0.2">
      <c r="A146" s="125">
        <v>44108</v>
      </c>
      <c r="B146" s="128"/>
      <c r="C146" s="126">
        <f t="shared" si="9"/>
        <v>5795</v>
      </c>
      <c r="D146" s="128"/>
      <c r="E146" s="126">
        <f t="shared" si="6"/>
        <v>2852</v>
      </c>
      <c r="F146" s="128"/>
      <c r="G146" s="126">
        <f t="shared" si="7"/>
        <v>522</v>
      </c>
      <c r="H146" s="128"/>
      <c r="I146" s="126">
        <f t="shared" si="5"/>
        <v>61</v>
      </c>
      <c r="J146" s="128"/>
      <c r="K146" s="127">
        <f t="shared" si="8"/>
        <v>31</v>
      </c>
    </row>
    <row r="147" spans="1:11" x14ac:dyDescent="0.2">
      <c r="A147" s="125">
        <v>44109</v>
      </c>
      <c r="B147" s="128">
        <v>362</v>
      </c>
      <c r="C147" s="126">
        <f t="shared" si="9"/>
        <v>6157</v>
      </c>
      <c r="D147" s="128">
        <v>186</v>
      </c>
      <c r="E147" s="126">
        <f t="shared" si="6"/>
        <v>3038</v>
      </c>
      <c r="F147" s="128">
        <v>40</v>
      </c>
      <c r="G147" s="126">
        <f t="shared" si="7"/>
        <v>562</v>
      </c>
      <c r="H147" s="128">
        <v>11</v>
      </c>
      <c r="I147" s="126">
        <f t="shared" si="5"/>
        <v>72</v>
      </c>
      <c r="J147" s="128">
        <v>2</v>
      </c>
      <c r="K147" s="127">
        <f t="shared" si="8"/>
        <v>33</v>
      </c>
    </row>
    <row r="148" spans="1:11" x14ac:dyDescent="0.2">
      <c r="A148" s="125">
        <v>44110</v>
      </c>
      <c r="B148" s="128">
        <v>58</v>
      </c>
      <c r="C148" s="126">
        <f t="shared" si="9"/>
        <v>6215</v>
      </c>
      <c r="D148" s="128">
        <v>45</v>
      </c>
      <c r="E148" s="126">
        <f t="shared" si="6"/>
        <v>3083</v>
      </c>
      <c r="F148" s="128">
        <v>7</v>
      </c>
      <c r="G148" s="126">
        <f t="shared" si="7"/>
        <v>569</v>
      </c>
      <c r="H148" s="128">
        <v>2</v>
      </c>
      <c r="I148" s="126">
        <f t="shared" si="5"/>
        <v>74</v>
      </c>
      <c r="J148" s="128">
        <v>0</v>
      </c>
      <c r="K148" s="127">
        <f t="shared" si="8"/>
        <v>33</v>
      </c>
    </row>
    <row r="149" spans="1:11" x14ac:dyDescent="0.2">
      <c r="A149" s="125">
        <v>44111</v>
      </c>
      <c r="B149" s="128">
        <v>33</v>
      </c>
      <c r="C149" s="126">
        <f t="shared" si="9"/>
        <v>6248</v>
      </c>
      <c r="D149" s="128">
        <v>56</v>
      </c>
      <c r="E149" s="126">
        <f t="shared" si="6"/>
        <v>3139</v>
      </c>
      <c r="F149" s="128">
        <v>0</v>
      </c>
      <c r="G149" s="126">
        <f t="shared" si="7"/>
        <v>569</v>
      </c>
      <c r="H149" s="128">
        <v>2</v>
      </c>
      <c r="I149" s="126">
        <f t="shared" si="5"/>
        <v>76</v>
      </c>
      <c r="J149" s="128">
        <v>0</v>
      </c>
      <c r="K149" s="127">
        <f t="shared" si="8"/>
        <v>33</v>
      </c>
    </row>
    <row r="150" spans="1:11" x14ac:dyDescent="0.2">
      <c r="A150" s="125">
        <v>44112</v>
      </c>
      <c r="B150" s="128">
        <v>83</v>
      </c>
      <c r="C150" s="126">
        <f t="shared" si="9"/>
        <v>6331</v>
      </c>
      <c r="D150" s="128">
        <v>33</v>
      </c>
      <c r="E150" s="126">
        <f t="shared" si="6"/>
        <v>3172</v>
      </c>
      <c r="F150" s="128">
        <v>5</v>
      </c>
      <c r="G150" s="126">
        <f t="shared" si="7"/>
        <v>574</v>
      </c>
      <c r="H150" s="128">
        <v>2</v>
      </c>
      <c r="I150" s="126">
        <f t="shared" si="5"/>
        <v>78</v>
      </c>
      <c r="J150" s="128">
        <v>0</v>
      </c>
      <c r="K150" s="127">
        <f t="shared" si="8"/>
        <v>33</v>
      </c>
    </row>
    <row r="151" spans="1:11" x14ac:dyDescent="0.2">
      <c r="A151" s="125">
        <v>44113</v>
      </c>
      <c r="B151" s="128">
        <v>20</v>
      </c>
      <c r="C151" s="126">
        <f t="shared" si="9"/>
        <v>6351</v>
      </c>
      <c r="D151" s="128">
        <v>18</v>
      </c>
      <c r="E151" s="126">
        <f t="shared" si="6"/>
        <v>3190</v>
      </c>
      <c r="F151" s="128">
        <v>13</v>
      </c>
      <c r="G151" s="126">
        <f t="shared" si="7"/>
        <v>587</v>
      </c>
      <c r="H151" s="128">
        <v>4</v>
      </c>
      <c r="I151" s="126">
        <f t="shared" si="5"/>
        <v>82</v>
      </c>
      <c r="J151" s="128">
        <v>0</v>
      </c>
      <c r="K151" s="127">
        <f t="shared" si="8"/>
        <v>33</v>
      </c>
    </row>
    <row r="152" spans="1:11" x14ac:dyDescent="0.2">
      <c r="A152" s="125">
        <v>44114</v>
      </c>
      <c r="B152" s="128"/>
      <c r="C152" s="126">
        <f t="shared" si="9"/>
        <v>6351</v>
      </c>
      <c r="D152" s="128"/>
      <c r="E152" s="126">
        <f t="shared" si="6"/>
        <v>3190</v>
      </c>
      <c r="F152" s="128"/>
      <c r="G152" s="126">
        <f t="shared" si="7"/>
        <v>587</v>
      </c>
      <c r="H152" s="128"/>
      <c r="I152" s="126">
        <f t="shared" si="5"/>
        <v>82</v>
      </c>
      <c r="J152" s="128"/>
      <c r="K152" s="127">
        <f t="shared" si="8"/>
        <v>33</v>
      </c>
    </row>
    <row r="153" spans="1:11" x14ac:dyDescent="0.2">
      <c r="A153" s="125">
        <v>44115</v>
      </c>
      <c r="B153" s="128"/>
      <c r="C153" s="126">
        <f t="shared" si="9"/>
        <v>6351</v>
      </c>
      <c r="D153" s="128"/>
      <c r="E153" s="126">
        <f t="shared" si="6"/>
        <v>3190</v>
      </c>
      <c r="F153" s="128"/>
      <c r="G153" s="126">
        <f t="shared" si="7"/>
        <v>587</v>
      </c>
      <c r="H153" s="128"/>
      <c r="I153" s="126">
        <f t="shared" si="5"/>
        <v>82</v>
      </c>
      <c r="J153" s="128"/>
      <c r="K153" s="127">
        <f t="shared" si="8"/>
        <v>33</v>
      </c>
    </row>
    <row r="154" spans="1:11" x14ac:dyDescent="0.2">
      <c r="A154" s="125">
        <v>44116</v>
      </c>
      <c r="B154" s="128">
        <v>351</v>
      </c>
      <c r="C154" s="126">
        <f t="shared" si="9"/>
        <v>6702</v>
      </c>
      <c r="D154" s="128">
        <v>179</v>
      </c>
      <c r="E154" s="126">
        <f t="shared" si="6"/>
        <v>3369</v>
      </c>
      <c r="F154" s="128">
        <v>37</v>
      </c>
      <c r="G154" s="126">
        <f t="shared" si="7"/>
        <v>624</v>
      </c>
      <c r="H154" s="128">
        <v>15</v>
      </c>
      <c r="I154" s="126">
        <f t="shared" si="5"/>
        <v>97</v>
      </c>
      <c r="J154" s="128">
        <v>9</v>
      </c>
      <c r="K154" s="127">
        <f t="shared" si="8"/>
        <v>42</v>
      </c>
    </row>
    <row r="155" spans="1:11" x14ac:dyDescent="0.2">
      <c r="A155" s="125">
        <v>44117</v>
      </c>
      <c r="B155" s="128">
        <v>94</v>
      </c>
      <c r="C155" s="126">
        <f t="shared" si="9"/>
        <v>6796</v>
      </c>
      <c r="D155" s="128">
        <v>50</v>
      </c>
      <c r="E155" s="126">
        <f t="shared" si="6"/>
        <v>3419</v>
      </c>
      <c r="F155" s="128">
        <v>17</v>
      </c>
      <c r="G155" s="126">
        <f t="shared" si="7"/>
        <v>641</v>
      </c>
      <c r="H155" s="128">
        <v>8</v>
      </c>
      <c r="I155" s="126">
        <f t="shared" si="5"/>
        <v>105</v>
      </c>
      <c r="J155" s="128">
        <v>0</v>
      </c>
      <c r="K155" s="127">
        <f t="shared" si="8"/>
        <v>42</v>
      </c>
    </row>
    <row r="156" spans="1:11" x14ac:dyDescent="0.2">
      <c r="A156" s="125">
        <v>44118</v>
      </c>
      <c r="B156" s="128">
        <v>109</v>
      </c>
      <c r="C156" s="126">
        <f t="shared" si="9"/>
        <v>6905</v>
      </c>
      <c r="D156" s="128">
        <v>30</v>
      </c>
      <c r="E156" s="126">
        <f t="shared" si="6"/>
        <v>3449</v>
      </c>
      <c r="F156" s="128">
        <v>1</v>
      </c>
      <c r="G156" s="126">
        <f t="shared" si="7"/>
        <v>642</v>
      </c>
      <c r="H156" s="128">
        <v>4</v>
      </c>
      <c r="I156" s="126">
        <f t="shared" si="5"/>
        <v>109</v>
      </c>
      <c r="J156" s="128">
        <v>0</v>
      </c>
      <c r="K156" s="127">
        <f t="shared" si="8"/>
        <v>42</v>
      </c>
    </row>
    <row r="157" spans="1:11" x14ac:dyDescent="0.2">
      <c r="A157" s="125">
        <v>44119</v>
      </c>
      <c r="B157" s="128">
        <v>66</v>
      </c>
      <c r="C157" s="126">
        <f t="shared" si="9"/>
        <v>6971</v>
      </c>
      <c r="D157" s="128">
        <v>21</v>
      </c>
      <c r="E157" s="126">
        <f t="shared" si="6"/>
        <v>3470</v>
      </c>
      <c r="F157" s="128">
        <v>4</v>
      </c>
      <c r="G157" s="126">
        <f t="shared" si="7"/>
        <v>646</v>
      </c>
      <c r="H157" s="128">
        <v>3</v>
      </c>
      <c r="I157" s="126">
        <f t="shared" si="5"/>
        <v>112</v>
      </c>
      <c r="J157" s="128">
        <v>0</v>
      </c>
      <c r="K157" s="127">
        <f t="shared" si="8"/>
        <v>42</v>
      </c>
    </row>
    <row r="158" spans="1:11" x14ac:dyDescent="0.2">
      <c r="A158" s="125">
        <v>44120</v>
      </c>
      <c r="B158" s="128">
        <v>57</v>
      </c>
      <c r="C158" s="126">
        <f t="shared" si="9"/>
        <v>7028</v>
      </c>
      <c r="D158" s="128">
        <v>32</v>
      </c>
      <c r="E158" s="126">
        <f t="shared" si="6"/>
        <v>3502</v>
      </c>
      <c r="F158" s="128">
        <v>9</v>
      </c>
      <c r="G158" s="126">
        <f t="shared" si="7"/>
        <v>655</v>
      </c>
      <c r="H158" s="128">
        <v>9</v>
      </c>
      <c r="I158" s="126">
        <f t="shared" si="5"/>
        <v>121</v>
      </c>
      <c r="J158" s="128">
        <v>0</v>
      </c>
      <c r="K158" s="127">
        <f t="shared" si="8"/>
        <v>42</v>
      </c>
    </row>
    <row r="159" spans="1:11" x14ac:dyDescent="0.2">
      <c r="A159" s="125">
        <v>44121</v>
      </c>
      <c r="B159" s="128"/>
      <c r="C159" s="126">
        <f t="shared" ref="C159:C160" si="10">SUM(C158,B159)</f>
        <v>7028</v>
      </c>
      <c r="D159" s="128"/>
      <c r="E159" s="126">
        <f t="shared" ref="E159:E160" si="11">SUM(E158,D159)</f>
        <v>3502</v>
      </c>
      <c r="F159" s="128"/>
      <c r="G159" s="126">
        <f t="shared" ref="G159:G160" si="12">SUM(G158,F159)</f>
        <v>655</v>
      </c>
      <c r="H159" s="128"/>
      <c r="I159" s="126">
        <f t="shared" ref="I159:I160" si="13">I158+H159</f>
        <v>121</v>
      </c>
      <c r="J159" s="128"/>
      <c r="K159" s="127">
        <f t="shared" ref="K159:K160" si="14">SUM(K158,J159)</f>
        <v>42</v>
      </c>
    </row>
    <row r="160" spans="1:11" x14ac:dyDescent="0.2">
      <c r="A160" s="125">
        <v>44122</v>
      </c>
      <c r="B160" s="128"/>
      <c r="C160" s="126">
        <f t="shared" si="10"/>
        <v>7028</v>
      </c>
      <c r="D160" s="128"/>
      <c r="E160" s="126">
        <f t="shared" si="11"/>
        <v>3502</v>
      </c>
      <c r="F160" s="128"/>
      <c r="G160" s="126">
        <f t="shared" si="12"/>
        <v>655</v>
      </c>
      <c r="H160" s="128"/>
      <c r="I160" s="126">
        <f t="shared" si="13"/>
        <v>121</v>
      </c>
      <c r="J160" s="128"/>
      <c r="K160" s="127">
        <f t="shared" si="14"/>
        <v>42</v>
      </c>
    </row>
    <row r="161" spans="1:11" x14ac:dyDescent="0.2">
      <c r="A161" s="125">
        <v>44123</v>
      </c>
      <c r="B161" s="128">
        <v>207</v>
      </c>
      <c r="C161" s="126">
        <f t="shared" ref="C161:C211" si="15">SUM(C160,B161)</f>
        <v>7235</v>
      </c>
      <c r="D161" s="128">
        <v>136</v>
      </c>
      <c r="E161" s="126">
        <f t="shared" ref="E161:E211" si="16">SUM(E160,D161)</f>
        <v>3638</v>
      </c>
      <c r="F161" s="128">
        <v>40</v>
      </c>
      <c r="G161" s="126">
        <f t="shared" ref="G161:G211" si="17">SUM(G160,F161)</f>
        <v>695</v>
      </c>
      <c r="H161" s="128">
        <v>20</v>
      </c>
      <c r="I161" s="126">
        <f t="shared" ref="I161:I211" si="18">I160+H161</f>
        <v>141</v>
      </c>
      <c r="J161" s="128">
        <v>0</v>
      </c>
      <c r="K161" s="127">
        <f t="shared" ref="K161:K211" si="19">SUM(K160,J161)</f>
        <v>42</v>
      </c>
    </row>
    <row r="162" spans="1:11" x14ac:dyDescent="0.2">
      <c r="A162" s="125">
        <v>44124</v>
      </c>
      <c r="B162" s="128">
        <v>46</v>
      </c>
      <c r="C162" s="126">
        <f t="shared" si="15"/>
        <v>7281</v>
      </c>
      <c r="D162" s="128">
        <v>17</v>
      </c>
      <c r="E162" s="126">
        <f t="shared" si="16"/>
        <v>3655</v>
      </c>
      <c r="F162" s="128">
        <v>10</v>
      </c>
      <c r="G162" s="126">
        <f t="shared" si="17"/>
        <v>705</v>
      </c>
      <c r="H162" s="128">
        <v>0</v>
      </c>
      <c r="I162" s="126">
        <f t="shared" si="18"/>
        <v>141</v>
      </c>
      <c r="J162" s="128">
        <v>0</v>
      </c>
      <c r="K162" s="127">
        <f t="shared" si="19"/>
        <v>42</v>
      </c>
    </row>
    <row r="163" spans="1:11" x14ac:dyDescent="0.2">
      <c r="A163" s="125">
        <v>44125</v>
      </c>
      <c r="B163" s="128">
        <v>42</v>
      </c>
      <c r="C163" s="126">
        <f t="shared" si="15"/>
        <v>7323</v>
      </c>
      <c r="D163" s="128">
        <v>32</v>
      </c>
      <c r="E163" s="126">
        <f t="shared" si="16"/>
        <v>3687</v>
      </c>
      <c r="F163" s="128">
        <v>9</v>
      </c>
      <c r="G163" s="126">
        <f t="shared" si="17"/>
        <v>714</v>
      </c>
      <c r="H163" s="128">
        <v>4</v>
      </c>
      <c r="I163" s="126">
        <f t="shared" si="18"/>
        <v>145</v>
      </c>
      <c r="J163" s="128">
        <v>0</v>
      </c>
      <c r="K163" s="127">
        <f t="shared" si="19"/>
        <v>42</v>
      </c>
    </row>
    <row r="164" spans="1:11" x14ac:dyDescent="0.2">
      <c r="A164" s="125">
        <v>44126</v>
      </c>
      <c r="B164" s="128">
        <v>28</v>
      </c>
      <c r="C164" s="126">
        <f t="shared" si="15"/>
        <v>7351</v>
      </c>
      <c r="D164" s="128">
        <v>12</v>
      </c>
      <c r="E164" s="126">
        <f t="shared" si="16"/>
        <v>3699</v>
      </c>
      <c r="F164" s="128">
        <v>9</v>
      </c>
      <c r="G164" s="126">
        <f t="shared" si="17"/>
        <v>723</v>
      </c>
      <c r="H164" s="128">
        <v>3</v>
      </c>
      <c r="I164" s="126">
        <f t="shared" si="18"/>
        <v>148</v>
      </c>
      <c r="J164" s="128">
        <v>0</v>
      </c>
      <c r="K164" s="127">
        <f t="shared" si="19"/>
        <v>42</v>
      </c>
    </row>
    <row r="165" spans="1:11" x14ac:dyDescent="0.2">
      <c r="A165" s="125">
        <v>44127</v>
      </c>
      <c r="B165" s="128">
        <v>29</v>
      </c>
      <c r="C165" s="126">
        <f t="shared" si="15"/>
        <v>7380</v>
      </c>
      <c r="D165" s="128">
        <v>41</v>
      </c>
      <c r="E165" s="126">
        <f t="shared" si="16"/>
        <v>3740</v>
      </c>
      <c r="F165" s="128">
        <v>5</v>
      </c>
      <c r="G165" s="126">
        <f t="shared" si="17"/>
        <v>728</v>
      </c>
      <c r="H165" s="128">
        <v>2</v>
      </c>
      <c r="I165" s="126">
        <f t="shared" si="18"/>
        <v>150</v>
      </c>
      <c r="J165" s="128">
        <v>0</v>
      </c>
      <c r="K165" s="127">
        <f t="shared" si="19"/>
        <v>42</v>
      </c>
    </row>
    <row r="166" spans="1:11" x14ac:dyDescent="0.2">
      <c r="A166" s="125">
        <v>44128</v>
      </c>
      <c r="B166" s="128"/>
      <c r="C166" s="126">
        <f t="shared" si="15"/>
        <v>7380</v>
      </c>
      <c r="D166" s="128"/>
      <c r="E166" s="126">
        <f t="shared" si="16"/>
        <v>3740</v>
      </c>
      <c r="F166" s="128"/>
      <c r="G166" s="126">
        <f t="shared" si="17"/>
        <v>728</v>
      </c>
      <c r="H166" s="128"/>
      <c r="I166" s="126">
        <f t="shared" si="18"/>
        <v>150</v>
      </c>
      <c r="J166" s="128"/>
      <c r="K166" s="127">
        <f t="shared" si="19"/>
        <v>42</v>
      </c>
    </row>
    <row r="167" spans="1:11" x14ac:dyDescent="0.2">
      <c r="A167" s="125">
        <v>44129</v>
      </c>
      <c r="B167" s="128"/>
      <c r="C167" s="126">
        <f t="shared" si="15"/>
        <v>7380</v>
      </c>
      <c r="D167" s="128"/>
      <c r="E167" s="126">
        <f t="shared" si="16"/>
        <v>3740</v>
      </c>
      <c r="F167" s="128"/>
      <c r="G167" s="126">
        <f t="shared" si="17"/>
        <v>728</v>
      </c>
      <c r="H167" s="128"/>
      <c r="I167" s="126">
        <f t="shared" si="18"/>
        <v>150</v>
      </c>
      <c r="J167" s="128"/>
      <c r="K167" s="127">
        <f t="shared" si="19"/>
        <v>42</v>
      </c>
    </row>
    <row r="168" spans="1:11" x14ac:dyDescent="0.2">
      <c r="A168" s="125">
        <v>44130</v>
      </c>
      <c r="B168" s="128">
        <v>214</v>
      </c>
      <c r="C168" s="126">
        <f t="shared" si="15"/>
        <v>7594</v>
      </c>
      <c r="D168" s="128">
        <v>93</v>
      </c>
      <c r="E168" s="126">
        <f t="shared" si="16"/>
        <v>3833</v>
      </c>
      <c r="F168" s="128">
        <v>39</v>
      </c>
      <c r="G168" s="126">
        <f t="shared" si="17"/>
        <v>767</v>
      </c>
      <c r="H168" s="128">
        <v>15</v>
      </c>
      <c r="I168" s="126">
        <f t="shared" si="18"/>
        <v>165</v>
      </c>
      <c r="J168" s="128">
        <v>0</v>
      </c>
      <c r="K168" s="127">
        <f t="shared" si="19"/>
        <v>42</v>
      </c>
    </row>
    <row r="169" spans="1:11" x14ac:dyDescent="0.2">
      <c r="A169" s="125">
        <v>44131</v>
      </c>
      <c r="B169" s="128">
        <v>43</v>
      </c>
      <c r="C169" s="126">
        <f t="shared" si="15"/>
        <v>7637</v>
      </c>
      <c r="D169" s="128">
        <v>28</v>
      </c>
      <c r="E169" s="126">
        <f t="shared" si="16"/>
        <v>3861</v>
      </c>
      <c r="F169" s="128">
        <v>5</v>
      </c>
      <c r="G169" s="126">
        <f t="shared" si="17"/>
        <v>772</v>
      </c>
      <c r="H169" s="128">
        <v>5</v>
      </c>
      <c r="I169" s="126">
        <f t="shared" si="18"/>
        <v>170</v>
      </c>
      <c r="J169" s="128">
        <v>0</v>
      </c>
      <c r="K169" s="127">
        <f t="shared" si="19"/>
        <v>42</v>
      </c>
    </row>
    <row r="170" spans="1:11" x14ac:dyDescent="0.2">
      <c r="A170" s="125">
        <v>44132</v>
      </c>
      <c r="B170" s="128">
        <v>26</v>
      </c>
      <c r="C170" s="126">
        <f t="shared" si="15"/>
        <v>7663</v>
      </c>
      <c r="D170" s="128">
        <v>16</v>
      </c>
      <c r="E170" s="126">
        <f t="shared" si="16"/>
        <v>3877</v>
      </c>
      <c r="F170" s="128">
        <v>4</v>
      </c>
      <c r="G170" s="126">
        <f t="shared" si="17"/>
        <v>776</v>
      </c>
      <c r="H170" s="128">
        <v>0</v>
      </c>
      <c r="I170" s="126">
        <f t="shared" si="18"/>
        <v>170</v>
      </c>
      <c r="J170" s="128">
        <v>0</v>
      </c>
      <c r="K170" s="127">
        <f t="shared" si="19"/>
        <v>42</v>
      </c>
    </row>
    <row r="171" spans="1:11" x14ac:dyDescent="0.2">
      <c r="A171" s="125">
        <v>44133</v>
      </c>
      <c r="B171" s="128">
        <v>14</v>
      </c>
      <c r="C171" s="126">
        <f t="shared" si="15"/>
        <v>7677</v>
      </c>
      <c r="D171" s="128">
        <v>9</v>
      </c>
      <c r="E171" s="126">
        <f t="shared" si="16"/>
        <v>3886</v>
      </c>
      <c r="F171" s="128">
        <v>2</v>
      </c>
      <c r="G171" s="126">
        <f t="shared" si="17"/>
        <v>778</v>
      </c>
      <c r="H171" s="128">
        <v>3</v>
      </c>
      <c r="I171" s="126">
        <f t="shared" si="18"/>
        <v>173</v>
      </c>
      <c r="J171" s="128">
        <v>0</v>
      </c>
      <c r="K171" s="127">
        <f t="shared" si="19"/>
        <v>42</v>
      </c>
    </row>
    <row r="172" spans="1:11" x14ac:dyDescent="0.2">
      <c r="A172" s="125">
        <v>44134</v>
      </c>
      <c r="B172" s="128">
        <v>5</v>
      </c>
      <c r="C172" s="126">
        <f t="shared" si="15"/>
        <v>7682</v>
      </c>
      <c r="D172" s="128">
        <v>2</v>
      </c>
      <c r="E172" s="126">
        <f t="shared" si="16"/>
        <v>3888</v>
      </c>
      <c r="F172" s="128">
        <v>0</v>
      </c>
      <c r="G172" s="126">
        <f t="shared" si="17"/>
        <v>778</v>
      </c>
      <c r="H172" s="128">
        <v>1</v>
      </c>
      <c r="I172" s="126">
        <f t="shared" si="18"/>
        <v>174</v>
      </c>
      <c r="J172" s="128">
        <v>0</v>
      </c>
      <c r="K172" s="127">
        <f t="shared" si="19"/>
        <v>42</v>
      </c>
    </row>
    <row r="173" spans="1:11" x14ac:dyDescent="0.2">
      <c r="A173" s="125">
        <v>44135</v>
      </c>
      <c r="B173" s="128"/>
      <c r="C173" s="126">
        <f t="shared" si="15"/>
        <v>7682</v>
      </c>
      <c r="D173" s="128"/>
      <c r="E173" s="126">
        <f t="shared" si="16"/>
        <v>3888</v>
      </c>
      <c r="F173" s="128"/>
      <c r="G173" s="126">
        <f t="shared" si="17"/>
        <v>778</v>
      </c>
      <c r="H173" s="128"/>
      <c r="I173" s="126">
        <f t="shared" si="18"/>
        <v>174</v>
      </c>
      <c r="J173" s="128"/>
      <c r="K173" s="127">
        <f t="shared" si="19"/>
        <v>42</v>
      </c>
    </row>
    <row r="174" spans="1:11" x14ac:dyDescent="0.2">
      <c r="A174" s="125">
        <v>44136</v>
      </c>
      <c r="B174" s="128"/>
      <c r="C174" s="126">
        <f t="shared" si="15"/>
        <v>7682</v>
      </c>
      <c r="D174" s="128"/>
      <c r="E174" s="126">
        <f t="shared" si="16"/>
        <v>3888</v>
      </c>
      <c r="F174" s="128"/>
      <c r="G174" s="126">
        <f t="shared" si="17"/>
        <v>778</v>
      </c>
      <c r="H174" s="128"/>
      <c r="I174" s="126">
        <f t="shared" si="18"/>
        <v>174</v>
      </c>
      <c r="J174" s="128"/>
      <c r="K174" s="127">
        <f t="shared" si="19"/>
        <v>42</v>
      </c>
    </row>
    <row r="175" spans="1:11" x14ac:dyDescent="0.2">
      <c r="A175" s="125">
        <v>44137</v>
      </c>
      <c r="B175" s="128">
        <v>5</v>
      </c>
      <c r="C175" s="126">
        <f t="shared" si="15"/>
        <v>7687</v>
      </c>
      <c r="D175" s="128">
        <v>4</v>
      </c>
      <c r="E175" s="126">
        <f t="shared" si="16"/>
        <v>3892</v>
      </c>
      <c r="F175" s="128">
        <v>0</v>
      </c>
      <c r="G175" s="126">
        <f t="shared" si="17"/>
        <v>778</v>
      </c>
      <c r="H175" s="128">
        <v>6</v>
      </c>
      <c r="I175" s="126">
        <f t="shared" si="18"/>
        <v>180</v>
      </c>
      <c r="J175" s="128">
        <v>0</v>
      </c>
      <c r="K175" s="127">
        <f t="shared" si="19"/>
        <v>42</v>
      </c>
    </row>
    <row r="176" spans="1:11" x14ac:dyDescent="0.2">
      <c r="A176" s="125">
        <v>44138</v>
      </c>
      <c r="B176" s="128">
        <v>1</v>
      </c>
      <c r="C176" s="126">
        <f t="shared" si="15"/>
        <v>7688</v>
      </c>
      <c r="D176" s="128">
        <v>0</v>
      </c>
      <c r="E176" s="126">
        <f t="shared" si="16"/>
        <v>3892</v>
      </c>
      <c r="F176" s="128">
        <v>0</v>
      </c>
      <c r="G176" s="126">
        <f t="shared" si="17"/>
        <v>778</v>
      </c>
      <c r="H176" s="128">
        <v>2</v>
      </c>
      <c r="I176" s="126">
        <f t="shared" si="18"/>
        <v>182</v>
      </c>
      <c r="J176" s="128">
        <v>0</v>
      </c>
      <c r="K176" s="127">
        <f t="shared" si="19"/>
        <v>42</v>
      </c>
    </row>
    <row r="177" spans="1:12" x14ac:dyDescent="0.2">
      <c r="A177" s="125">
        <v>44139</v>
      </c>
      <c r="B177" s="128">
        <v>0</v>
      </c>
      <c r="C177" s="126">
        <f t="shared" si="15"/>
        <v>7688</v>
      </c>
      <c r="D177" s="128">
        <v>1</v>
      </c>
      <c r="E177" s="126">
        <f t="shared" si="16"/>
        <v>3893</v>
      </c>
      <c r="F177" s="128">
        <v>0</v>
      </c>
      <c r="G177" s="126">
        <f t="shared" si="17"/>
        <v>778</v>
      </c>
      <c r="H177" s="128">
        <v>0</v>
      </c>
      <c r="I177" s="126">
        <f t="shared" si="18"/>
        <v>182</v>
      </c>
      <c r="J177" s="128">
        <v>0</v>
      </c>
      <c r="K177" s="127">
        <f t="shared" si="19"/>
        <v>42</v>
      </c>
      <c r="L177" s="43"/>
    </row>
    <row r="178" spans="1:12" x14ac:dyDescent="0.2">
      <c r="A178" s="125">
        <v>44140</v>
      </c>
      <c r="B178" s="138">
        <v>0</v>
      </c>
      <c r="C178" s="126">
        <f t="shared" si="15"/>
        <v>7688</v>
      </c>
      <c r="D178" s="138">
        <v>0</v>
      </c>
      <c r="E178" s="126">
        <f t="shared" si="16"/>
        <v>3893</v>
      </c>
      <c r="F178" s="138">
        <v>0</v>
      </c>
      <c r="G178" s="126">
        <f t="shared" si="17"/>
        <v>778</v>
      </c>
      <c r="H178" s="138">
        <v>0</v>
      </c>
      <c r="I178" s="126">
        <f t="shared" si="18"/>
        <v>182</v>
      </c>
      <c r="J178" s="138">
        <v>0</v>
      </c>
      <c r="K178" s="127">
        <f t="shared" si="19"/>
        <v>42</v>
      </c>
      <c r="L178" s="43"/>
    </row>
    <row r="179" spans="1:12" x14ac:dyDescent="0.2">
      <c r="A179" s="125">
        <v>44141</v>
      </c>
      <c r="B179" s="138">
        <v>0</v>
      </c>
      <c r="C179" s="126">
        <f t="shared" si="15"/>
        <v>7688</v>
      </c>
      <c r="D179" s="138">
        <v>2</v>
      </c>
      <c r="E179" s="126">
        <f t="shared" si="16"/>
        <v>3895</v>
      </c>
      <c r="F179" s="138">
        <v>0</v>
      </c>
      <c r="G179" s="126">
        <f t="shared" si="17"/>
        <v>778</v>
      </c>
      <c r="H179" s="138">
        <v>0</v>
      </c>
      <c r="I179" s="126">
        <f t="shared" si="18"/>
        <v>182</v>
      </c>
      <c r="J179" s="138">
        <v>0</v>
      </c>
      <c r="K179" s="127">
        <f t="shared" si="19"/>
        <v>42</v>
      </c>
      <c r="L179" s="43"/>
    </row>
    <row r="180" spans="1:12" x14ac:dyDescent="0.2">
      <c r="A180" s="125">
        <v>44142</v>
      </c>
      <c r="B180" s="138"/>
      <c r="C180" s="126">
        <f t="shared" si="15"/>
        <v>7688</v>
      </c>
      <c r="D180" s="138"/>
      <c r="E180" s="126">
        <f t="shared" si="16"/>
        <v>3895</v>
      </c>
      <c r="F180" s="138"/>
      <c r="G180" s="126">
        <f t="shared" si="17"/>
        <v>778</v>
      </c>
      <c r="H180" s="138"/>
      <c r="I180" s="126">
        <f t="shared" si="18"/>
        <v>182</v>
      </c>
      <c r="J180" s="138"/>
      <c r="K180" s="127">
        <f t="shared" si="19"/>
        <v>42</v>
      </c>
      <c r="L180" s="43"/>
    </row>
    <row r="181" spans="1:12" x14ac:dyDescent="0.2">
      <c r="A181" s="125">
        <v>44143</v>
      </c>
      <c r="B181" s="138"/>
      <c r="C181" s="126">
        <f t="shared" si="15"/>
        <v>7688</v>
      </c>
      <c r="D181" s="138"/>
      <c r="E181" s="126">
        <f t="shared" si="16"/>
        <v>3895</v>
      </c>
      <c r="F181" s="138"/>
      <c r="G181" s="126">
        <f t="shared" si="17"/>
        <v>778</v>
      </c>
      <c r="H181" s="138"/>
      <c r="I181" s="126">
        <f t="shared" si="18"/>
        <v>182</v>
      </c>
      <c r="J181" s="138"/>
      <c r="K181" s="127">
        <f t="shared" si="19"/>
        <v>42</v>
      </c>
      <c r="L181" s="43"/>
    </row>
    <row r="182" spans="1:12" x14ac:dyDescent="0.2">
      <c r="A182" s="125">
        <v>44144</v>
      </c>
      <c r="B182" s="138">
        <v>2</v>
      </c>
      <c r="C182" s="126">
        <f t="shared" si="15"/>
        <v>7690</v>
      </c>
      <c r="D182" s="138">
        <v>2</v>
      </c>
      <c r="E182" s="126">
        <f t="shared" si="16"/>
        <v>3897</v>
      </c>
      <c r="F182" s="138">
        <v>2</v>
      </c>
      <c r="G182" s="126">
        <f t="shared" si="17"/>
        <v>780</v>
      </c>
      <c r="H182" s="138">
        <v>2</v>
      </c>
      <c r="I182" s="126">
        <f t="shared" si="18"/>
        <v>184</v>
      </c>
      <c r="J182" s="138">
        <v>0</v>
      </c>
      <c r="K182" s="127">
        <f t="shared" si="19"/>
        <v>42</v>
      </c>
      <c r="L182" s="43"/>
    </row>
    <row r="183" spans="1:12" x14ac:dyDescent="0.2">
      <c r="A183" s="125">
        <v>44145</v>
      </c>
      <c r="B183" s="138">
        <v>0</v>
      </c>
      <c r="C183" s="126">
        <f t="shared" si="15"/>
        <v>7690</v>
      </c>
      <c r="D183" s="138">
        <v>0</v>
      </c>
      <c r="E183" s="126">
        <f t="shared" si="16"/>
        <v>3897</v>
      </c>
      <c r="F183" s="138">
        <v>0</v>
      </c>
      <c r="G183" s="126">
        <f t="shared" si="17"/>
        <v>780</v>
      </c>
      <c r="H183" s="138">
        <v>0</v>
      </c>
      <c r="I183" s="126">
        <f t="shared" si="18"/>
        <v>184</v>
      </c>
      <c r="J183" s="138">
        <v>0</v>
      </c>
      <c r="K183" s="127">
        <f t="shared" si="19"/>
        <v>42</v>
      </c>
      <c r="L183" s="43"/>
    </row>
    <row r="184" spans="1:12" x14ac:dyDescent="0.2">
      <c r="A184" s="125">
        <v>44146</v>
      </c>
      <c r="B184" s="147">
        <v>1</v>
      </c>
      <c r="C184" s="126">
        <f t="shared" si="15"/>
        <v>7691</v>
      </c>
      <c r="D184" s="138">
        <v>0</v>
      </c>
      <c r="E184" s="126">
        <f t="shared" si="16"/>
        <v>3897</v>
      </c>
      <c r="F184" s="138">
        <v>0</v>
      </c>
      <c r="G184" s="126">
        <f t="shared" si="17"/>
        <v>780</v>
      </c>
      <c r="H184" s="138">
        <v>0</v>
      </c>
      <c r="I184" s="126">
        <f t="shared" si="18"/>
        <v>184</v>
      </c>
      <c r="J184" s="138">
        <v>0</v>
      </c>
      <c r="K184" s="127">
        <f t="shared" si="19"/>
        <v>42</v>
      </c>
      <c r="L184" s="43"/>
    </row>
    <row r="185" spans="1:12" x14ac:dyDescent="0.2">
      <c r="A185" s="125">
        <v>44147</v>
      </c>
      <c r="B185" s="138">
        <v>0</v>
      </c>
      <c r="C185" s="126">
        <f t="shared" si="15"/>
        <v>7691</v>
      </c>
      <c r="D185" s="138">
        <v>0</v>
      </c>
      <c r="E185" s="126">
        <f t="shared" si="16"/>
        <v>3897</v>
      </c>
      <c r="F185" s="138">
        <v>0</v>
      </c>
      <c r="G185" s="126">
        <f t="shared" si="17"/>
        <v>780</v>
      </c>
      <c r="H185" s="138">
        <v>0</v>
      </c>
      <c r="I185" s="126">
        <f t="shared" si="18"/>
        <v>184</v>
      </c>
      <c r="J185" s="138">
        <v>0</v>
      </c>
      <c r="K185" s="127">
        <f t="shared" si="19"/>
        <v>42</v>
      </c>
      <c r="L185" s="43"/>
    </row>
    <row r="186" spans="1:12" x14ac:dyDescent="0.2">
      <c r="A186" s="125">
        <v>44148</v>
      </c>
      <c r="B186" s="138">
        <v>0</v>
      </c>
      <c r="C186" s="126">
        <f t="shared" si="15"/>
        <v>7691</v>
      </c>
      <c r="D186" s="138">
        <v>0</v>
      </c>
      <c r="E186" s="126">
        <f t="shared" si="16"/>
        <v>3897</v>
      </c>
      <c r="F186" s="138">
        <v>0</v>
      </c>
      <c r="G186" s="126">
        <f t="shared" si="17"/>
        <v>780</v>
      </c>
      <c r="H186" s="138">
        <v>0</v>
      </c>
      <c r="I186" s="126">
        <f t="shared" si="18"/>
        <v>184</v>
      </c>
      <c r="J186" s="138">
        <v>0</v>
      </c>
      <c r="K186" s="127">
        <f t="shared" si="19"/>
        <v>42</v>
      </c>
      <c r="L186" s="43"/>
    </row>
    <row r="187" spans="1:12" x14ac:dyDescent="0.2">
      <c r="A187" s="125">
        <v>44149</v>
      </c>
      <c r="B187" s="138"/>
      <c r="C187" s="126">
        <f t="shared" si="15"/>
        <v>7691</v>
      </c>
      <c r="D187" s="138"/>
      <c r="E187" s="126">
        <f t="shared" si="16"/>
        <v>3897</v>
      </c>
      <c r="F187" s="138"/>
      <c r="G187" s="126">
        <f t="shared" si="17"/>
        <v>780</v>
      </c>
      <c r="H187" s="138"/>
      <c r="I187" s="126">
        <f t="shared" si="18"/>
        <v>184</v>
      </c>
      <c r="J187" s="138"/>
      <c r="K187" s="127">
        <f t="shared" si="19"/>
        <v>42</v>
      </c>
      <c r="L187" s="43"/>
    </row>
    <row r="188" spans="1:12" x14ac:dyDescent="0.2">
      <c r="A188" s="125">
        <v>44150</v>
      </c>
      <c r="B188" s="138"/>
      <c r="C188" s="126">
        <f t="shared" si="15"/>
        <v>7691</v>
      </c>
      <c r="D188" s="138"/>
      <c r="E188" s="126">
        <f t="shared" si="16"/>
        <v>3897</v>
      </c>
      <c r="F188" s="138"/>
      <c r="G188" s="126">
        <f t="shared" si="17"/>
        <v>780</v>
      </c>
      <c r="H188" s="138"/>
      <c r="I188" s="126">
        <f t="shared" si="18"/>
        <v>184</v>
      </c>
      <c r="J188" s="138"/>
      <c r="K188" s="127">
        <f t="shared" si="19"/>
        <v>42</v>
      </c>
      <c r="L188" s="43"/>
    </row>
    <row r="189" spans="1:12" x14ac:dyDescent="0.2">
      <c r="A189" s="125">
        <v>44151</v>
      </c>
      <c r="B189" s="138">
        <v>1</v>
      </c>
      <c r="C189" s="126">
        <f t="shared" si="15"/>
        <v>7692</v>
      </c>
      <c r="D189" s="138">
        <v>4</v>
      </c>
      <c r="E189" s="126">
        <f t="shared" si="16"/>
        <v>3901</v>
      </c>
      <c r="F189" s="138">
        <v>0</v>
      </c>
      <c r="G189" s="126">
        <f t="shared" si="17"/>
        <v>780</v>
      </c>
      <c r="H189" s="138">
        <v>1</v>
      </c>
      <c r="I189" s="126">
        <f t="shared" si="18"/>
        <v>185</v>
      </c>
      <c r="J189" s="138">
        <v>0</v>
      </c>
      <c r="K189" s="127">
        <f t="shared" si="19"/>
        <v>42</v>
      </c>
      <c r="L189" s="43"/>
    </row>
    <row r="190" spans="1:12" x14ac:dyDescent="0.2">
      <c r="A190" s="125">
        <v>44152</v>
      </c>
      <c r="B190" s="138">
        <v>0</v>
      </c>
      <c r="C190" s="126">
        <f t="shared" si="15"/>
        <v>7692</v>
      </c>
      <c r="D190" s="138">
        <v>0</v>
      </c>
      <c r="E190" s="126">
        <f t="shared" si="16"/>
        <v>3901</v>
      </c>
      <c r="F190" s="138">
        <v>0</v>
      </c>
      <c r="G190" s="126">
        <f t="shared" si="17"/>
        <v>780</v>
      </c>
      <c r="H190" s="138">
        <v>0</v>
      </c>
      <c r="I190" s="126">
        <f t="shared" si="18"/>
        <v>185</v>
      </c>
      <c r="J190" s="138">
        <v>0</v>
      </c>
      <c r="K190" s="127">
        <f t="shared" si="19"/>
        <v>42</v>
      </c>
      <c r="L190" s="43"/>
    </row>
    <row r="191" spans="1:12" x14ac:dyDescent="0.2">
      <c r="A191" s="125">
        <v>44153</v>
      </c>
      <c r="B191" s="138">
        <v>1</v>
      </c>
      <c r="C191" s="126">
        <f t="shared" si="15"/>
        <v>7693</v>
      </c>
      <c r="D191" s="138">
        <v>5</v>
      </c>
      <c r="E191" s="126">
        <f t="shared" si="16"/>
        <v>3906</v>
      </c>
      <c r="F191" s="138">
        <v>0</v>
      </c>
      <c r="G191" s="126">
        <f t="shared" si="17"/>
        <v>780</v>
      </c>
      <c r="H191" s="138">
        <v>0</v>
      </c>
      <c r="I191" s="126">
        <f t="shared" si="18"/>
        <v>185</v>
      </c>
      <c r="J191" s="138">
        <v>0</v>
      </c>
      <c r="K191" s="127">
        <f t="shared" si="19"/>
        <v>42</v>
      </c>
      <c r="L191" s="43"/>
    </row>
    <row r="192" spans="1:12" x14ac:dyDescent="0.2">
      <c r="A192" s="125">
        <v>44154</v>
      </c>
      <c r="B192" s="138">
        <v>0</v>
      </c>
      <c r="C192" s="126">
        <f t="shared" si="15"/>
        <v>7693</v>
      </c>
      <c r="D192" s="138">
        <v>0</v>
      </c>
      <c r="E192" s="126">
        <f t="shared" si="16"/>
        <v>3906</v>
      </c>
      <c r="F192" s="138">
        <v>1</v>
      </c>
      <c r="G192" s="126">
        <f t="shared" si="17"/>
        <v>781</v>
      </c>
      <c r="H192" s="138">
        <v>0</v>
      </c>
      <c r="I192" s="126">
        <f t="shared" si="18"/>
        <v>185</v>
      </c>
      <c r="J192" s="138">
        <v>0</v>
      </c>
      <c r="K192" s="127">
        <f t="shared" si="19"/>
        <v>42</v>
      </c>
      <c r="L192" s="43"/>
    </row>
    <row r="193" spans="1:12" x14ac:dyDescent="0.2">
      <c r="A193" s="125">
        <v>44155</v>
      </c>
      <c r="B193" s="138">
        <v>0</v>
      </c>
      <c r="C193" s="126">
        <f t="shared" si="15"/>
        <v>7693</v>
      </c>
      <c r="D193" s="138">
        <v>0</v>
      </c>
      <c r="E193" s="126">
        <f t="shared" si="16"/>
        <v>3906</v>
      </c>
      <c r="F193" s="138">
        <v>0</v>
      </c>
      <c r="G193" s="126">
        <f t="shared" si="17"/>
        <v>781</v>
      </c>
      <c r="H193" s="138">
        <v>0</v>
      </c>
      <c r="I193" s="126">
        <f t="shared" si="18"/>
        <v>185</v>
      </c>
      <c r="J193" s="138">
        <v>0</v>
      </c>
      <c r="K193" s="127">
        <f t="shared" si="19"/>
        <v>42</v>
      </c>
      <c r="L193" s="43"/>
    </row>
    <row r="194" spans="1:12" x14ac:dyDescent="0.2">
      <c r="A194" s="125">
        <v>44156</v>
      </c>
      <c r="B194" s="138"/>
      <c r="C194" s="126">
        <f t="shared" si="15"/>
        <v>7693</v>
      </c>
      <c r="D194" s="138"/>
      <c r="E194" s="126">
        <f t="shared" si="16"/>
        <v>3906</v>
      </c>
      <c r="F194" s="138"/>
      <c r="G194" s="126">
        <f t="shared" si="17"/>
        <v>781</v>
      </c>
      <c r="H194" s="138"/>
      <c r="I194" s="126">
        <f t="shared" si="18"/>
        <v>185</v>
      </c>
      <c r="J194" s="138"/>
      <c r="K194" s="127">
        <f t="shared" si="19"/>
        <v>42</v>
      </c>
      <c r="L194" s="43"/>
    </row>
    <row r="195" spans="1:12" x14ac:dyDescent="0.2">
      <c r="A195" s="125">
        <v>44157</v>
      </c>
      <c r="B195" s="138"/>
      <c r="C195" s="126">
        <f t="shared" si="15"/>
        <v>7693</v>
      </c>
      <c r="D195" s="138"/>
      <c r="E195" s="126">
        <f t="shared" si="16"/>
        <v>3906</v>
      </c>
      <c r="F195" s="138"/>
      <c r="G195" s="126">
        <f t="shared" si="17"/>
        <v>781</v>
      </c>
      <c r="H195" s="138"/>
      <c r="I195" s="126">
        <f t="shared" si="18"/>
        <v>185</v>
      </c>
      <c r="J195" s="138"/>
      <c r="K195" s="127">
        <f t="shared" si="19"/>
        <v>42</v>
      </c>
      <c r="L195" s="43"/>
    </row>
    <row r="196" spans="1:12" x14ac:dyDescent="0.2">
      <c r="A196" s="125">
        <v>44158</v>
      </c>
      <c r="B196" s="138">
        <v>3</v>
      </c>
      <c r="C196" s="126">
        <f t="shared" si="15"/>
        <v>7696</v>
      </c>
      <c r="D196" s="138">
        <v>1</v>
      </c>
      <c r="E196" s="126">
        <f t="shared" si="16"/>
        <v>3907</v>
      </c>
      <c r="F196" s="138">
        <v>1</v>
      </c>
      <c r="G196" s="126">
        <f t="shared" si="17"/>
        <v>782</v>
      </c>
      <c r="H196" s="138">
        <v>1</v>
      </c>
      <c r="I196" s="126">
        <f t="shared" si="18"/>
        <v>186</v>
      </c>
      <c r="J196" s="138">
        <v>0</v>
      </c>
      <c r="K196" s="127">
        <f t="shared" si="19"/>
        <v>42</v>
      </c>
      <c r="L196" s="43"/>
    </row>
    <row r="197" spans="1:12" x14ac:dyDescent="0.2">
      <c r="A197" s="125">
        <v>44159</v>
      </c>
      <c r="B197" s="138">
        <v>0</v>
      </c>
      <c r="C197" s="126">
        <f t="shared" si="15"/>
        <v>7696</v>
      </c>
      <c r="D197" s="138">
        <v>0</v>
      </c>
      <c r="E197" s="126">
        <f t="shared" si="16"/>
        <v>3907</v>
      </c>
      <c r="F197" s="138">
        <v>0</v>
      </c>
      <c r="G197" s="126">
        <f t="shared" si="17"/>
        <v>782</v>
      </c>
      <c r="H197" s="138">
        <v>0</v>
      </c>
      <c r="I197" s="126">
        <f t="shared" si="18"/>
        <v>186</v>
      </c>
      <c r="J197" s="138">
        <v>0</v>
      </c>
      <c r="K197" s="127">
        <f t="shared" si="19"/>
        <v>42</v>
      </c>
      <c r="L197" s="43"/>
    </row>
    <row r="198" spans="1:12" x14ac:dyDescent="0.2">
      <c r="A198" s="125">
        <v>44160</v>
      </c>
      <c r="B198" s="138">
        <v>0</v>
      </c>
      <c r="C198" s="126">
        <f t="shared" si="15"/>
        <v>7696</v>
      </c>
      <c r="D198" s="138">
        <v>1</v>
      </c>
      <c r="E198" s="126">
        <f t="shared" si="16"/>
        <v>3908</v>
      </c>
      <c r="F198" s="138">
        <v>0</v>
      </c>
      <c r="G198" s="126">
        <f t="shared" si="17"/>
        <v>782</v>
      </c>
      <c r="H198" s="138">
        <v>0</v>
      </c>
      <c r="I198" s="126">
        <f t="shared" si="18"/>
        <v>186</v>
      </c>
      <c r="J198" s="138">
        <v>0</v>
      </c>
      <c r="K198" s="127">
        <f t="shared" si="19"/>
        <v>42</v>
      </c>
      <c r="L198" s="43"/>
    </row>
    <row r="199" spans="1:12" x14ac:dyDescent="0.2">
      <c r="A199" s="125">
        <v>44161</v>
      </c>
      <c r="B199" s="138">
        <v>0</v>
      </c>
      <c r="C199" s="126">
        <f t="shared" si="15"/>
        <v>7696</v>
      </c>
      <c r="D199" s="138">
        <v>0</v>
      </c>
      <c r="E199" s="126">
        <f t="shared" si="16"/>
        <v>3908</v>
      </c>
      <c r="F199" s="138">
        <v>0</v>
      </c>
      <c r="G199" s="126">
        <f t="shared" si="17"/>
        <v>782</v>
      </c>
      <c r="H199" s="138">
        <v>0</v>
      </c>
      <c r="I199" s="126">
        <f t="shared" si="18"/>
        <v>186</v>
      </c>
      <c r="J199" s="138">
        <v>0</v>
      </c>
      <c r="K199" s="127">
        <f t="shared" si="19"/>
        <v>42</v>
      </c>
      <c r="L199" s="43"/>
    </row>
    <row r="200" spans="1:12" x14ac:dyDescent="0.2">
      <c r="A200" s="125">
        <v>44162</v>
      </c>
      <c r="B200" s="138">
        <v>0</v>
      </c>
      <c r="C200" s="126">
        <f t="shared" si="15"/>
        <v>7696</v>
      </c>
      <c r="D200" s="138">
        <v>0</v>
      </c>
      <c r="E200" s="126">
        <f t="shared" si="16"/>
        <v>3908</v>
      </c>
      <c r="F200" s="138">
        <v>0</v>
      </c>
      <c r="G200" s="126">
        <f t="shared" si="17"/>
        <v>782</v>
      </c>
      <c r="H200" s="138">
        <v>0</v>
      </c>
      <c r="I200" s="126">
        <f t="shared" si="18"/>
        <v>186</v>
      </c>
      <c r="J200" s="138">
        <v>0</v>
      </c>
      <c r="K200" s="127">
        <f t="shared" si="19"/>
        <v>42</v>
      </c>
      <c r="L200" s="43"/>
    </row>
    <row r="201" spans="1:12" x14ac:dyDescent="0.2">
      <c r="A201" s="125">
        <v>44163</v>
      </c>
      <c r="B201" s="138"/>
      <c r="C201" s="126">
        <f t="shared" si="15"/>
        <v>7696</v>
      </c>
      <c r="D201" s="138"/>
      <c r="E201" s="126">
        <f t="shared" si="16"/>
        <v>3908</v>
      </c>
      <c r="F201" s="138"/>
      <c r="G201" s="126">
        <f t="shared" si="17"/>
        <v>782</v>
      </c>
      <c r="H201" s="138"/>
      <c r="I201" s="126">
        <f t="shared" si="18"/>
        <v>186</v>
      </c>
      <c r="J201" s="138"/>
      <c r="K201" s="127">
        <f t="shared" si="19"/>
        <v>42</v>
      </c>
      <c r="L201" s="43"/>
    </row>
    <row r="202" spans="1:12" x14ac:dyDescent="0.2">
      <c r="A202" s="125">
        <v>44164</v>
      </c>
      <c r="B202" s="138"/>
      <c r="C202" s="126">
        <f t="shared" si="15"/>
        <v>7696</v>
      </c>
      <c r="D202" s="138"/>
      <c r="E202" s="126">
        <f t="shared" si="16"/>
        <v>3908</v>
      </c>
      <c r="F202" s="138"/>
      <c r="G202" s="126">
        <f t="shared" si="17"/>
        <v>782</v>
      </c>
      <c r="H202" s="138"/>
      <c r="I202" s="126">
        <f t="shared" si="18"/>
        <v>186</v>
      </c>
      <c r="J202" s="138"/>
      <c r="K202" s="127">
        <f t="shared" si="19"/>
        <v>42</v>
      </c>
      <c r="L202" s="43"/>
    </row>
    <row r="203" spans="1:12" x14ac:dyDescent="0.2">
      <c r="A203" s="125">
        <v>44165</v>
      </c>
      <c r="B203" s="138">
        <v>3</v>
      </c>
      <c r="C203" s="126">
        <f t="shared" si="15"/>
        <v>7699</v>
      </c>
      <c r="D203" s="138">
        <v>2</v>
      </c>
      <c r="E203" s="126">
        <f t="shared" si="16"/>
        <v>3910</v>
      </c>
      <c r="F203" s="138">
        <v>0</v>
      </c>
      <c r="G203" s="126">
        <f t="shared" si="17"/>
        <v>782</v>
      </c>
      <c r="H203" s="138">
        <v>0</v>
      </c>
      <c r="I203" s="126">
        <f t="shared" si="18"/>
        <v>186</v>
      </c>
      <c r="J203" s="138">
        <v>0</v>
      </c>
      <c r="K203" s="127">
        <f t="shared" si="19"/>
        <v>42</v>
      </c>
      <c r="L203" s="43"/>
    </row>
    <row r="204" spans="1:12" x14ac:dyDescent="0.2">
      <c r="A204" s="125">
        <v>44166</v>
      </c>
      <c r="B204" s="138">
        <v>0</v>
      </c>
      <c r="C204" s="126">
        <f t="shared" si="15"/>
        <v>7699</v>
      </c>
      <c r="D204" s="138">
        <v>0</v>
      </c>
      <c r="E204" s="126">
        <f t="shared" si="16"/>
        <v>3910</v>
      </c>
      <c r="F204" s="138">
        <v>0</v>
      </c>
      <c r="G204" s="126">
        <f t="shared" si="17"/>
        <v>782</v>
      </c>
      <c r="H204" s="138">
        <v>0</v>
      </c>
      <c r="I204" s="126">
        <f t="shared" si="18"/>
        <v>186</v>
      </c>
      <c r="J204" s="138">
        <v>0</v>
      </c>
      <c r="K204" s="127">
        <f t="shared" si="19"/>
        <v>42</v>
      </c>
      <c r="L204" s="43"/>
    </row>
    <row r="205" spans="1:12" x14ac:dyDescent="0.2">
      <c r="A205" s="125">
        <v>44167</v>
      </c>
      <c r="B205" s="138">
        <v>0</v>
      </c>
      <c r="C205" s="126">
        <f t="shared" si="15"/>
        <v>7699</v>
      </c>
      <c r="D205" s="138">
        <v>0</v>
      </c>
      <c r="E205" s="126">
        <f t="shared" si="16"/>
        <v>3910</v>
      </c>
      <c r="F205" s="138">
        <v>0</v>
      </c>
      <c r="G205" s="126">
        <f t="shared" si="17"/>
        <v>782</v>
      </c>
      <c r="H205" s="138">
        <v>5</v>
      </c>
      <c r="I205" s="126">
        <f t="shared" si="18"/>
        <v>191</v>
      </c>
      <c r="J205" s="138">
        <v>0</v>
      </c>
      <c r="K205" s="127">
        <f t="shared" si="19"/>
        <v>42</v>
      </c>
      <c r="L205" s="43"/>
    </row>
    <row r="206" spans="1:12" x14ac:dyDescent="0.2">
      <c r="A206" s="125">
        <v>44168</v>
      </c>
      <c r="B206" s="138">
        <v>0</v>
      </c>
      <c r="C206" s="126">
        <f t="shared" si="15"/>
        <v>7699</v>
      </c>
      <c r="D206" s="138">
        <v>0</v>
      </c>
      <c r="E206" s="126">
        <f t="shared" si="16"/>
        <v>3910</v>
      </c>
      <c r="F206" s="138">
        <v>0</v>
      </c>
      <c r="G206" s="126">
        <f t="shared" si="17"/>
        <v>782</v>
      </c>
      <c r="H206" s="138">
        <v>0</v>
      </c>
      <c r="I206" s="126">
        <f t="shared" si="18"/>
        <v>191</v>
      </c>
      <c r="J206" s="138">
        <v>0</v>
      </c>
      <c r="K206" s="127">
        <f t="shared" si="19"/>
        <v>42</v>
      </c>
      <c r="L206" s="43"/>
    </row>
    <row r="207" spans="1:12" x14ac:dyDescent="0.2">
      <c r="A207" s="125">
        <v>44169</v>
      </c>
      <c r="B207" s="147">
        <v>0</v>
      </c>
      <c r="C207" s="181">
        <f t="shared" si="15"/>
        <v>7699</v>
      </c>
      <c r="D207" s="147">
        <v>0</v>
      </c>
      <c r="E207" s="181">
        <f t="shared" si="16"/>
        <v>3910</v>
      </c>
      <c r="F207" s="138">
        <v>0</v>
      </c>
      <c r="G207" s="126">
        <f t="shared" si="17"/>
        <v>782</v>
      </c>
      <c r="H207" s="138">
        <v>0</v>
      </c>
      <c r="I207" s="126">
        <f t="shared" si="18"/>
        <v>191</v>
      </c>
      <c r="J207" s="138">
        <v>0</v>
      </c>
      <c r="K207" s="127">
        <f t="shared" si="19"/>
        <v>42</v>
      </c>
      <c r="L207" s="43"/>
    </row>
    <row r="208" spans="1:12" x14ac:dyDescent="0.2">
      <c r="A208" s="125">
        <v>44170</v>
      </c>
      <c r="B208" s="138"/>
      <c r="C208" s="126">
        <f t="shared" si="15"/>
        <v>7699</v>
      </c>
      <c r="D208" s="138"/>
      <c r="E208" s="126">
        <f t="shared" si="16"/>
        <v>3910</v>
      </c>
      <c r="F208" s="138"/>
      <c r="G208" s="126">
        <f t="shared" si="17"/>
        <v>782</v>
      </c>
      <c r="H208" s="138"/>
      <c r="I208" s="126">
        <f t="shared" si="18"/>
        <v>191</v>
      </c>
      <c r="J208" s="138"/>
      <c r="K208" s="127">
        <f t="shared" si="19"/>
        <v>42</v>
      </c>
      <c r="L208" s="43"/>
    </row>
    <row r="209" spans="1:12" x14ac:dyDescent="0.2">
      <c r="A209" s="125">
        <v>44171</v>
      </c>
      <c r="B209" s="138"/>
      <c r="C209" s="126">
        <f t="shared" si="15"/>
        <v>7699</v>
      </c>
      <c r="D209" s="138"/>
      <c r="E209" s="126">
        <f t="shared" si="16"/>
        <v>3910</v>
      </c>
      <c r="F209" s="138"/>
      <c r="G209" s="126">
        <f t="shared" si="17"/>
        <v>782</v>
      </c>
      <c r="H209" s="138"/>
      <c r="I209" s="126">
        <f t="shared" si="18"/>
        <v>191</v>
      </c>
      <c r="J209" s="138"/>
      <c r="K209" s="127">
        <f t="shared" si="19"/>
        <v>42</v>
      </c>
      <c r="L209" s="43"/>
    </row>
    <row r="210" spans="1:12" x14ac:dyDescent="0.2">
      <c r="A210" s="125">
        <v>44172</v>
      </c>
      <c r="B210" s="138">
        <v>2</v>
      </c>
      <c r="C210" s="126">
        <f t="shared" si="15"/>
        <v>7701</v>
      </c>
      <c r="D210" s="138">
        <v>7</v>
      </c>
      <c r="E210" s="126">
        <f t="shared" si="16"/>
        <v>3917</v>
      </c>
      <c r="F210" s="138">
        <v>0</v>
      </c>
      <c r="G210" s="126">
        <f t="shared" si="17"/>
        <v>782</v>
      </c>
      <c r="H210" s="138">
        <v>0</v>
      </c>
      <c r="I210" s="126">
        <f t="shared" si="18"/>
        <v>191</v>
      </c>
      <c r="J210" s="138">
        <v>0</v>
      </c>
      <c r="K210" s="127">
        <f t="shared" si="19"/>
        <v>42</v>
      </c>
      <c r="L210" s="43"/>
    </row>
    <row r="211" spans="1:12" x14ac:dyDescent="0.2">
      <c r="A211" s="125">
        <v>44173</v>
      </c>
      <c r="B211" s="138">
        <v>1</v>
      </c>
      <c r="C211" s="126">
        <f t="shared" si="15"/>
        <v>7702</v>
      </c>
      <c r="D211" s="138">
        <v>0</v>
      </c>
      <c r="E211" s="126">
        <f t="shared" si="16"/>
        <v>3917</v>
      </c>
      <c r="F211" s="138">
        <v>0</v>
      </c>
      <c r="G211" s="126">
        <f t="shared" si="17"/>
        <v>782</v>
      </c>
      <c r="H211" s="138">
        <v>0</v>
      </c>
      <c r="I211" s="126">
        <f t="shared" si="18"/>
        <v>191</v>
      </c>
      <c r="J211" s="138">
        <v>0</v>
      </c>
      <c r="K211" s="127">
        <f t="shared" si="19"/>
        <v>42</v>
      </c>
      <c r="L211" s="43"/>
    </row>
    <row r="212" spans="1:12" x14ac:dyDescent="0.2">
      <c r="A212" s="125">
        <v>44174</v>
      </c>
      <c r="B212" s="138"/>
      <c r="C212" s="139"/>
      <c r="D212" s="138"/>
      <c r="E212" s="139"/>
      <c r="F212" s="138"/>
      <c r="G212" s="139"/>
      <c r="H212" s="138"/>
      <c r="I212" s="139"/>
      <c r="J212" s="138"/>
      <c r="K212" s="140"/>
      <c r="L212" s="43"/>
    </row>
    <row r="213" spans="1:12" x14ac:dyDescent="0.2">
      <c r="A213" s="125">
        <v>44175</v>
      </c>
      <c r="B213" s="138"/>
      <c r="C213" s="139"/>
      <c r="D213" s="138"/>
      <c r="E213" s="139"/>
      <c r="F213" s="138"/>
      <c r="G213" s="139"/>
      <c r="H213" s="138"/>
      <c r="I213" s="139"/>
      <c r="J213" s="138"/>
      <c r="K213" s="140"/>
      <c r="L213" s="43"/>
    </row>
    <row r="214" spans="1:12" x14ac:dyDescent="0.2">
      <c r="A214" s="125">
        <v>44176</v>
      </c>
      <c r="B214" s="138"/>
      <c r="C214" s="139"/>
      <c r="D214" s="138"/>
      <c r="E214" s="139"/>
      <c r="F214" s="138"/>
      <c r="G214" s="139"/>
      <c r="H214" s="138"/>
      <c r="I214" s="139"/>
      <c r="J214" s="138"/>
      <c r="K214" s="140"/>
      <c r="L214" s="43"/>
    </row>
    <row r="215" spans="1:12" x14ac:dyDescent="0.2">
      <c r="A215" s="125">
        <v>44177</v>
      </c>
      <c r="B215" s="138"/>
      <c r="C215" s="139"/>
      <c r="D215" s="138"/>
      <c r="E215" s="139"/>
      <c r="F215" s="138"/>
      <c r="G215" s="139"/>
      <c r="H215" s="138"/>
      <c r="I215" s="139"/>
      <c r="J215" s="138"/>
      <c r="K215" s="140"/>
      <c r="L215" s="43"/>
    </row>
    <row r="216" spans="1:12" x14ac:dyDescent="0.2">
      <c r="A216" s="125">
        <v>44178</v>
      </c>
      <c r="B216" s="138"/>
      <c r="C216" s="139"/>
      <c r="D216" s="138"/>
      <c r="E216" s="139"/>
      <c r="F216" s="138"/>
      <c r="G216" s="139"/>
      <c r="H216" s="138"/>
      <c r="I216" s="139"/>
      <c r="J216" s="138"/>
      <c r="K216" s="140"/>
      <c r="L216" s="43"/>
    </row>
    <row r="217" spans="1:12" x14ac:dyDescent="0.2">
      <c r="A217" s="137"/>
      <c r="B217" s="138"/>
      <c r="C217" s="139"/>
      <c r="D217" s="138"/>
      <c r="E217" s="139"/>
      <c r="F217" s="138"/>
      <c r="G217" s="139"/>
      <c r="H217" s="138"/>
      <c r="I217" s="139"/>
      <c r="J217" s="138"/>
      <c r="K217" s="140"/>
      <c r="L217" s="43"/>
    </row>
    <row r="218" spans="1:12" ht="15" thickBot="1" x14ac:dyDescent="0.25">
      <c r="A218" s="129" t="s">
        <v>87</v>
      </c>
      <c r="B218" s="130"/>
      <c r="C218" s="131">
        <f>MAX(C4:C217)</f>
        <v>7702</v>
      </c>
      <c r="D218" s="130"/>
      <c r="E218" s="131">
        <f>MAX(E4:E217)</f>
        <v>3917</v>
      </c>
      <c r="F218" s="130"/>
      <c r="G218" s="131">
        <f>MAX(G4:G217)</f>
        <v>782</v>
      </c>
      <c r="H218" s="130"/>
      <c r="I218" s="131">
        <f>MAX(I4:I217)</f>
        <v>191</v>
      </c>
      <c r="J218" s="130"/>
      <c r="K218" s="132">
        <f>MAX(K4:K217)</f>
        <v>42</v>
      </c>
    </row>
    <row r="219" spans="1:12" ht="15" thickTop="1" x14ac:dyDescent="0.2">
      <c r="B219" s="44"/>
      <c r="C219" s="44"/>
      <c r="D219" s="44"/>
      <c r="E219" s="44"/>
      <c r="F219" s="44"/>
      <c r="G219" s="44"/>
      <c r="H219" s="44"/>
      <c r="I219" s="44"/>
      <c r="J219" s="44"/>
      <c r="K219" s="44"/>
    </row>
    <row r="220" spans="1:12" x14ac:dyDescent="0.2">
      <c r="B220" s="44"/>
      <c r="C220" s="44"/>
      <c r="D220" s="44"/>
      <c r="E220" s="44"/>
      <c r="F220" s="44"/>
      <c r="G220" s="44"/>
      <c r="H220" s="44"/>
      <c r="I220" s="44"/>
      <c r="J220" s="43" t="s">
        <v>91</v>
      </c>
      <c r="K220" s="119">
        <f>SUM(B218:K218)</f>
        <v>12634</v>
      </c>
    </row>
    <row r="221" spans="1:12" x14ac:dyDescent="0.2">
      <c r="B221" s="44"/>
      <c r="C221" s="44"/>
      <c r="D221" s="44"/>
      <c r="E221" s="44"/>
      <c r="F221" s="44"/>
      <c r="G221" s="44"/>
      <c r="H221" s="44"/>
      <c r="I221" s="44"/>
      <c r="J221" s="44"/>
      <c r="K221" s="44"/>
    </row>
    <row r="222" spans="1:12" x14ac:dyDescent="0.2">
      <c r="B222" s="44"/>
      <c r="C222" s="44"/>
      <c r="D222" s="44"/>
      <c r="E222" s="44"/>
      <c r="F222" s="44"/>
      <c r="G222" s="44"/>
      <c r="H222" s="44"/>
      <c r="I222" s="44"/>
      <c r="J222" s="44"/>
      <c r="K222" s="44"/>
    </row>
    <row r="223" spans="1:12" x14ac:dyDescent="0.2">
      <c r="B223" s="44"/>
      <c r="C223" s="44"/>
      <c r="D223" s="44"/>
      <c r="E223" s="44"/>
      <c r="F223" s="44"/>
      <c r="G223" s="44"/>
      <c r="H223" s="44"/>
      <c r="I223" s="44"/>
      <c r="J223" s="44"/>
      <c r="K223" s="44"/>
    </row>
    <row r="224" spans="1:12" x14ac:dyDescent="0.2">
      <c r="B224" s="44"/>
      <c r="C224" s="44"/>
      <c r="D224" s="44"/>
      <c r="E224" s="44"/>
      <c r="F224" s="44"/>
      <c r="G224" s="44"/>
      <c r="H224" s="44"/>
      <c r="I224" s="44"/>
      <c r="J224" s="44"/>
      <c r="K224" s="44"/>
    </row>
    <row r="225" spans="2:11" x14ac:dyDescent="0.2">
      <c r="B225" s="44"/>
      <c r="C225" s="44"/>
      <c r="D225" s="44"/>
      <c r="E225" s="44"/>
      <c r="F225" s="44"/>
      <c r="G225" s="44"/>
      <c r="H225" s="44"/>
      <c r="I225" s="44"/>
      <c r="J225" s="44"/>
      <c r="K225" s="44"/>
    </row>
    <row r="226" spans="2:11" x14ac:dyDescent="0.2">
      <c r="B226" s="44"/>
      <c r="C226" s="44"/>
      <c r="D226" s="44"/>
      <c r="E226" s="44"/>
      <c r="F226" s="44"/>
      <c r="G226" s="44"/>
      <c r="H226" s="44"/>
      <c r="I226" s="44"/>
      <c r="J226" s="44"/>
      <c r="K226" s="44"/>
    </row>
    <row r="227" spans="2:11" x14ac:dyDescent="0.2">
      <c r="B227" s="44"/>
      <c r="C227" s="44"/>
      <c r="D227" s="44"/>
      <c r="E227" s="44"/>
      <c r="F227" s="44"/>
      <c r="G227" s="44"/>
      <c r="H227" s="44"/>
      <c r="I227" s="44"/>
      <c r="J227" s="44"/>
      <c r="K227" s="44"/>
    </row>
    <row r="228" spans="2:11" x14ac:dyDescent="0.2">
      <c r="B228" s="44"/>
      <c r="C228" s="44"/>
      <c r="D228" s="44"/>
      <c r="E228" s="44"/>
      <c r="F228" s="44"/>
      <c r="G228" s="44"/>
      <c r="H228" s="44"/>
      <c r="I228" s="44"/>
      <c r="J228" s="44"/>
      <c r="K228" s="44"/>
    </row>
    <row r="229" spans="2:11" x14ac:dyDescent="0.2">
      <c r="B229" s="44"/>
      <c r="C229" s="44"/>
      <c r="D229" s="44"/>
      <c r="E229" s="44"/>
      <c r="F229" s="44"/>
      <c r="G229" s="44"/>
      <c r="H229" s="44"/>
      <c r="I229" s="44"/>
      <c r="J229" s="44"/>
      <c r="K229" s="44"/>
    </row>
    <row r="230" spans="2:11" x14ac:dyDescent="0.2">
      <c r="B230" s="44"/>
      <c r="C230" s="44"/>
      <c r="D230" s="44"/>
      <c r="E230" s="44"/>
      <c r="F230" s="44"/>
      <c r="G230" s="44"/>
      <c r="H230" s="44"/>
      <c r="I230" s="44"/>
      <c r="J230" s="44"/>
      <c r="K230" s="44"/>
    </row>
    <row r="231" spans="2:11" x14ac:dyDescent="0.2">
      <c r="B231" s="44"/>
      <c r="C231" s="44"/>
      <c r="D231" s="44"/>
      <c r="E231" s="44"/>
      <c r="F231" s="44"/>
      <c r="G231" s="44"/>
      <c r="H231" s="44"/>
      <c r="I231" s="44"/>
      <c r="J231" s="44"/>
      <c r="K231" s="44"/>
    </row>
    <row r="232" spans="2:11" x14ac:dyDescent="0.2">
      <c r="B232" s="44"/>
      <c r="C232" s="44"/>
      <c r="D232" s="44"/>
      <c r="E232" s="44"/>
      <c r="F232" s="44"/>
      <c r="G232" s="44"/>
      <c r="H232" s="44"/>
      <c r="I232" s="44"/>
      <c r="J232" s="44"/>
      <c r="K232" s="44"/>
    </row>
    <row r="233" spans="2:11" x14ac:dyDescent="0.2">
      <c r="B233" s="44"/>
      <c r="C233" s="44"/>
      <c r="D233" s="44"/>
      <c r="E233" s="44"/>
      <c r="F233" s="44"/>
      <c r="G233" s="44"/>
      <c r="H233" s="44"/>
      <c r="I233" s="44"/>
      <c r="J233" s="44"/>
      <c r="K233" s="44"/>
    </row>
    <row r="234" spans="2:11" x14ac:dyDescent="0.2">
      <c r="B234" s="44"/>
      <c r="C234" s="44"/>
      <c r="D234" s="44"/>
      <c r="E234" s="44"/>
      <c r="F234" s="44"/>
      <c r="G234" s="44"/>
      <c r="H234" s="44"/>
      <c r="I234" s="44"/>
      <c r="J234" s="44"/>
      <c r="K234" s="44"/>
    </row>
    <row r="235" spans="2:11" x14ac:dyDescent="0.2">
      <c r="B235" s="44"/>
      <c r="C235" s="44"/>
      <c r="D235" s="44"/>
      <c r="E235" s="44"/>
      <c r="F235" s="44"/>
      <c r="G235" s="44"/>
      <c r="H235" s="44"/>
      <c r="I235" s="44"/>
      <c r="J235" s="44"/>
      <c r="K235" s="44"/>
    </row>
    <row r="236" spans="2:11" x14ac:dyDescent="0.2">
      <c r="B236" s="44"/>
      <c r="C236" s="44"/>
      <c r="D236" s="44"/>
      <c r="E236" s="44"/>
      <c r="F236" s="44"/>
      <c r="G236" s="44"/>
      <c r="H236" s="44"/>
      <c r="I236" s="44"/>
      <c r="J236" s="44"/>
      <c r="K236" s="44"/>
    </row>
    <row r="237" spans="2:11" x14ac:dyDescent="0.2">
      <c r="B237" s="44"/>
      <c r="C237" s="44"/>
      <c r="D237" s="44"/>
      <c r="E237" s="44"/>
      <c r="F237" s="44"/>
      <c r="G237" s="44"/>
      <c r="H237" s="44"/>
      <c r="I237" s="44"/>
      <c r="J237" s="44"/>
      <c r="K237" s="44"/>
    </row>
    <row r="238" spans="2:11" x14ac:dyDescent="0.2">
      <c r="B238" s="44"/>
      <c r="C238" s="44"/>
      <c r="D238" s="44"/>
      <c r="E238" s="44"/>
      <c r="F238" s="44"/>
      <c r="G238" s="44"/>
      <c r="H238" s="44"/>
      <c r="I238" s="44"/>
      <c r="J238" s="44"/>
      <c r="K238" s="44"/>
    </row>
    <row r="239" spans="2:11" x14ac:dyDescent="0.2">
      <c r="B239" s="44"/>
      <c r="C239" s="44"/>
      <c r="D239" s="44"/>
      <c r="E239" s="44"/>
      <c r="F239" s="44"/>
      <c r="G239" s="44"/>
      <c r="H239" s="44"/>
      <c r="I239" s="44"/>
      <c r="J239" s="44"/>
      <c r="K239" s="44"/>
    </row>
    <row r="240" spans="2:11" x14ac:dyDescent="0.2">
      <c r="B240" s="44"/>
      <c r="C240" s="44"/>
      <c r="D240" s="44"/>
      <c r="E240" s="44"/>
      <c r="F240" s="44"/>
      <c r="G240" s="44"/>
      <c r="H240" s="44"/>
      <c r="I240" s="44"/>
      <c r="J240" s="44"/>
      <c r="K240" s="44"/>
    </row>
    <row r="241" spans="2:11" x14ac:dyDescent="0.2">
      <c r="B241" s="44"/>
      <c r="C241" s="44"/>
      <c r="D241" s="44"/>
      <c r="E241" s="44"/>
      <c r="F241" s="44"/>
      <c r="G241" s="44"/>
      <c r="H241" s="44"/>
      <c r="I241" s="44"/>
      <c r="J241" s="44"/>
      <c r="K241" s="44"/>
    </row>
    <row r="242" spans="2:11" x14ac:dyDescent="0.2">
      <c r="B242" s="44"/>
      <c r="C242" s="44"/>
      <c r="D242" s="44"/>
      <c r="E242" s="44"/>
      <c r="F242" s="44"/>
      <c r="G242" s="44"/>
      <c r="H242" s="44"/>
      <c r="I242" s="44"/>
      <c r="J242" s="44"/>
      <c r="K242" s="44"/>
    </row>
    <row r="243" spans="2:11" x14ac:dyDescent="0.2">
      <c r="B243" s="44"/>
      <c r="C243" s="44"/>
      <c r="D243" s="44"/>
      <c r="E243" s="44"/>
      <c r="F243" s="44"/>
      <c r="G243" s="44"/>
      <c r="H243" s="44"/>
      <c r="I243" s="44"/>
      <c r="J243" s="44"/>
      <c r="K243" s="44"/>
    </row>
    <row r="244" spans="2:11" x14ac:dyDescent="0.2">
      <c r="B244" s="44"/>
      <c r="C244" s="44"/>
      <c r="D244" s="44"/>
      <c r="E244" s="44"/>
      <c r="F244" s="44"/>
      <c r="G244" s="44"/>
      <c r="H244" s="44"/>
      <c r="I244" s="44"/>
      <c r="J244" s="44"/>
      <c r="K244" s="44"/>
    </row>
    <row r="245" spans="2:11" x14ac:dyDescent="0.2">
      <c r="B245" s="44"/>
      <c r="C245" s="44"/>
      <c r="D245" s="44"/>
      <c r="E245" s="44"/>
      <c r="F245" s="44"/>
      <c r="G245" s="44"/>
      <c r="H245" s="44"/>
      <c r="I245" s="44"/>
      <c r="J245" s="44"/>
      <c r="K245" s="44"/>
    </row>
    <row r="246" spans="2:11" x14ac:dyDescent="0.2">
      <c r="B246" s="44"/>
      <c r="C246" s="44"/>
      <c r="D246" s="44"/>
      <c r="E246" s="44"/>
      <c r="F246" s="44"/>
      <c r="G246" s="44"/>
      <c r="H246" s="44"/>
      <c r="I246" s="44"/>
      <c r="J246" s="44"/>
      <c r="K246" s="44"/>
    </row>
    <row r="247" spans="2:11" x14ac:dyDescent="0.2">
      <c r="B247" s="44"/>
      <c r="C247" s="44"/>
      <c r="D247" s="44"/>
      <c r="E247" s="44"/>
      <c r="F247" s="44"/>
      <c r="G247" s="44"/>
      <c r="H247" s="44"/>
      <c r="I247" s="44"/>
      <c r="J247" s="44"/>
      <c r="K247" s="44"/>
    </row>
    <row r="248" spans="2:11" x14ac:dyDescent="0.2">
      <c r="B248" s="44"/>
      <c r="C248" s="44"/>
      <c r="D248" s="44"/>
      <c r="E248" s="44"/>
      <c r="F248" s="44"/>
      <c r="G248" s="44"/>
      <c r="H248" s="44"/>
      <c r="I248" s="44"/>
      <c r="J248" s="44"/>
      <c r="K248" s="44"/>
    </row>
    <row r="249" spans="2:11" x14ac:dyDescent="0.2">
      <c r="B249" s="44"/>
      <c r="C249" s="44"/>
      <c r="D249" s="44"/>
      <c r="E249" s="44"/>
      <c r="F249" s="44"/>
      <c r="G249" s="44"/>
      <c r="H249" s="44"/>
      <c r="I249" s="44"/>
      <c r="J249" s="44"/>
      <c r="K249" s="44"/>
    </row>
    <row r="250" spans="2:11" x14ac:dyDescent="0.2">
      <c r="B250" s="44"/>
      <c r="C250" s="44"/>
      <c r="D250" s="44"/>
      <c r="E250" s="44"/>
      <c r="F250" s="44"/>
      <c r="G250" s="44"/>
      <c r="H250" s="44"/>
      <c r="I250" s="44"/>
      <c r="J250" s="44"/>
      <c r="K250" s="44"/>
    </row>
    <row r="251" spans="2:11" x14ac:dyDescent="0.2">
      <c r="B251" s="44"/>
      <c r="C251" s="44"/>
      <c r="D251" s="44"/>
      <c r="E251" s="44"/>
      <c r="F251" s="44"/>
      <c r="G251" s="44"/>
      <c r="H251" s="44"/>
      <c r="I251" s="44"/>
      <c r="J251" s="44"/>
      <c r="K251" s="44"/>
    </row>
    <row r="252" spans="2:11" x14ac:dyDescent="0.2">
      <c r="B252" s="44"/>
      <c r="C252" s="44"/>
      <c r="D252" s="44"/>
      <c r="E252" s="44"/>
      <c r="F252" s="44"/>
      <c r="G252" s="44"/>
      <c r="H252" s="44"/>
      <c r="I252" s="44"/>
      <c r="J252" s="44"/>
      <c r="K252" s="44"/>
    </row>
    <row r="253" spans="2:11" x14ac:dyDescent="0.2">
      <c r="B253" s="44"/>
      <c r="C253" s="44"/>
      <c r="D253" s="44"/>
      <c r="E253" s="44"/>
      <c r="F253" s="44"/>
      <c r="G253" s="44"/>
      <c r="H253" s="44"/>
      <c r="I253" s="44"/>
      <c r="J253" s="44"/>
      <c r="K253" s="44"/>
    </row>
    <row r="254" spans="2:11" x14ac:dyDescent="0.2">
      <c r="B254" s="44"/>
      <c r="C254" s="44"/>
      <c r="D254" s="44"/>
      <c r="E254" s="44"/>
      <c r="F254" s="44"/>
      <c r="G254" s="44"/>
      <c r="H254" s="44"/>
      <c r="I254" s="44"/>
      <c r="J254" s="44"/>
      <c r="K254" s="44"/>
    </row>
    <row r="255" spans="2:11" x14ac:dyDescent="0.2">
      <c r="B255" s="44"/>
      <c r="C255" s="44"/>
      <c r="D255" s="44"/>
      <c r="E255" s="44"/>
      <c r="F255" s="44"/>
      <c r="G255" s="44"/>
      <c r="H255" s="44"/>
      <c r="I255" s="44"/>
      <c r="J255" s="44"/>
      <c r="K255" s="44"/>
    </row>
    <row r="256" spans="2:11" x14ac:dyDescent="0.2">
      <c r="B256" s="44"/>
      <c r="C256" s="44"/>
      <c r="D256" s="44"/>
      <c r="E256" s="44"/>
      <c r="F256" s="44"/>
      <c r="G256" s="44"/>
      <c r="H256" s="44"/>
      <c r="I256" s="44"/>
      <c r="J256" s="44"/>
      <c r="K256" s="44"/>
    </row>
    <row r="257" spans="2:11" x14ac:dyDescent="0.2">
      <c r="B257" s="44"/>
      <c r="C257" s="44"/>
      <c r="D257" s="44"/>
      <c r="E257" s="44"/>
      <c r="F257" s="44"/>
      <c r="G257" s="44"/>
      <c r="H257" s="44"/>
      <c r="I257" s="44"/>
      <c r="J257" s="44"/>
      <c r="K257" s="44"/>
    </row>
    <row r="258" spans="2:11" x14ac:dyDescent="0.2">
      <c r="B258" s="44"/>
      <c r="C258" s="44"/>
      <c r="D258" s="44"/>
      <c r="E258" s="44"/>
      <c r="F258" s="44"/>
      <c r="G258" s="44"/>
      <c r="H258" s="44"/>
      <c r="I258" s="44"/>
      <c r="J258" s="44"/>
      <c r="K258" s="44"/>
    </row>
    <row r="259" spans="2:11" x14ac:dyDescent="0.2">
      <c r="B259" s="44"/>
      <c r="C259" s="44"/>
      <c r="D259" s="44"/>
      <c r="E259" s="44"/>
      <c r="F259" s="44"/>
      <c r="G259" s="44"/>
      <c r="H259" s="44"/>
      <c r="I259" s="44"/>
      <c r="J259" s="44"/>
      <c r="K259" s="44"/>
    </row>
    <row r="260" spans="2:11" x14ac:dyDescent="0.2">
      <c r="B260" s="44"/>
      <c r="C260" s="44"/>
      <c r="D260" s="44"/>
      <c r="E260" s="44"/>
      <c r="F260" s="44"/>
      <c r="G260" s="44"/>
      <c r="H260" s="44"/>
      <c r="I260" s="44"/>
      <c r="J260" s="44"/>
      <c r="K260" s="44"/>
    </row>
    <row r="261" spans="2:11" x14ac:dyDescent="0.2">
      <c r="B261" s="44"/>
      <c r="C261" s="44"/>
      <c r="D261" s="44"/>
      <c r="E261" s="44"/>
      <c r="F261" s="44"/>
      <c r="G261" s="44"/>
      <c r="H261" s="44"/>
      <c r="I261" s="44"/>
      <c r="J261" s="44"/>
      <c r="K261" s="44"/>
    </row>
    <row r="262" spans="2:11" x14ac:dyDescent="0.2">
      <c r="B262" s="44"/>
      <c r="C262" s="44"/>
      <c r="D262" s="44"/>
      <c r="E262" s="44"/>
      <c r="F262" s="44"/>
      <c r="G262" s="44"/>
      <c r="H262" s="44"/>
      <c r="I262" s="44"/>
      <c r="J262" s="44"/>
      <c r="K262" s="44"/>
    </row>
    <row r="263" spans="2:11" x14ac:dyDescent="0.2">
      <c r="B263" s="44"/>
      <c r="C263" s="44"/>
      <c r="D263" s="44"/>
      <c r="E263" s="44"/>
      <c r="F263" s="44"/>
      <c r="G263" s="44"/>
      <c r="H263" s="44"/>
      <c r="I263" s="44"/>
      <c r="J263" s="44"/>
      <c r="K263" s="44"/>
    </row>
    <row r="264" spans="2:11" x14ac:dyDescent="0.2">
      <c r="B264" s="44"/>
      <c r="C264" s="44"/>
      <c r="D264" s="44"/>
      <c r="E264" s="44"/>
      <c r="F264" s="44"/>
      <c r="G264" s="44"/>
      <c r="H264" s="44"/>
      <c r="I264" s="44"/>
      <c r="J264" s="44"/>
      <c r="K264" s="44"/>
    </row>
    <row r="265" spans="2:11" x14ac:dyDescent="0.2">
      <c r="B265" s="44"/>
      <c r="C265" s="44"/>
      <c r="D265" s="44"/>
      <c r="E265" s="44"/>
      <c r="F265" s="44"/>
      <c r="G265" s="44"/>
      <c r="H265" s="44"/>
      <c r="I265" s="44"/>
      <c r="J265" s="44"/>
      <c r="K265" s="44"/>
    </row>
    <row r="266" spans="2:11" x14ac:dyDescent="0.2">
      <c r="B266" s="44"/>
      <c r="C266" s="44"/>
      <c r="D266" s="44"/>
      <c r="E266" s="44"/>
      <c r="F266" s="44"/>
      <c r="G266" s="44"/>
      <c r="H266" s="44"/>
      <c r="I266" s="44"/>
      <c r="J266" s="44"/>
      <c r="K266" s="44"/>
    </row>
    <row r="267" spans="2:11" x14ac:dyDescent="0.2">
      <c r="B267" s="44"/>
      <c r="C267" s="44"/>
      <c r="D267" s="44"/>
      <c r="E267" s="44"/>
      <c r="F267" s="44"/>
      <c r="G267" s="44"/>
      <c r="H267" s="44"/>
      <c r="I267" s="44"/>
      <c r="J267" s="44"/>
      <c r="K267" s="44"/>
    </row>
    <row r="268" spans="2:11" x14ac:dyDescent="0.2">
      <c r="B268" s="44"/>
      <c r="C268" s="44"/>
      <c r="D268" s="44"/>
      <c r="E268" s="44"/>
      <c r="F268" s="44"/>
      <c r="G268" s="44"/>
      <c r="H268" s="44"/>
      <c r="I268" s="44"/>
      <c r="J268" s="44"/>
      <c r="K268" s="44"/>
    </row>
    <row r="269" spans="2:11" x14ac:dyDescent="0.2">
      <c r="B269" s="44"/>
      <c r="C269" s="44"/>
      <c r="D269" s="44"/>
      <c r="E269" s="44"/>
      <c r="F269" s="44"/>
      <c r="G269" s="44"/>
      <c r="H269" s="44"/>
      <c r="I269" s="44"/>
      <c r="J269" s="44"/>
      <c r="K269" s="44"/>
    </row>
    <row r="270" spans="2:11" x14ac:dyDescent="0.2">
      <c r="B270" s="44"/>
      <c r="C270" s="44"/>
      <c r="D270" s="44"/>
      <c r="E270" s="44"/>
      <c r="F270" s="44"/>
      <c r="G270" s="44"/>
      <c r="H270" s="44"/>
      <c r="I270" s="44"/>
      <c r="J270" s="44"/>
      <c r="K270" s="44"/>
    </row>
    <row r="271" spans="2:11" x14ac:dyDescent="0.2">
      <c r="B271" s="44"/>
      <c r="C271" s="44"/>
      <c r="D271" s="44"/>
      <c r="E271" s="44"/>
      <c r="F271" s="44"/>
      <c r="G271" s="44"/>
      <c r="H271" s="44"/>
      <c r="I271" s="44"/>
      <c r="J271" s="44"/>
      <c r="K271" s="44"/>
    </row>
    <row r="272" spans="2:11" x14ac:dyDescent="0.2">
      <c r="B272" s="44"/>
      <c r="C272" s="44"/>
      <c r="D272" s="44"/>
      <c r="E272" s="44"/>
      <c r="F272" s="44"/>
      <c r="G272" s="44"/>
      <c r="H272" s="44"/>
      <c r="I272" s="44"/>
      <c r="J272" s="44"/>
      <c r="K272" s="44"/>
    </row>
    <row r="273" spans="2:11" x14ac:dyDescent="0.2">
      <c r="B273" s="44"/>
      <c r="C273" s="44"/>
      <c r="D273" s="44"/>
      <c r="E273" s="44"/>
      <c r="F273" s="44"/>
      <c r="G273" s="44"/>
      <c r="H273" s="44"/>
      <c r="I273" s="44"/>
      <c r="J273" s="44"/>
      <c r="K273" s="44"/>
    </row>
    <row r="274" spans="2:11" x14ac:dyDescent="0.2">
      <c r="B274" s="44"/>
      <c r="C274" s="44"/>
      <c r="D274" s="44"/>
      <c r="E274" s="44"/>
      <c r="F274" s="44"/>
      <c r="G274" s="44"/>
      <c r="H274" s="44"/>
      <c r="I274" s="44"/>
      <c r="J274" s="44"/>
      <c r="K274" s="44"/>
    </row>
    <row r="275" spans="2:11" x14ac:dyDescent="0.2">
      <c r="B275" s="44"/>
      <c r="C275" s="44"/>
      <c r="D275" s="44"/>
      <c r="E275" s="44"/>
      <c r="F275" s="44"/>
      <c r="G275" s="44"/>
      <c r="H275" s="44"/>
      <c r="I275" s="44"/>
      <c r="J275" s="44"/>
      <c r="K275" s="44"/>
    </row>
    <row r="276" spans="2:11" x14ac:dyDescent="0.2">
      <c r="B276" s="44"/>
      <c r="C276" s="44"/>
      <c r="D276" s="44"/>
      <c r="E276" s="44"/>
      <c r="F276" s="44"/>
      <c r="G276" s="44"/>
      <c r="H276" s="44"/>
      <c r="I276" s="44"/>
      <c r="J276" s="44"/>
      <c r="K276" s="44"/>
    </row>
    <row r="277" spans="2:11" x14ac:dyDescent="0.2">
      <c r="B277" s="44"/>
      <c r="C277" s="44"/>
      <c r="D277" s="44"/>
      <c r="E277" s="44"/>
      <c r="F277" s="44"/>
      <c r="G277" s="44"/>
      <c r="H277" s="44"/>
      <c r="I277" s="44"/>
      <c r="J277" s="44"/>
      <c r="K277" s="44"/>
    </row>
    <row r="278" spans="2:11" x14ac:dyDescent="0.2">
      <c r="B278" s="44"/>
      <c r="C278" s="44"/>
      <c r="D278" s="44"/>
      <c r="E278" s="44"/>
      <c r="F278" s="44"/>
      <c r="G278" s="44"/>
      <c r="H278" s="44"/>
      <c r="I278" s="44"/>
      <c r="J278" s="44"/>
      <c r="K278" s="44"/>
    </row>
    <row r="279" spans="2:11" x14ac:dyDescent="0.2">
      <c r="B279" s="44"/>
      <c r="C279" s="44"/>
      <c r="D279" s="44"/>
      <c r="E279" s="44"/>
      <c r="F279" s="44"/>
      <c r="G279" s="44"/>
      <c r="H279" s="44"/>
      <c r="I279" s="44"/>
      <c r="J279" s="44"/>
      <c r="K279" s="44"/>
    </row>
    <row r="280" spans="2:11" x14ac:dyDescent="0.2">
      <c r="B280" s="44"/>
      <c r="C280" s="44"/>
      <c r="D280" s="44"/>
      <c r="E280" s="44"/>
      <c r="F280" s="44"/>
      <c r="G280" s="44"/>
      <c r="H280" s="44"/>
      <c r="I280" s="44"/>
      <c r="J280" s="44"/>
      <c r="K280" s="44"/>
    </row>
    <row r="281" spans="2:11" x14ac:dyDescent="0.2">
      <c r="B281" s="44"/>
      <c r="C281" s="44"/>
      <c r="D281" s="44"/>
      <c r="E281" s="44"/>
      <c r="F281" s="44"/>
      <c r="G281" s="44"/>
      <c r="H281" s="44"/>
      <c r="I281" s="44"/>
      <c r="J281" s="44"/>
      <c r="K281" s="44"/>
    </row>
    <row r="282" spans="2:11" x14ac:dyDescent="0.2">
      <c r="B282" s="44"/>
      <c r="C282" s="44"/>
      <c r="D282" s="44"/>
      <c r="E282" s="44"/>
      <c r="F282" s="44"/>
      <c r="G282" s="44"/>
      <c r="H282" s="44"/>
      <c r="I282" s="44"/>
      <c r="J282" s="44"/>
      <c r="K282" s="44"/>
    </row>
    <row r="283" spans="2:11" x14ac:dyDescent="0.2">
      <c r="B283" s="44"/>
      <c r="C283" s="44"/>
      <c r="D283" s="44"/>
      <c r="E283" s="44"/>
      <c r="F283" s="44"/>
      <c r="G283" s="44"/>
      <c r="H283" s="44"/>
      <c r="I283" s="44"/>
      <c r="J283" s="44"/>
      <c r="K283" s="44"/>
    </row>
    <row r="284" spans="2:11" x14ac:dyDescent="0.2">
      <c r="B284" s="44"/>
      <c r="C284" s="44"/>
      <c r="D284" s="44"/>
      <c r="E284" s="44"/>
      <c r="F284" s="44"/>
      <c r="G284" s="44"/>
      <c r="H284" s="44"/>
      <c r="I284" s="44"/>
      <c r="J284" s="44"/>
      <c r="K284" s="44"/>
    </row>
    <row r="285" spans="2:11" x14ac:dyDescent="0.2">
      <c r="B285" s="44"/>
      <c r="C285" s="44"/>
      <c r="D285" s="44"/>
      <c r="E285" s="44"/>
      <c r="F285" s="44"/>
      <c r="G285" s="44"/>
      <c r="H285" s="44"/>
      <c r="I285" s="44"/>
      <c r="J285" s="44"/>
      <c r="K285" s="44"/>
    </row>
    <row r="286" spans="2:11" x14ac:dyDescent="0.2">
      <c r="B286" s="44"/>
      <c r="C286" s="44"/>
      <c r="D286" s="44"/>
      <c r="E286" s="44"/>
      <c r="F286" s="44"/>
      <c r="G286" s="44"/>
      <c r="H286" s="44"/>
      <c r="I286" s="44"/>
      <c r="J286" s="44"/>
      <c r="K286" s="44"/>
    </row>
    <row r="287" spans="2:11" x14ac:dyDescent="0.2">
      <c r="B287" s="44"/>
      <c r="C287" s="44"/>
      <c r="D287" s="44"/>
      <c r="E287" s="44"/>
      <c r="F287" s="44"/>
      <c r="G287" s="44"/>
      <c r="H287" s="44"/>
      <c r="I287" s="44"/>
      <c r="J287" s="44"/>
      <c r="K287" s="44"/>
    </row>
    <row r="288" spans="2:11" x14ac:dyDescent="0.2">
      <c r="B288" s="44"/>
      <c r="C288" s="44"/>
      <c r="D288" s="44"/>
      <c r="E288" s="44"/>
      <c r="F288" s="44"/>
      <c r="G288" s="44"/>
      <c r="H288" s="44"/>
      <c r="I288" s="44"/>
      <c r="J288" s="44"/>
      <c r="K288" s="44"/>
    </row>
    <row r="289" spans="2:11" x14ac:dyDescent="0.2">
      <c r="B289" s="44"/>
      <c r="C289" s="44"/>
      <c r="D289" s="44"/>
      <c r="E289" s="44"/>
      <c r="F289" s="44"/>
      <c r="G289" s="44"/>
      <c r="H289" s="44"/>
      <c r="I289" s="44"/>
      <c r="J289" s="44"/>
      <c r="K289" s="44"/>
    </row>
    <row r="290" spans="2:11" x14ac:dyDescent="0.2">
      <c r="B290" s="44"/>
      <c r="C290" s="44"/>
      <c r="D290" s="44"/>
      <c r="E290" s="44"/>
      <c r="F290" s="44"/>
      <c r="G290" s="44"/>
      <c r="H290" s="44"/>
      <c r="I290" s="44"/>
      <c r="J290" s="44"/>
      <c r="K290" s="44"/>
    </row>
    <row r="291" spans="2:11" x14ac:dyDescent="0.2">
      <c r="B291" s="44"/>
      <c r="C291" s="44"/>
      <c r="D291" s="44"/>
      <c r="E291" s="44"/>
      <c r="F291" s="44"/>
      <c r="G291" s="44"/>
      <c r="H291" s="44"/>
      <c r="I291" s="44"/>
      <c r="J291" s="44"/>
      <c r="K291" s="44"/>
    </row>
    <row r="292" spans="2:11" x14ac:dyDescent="0.2">
      <c r="B292" s="44"/>
      <c r="C292" s="44"/>
      <c r="D292" s="44"/>
      <c r="E292" s="44"/>
      <c r="F292" s="44"/>
      <c r="G292" s="44"/>
      <c r="H292" s="44"/>
      <c r="I292" s="44"/>
      <c r="J292" s="44"/>
      <c r="K292" s="44"/>
    </row>
    <row r="293" spans="2:11" x14ac:dyDescent="0.2">
      <c r="B293" s="44"/>
      <c r="C293" s="44"/>
      <c r="D293" s="44"/>
      <c r="E293" s="44"/>
      <c r="F293" s="44"/>
      <c r="G293" s="44"/>
      <c r="H293" s="44"/>
      <c r="I293" s="44"/>
      <c r="J293" s="44"/>
      <c r="K293" s="44"/>
    </row>
    <row r="294" spans="2:11" x14ac:dyDescent="0.2">
      <c r="B294" s="44"/>
      <c r="C294" s="44"/>
      <c r="D294" s="44"/>
      <c r="E294" s="44"/>
      <c r="F294" s="44"/>
      <c r="G294" s="44"/>
      <c r="H294" s="44"/>
      <c r="I294" s="44"/>
      <c r="J294" s="44"/>
      <c r="K294" s="44"/>
    </row>
    <row r="295" spans="2:11" x14ac:dyDescent="0.2">
      <c r="B295" s="44"/>
      <c r="C295" s="44"/>
      <c r="D295" s="44"/>
      <c r="E295" s="44"/>
      <c r="F295" s="44"/>
      <c r="G295" s="44"/>
      <c r="H295" s="44"/>
      <c r="I295" s="44"/>
      <c r="J295" s="44"/>
      <c r="K295" s="44"/>
    </row>
    <row r="296" spans="2:11" x14ac:dyDescent="0.2">
      <c r="B296" s="44"/>
      <c r="C296" s="44"/>
      <c r="D296" s="44"/>
      <c r="E296" s="44"/>
      <c r="F296" s="44"/>
      <c r="G296" s="44"/>
      <c r="H296" s="44"/>
      <c r="I296" s="44"/>
      <c r="J296" s="44"/>
      <c r="K296" s="44"/>
    </row>
    <row r="297" spans="2:11" x14ac:dyDescent="0.2">
      <c r="B297" s="44"/>
      <c r="C297" s="44"/>
      <c r="D297" s="44"/>
      <c r="E297" s="44"/>
      <c r="F297" s="44"/>
      <c r="G297" s="44"/>
      <c r="H297" s="44"/>
      <c r="I297" s="44"/>
      <c r="J297" s="44"/>
      <c r="K297" s="44"/>
    </row>
    <row r="298" spans="2:11" x14ac:dyDescent="0.2">
      <c r="B298" s="44"/>
      <c r="C298" s="44"/>
      <c r="D298" s="44"/>
      <c r="E298" s="44"/>
      <c r="F298" s="44"/>
      <c r="G298" s="44"/>
      <c r="H298" s="44"/>
      <c r="I298" s="44"/>
      <c r="J298" s="44"/>
      <c r="K298" s="44"/>
    </row>
    <row r="299" spans="2:11" x14ac:dyDescent="0.2">
      <c r="B299" s="44"/>
      <c r="C299" s="44"/>
      <c r="D299" s="44"/>
      <c r="E299" s="44"/>
      <c r="F299" s="44"/>
      <c r="G299" s="44"/>
      <c r="H299" s="44"/>
      <c r="I299" s="44"/>
      <c r="J299" s="44"/>
      <c r="K299" s="44"/>
    </row>
    <row r="300" spans="2:11" x14ac:dyDescent="0.2">
      <c r="B300" s="44"/>
      <c r="C300" s="44"/>
      <c r="D300" s="44"/>
      <c r="E300" s="44"/>
      <c r="F300" s="44"/>
      <c r="G300" s="44"/>
      <c r="H300" s="44"/>
      <c r="I300" s="44"/>
      <c r="J300" s="44"/>
      <c r="K300" s="44"/>
    </row>
    <row r="301" spans="2:11" x14ac:dyDescent="0.2">
      <c r="B301" s="44"/>
      <c r="C301" s="44"/>
      <c r="D301" s="44"/>
      <c r="E301" s="44"/>
      <c r="F301" s="44"/>
      <c r="G301" s="44"/>
      <c r="H301" s="44"/>
      <c r="I301" s="44"/>
      <c r="J301" s="44"/>
      <c r="K301" s="44"/>
    </row>
    <row r="302" spans="2:11" x14ac:dyDescent="0.2">
      <c r="B302" s="44"/>
      <c r="C302" s="44"/>
      <c r="D302" s="44"/>
      <c r="E302" s="44"/>
      <c r="F302" s="44"/>
      <c r="G302" s="44"/>
      <c r="H302" s="44"/>
      <c r="I302" s="44"/>
      <c r="J302" s="44"/>
      <c r="K302" s="44"/>
    </row>
    <row r="303" spans="2:11" x14ac:dyDescent="0.2">
      <c r="B303" s="44"/>
      <c r="C303" s="44"/>
      <c r="D303" s="44"/>
      <c r="E303" s="44"/>
      <c r="F303" s="44"/>
      <c r="G303" s="44"/>
      <c r="H303" s="44"/>
      <c r="I303" s="44"/>
      <c r="J303" s="44"/>
      <c r="K303" s="44"/>
    </row>
    <row r="304" spans="2:11" x14ac:dyDescent="0.2">
      <c r="B304" s="44"/>
      <c r="C304" s="44"/>
      <c r="D304" s="44"/>
      <c r="E304" s="44"/>
      <c r="F304" s="44"/>
      <c r="G304" s="44"/>
      <c r="H304" s="44"/>
      <c r="I304" s="44"/>
      <c r="J304" s="44"/>
      <c r="K304" s="44"/>
    </row>
    <row r="305" spans="2:11" x14ac:dyDescent="0.2">
      <c r="B305" s="44"/>
      <c r="C305" s="44"/>
      <c r="D305" s="44"/>
      <c r="E305" s="44"/>
      <c r="F305" s="44"/>
      <c r="G305" s="44"/>
      <c r="H305" s="44"/>
      <c r="I305" s="44"/>
      <c r="J305" s="44"/>
      <c r="K305" s="44"/>
    </row>
    <row r="306" spans="2:11" x14ac:dyDescent="0.2">
      <c r="B306" s="44"/>
      <c r="C306" s="44"/>
      <c r="D306" s="44"/>
      <c r="E306" s="44"/>
      <c r="F306" s="44"/>
      <c r="G306" s="44"/>
      <c r="H306" s="44"/>
      <c r="I306" s="44"/>
      <c r="J306" s="44"/>
      <c r="K306" s="44"/>
    </row>
    <row r="307" spans="2:11" x14ac:dyDescent="0.2">
      <c r="B307" s="44"/>
      <c r="C307" s="44"/>
      <c r="D307" s="44"/>
      <c r="E307" s="44"/>
      <c r="F307" s="44"/>
      <c r="G307" s="44"/>
      <c r="H307" s="44"/>
      <c r="I307" s="44"/>
      <c r="J307" s="44"/>
      <c r="K307" s="44"/>
    </row>
    <row r="308" spans="2:11" x14ac:dyDescent="0.2">
      <c r="B308" s="44"/>
      <c r="C308" s="44"/>
      <c r="D308" s="44"/>
      <c r="E308" s="44"/>
      <c r="F308" s="44"/>
      <c r="G308" s="44"/>
      <c r="H308" s="44"/>
      <c r="I308" s="44"/>
      <c r="J308" s="44"/>
      <c r="K308" s="44"/>
    </row>
    <row r="309" spans="2:11" x14ac:dyDescent="0.2">
      <c r="B309" s="44"/>
      <c r="C309" s="44"/>
      <c r="D309" s="44"/>
      <c r="E309" s="44"/>
      <c r="F309" s="44"/>
      <c r="G309" s="44"/>
      <c r="H309" s="44"/>
      <c r="I309" s="44"/>
      <c r="J309" s="44"/>
      <c r="K309" s="44"/>
    </row>
    <row r="310" spans="2:11" x14ac:dyDescent="0.2">
      <c r="B310" s="44"/>
      <c r="C310" s="44"/>
      <c r="D310" s="44"/>
      <c r="E310" s="44"/>
      <c r="F310" s="44"/>
      <c r="G310" s="44"/>
      <c r="H310" s="44"/>
      <c r="I310" s="44"/>
      <c r="J310" s="44"/>
      <c r="K310" s="44"/>
    </row>
    <row r="311" spans="2:11" x14ac:dyDescent="0.2">
      <c r="B311" s="44"/>
      <c r="C311" s="44"/>
      <c r="D311" s="44"/>
      <c r="E311" s="44"/>
      <c r="F311" s="44"/>
      <c r="G311" s="44"/>
      <c r="H311" s="44"/>
      <c r="I311" s="44"/>
      <c r="J311" s="44"/>
      <c r="K311" s="44"/>
    </row>
    <row r="312" spans="2:11" x14ac:dyDescent="0.2">
      <c r="B312" s="44"/>
      <c r="C312" s="44"/>
      <c r="D312" s="44"/>
      <c r="E312" s="44"/>
      <c r="F312" s="44"/>
      <c r="G312" s="44"/>
      <c r="H312" s="44"/>
      <c r="I312" s="44"/>
      <c r="J312" s="44"/>
      <c r="K312" s="44"/>
    </row>
    <row r="313" spans="2:11" x14ac:dyDescent="0.2">
      <c r="B313" s="44"/>
      <c r="C313" s="44"/>
      <c r="D313" s="44"/>
      <c r="E313" s="44"/>
      <c r="F313" s="44"/>
      <c r="G313" s="44"/>
      <c r="H313" s="44"/>
      <c r="I313" s="44"/>
      <c r="J313" s="44"/>
      <c r="K313" s="44"/>
    </row>
    <row r="314" spans="2:11" x14ac:dyDescent="0.2">
      <c r="B314" s="44"/>
      <c r="C314" s="44"/>
      <c r="D314" s="44"/>
      <c r="E314" s="44"/>
      <c r="F314" s="44"/>
      <c r="G314" s="44"/>
      <c r="H314" s="44"/>
      <c r="I314" s="44"/>
      <c r="J314" s="44"/>
      <c r="K314" s="44"/>
    </row>
    <row r="315" spans="2:11" x14ac:dyDescent="0.2">
      <c r="B315" s="44"/>
      <c r="C315" s="44"/>
      <c r="D315" s="44"/>
      <c r="E315" s="44"/>
      <c r="F315" s="44"/>
      <c r="G315" s="44"/>
      <c r="H315" s="44"/>
      <c r="I315" s="44"/>
      <c r="J315" s="44"/>
      <c r="K315" s="44"/>
    </row>
    <row r="316" spans="2:11" x14ac:dyDescent="0.2">
      <c r="B316" s="44"/>
      <c r="C316" s="44"/>
      <c r="D316" s="44"/>
      <c r="E316" s="44"/>
      <c r="F316" s="44"/>
      <c r="G316" s="44"/>
      <c r="H316" s="44"/>
      <c r="I316" s="44"/>
      <c r="J316" s="44"/>
      <c r="K316" s="44"/>
    </row>
    <row r="317" spans="2:11" x14ac:dyDescent="0.2">
      <c r="B317" s="44"/>
      <c r="C317" s="44"/>
      <c r="D317" s="44"/>
      <c r="E317" s="44"/>
      <c r="F317" s="44"/>
      <c r="G317" s="44"/>
      <c r="H317" s="44"/>
      <c r="I317" s="44"/>
      <c r="J317" s="44"/>
      <c r="K317" s="44"/>
    </row>
    <row r="318" spans="2:11" x14ac:dyDescent="0.2">
      <c r="B318" s="44"/>
      <c r="C318" s="44"/>
      <c r="D318" s="44"/>
      <c r="E318" s="44"/>
      <c r="F318" s="44"/>
      <c r="G318" s="44"/>
      <c r="H318" s="44"/>
      <c r="I318" s="44"/>
      <c r="J318" s="44"/>
      <c r="K318" s="44"/>
    </row>
    <row r="319" spans="2:11" x14ac:dyDescent="0.2">
      <c r="B319" s="44"/>
      <c r="C319" s="44"/>
      <c r="D319" s="44"/>
      <c r="E319" s="44"/>
      <c r="F319" s="44"/>
      <c r="G319" s="44"/>
      <c r="H319" s="44"/>
      <c r="I319" s="44"/>
      <c r="J319" s="44"/>
      <c r="K319" s="44"/>
    </row>
    <row r="320" spans="2:11" x14ac:dyDescent="0.2">
      <c r="B320" s="44"/>
      <c r="C320" s="44"/>
      <c r="D320" s="44"/>
      <c r="E320" s="44"/>
      <c r="F320" s="44"/>
      <c r="G320" s="44"/>
      <c r="H320" s="44"/>
      <c r="I320" s="44"/>
      <c r="J320" s="44"/>
      <c r="K320" s="44"/>
    </row>
    <row r="321" spans="2:11" x14ac:dyDescent="0.2">
      <c r="B321" s="44"/>
      <c r="C321" s="44"/>
      <c r="D321" s="44"/>
      <c r="E321" s="44"/>
      <c r="F321" s="44"/>
      <c r="G321" s="44"/>
      <c r="H321" s="44"/>
      <c r="I321" s="44"/>
      <c r="J321" s="44"/>
      <c r="K321" s="44"/>
    </row>
    <row r="322" spans="2:11" x14ac:dyDescent="0.2">
      <c r="B322" s="44"/>
      <c r="C322" s="44"/>
      <c r="D322" s="44"/>
      <c r="E322" s="44"/>
      <c r="F322" s="44"/>
      <c r="G322" s="44"/>
      <c r="H322" s="44"/>
      <c r="I322" s="44"/>
      <c r="J322" s="44"/>
      <c r="K322" s="44"/>
    </row>
    <row r="323" spans="2:11" x14ac:dyDescent="0.2">
      <c r="B323" s="44"/>
      <c r="C323" s="44"/>
      <c r="D323" s="44"/>
      <c r="E323" s="44"/>
      <c r="F323" s="44"/>
      <c r="G323" s="44"/>
      <c r="H323" s="44"/>
      <c r="I323" s="44"/>
      <c r="J323" s="44"/>
      <c r="K323" s="44"/>
    </row>
    <row r="324" spans="2:11" x14ac:dyDescent="0.2">
      <c r="B324" s="44"/>
      <c r="C324" s="44"/>
      <c r="D324" s="44"/>
      <c r="E324" s="44"/>
      <c r="F324" s="44"/>
      <c r="G324" s="44"/>
      <c r="H324" s="44"/>
      <c r="I324" s="44"/>
      <c r="J324" s="44"/>
      <c r="K324" s="44"/>
    </row>
    <row r="325" spans="2:11" x14ac:dyDescent="0.2">
      <c r="B325" s="44"/>
      <c r="C325" s="44"/>
      <c r="D325" s="44"/>
      <c r="E325" s="44"/>
      <c r="F325" s="44"/>
      <c r="G325" s="44"/>
      <c r="H325" s="44"/>
      <c r="I325" s="44"/>
      <c r="J325" s="44"/>
      <c r="K325" s="44"/>
    </row>
    <row r="326" spans="2:11" x14ac:dyDescent="0.2">
      <c r="B326" s="44"/>
      <c r="C326" s="44"/>
      <c r="D326" s="44"/>
      <c r="E326" s="44"/>
      <c r="F326" s="44"/>
      <c r="G326" s="44"/>
      <c r="H326" s="44"/>
      <c r="I326" s="44"/>
      <c r="J326" s="44"/>
      <c r="K326" s="44"/>
    </row>
    <row r="327" spans="2:11" x14ac:dyDescent="0.2">
      <c r="B327" s="44"/>
      <c r="C327" s="44"/>
      <c r="D327" s="44"/>
      <c r="E327" s="44"/>
      <c r="F327" s="44"/>
      <c r="G327" s="44"/>
      <c r="H327" s="44"/>
      <c r="I327" s="44"/>
      <c r="J327" s="44"/>
      <c r="K327" s="44"/>
    </row>
    <row r="328" spans="2:11" x14ac:dyDescent="0.2">
      <c r="B328" s="44"/>
      <c r="C328" s="44"/>
      <c r="D328" s="44"/>
      <c r="E328" s="44"/>
      <c r="F328" s="44"/>
      <c r="G328" s="44"/>
      <c r="H328" s="44"/>
      <c r="I328" s="44"/>
      <c r="J328" s="44"/>
      <c r="K328" s="44"/>
    </row>
    <row r="329" spans="2:11" x14ac:dyDescent="0.2">
      <c r="B329" s="44"/>
      <c r="C329" s="44"/>
      <c r="D329" s="44"/>
      <c r="E329" s="44"/>
      <c r="F329" s="44"/>
      <c r="G329" s="44"/>
      <c r="H329" s="44"/>
      <c r="I329" s="44"/>
      <c r="J329" s="44"/>
      <c r="K329" s="44"/>
    </row>
    <row r="330" spans="2:11" x14ac:dyDescent="0.2">
      <c r="B330" s="44"/>
      <c r="C330" s="44"/>
      <c r="D330" s="44"/>
      <c r="E330" s="44"/>
      <c r="F330" s="44"/>
      <c r="G330" s="44"/>
      <c r="H330" s="44"/>
      <c r="I330" s="44"/>
      <c r="J330" s="44"/>
      <c r="K330" s="44"/>
    </row>
    <row r="331" spans="2:11" x14ac:dyDescent="0.2">
      <c r="B331" s="44"/>
      <c r="C331" s="44"/>
      <c r="D331" s="44"/>
      <c r="E331" s="44"/>
      <c r="F331" s="44"/>
      <c r="G331" s="44"/>
      <c r="H331" s="44"/>
      <c r="I331" s="44"/>
      <c r="J331" s="44"/>
      <c r="K331" s="44"/>
    </row>
    <row r="332" spans="2:11" x14ac:dyDescent="0.2">
      <c r="B332" s="44"/>
      <c r="C332" s="44"/>
      <c r="D332" s="44"/>
      <c r="E332" s="44"/>
      <c r="F332" s="44"/>
      <c r="G332" s="44"/>
      <c r="H332" s="44"/>
      <c r="I332" s="44"/>
      <c r="J332" s="44"/>
      <c r="K332" s="44"/>
    </row>
    <row r="333" spans="2:11" x14ac:dyDescent="0.2">
      <c r="B333" s="44"/>
      <c r="C333" s="44"/>
      <c r="D333" s="44"/>
      <c r="E333" s="44"/>
      <c r="F333" s="44"/>
      <c r="G333" s="44"/>
      <c r="H333" s="44"/>
      <c r="I333" s="44"/>
      <c r="J333" s="44"/>
      <c r="K333" s="44"/>
    </row>
    <row r="334" spans="2:11" x14ac:dyDescent="0.2">
      <c r="B334" s="44"/>
      <c r="C334" s="44"/>
      <c r="D334" s="44"/>
      <c r="E334" s="44"/>
      <c r="F334" s="44"/>
      <c r="G334" s="44"/>
      <c r="H334" s="44"/>
      <c r="I334" s="44"/>
      <c r="J334" s="44"/>
      <c r="K334" s="44"/>
    </row>
    <row r="335" spans="2:11" x14ac:dyDescent="0.2">
      <c r="B335" s="44"/>
      <c r="C335" s="44"/>
      <c r="D335" s="44"/>
      <c r="E335" s="44"/>
      <c r="F335" s="44"/>
      <c r="G335" s="44"/>
      <c r="H335" s="44"/>
      <c r="I335" s="44"/>
      <c r="J335" s="44"/>
      <c r="K335" s="44"/>
    </row>
    <row r="336" spans="2:11" x14ac:dyDescent="0.2">
      <c r="B336" s="44"/>
      <c r="C336" s="44"/>
      <c r="D336" s="44"/>
      <c r="E336" s="44"/>
      <c r="F336" s="44"/>
      <c r="G336" s="44"/>
      <c r="H336" s="44"/>
      <c r="I336" s="44"/>
      <c r="J336" s="44"/>
      <c r="K336" s="44"/>
    </row>
    <row r="337" spans="2:11" x14ac:dyDescent="0.2">
      <c r="B337" s="44"/>
      <c r="C337" s="44"/>
      <c r="D337" s="44"/>
      <c r="E337" s="44"/>
      <c r="F337" s="44"/>
      <c r="G337" s="44"/>
      <c r="H337" s="44"/>
      <c r="I337" s="44"/>
      <c r="J337" s="44"/>
      <c r="K337" s="44"/>
    </row>
  </sheetData>
  <mergeCells count="6">
    <mergeCell ref="B1:K1"/>
    <mergeCell ref="B2:C2"/>
    <mergeCell ref="D2:E2"/>
    <mergeCell ref="F2:G2"/>
    <mergeCell ref="H2:I2"/>
    <mergeCell ref="J2:K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14</vt:i4>
      </vt:variant>
      <vt:variant>
        <vt:lpstr>Benannte Bereiche</vt:lpstr>
      </vt:variant>
      <vt:variant>
        <vt:i4>1</vt:i4>
      </vt:variant>
    </vt:vector>
  </HeadingPairs>
  <TitlesOfParts>
    <vt:vector size="15" baseType="lpstr">
      <vt:lpstr>Übersicht</vt:lpstr>
      <vt:lpstr>1. Covid-19-Daten</vt:lpstr>
      <vt:lpstr>1.1 Grafiken Covid-19</vt:lpstr>
      <vt:lpstr>1.2 Grafiken Hospitalisationen</vt:lpstr>
      <vt:lpstr>1.2 Grafiken Hosp. komplett</vt:lpstr>
      <vt:lpstr>1.3 Labortests</vt:lpstr>
      <vt:lpstr>1.4 Todesfälle</vt:lpstr>
      <vt:lpstr>2. Contact Tracing</vt:lpstr>
      <vt:lpstr>3. Ansteckungsorte</vt:lpstr>
      <vt:lpstr>3.1 Grafiken Ansteckungsorte</vt:lpstr>
      <vt:lpstr>4. SwissCovid App</vt:lpstr>
      <vt:lpstr>5. Quarantäne nach Einreise</vt:lpstr>
      <vt:lpstr>5.1 nach Risikogebieten</vt:lpstr>
      <vt:lpstr>5.2 Reisemittel, -wege</vt:lpstr>
      <vt:lpstr>'3. Ansteckungsorte'!Druckbereich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2020-09-28T09:44:41Z</dcterms:created>
  <dcterms:modified xsi:type="dcterms:W3CDTF">2020-12-09T09:12:40Z</dcterms:modified>
</cp:coreProperties>
</file>