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Ansteckungsorte'!$A$1:$AC$255</definedName>
  </definedNames>
  <calcPr calcId="162913"/>
</workbook>
</file>

<file path=xl/calcChain.xml><?xml version="1.0" encoding="utf-8"?>
<calcChain xmlns="http://schemas.openxmlformats.org/spreadsheetml/2006/main">
  <c r="AB245" i="7" l="1"/>
  <c r="Z245" i="7"/>
  <c r="X245" i="7"/>
  <c r="V245" i="7"/>
  <c r="T245" i="7"/>
  <c r="R245" i="7"/>
  <c r="P245" i="7"/>
  <c r="N245" i="7"/>
  <c r="L245" i="7"/>
  <c r="J245" i="7"/>
  <c r="H245" i="7"/>
  <c r="F245" i="7"/>
  <c r="D245" i="7"/>
  <c r="B245" i="7"/>
  <c r="D245" i="6" l="1"/>
  <c r="D244" i="6"/>
  <c r="D243" i="6"/>
  <c r="D242" i="6"/>
  <c r="D182" i="6"/>
  <c r="D181" i="6"/>
  <c r="D180" i="6"/>
  <c r="D179" i="6"/>
  <c r="D239" i="6"/>
  <c r="D240" i="6" s="1"/>
  <c r="D241" i="6" s="1"/>
  <c r="K243" i="10" l="1"/>
  <c r="K244" i="10"/>
  <c r="K245" i="10" s="1"/>
  <c r="I243" i="10"/>
  <c r="I244" i="10" s="1"/>
  <c r="I245" i="10" s="1"/>
  <c r="G243" i="10"/>
  <c r="G244" i="10" s="1"/>
  <c r="G245" i="10" s="1"/>
  <c r="E243" i="10"/>
  <c r="E244" i="10" s="1"/>
  <c r="E245" i="10" s="1"/>
  <c r="C243" i="10"/>
  <c r="C244" i="10" s="1"/>
  <c r="C245" i="10" s="1"/>
  <c r="AK242" i="11"/>
  <c r="AK243" i="11" s="1"/>
  <c r="AK244" i="11" s="1"/>
  <c r="AI242" i="11"/>
  <c r="AI243" i="11" s="1"/>
  <c r="AI244" i="11" s="1"/>
  <c r="AG242" i="11"/>
  <c r="AG243" i="11" s="1"/>
  <c r="AG244" i="11" s="1"/>
  <c r="AE242" i="11"/>
  <c r="AE243" i="11"/>
  <c r="AE244" i="11" s="1"/>
  <c r="AC242" i="11"/>
  <c r="AC243" i="11" s="1"/>
  <c r="AC244" i="11" s="1"/>
  <c r="AA244" i="11"/>
  <c r="AA242" i="11"/>
  <c r="AA243" i="11" s="1"/>
  <c r="Y242" i="11"/>
  <c r="Y243" i="11" s="1"/>
  <c r="Y244" i="11" s="1"/>
  <c r="W242" i="11"/>
  <c r="W243" i="11" s="1"/>
  <c r="W244" i="11" s="1"/>
  <c r="D243" i="9"/>
  <c r="D244" i="9" s="1"/>
  <c r="D245" i="9" s="1"/>
  <c r="C242" i="8" l="1"/>
  <c r="C243" i="8" s="1"/>
  <c r="C244" i="8" s="1"/>
  <c r="W324" i="1" l="1"/>
  <c r="V324" i="1"/>
  <c r="U324" i="1"/>
  <c r="T324" i="1"/>
  <c r="S324" i="1"/>
  <c r="H324" i="1"/>
  <c r="G324" i="1"/>
  <c r="F324" i="1"/>
  <c r="D321" i="1"/>
  <c r="C324" i="1"/>
  <c r="E324" i="1"/>
  <c r="Q324" i="1" l="1"/>
  <c r="L324" i="1"/>
  <c r="K242" i="10" l="1"/>
  <c r="I241" i="10"/>
  <c r="I242" i="10" s="1"/>
  <c r="G242" i="10"/>
  <c r="E242" i="10"/>
  <c r="C242" i="10"/>
  <c r="D242" i="9"/>
  <c r="C241" i="8" l="1"/>
  <c r="AB242" i="7"/>
  <c r="Z242" i="7"/>
  <c r="X242" i="7"/>
  <c r="V242" i="7"/>
  <c r="V241" i="7"/>
  <c r="T242" i="7"/>
  <c r="R242" i="7"/>
  <c r="P242" i="7"/>
  <c r="N242" i="7"/>
  <c r="L242" i="7"/>
  <c r="J242" i="7"/>
  <c r="H242" i="7"/>
  <c r="F242" i="7"/>
  <c r="D242" i="7"/>
  <c r="B242" i="7"/>
  <c r="H321" i="1" l="1"/>
  <c r="H322" i="1"/>
  <c r="H323" i="1"/>
  <c r="G321" i="1"/>
  <c r="G322" i="1"/>
  <c r="G323" i="1"/>
  <c r="F321" i="1"/>
  <c r="F322" i="1"/>
  <c r="F323" i="1"/>
  <c r="E322" i="1"/>
  <c r="E323" i="1"/>
  <c r="D318" i="1"/>
  <c r="D319" i="1"/>
  <c r="D320" i="1"/>
  <c r="E321" i="1"/>
  <c r="Q321" i="1" l="1"/>
  <c r="L321" i="1"/>
  <c r="T321" i="1"/>
  <c r="K241" i="10" l="1"/>
  <c r="G241" i="10"/>
  <c r="E241" i="10"/>
  <c r="C241" i="10"/>
  <c r="D241" i="9"/>
  <c r="C240" i="8" l="1"/>
  <c r="AB241" i="7"/>
  <c r="Z241" i="7"/>
  <c r="X241" i="7"/>
  <c r="T241" i="7"/>
  <c r="R241" i="7"/>
  <c r="P241" i="7"/>
  <c r="N241" i="7"/>
  <c r="L241" i="7"/>
  <c r="J241" i="7"/>
  <c r="H241" i="7"/>
  <c r="F241" i="7"/>
  <c r="D241" i="7"/>
  <c r="B241" i="7"/>
  <c r="T320" i="1" l="1"/>
  <c r="D317" i="1"/>
  <c r="E320" i="1"/>
  <c r="Q320" i="1" l="1"/>
  <c r="L320" i="1"/>
  <c r="D29" i="17" l="1"/>
  <c r="C30" i="17"/>
  <c r="D30" i="17" s="1"/>
  <c r="C31" i="17"/>
  <c r="D31" i="17" s="1"/>
  <c r="T319" i="1" l="1"/>
  <c r="D316" i="1" l="1"/>
  <c r="E319" i="1"/>
  <c r="K240" i="10" l="1"/>
  <c r="I240" i="10"/>
  <c r="G240" i="10"/>
  <c r="E240" i="10"/>
  <c r="C240" i="10"/>
  <c r="D240" i="9"/>
  <c r="C239" i="8" l="1"/>
  <c r="AB240" i="7"/>
  <c r="Z240" i="7"/>
  <c r="X240" i="7"/>
  <c r="V240" i="7"/>
  <c r="T240" i="7"/>
  <c r="R240" i="7"/>
  <c r="P240" i="7"/>
  <c r="N240" i="7"/>
  <c r="L240" i="7"/>
  <c r="J240" i="7"/>
  <c r="H240" i="7"/>
  <c r="F240" i="7"/>
  <c r="D240" i="7"/>
  <c r="B240" i="7"/>
  <c r="Q319" i="1" l="1"/>
  <c r="L319" i="1"/>
  <c r="K239" i="10" l="1"/>
  <c r="I239" i="10"/>
  <c r="G239" i="10"/>
  <c r="E239" i="10"/>
  <c r="C239" i="10"/>
  <c r="D239" i="9"/>
  <c r="C238" i="8" l="1"/>
  <c r="AB239" i="7"/>
  <c r="Z239" i="7"/>
  <c r="X239" i="7"/>
  <c r="V239" i="7"/>
  <c r="T239" i="7"/>
  <c r="R239" i="7"/>
  <c r="P239" i="7"/>
  <c r="N239" i="7"/>
  <c r="L239" i="7"/>
  <c r="J239" i="7"/>
  <c r="H239" i="7"/>
  <c r="F239" i="7"/>
  <c r="D239" i="7"/>
  <c r="B239" i="7"/>
  <c r="B18" i="19" l="1"/>
  <c r="T318" i="1" l="1"/>
  <c r="D315" i="1"/>
  <c r="E318" i="1"/>
  <c r="Q318" i="1" l="1"/>
  <c r="L318" i="1"/>
  <c r="P238" i="7" l="1"/>
  <c r="K236" i="10" l="1"/>
  <c r="K237" i="10"/>
  <c r="K238" i="10" s="1"/>
  <c r="I236" i="10"/>
  <c r="I237" i="10"/>
  <c r="I238" i="10" s="1"/>
  <c r="G236" i="10"/>
  <c r="G237" i="10"/>
  <c r="G238" i="10" s="1"/>
  <c r="E236" i="10"/>
  <c r="E237" i="10"/>
  <c r="E238" i="10" s="1"/>
  <c r="C236" i="10"/>
  <c r="C237" i="10"/>
  <c r="C238" i="10" s="1"/>
  <c r="E235" i="11"/>
  <c r="E236" i="11"/>
  <c r="E238" i="11" s="1"/>
  <c r="E240" i="11" s="1"/>
  <c r="E242" i="11" s="1"/>
  <c r="E244" i="11" s="1"/>
  <c r="E237" i="11"/>
  <c r="E239" i="11" s="1"/>
  <c r="E241" i="11" s="1"/>
  <c r="E243" i="11" s="1"/>
  <c r="D236" i="9"/>
  <c r="D237" i="9"/>
  <c r="D238" i="9"/>
  <c r="AB238" i="7" l="1"/>
  <c r="Z238" i="7"/>
  <c r="X238" i="7"/>
  <c r="V238" i="7"/>
  <c r="T238" i="7"/>
  <c r="R238" i="7"/>
  <c r="N238" i="7"/>
  <c r="L238" i="7"/>
  <c r="J238" i="7"/>
  <c r="H238" i="7"/>
  <c r="F238" i="7"/>
  <c r="D238" i="7"/>
  <c r="B238" i="7"/>
  <c r="C235" i="8" l="1"/>
  <c r="C236" i="8" s="1"/>
  <c r="C237" i="8" s="1"/>
  <c r="D236" i="6"/>
  <c r="D237" i="6"/>
  <c r="D238" i="6" s="1"/>
  <c r="T317" i="1" l="1"/>
  <c r="D314" i="1"/>
  <c r="E317" i="1"/>
  <c r="Q317" i="1" l="1"/>
  <c r="Q314" i="1"/>
  <c r="L317" i="1"/>
  <c r="E316" i="1"/>
  <c r="D227" i="6" l="1"/>
  <c r="D228" i="6"/>
  <c r="D229" i="6" s="1"/>
  <c r="D230" i="6" s="1"/>
  <c r="D231" i="6" s="1"/>
  <c r="D232" i="6" s="1"/>
  <c r="D233" i="6" s="1"/>
  <c r="D234" i="6" s="1"/>
  <c r="D235" i="6" s="1"/>
  <c r="K235" i="10" l="1"/>
  <c r="I235" i="10"/>
  <c r="G235" i="10"/>
  <c r="E235" i="10"/>
  <c r="C235" i="10"/>
  <c r="E234" i="11"/>
  <c r="D235" i="9"/>
  <c r="C234" i="8" l="1"/>
  <c r="AB235" i="7" l="1"/>
  <c r="Z235" i="7"/>
  <c r="X235" i="7"/>
  <c r="V235" i="7"/>
  <c r="T235" i="7"/>
  <c r="R235" i="7"/>
  <c r="P235" i="7"/>
  <c r="N235" i="7"/>
  <c r="L235" i="7"/>
  <c r="J235" i="7"/>
  <c r="H235" i="7"/>
  <c r="F235" i="7"/>
  <c r="D235" i="7"/>
  <c r="B235" i="7"/>
  <c r="B234" i="7"/>
  <c r="T311" i="1"/>
  <c r="T312" i="1"/>
  <c r="T313" i="1"/>
  <c r="T314" i="1"/>
  <c r="T310" i="1"/>
  <c r="T307" i="1"/>
  <c r="D311" i="1" l="1"/>
  <c r="D312" i="1"/>
  <c r="D313" i="1"/>
  <c r="E315" i="1"/>
  <c r="E314" i="1"/>
  <c r="F320" i="1" l="1"/>
  <c r="G320" i="1"/>
  <c r="L314" i="1"/>
  <c r="K234" i="10" l="1"/>
  <c r="I234" i="10"/>
  <c r="G234" i="10"/>
  <c r="E234" i="10"/>
  <c r="C234" i="10"/>
  <c r="E233" i="11"/>
  <c r="D234" i="9"/>
  <c r="C233" i="8" l="1"/>
  <c r="AB234" i="7" l="1"/>
  <c r="Z234" i="7"/>
  <c r="X234" i="7"/>
  <c r="V234" i="7"/>
  <c r="T234" i="7"/>
  <c r="R234" i="7"/>
  <c r="P234" i="7"/>
  <c r="N234" i="7"/>
  <c r="L234" i="7"/>
  <c r="J234" i="7"/>
  <c r="H234" i="7"/>
  <c r="F234" i="7"/>
  <c r="D234" i="7"/>
  <c r="D310" i="1" l="1"/>
  <c r="E313" i="1"/>
  <c r="G319" i="1" l="1"/>
  <c r="F319" i="1"/>
  <c r="K233" i="10"/>
  <c r="I233" i="10"/>
  <c r="G233" i="10"/>
  <c r="E233" i="10"/>
  <c r="C233" i="10"/>
  <c r="E232" i="11"/>
  <c r="C232" i="8" l="1"/>
  <c r="AB233" i="7"/>
  <c r="Z233" i="7"/>
  <c r="X233" i="7"/>
  <c r="V233" i="7"/>
  <c r="T233" i="7"/>
  <c r="R233" i="7"/>
  <c r="P233" i="7"/>
  <c r="N233" i="7"/>
  <c r="L233" i="7"/>
  <c r="J233" i="7"/>
  <c r="H233" i="7"/>
  <c r="F233" i="7"/>
  <c r="D233" i="7"/>
  <c r="B233" i="7"/>
  <c r="Q313" i="1" l="1"/>
  <c r="L313" i="1"/>
  <c r="Q312" i="1"/>
  <c r="D309" i="1"/>
  <c r="E312" i="1"/>
  <c r="L312" i="1"/>
  <c r="G318" i="1" l="1"/>
  <c r="F318"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E231" i="11"/>
  <c r="D232" i="9"/>
  <c r="D308" i="1" l="1"/>
  <c r="E311" i="1"/>
  <c r="G317" i="1" l="1"/>
  <c r="F317" i="1"/>
  <c r="Q311" i="1"/>
  <c r="L311" i="1" l="1"/>
  <c r="K229" i="10" l="1"/>
  <c r="K230" i="10" s="1"/>
  <c r="K231" i="10" s="1"/>
  <c r="I229" i="10"/>
  <c r="I230" i="10" s="1"/>
  <c r="I231" i="10" s="1"/>
  <c r="G229" i="10"/>
  <c r="G230" i="10"/>
  <c r="G231" i="10" s="1"/>
  <c r="E229" i="10"/>
  <c r="E230" i="10"/>
  <c r="E231" i="10" s="1"/>
  <c r="C229" i="10"/>
  <c r="C230" i="10" s="1"/>
  <c r="C231" i="10" s="1"/>
  <c r="E229" i="11"/>
  <c r="E230" i="11"/>
  <c r="D229" i="9" l="1"/>
  <c r="D230" i="9" s="1"/>
  <c r="D231" i="9" s="1"/>
  <c r="C228" i="8" l="1"/>
  <c r="C229" i="8" s="1"/>
  <c r="D307" i="1" l="1"/>
  <c r="E310" i="1"/>
  <c r="G316" i="1" l="1"/>
  <c r="F316" i="1"/>
  <c r="Q33" i="1"/>
  <c r="Q37" i="1"/>
  <c r="Q38" i="1"/>
  <c r="Q39" i="1"/>
  <c r="Q40" i="1"/>
  <c r="Q41" i="1"/>
  <c r="Q45" i="1"/>
  <c r="Q46" i="1"/>
  <c r="Q47" i="1"/>
  <c r="Q49" i="1"/>
  <c r="Q52" i="1"/>
  <c r="Q53" i="1"/>
  <c r="Q54" i="1"/>
  <c r="Q55" i="1"/>
  <c r="Q58" i="1"/>
  <c r="Q59" i="1"/>
  <c r="Q60" i="1"/>
  <c r="Q61" i="1"/>
  <c r="Q62" i="1"/>
  <c r="Q65" i="1"/>
  <c r="Q66" i="1"/>
  <c r="Q67" i="1"/>
  <c r="Q68" i="1"/>
  <c r="Q69" i="1"/>
  <c r="Q72" i="1"/>
  <c r="Q73" i="1"/>
  <c r="Q74" i="1"/>
  <c r="Q75" i="1"/>
  <c r="Q76" i="1"/>
  <c r="Q79" i="1"/>
  <c r="Q80" i="1"/>
  <c r="Q81" i="1"/>
  <c r="Q82" i="1"/>
  <c r="Q83" i="1"/>
  <c r="Q86" i="1"/>
  <c r="Q87" i="1"/>
  <c r="Q88" i="1"/>
  <c r="Q90" i="1"/>
  <c r="Q93" i="1"/>
  <c r="Q94" i="1"/>
  <c r="Q95" i="1"/>
  <c r="Q96" i="1"/>
  <c r="Q97" i="1"/>
  <c r="Q101" i="1"/>
  <c r="Q102" i="1"/>
  <c r="Q103" i="1"/>
  <c r="Q104" i="1"/>
  <c r="Q107" i="1"/>
  <c r="Q108" i="1"/>
  <c r="Q109" i="1"/>
  <c r="Q110" i="1"/>
  <c r="Q111" i="1"/>
  <c r="Q114" i="1"/>
  <c r="Q115" i="1"/>
  <c r="Q116" i="1"/>
  <c r="Q117" i="1"/>
  <c r="Q118" i="1"/>
  <c r="Q121" i="1"/>
  <c r="Q122" i="1"/>
  <c r="Q123" i="1"/>
  <c r="Q124" i="1"/>
  <c r="Q125" i="1"/>
  <c r="Q128" i="1"/>
  <c r="Q129" i="1"/>
  <c r="Q130" i="1"/>
  <c r="Q131" i="1"/>
  <c r="Q132" i="1"/>
  <c r="Q135" i="1"/>
  <c r="Q136" i="1"/>
  <c r="Q137" i="1"/>
  <c r="Q138" i="1"/>
  <c r="Q139" i="1"/>
  <c r="Q142" i="1"/>
  <c r="Q143" i="1"/>
  <c r="Q144" i="1"/>
  <c r="Q145" i="1"/>
  <c r="Q146" i="1"/>
  <c r="Q149" i="1"/>
  <c r="Q150" i="1"/>
  <c r="Q151" i="1"/>
  <c r="Q152" i="1"/>
  <c r="Q153" i="1"/>
  <c r="Q156" i="1"/>
  <c r="Q157" i="1"/>
  <c r="Q158" i="1"/>
  <c r="Q159" i="1"/>
  <c r="Q160" i="1"/>
  <c r="Q163" i="1"/>
  <c r="Q164" i="1"/>
  <c r="Q165" i="1"/>
  <c r="Q166" i="1"/>
  <c r="Q167" i="1"/>
  <c r="Q170" i="1"/>
  <c r="Q171" i="1"/>
  <c r="Q172" i="1"/>
  <c r="Q173" i="1"/>
  <c r="Q174" i="1"/>
  <c r="Q177" i="1"/>
  <c r="Q178" i="1"/>
  <c r="Q179" i="1"/>
  <c r="Q180" i="1"/>
  <c r="Q181" i="1"/>
  <c r="Q184" i="1"/>
  <c r="Q185" i="1"/>
  <c r="Q186" i="1"/>
  <c r="Q187" i="1"/>
  <c r="Q188" i="1"/>
  <c r="Q191" i="1"/>
  <c r="Q192" i="1"/>
  <c r="Q193" i="1"/>
  <c r="Q194" i="1"/>
  <c r="Q195" i="1"/>
  <c r="Q198" i="1"/>
  <c r="Q199" i="1"/>
  <c r="Q200" i="1"/>
  <c r="Q201" i="1"/>
  <c r="Q202" i="1"/>
  <c r="Q205" i="1"/>
  <c r="Q206" i="1"/>
  <c r="Q207" i="1"/>
  <c r="Q208" i="1"/>
  <c r="Q209" i="1"/>
  <c r="Q212" i="1"/>
  <c r="Q213" i="1"/>
  <c r="Q214" i="1"/>
  <c r="Q215" i="1"/>
  <c r="Q216" i="1"/>
  <c r="Q219" i="1"/>
  <c r="Q220" i="1"/>
  <c r="Q221" i="1"/>
  <c r="Q222" i="1"/>
  <c r="Q223" i="1"/>
  <c r="Q226" i="1"/>
  <c r="Q227" i="1"/>
  <c r="Q228" i="1"/>
  <c r="Q229" i="1"/>
  <c r="Q230" i="1"/>
  <c r="Q233" i="1"/>
  <c r="Q234" i="1"/>
  <c r="Q235" i="1"/>
  <c r="Q236" i="1"/>
  <c r="Q237" i="1"/>
  <c r="Q240" i="1"/>
  <c r="Q241" i="1"/>
  <c r="Q242" i="1"/>
  <c r="Q243" i="1"/>
  <c r="Q244" i="1"/>
  <c r="Q247" i="1"/>
  <c r="Q248" i="1"/>
  <c r="Q249" i="1"/>
  <c r="Q250" i="1"/>
  <c r="Q251" i="1"/>
  <c r="Q254" i="1"/>
  <c r="Q255" i="1"/>
  <c r="Q256" i="1"/>
  <c r="Q257" i="1"/>
  <c r="Q258" i="1"/>
  <c r="Q261" i="1"/>
  <c r="Q262" i="1"/>
  <c r="Q263" i="1"/>
  <c r="Q264" i="1"/>
  <c r="Q265" i="1"/>
  <c r="Q268" i="1"/>
  <c r="Q269" i="1"/>
  <c r="Q270" i="1"/>
  <c r="Q271" i="1"/>
  <c r="Q272" i="1"/>
  <c r="Q275" i="1"/>
  <c r="Q276" i="1"/>
  <c r="Q277" i="1"/>
  <c r="Q278" i="1"/>
  <c r="Q279" i="1"/>
  <c r="Q282" i="1"/>
  <c r="Q283" i="1"/>
  <c r="Q284" i="1"/>
  <c r="Q285" i="1"/>
  <c r="Q286" i="1"/>
  <c r="Q289" i="1"/>
  <c r="Q290" i="1"/>
  <c r="Q291" i="1"/>
  <c r="Q292" i="1"/>
  <c r="Q293" i="1"/>
  <c r="Q296" i="1"/>
  <c r="Q297" i="1"/>
  <c r="Q298" i="1"/>
  <c r="Q299" i="1"/>
  <c r="Q300" i="1"/>
  <c r="Q303" i="1"/>
  <c r="Q304" i="1"/>
  <c r="Q305" i="1"/>
  <c r="Q306" i="1"/>
  <c r="Q307" i="1"/>
  <c r="Q310" i="1"/>
  <c r="Q32" i="1"/>
  <c r="L310" i="1" l="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L307" i="1" l="1"/>
  <c r="D306" i="1"/>
  <c r="D304" i="1"/>
  <c r="D305" i="1"/>
  <c r="E309" i="1"/>
  <c r="E308" i="1"/>
  <c r="E307" i="1"/>
  <c r="G315" i="1" l="1"/>
  <c r="F315" i="1"/>
  <c r="H320" i="1"/>
  <c r="G313" i="1"/>
  <c r="F313" i="1"/>
  <c r="F314" i="1"/>
  <c r="G314" i="1"/>
  <c r="K227" i="10"/>
  <c r="I227" i="10"/>
  <c r="G227" i="10"/>
  <c r="E227" i="10"/>
  <c r="C227" i="10"/>
  <c r="C226" i="8" l="1"/>
  <c r="AB227" i="7"/>
  <c r="Z227" i="7"/>
  <c r="X227" i="7"/>
  <c r="V227" i="7"/>
  <c r="T227" i="7"/>
  <c r="R227" i="7"/>
  <c r="P227" i="7"/>
  <c r="N227" i="7"/>
  <c r="L227" i="7"/>
  <c r="J227" i="7"/>
  <c r="H227" i="7"/>
  <c r="F227" i="7"/>
  <c r="D227" i="7"/>
  <c r="T306" i="1" l="1"/>
  <c r="D303" i="1"/>
  <c r="E306" i="1"/>
  <c r="H319" i="1" s="1"/>
  <c r="G312" i="1" l="1"/>
  <c r="F312" i="1"/>
  <c r="L306" i="1"/>
  <c r="C29" i="17" l="1"/>
  <c r="K226" i="10" l="1"/>
  <c r="I226" i="10"/>
  <c r="G226" i="10"/>
  <c r="E226" i="10"/>
  <c r="C226" i="10"/>
  <c r="K225" i="10"/>
  <c r="I225" i="10"/>
  <c r="G225" i="10"/>
  <c r="E225" i="10"/>
  <c r="C225" i="10"/>
  <c r="AI225" i="11"/>
  <c r="AI226" i="11" s="1"/>
  <c r="AI227" i="11" s="1"/>
  <c r="AI228" i="11" s="1"/>
  <c r="AI229" i="11" s="1"/>
  <c r="AI230" i="11" s="1"/>
  <c r="AI231" i="11" s="1"/>
  <c r="AI232" i="11" s="1"/>
  <c r="AI233" i="11" s="1"/>
  <c r="AI234" i="11" s="1"/>
  <c r="AI235" i="11" s="1"/>
  <c r="AI236" i="11" s="1"/>
  <c r="AI237" i="11" s="1"/>
  <c r="AI238" i="11" s="1"/>
  <c r="AI239" i="11" s="1"/>
  <c r="AI240" i="11" s="1"/>
  <c r="AI241" i="11" s="1"/>
  <c r="C225" i="8" l="1"/>
  <c r="AB226" i="7"/>
  <c r="Z226" i="7"/>
  <c r="X226" i="7"/>
  <c r="V226" i="7"/>
  <c r="T226" i="7"/>
  <c r="R226" i="7"/>
  <c r="P226" i="7"/>
  <c r="N226" i="7"/>
  <c r="L226" i="7"/>
  <c r="J226" i="7"/>
  <c r="H226" i="7"/>
  <c r="F226" i="7"/>
  <c r="D226" i="7"/>
  <c r="B226" i="7"/>
  <c r="D226" i="6" l="1"/>
  <c r="T305" i="1" l="1"/>
  <c r="D302" i="1"/>
  <c r="E305" i="1"/>
  <c r="H318" i="1" l="1"/>
  <c r="G311" i="1"/>
  <c r="F311" i="1"/>
  <c r="L305" i="1"/>
  <c r="AH252" i="11" l="1"/>
  <c r="C224" i="8" l="1"/>
  <c r="AB225" i="7"/>
  <c r="Z225" i="7"/>
  <c r="X225" i="7"/>
  <c r="V225" i="7"/>
  <c r="T225" i="7"/>
  <c r="R225" i="7"/>
  <c r="P225" i="7"/>
  <c r="N225" i="7"/>
  <c r="L225" i="7"/>
  <c r="J225" i="7"/>
  <c r="H225" i="7"/>
  <c r="F225" i="7"/>
  <c r="D225" i="7"/>
  <c r="B225" i="7"/>
  <c r="D225" i="6"/>
  <c r="T304" i="1" l="1"/>
  <c r="D301" i="1"/>
  <c r="E304" i="1"/>
  <c r="H317" i="1" l="1"/>
  <c r="G310" i="1"/>
  <c r="F310" i="1"/>
  <c r="L304" i="1"/>
  <c r="T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H316" i="1" s="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D299" i="1"/>
  <c r="D297" i="1"/>
  <c r="D298" i="1"/>
  <c r="E300" i="1"/>
  <c r="G306" i="1" l="1"/>
  <c r="H313" i="1"/>
  <c r="H315" i="1"/>
  <c r="H314" i="1"/>
  <c r="F306" i="1"/>
  <c r="F308" i="1"/>
  <c r="G308" i="1"/>
  <c r="F307" i="1"/>
  <c r="G307" i="1"/>
  <c r="L300" i="1"/>
  <c r="T300" i="1"/>
  <c r="K220" i="10" l="1"/>
  <c r="C219" i="8" l="1"/>
  <c r="AB220" i="7"/>
  <c r="Z220" i="7"/>
  <c r="X220" i="7"/>
  <c r="V220" i="7"/>
  <c r="T220" i="7"/>
  <c r="R220" i="7"/>
  <c r="P220" i="7"/>
  <c r="N220" i="7"/>
  <c r="L220" i="7"/>
  <c r="J220" i="7"/>
  <c r="H220" i="7"/>
  <c r="F220" i="7"/>
  <c r="D220" i="7"/>
  <c r="B220" i="7"/>
  <c r="D220" i="6"/>
  <c r="T299" i="1" l="1"/>
  <c r="D296" i="1"/>
  <c r="E299" i="1"/>
  <c r="H312" i="1" s="1"/>
  <c r="F305" i="1" l="1"/>
  <c r="G305" i="1"/>
  <c r="L299" i="1"/>
  <c r="C28" i="17" l="1"/>
  <c r="D28" i="17" s="1"/>
  <c r="C218" i="8" l="1"/>
  <c r="AB219" i="7"/>
  <c r="Z219" i="7"/>
  <c r="X219" i="7"/>
  <c r="V219" i="7"/>
  <c r="T219" i="7"/>
  <c r="R219" i="7"/>
  <c r="P219" i="7"/>
  <c r="N219" i="7"/>
  <c r="L219" i="7"/>
  <c r="J219" i="7"/>
  <c r="H219" i="7"/>
  <c r="F219" i="7"/>
  <c r="D219" i="7"/>
  <c r="B219" i="7"/>
  <c r="D219" i="6"/>
  <c r="T298" i="1" l="1"/>
  <c r="D295" i="1"/>
  <c r="E298" i="1"/>
  <c r="H311" i="1" s="1"/>
  <c r="G304" i="1" l="1"/>
  <c r="F304" i="1"/>
  <c r="L298" i="1"/>
  <c r="W217" i="11" l="1"/>
  <c r="W218" i="11" s="1"/>
  <c r="W219" i="11" s="1"/>
  <c r="W220" i="11" s="1"/>
  <c r="W221" i="11" s="1"/>
  <c r="W222" i="11" s="1"/>
  <c r="W223" i="11" s="1"/>
  <c r="W224" i="11" s="1"/>
  <c r="W225" i="11" s="1"/>
  <c r="W226" i="11" s="1"/>
  <c r="W227" i="11" s="1"/>
  <c r="W228" i="11" s="1"/>
  <c r="W229" i="11" s="1"/>
  <c r="W230" i="11" s="1"/>
  <c r="W231" i="11" s="1"/>
  <c r="W232" i="11" s="1"/>
  <c r="W233" i="11" s="1"/>
  <c r="W234" i="11" s="1"/>
  <c r="W235" i="11" s="1"/>
  <c r="W236" i="11" s="1"/>
  <c r="W237" i="11" s="1"/>
  <c r="W238" i="11" s="1"/>
  <c r="W239" i="11" s="1"/>
  <c r="W240" i="11" s="1"/>
  <c r="W241" i="11" s="1"/>
  <c r="FC217" i="11"/>
  <c r="FC218" i="11" s="1"/>
  <c r="FC219" i="11" s="1"/>
  <c r="Q217" i="11"/>
  <c r="Q218" i="11" s="1"/>
  <c r="Q219" i="11" s="1"/>
  <c r="Q220" i="11" s="1"/>
  <c r="Q221" i="11" s="1"/>
  <c r="Q222" i="11" s="1"/>
  <c r="Q223" i="11" s="1"/>
  <c r="Q224" i="11" s="1"/>
  <c r="Q225" i="11" s="1"/>
  <c r="Q226" i="11" s="1"/>
  <c r="Q227" i="11" s="1"/>
  <c r="Q228" i="11" s="1"/>
  <c r="Q229" i="11" s="1"/>
  <c r="Q230" i="11" s="1"/>
  <c r="Q231" i="11" s="1"/>
  <c r="Q232" i="11" s="1"/>
  <c r="Q233" i="11" s="1"/>
  <c r="Q234" i="11" s="1"/>
  <c r="Q235" i="11" s="1"/>
  <c r="Q236" i="11" s="1"/>
  <c r="Q237" i="11" s="1"/>
  <c r="Q238" i="11" s="1"/>
  <c r="Q239" i="11" s="1"/>
  <c r="Q240" i="11" s="1"/>
  <c r="Q241" i="11" s="1"/>
  <c r="Q242" i="11" s="1"/>
  <c r="Q243" i="11" s="1"/>
  <c r="Q244" i="11" s="1"/>
  <c r="DE217" i="11"/>
  <c r="DE218" i="11" s="1"/>
  <c r="DE219" i="11" s="1"/>
  <c r="C217" i="8" l="1"/>
  <c r="AB218" i="7"/>
  <c r="Z218" i="7"/>
  <c r="X218" i="7"/>
  <c r="V218" i="7"/>
  <c r="T218" i="7"/>
  <c r="R218" i="7"/>
  <c r="P218" i="7"/>
  <c r="N218" i="7"/>
  <c r="L218" i="7"/>
  <c r="J218" i="7"/>
  <c r="H218" i="7"/>
  <c r="F218" i="7"/>
  <c r="D218" i="7"/>
  <c r="B218" i="7"/>
  <c r="D218" i="6"/>
  <c r="T297" i="1" l="1"/>
  <c r="D294" i="1" l="1"/>
  <c r="E297" i="1"/>
  <c r="H310" i="1" s="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K228" i="11" s="1"/>
  <c r="K229" i="11" s="1"/>
  <c r="K230" i="11" s="1"/>
  <c r="K231" i="11" s="1"/>
  <c r="K232" i="11" s="1"/>
  <c r="K233" i="11" s="1"/>
  <c r="K234" i="11" s="1"/>
  <c r="K235" i="11" s="1"/>
  <c r="K236" i="11" s="1"/>
  <c r="K237" i="11" s="1"/>
  <c r="K238" i="11" s="1"/>
  <c r="K239" i="11" s="1"/>
  <c r="K240" i="11" s="1"/>
  <c r="K241" i="11" s="1"/>
  <c r="K242" i="11" s="1"/>
  <c r="K243" i="11" s="1"/>
  <c r="K244" i="11" s="1"/>
  <c r="FJ252" i="11" l="1"/>
  <c r="FN252" i="11"/>
  <c r="J252" i="11"/>
  <c r="P252" i="11"/>
  <c r="FB252" i="11"/>
  <c r="C214" i="8" l="1"/>
  <c r="C215" i="8"/>
  <c r="C216" i="8" s="1"/>
  <c r="AB217" i="7" l="1"/>
  <c r="Z217" i="7"/>
  <c r="X217" i="7"/>
  <c r="V217" i="7"/>
  <c r="T217" i="7"/>
  <c r="R217" i="7"/>
  <c r="P217" i="7"/>
  <c r="N217" i="7"/>
  <c r="L217" i="7"/>
  <c r="J217" i="7"/>
  <c r="H217" i="7"/>
  <c r="F217" i="7"/>
  <c r="D217" i="7"/>
  <c r="B217" i="7"/>
  <c r="D215" i="6"/>
  <c r="D216" i="6"/>
  <c r="D217" i="6" s="1"/>
  <c r="T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T293" i="1"/>
  <c r="D212" i="6" l="1"/>
  <c r="D213" i="6" s="1"/>
  <c r="AB213" i="7"/>
  <c r="Z213" i="7"/>
  <c r="C212" i="8" l="1"/>
  <c r="X213" i="7"/>
  <c r="V213" i="7"/>
  <c r="T213" i="7"/>
  <c r="R213" i="7"/>
  <c r="P213" i="7"/>
  <c r="N213" i="7"/>
  <c r="L213" i="7"/>
  <c r="J213" i="7"/>
  <c r="H213" i="7"/>
  <c r="F213" i="7"/>
  <c r="D213" i="7"/>
  <c r="B213" i="7"/>
  <c r="T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T291" i="1" l="1"/>
  <c r="D288" i="1"/>
  <c r="E291" i="1"/>
  <c r="H304" i="1" l="1"/>
  <c r="F297" i="1"/>
  <c r="G297" i="1"/>
  <c r="L291" i="1"/>
  <c r="C210" i="8" l="1"/>
  <c r="AB211" i="7"/>
  <c r="Z211" i="7"/>
  <c r="X211" i="7"/>
  <c r="V211" i="7"/>
  <c r="T211" i="7"/>
  <c r="R211" i="7"/>
  <c r="P211" i="7"/>
  <c r="N211" i="7"/>
  <c r="L211" i="7"/>
  <c r="J211" i="7"/>
  <c r="H211" i="7"/>
  <c r="F211" i="7"/>
  <c r="D211" i="7"/>
  <c r="B211" i="7"/>
  <c r="D211" i="6"/>
  <c r="T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T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T286" i="1"/>
  <c r="C205" i="8" l="1"/>
  <c r="B206" i="7"/>
  <c r="D206" i="7"/>
  <c r="F206" i="7"/>
  <c r="H206" i="7"/>
  <c r="J206" i="7"/>
  <c r="L206" i="7"/>
  <c r="N206" i="7"/>
  <c r="P206" i="7"/>
  <c r="R206" i="7"/>
  <c r="T206" i="7"/>
  <c r="V206" i="7"/>
  <c r="X206" i="7"/>
  <c r="Z206" i="7"/>
  <c r="AB206" i="7"/>
  <c r="D206" i="6"/>
  <c r="T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T284" i="1" l="1"/>
  <c r="D281" i="1"/>
  <c r="E284" i="1"/>
  <c r="H297" i="1" l="1"/>
  <c r="G290" i="1"/>
  <c r="F290" i="1"/>
  <c r="L284" i="1"/>
  <c r="B204" i="7" l="1"/>
  <c r="D204" i="7"/>
  <c r="H204" i="7"/>
  <c r="J204" i="7"/>
  <c r="L204" i="7"/>
  <c r="N204" i="7"/>
  <c r="P204" i="7"/>
  <c r="R204" i="7"/>
  <c r="T204" i="7"/>
  <c r="V204" i="7"/>
  <c r="X204" i="7"/>
  <c r="Z204" i="7"/>
  <c r="AB204" i="7"/>
  <c r="C203" i="8"/>
  <c r="B185" i="7"/>
  <c r="F204" i="7"/>
  <c r="T283" i="1" l="1"/>
  <c r="D280" i="1"/>
  <c r="E283" i="1"/>
  <c r="H296" i="1" l="1"/>
  <c r="F289" i="1"/>
  <c r="G289" i="1"/>
  <c r="L283" i="1"/>
  <c r="C200" i="8" l="1"/>
  <c r="C201" i="8"/>
  <c r="C202" i="8"/>
  <c r="AB203" i="7"/>
  <c r="Z203" i="7"/>
  <c r="X203" i="7"/>
  <c r="V203" i="7"/>
  <c r="T203" i="7"/>
  <c r="R203" i="7"/>
  <c r="P203" i="7"/>
  <c r="N203" i="7"/>
  <c r="L203" i="7"/>
  <c r="J203" i="7"/>
  <c r="H203" i="7"/>
  <c r="F203" i="7"/>
  <c r="D203" i="7"/>
  <c r="B203" i="7"/>
  <c r="T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T279" i="1"/>
  <c r="C198" i="8" l="1"/>
  <c r="AB199" i="7"/>
  <c r="Z199" i="7"/>
  <c r="X199" i="7"/>
  <c r="V199" i="7"/>
  <c r="T199" i="7"/>
  <c r="R199" i="7"/>
  <c r="P199" i="7"/>
  <c r="N199" i="7"/>
  <c r="L199" i="7"/>
  <c r="J199" i="7"/>
  <c r="H199" i="7"/>
  <c r="F199" i="7"/>
  <c r="D199" i="7"/>
  <c r="B199" i="7"/>
  <c r="T278" i="1" l="1"/>
  <c r="D275" i="1"/>
  <c r="E278" i="1"/>
  <c r="H291" i="1" l="1"/>
  <c r="G284" i="1"/>
  <c r="F284" i="1"/>
  <c r="L278" i="1"/>
  <c r="C25" i="17" l="1"/>
  <c r="D25" i="17" s="1"/>
  <c r="AB198" i="7" l="1"/>
  <c r="Z198" i="7"/>
  <c r="X198" i="7"/>
  <c r="V198" i="7"/>
  <c r="T198" i="7"/>
  <c r="R198" i="7"/>
  <c r="P198" i="7"/>
  <c r="N198" i="7"/>
  <c r="L198" i="7"/>
  <c r="J198" i="7"/>
  <c r="H198" i="7"/>
  <c r="F198" i="7"/>
  <c r="D198" i="7"/>
  <c r="B198" i="7"/>
  <c r="T277" i="1" l="1"/>
  <c r="D274" i="1"/>
  <c r="E277" i="1"/>
  <c r="H290" i="1" s="1"/>
  <c r="G283" i="1" l="1"/>
  <c r="F283" i="1"/>
  <c r="L277" i="1"/>
  <c r="AB197" i="7" l="1"/>
  <c r="Z197" i="7"/>
  <c r="X197" i="7"/>
  <c r="V197" i="7"/>
  <c r="T197" i="7"/>
  <c r="R197" i="7"/>
  <c r="P197" i="7"/>
  <c r="N197" i="7"/>
  <c r="L197" i="7"/>
  <c r="J197" i="7"/>
  <c r="H197" i="7"/>
  <c r="F197" i="7"/>
  <c r="D197" i="7"/>
  <c r="B197" i="7"/>
  <c r="T276" i="1" l="1"/>
  <c r="D273" i="1"/>
  <c r="E276" i="1"/>
  <c r="H289" i="1" s="1"/>
  <c r="G282" i="1" l="1"/>
  <c r="F282" i="1"/>
  <c r="L276" i="1"/>
  <c r="AB196" i="7" l="1"/>
  <c r="Z196" i="7"/>
  <c r="X196" i="7"/>
  <c r="V196" i="7"/>
  <c r="T196" i="7"/>
  <c r="R196" i="7"/>
  <c r="P196" i="7"/>
  <c r="N196" i="7"/>
  <c r="L196" i="7"/>
  <c r="J196" i="7"/>
  <c r="H196" i="7"/>
  <c r="F196" i="7"/>
  <c r="D196" i="7"/>
  <c r="B196" i="7"/>
  <c r="T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T272" i="1"/>
  <c r="C191" i="8" l="1"/>
  <c r="AB192" i="7"/>
  <c r="Z192" i="7"/>
  <c r="X192" i="7"/>
  <c r="V192" i="7"/>
  <c r="T192" i="7"/>
  <c r="R192" i="7"/>
  <c r="P192" i="7"/>
  <c r="N192" i="7"/>
  <c r="L192" i="7"/>
  <c r="J192" i="7"/>
  <c r="H192" i="7"/>
  <c r="F192" i="7"/>
  <c r="D192" i="7"/>
  <c r="B192" i="7"/>
  <c r="T271" i="1" l="1"/>
  <c r="D268" i="1" l="1"/>
  <c r="E271" i="1"/>
  <c r="G277" i="1" l="1"/>
  <c r="F277" i="1"/>
  <c r="H284" i="1"/>
  <c r="L271" i="1"/>
  <c r="C23" i="17" l="1"/>
  <c r="D23" i="17" s="1"/>
  <c r="I18" i="19"/>
  <c r="E18" i="19"/>
  <c r="C18" i="19"/>
  <c r="C190" i="8" l="1"/>
  <c r="AB191" i="7"/>
  <c r="Z191" i="7"/>
  <c r="X191" i="7"/>
  <c r="V191" i="7"/>
  <c r="T191" i="7"/>
  <c r="R191" i="7"/>
  <c r="P191" i="7"/>
  <c r="N191" i="7"/>
  <c r="L191" i="7"/>
  <c r="J191" i="7"/>
  <c r="H191" i="7"/>
  <c r="F191" i="7"/>
  <c r="D191" i="7"/>
  <c r="B191" i="7"/>
  <c r="T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T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T268" i="1" l="1"/>
  <c r="D262" i="1"/>
  <c r="D263" i="1"/>
  <c r="D264" i="1"/>
  <c r="E267" i="1" l="1"/>
  <c r="E266" i="1"/>
  <c r="E265" i="1"/>
  <c r="H278" i="1" l="1"/>
  <c r="G271" i="1"/>
  <c r="F271" i="1"/>
  <c r="H279" i="1"/>
  <c r="F272" i="1"/>
  <c r="G272" i="1"/>
  <c r="H280" i="1"/>
  <c r="G273" i="1"/>
  <c r="F273" i="1"/>
  <c r="L265" i="1"/>
  <c r="T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T264" i="1" l="1"/>
  <c r="D261" i="1" l="1"/>
  <c r="E264" i="1"/>
  <c r="H277" i="1" l="1"/>
  <c r="F270" i="1"/>
  <c r="G270" i="1"/>
  <c r="L264" i="1"/>
  <c r="C22" i="17" l="1"/>
  <c r="D22" i="17" s="1"/>
  <c r="D183" i="7" l="1"/>
  <c r="D184" i="7"/>
  <c r="T263" i="1" l="1"/>
  <c r="D260" i="1"/>
  <c r="L263" i="1" l="1"/>
  <c r="B183" i="7" l="1"/>
  <c r="T262" i="1" l="1"/>
  <c r="E263" i="1"/>
  <c r="D259" i="1"/>
  <c r="E262" i="1"/>
  <c r="H275" i="1" l="1"/>
  <c r="G268" i="1"/>
  <c r="F268" i="1"/>
  <c r="H276" i="1"/>
  <c r="F269" i="1"/>
  <c r="G269" i="1"/>
  <c r="L262" i="1"/>
  <c r="D258" i="1" l="1"/>
  <c r="T261" i="1" l="1"/>
  <c r="T257" i="1"/>
  <c r="E261" i="1"/>
  <c r="H274" i="1" s="1"/>
  <c r="G267" i="1" l="1"/>
  <c r="F267" i="1"/>
  <c r="L261" i="1"/>
  <c r="C24" i="17" l="1"/>
  <c r="D24" i="17" s="1"/>
  <c r="C21" i="17"/>
  <c r="D21" i="17" s="1"/>
  <c r="T258" i="1"/>
  <c r="L258" i="1"/>
  <c r="L257" i="1"/>
  <c r="D254" i="1"/>
  <c r="D255" i="1"/>
  <c r="D256" i="1"/>
  <c r="D257" i="1"/>
  <c r="E260" i="1"/>
  <c r="E259" i="1"/>
  <c r="E258" i="1"/>
  <c r="E257" i="1"/>
  <c r="H273" i="1" l="1"/>
  <c r="H270" i="1"/>
  <c r="H272" i="1"/>
  <c r="H271" i="1"/>
  <c r="G264" i="1"/>
  <c r="F264" i="1"/>
  <c r="G263" i="1"/>
  <c r="F263" i="1"/>
  <c r="G265" i="1"/>
  <c r="F265" i="1"/>
  <c r="G266" i="1"/>
  <c r="F266" i="1"/>
  <c r="T256" i="1" l="1"/>
  <c r="D253" i="1"/>
  <c r="E256" i="1"/>
  <c r="H269" i="1" s="1"/>
  <c r="F262" i="1" l="1"/>
  <c r="G262" i="1"/>
  <c r="L256" i="1"/>
  <c r="T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54" i="7" s="1"/>
  <c r="T254" i="1" l="1"/>
  <c r="T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G235" i="11" s="1"/>
  <c r="G236" i="11" s="1"/>
  <c r="G237" i="11" s="1"/>
  <c r="G238" i="11" s="1"/>
  <c r="G239" i="11" s="1"/>
  <c r="G240" i="11" s="1"/>
  <c r="G241" i="11" s="1"/>
  <c r="G242" i="11" s="1"/>
  <c r="G243" i="11" s="1"/>
  <c r="G244" i="11" s="1"/>
  <c r="BT252" i="11" l="1"/>
  <c r="BL252" i="11"/>
  <c r="BH252" i="11"/>
  <c r="BR252" i="11"/>
  <c r="BN252" i="11"/>
  <c r="BP252" i="11"/>
  <c r="BJ252" i="11"/>
  <c r="F252" i="11"/>
  <c r="L251" i="1"/>
  <c r="D248" i="1"/>
  <c r="D249" i="1"/>
  <c r="D250" i="1"/>
  <c r="E253" i="1"/>
  <c r="E252" i="1"/>
  <c r="E251" i="1"/>
  <c r="H265" i="1" l="1"/>
  <c r="G258" i="1"/>
  <c r="F258" i="1"/>
  <c r="H266" i="1"/>
  <c r="G259" i="1"/>
  <c r="F259" i="1"/>
  <c r="H264" i="1"/>
  <c r="G257" i="1"/>
  <c r="F257" i="1"/>
  <c r="T250" i="1" l="1"/>
  <c r="L250" i="1"/>
  <c r="D247" i="1"/>
  <c r="E250" i="1"/>
  <c r="H263" i="1" l="1"/>
  <c r="G256" i="1"/>
  <c r="F256" i="1"/>
  <c r="B170" i="7"/>
  <c r="T249" i="1" l="1"/>
  <c r="L249" i="1"/>
  <c r="D246" i="1"/>
  <c r="E249" i="1"/>
  <c r="H262" i="1" l="1"/>
  <c r="G255" i="1"/>
  <c r="F255" i="1"/>
  <c r="B169" i="7" l="1"/>
  <c r="T248" i="1"/>
  <c r="L248" i="1"/>
  <c r="D245" i="1"/>
  <c r="E248" i="1"/>
  <c r="H261" i="1" l="1"/>
  <c r="G254" i="1"/>
  <c r="F254" i="1"/>
  <c r="L247" i="1" l="1"/>
  <c r="T247" i="1"/>
  <c r="D244" i="1"/>
  <c r="E247" i="1"/>
  <c r="H260" i="1" s="1"/>
  <c r="G253" i="1" l="1"/>
  <c r="F253" i="1"/>
  <c r="T243" i="1"/>
  <c r="T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T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T241" i="1"/>
  <c r="L241" i="1"/>
  <c r="B252" i="8" l="1"/>
  <c r="D238" i="1"/>
  <c r="E241" i="1"/>
  <c r="H254" i="1" l="1"/>
  <c r="G247" i="1"/>
  <c r="F247" i="1"/>
  <c r="T240" i="1"/>
  <c r="T235" i="1"/>
  <c r="L240" i="1"/>
  <c r="D237" i="1"/>
  <c r="E240" i="1" l="1"/>
  <c r="H253" i="1" s="1"/>
  <c r="G246" i="1" l="1"/>
  <c r="F246" i="1"/>
  <c r="C157" i="8" l="1"/>
  <c r="L237" i="1" l="1"/>
  <c r="T237" i="1"/>
  <c r="E239" i="1"/>
  <c r="H252" i="1" s="1"/>
  <c r="E238" i="1"/>
  <c r="E237" i="1"/>
  <c r="D235" i="1"/>
  <c r="D236" i="1"/>
  <c r="D234" i="1"/>
  <c r="H251" i="1" l="1"/>
  <c r="H250" i="1"/>
  <c r="G245" i="1"/>
  <c r="F245" i="1"/>
  <c r="F244" i="1"/>
  <c r="G244" i="1"/>
  <c r="F243" i="1"/>
  <c r="G243" i="1"/>
  <c r="FI156" i="11"/>
  <c r="FQ156" i="11"/>
  <c r="CI156" i="11"/>
  <c r="CG156" i="11"/>
  <c r="C156" i="8"/>
  <c r="T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52" i="11" l="1"/>
  <c r="FP252" i="11"/>
  <c r="CF252" i="11"/>
  <c r="FH252" i="11"/>
  <c r="T234" i="1"/>
  <c r="L235" i="1"/>
  <c r="D232" i="1"/>
  <c r="E235" i="1" l="1"/>
  <c r="H248" i="1" s="1"/>
  <c r="F241" i="1" l="1"/>
  <c r="G241" i="1"/>
  <c r="E221" i="1"/>
  <c r="D185" i="1"/>
  <c r="Y67" i="11" l="1"/>
  <c r="Y68" i="11" l="1"/>
  <c r="Y69" i="11" s="1"/>
  <c r="Y70" i="11" s="1"/>
  <c r="Y71" i="11" s="1"/>
  <c r="Y72" i="11" s="1"/>
  <c r="Y73" i="11" s="1"/>
  <c r="Y74" i="11" s="1"/>
  <c r="Y75" i="11" s="1"/>
  <c r="Y228" i="11" s="1"/>
  <c r="Y229" i="11" s="1"/>
  <c r="Y230" i="11" s="1"/>
  <c r="Y231" i="11" s="1"/>
  <c r="Y232" i="11" s="1"/>
  <c r="Y233" i="11" s="1"/>
  <c r="Y234" i="11" s="1"/>
  <c r="Y235" i="11" s="1"/>
  <c r="Y236" i="11" s="1"/>
  <c r="Y237" i="11" s="1"/>
  <c r="Y238" i="11" s="1"/>
  <c r="Y239" i="11" s="1"/>
  <c r="Y240" i="11" s="1"/>
  <c r="Y241" i="11" s="1"/>
  <c r="BA67" i="11"/>
  <c r="X252" i="11" l="1"/>
  <c r="BA68" i="11"/>
  <c r="BA69" i="11" s="1"/>
  <c r="BA70" i="11" s="1"/>
  <c r="BA71" i="11" s="1"/>
  <c r="AZ252"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A228" i="11" s="1"/>
  <c r="AA229" i="11" s="1"/>
  <c r="AA230" i="11" s="1"/>
  <c r="AA231" i="11" s="1"/>
  <c r="AA232" i="11" s="1"/>
  <c r="AA233" i="11" s="1"/>
  <c r="AA234" i="11" s="1"/>
  <c r="AA235" i="11" s="1"/>
  <c r="AA236" i="11" s="1"/>
  <c r="AA237" i="11" s="1"/>
  <c r="AA238" i="11" s="1"/>
  <c r="AA239" i="11" s="1"/>
  <c r="AA240" i="11" s="1"/>
  <c r="AA241" i="11" s="1"/>
  <c r="AT252" i="11"/>
  <c r="AO98" i="11"/>
  <c r="AN252" i="11" s="1"/>
  <c r="FL252" i="11" l="1"/>
  <c r="Z252"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AE228" i="11" s="1"/>
  <c r="AE229" i="11" s="1"/>
  <c r="AE230" i="11" s="1"/>
  <c r="AE231" i="11" s="1"/>
  <c r="AE232" i="11" s="1"/>
  <c r="AE233" i="11" s="1"/>
  <c r="AE234" i="11" s="1"/>
  <c r="AE235" i="11" s="1"/>
  <c r="AE236" i="11" s="1"/>
  <c r="AE237" i="11" s="1"/>
  <c r="AE238" i="11" s="1"/>
  <c r="AE239" i="11" s="1"/>
  <c r="AE240" i="11" s="1"/>
  <c r="AE241" i="11" s="1"/>
  <c r="BZ252" i="11"/>
  <c r="DH252" i="11"/>
  <c r="CE100" i="11"/>
  <c r="ED252" i="11"/>
  <c r="DL252" i="11"/>
  <c r="CB252"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52" i="11"/>
  <c r="CJ252"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52"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52" i="11" l="1"/>
  <c r="DP252"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52" i="11"/>
  <c r="FV252" i="11"/>
  <c r="BF252" i="11"/>
  <c r="C154" i="8"/>
  <c r="BV252" i="11" l="1"/>
  <c r="FX252"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52" i="11" l="1"/>
  <c r="GB252" i="11"/>
  <c r="DF252" i="11"/>
  <c r="FS155" i="11"/>
  <c r="CU155" i="11"/>
  <c r="T230" i="1"/>
  <c r="T229" i="1"/>
  <c r="T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52" i="11" s="1"/>
  <c r="H246" i="1"/>
  <c r="F239" i="1"/>
  <c r="G239" i="1"/>
  <c r="FR252" i="11" l="1"/>
  <c r="D226" i="1"/>
  <c r="D227" i="1"/>
  <c r="D228" i="1"/>
  <c r="D229" i="1"/>
  <c r="L230" i="1"/>
  <c r="E232" i="1"/>
  <c r="E231" i="1"/>
  <c r="E230" i="1"/>
  <c r="H245" i="1" l="1"/>
  <c r="F238" i="1"/>
  <c r="G238" i="1"/>
  <c r="H243" i="1"/>
  <c r="F236" i="1"/>
  <c r="G236" i="1"/>
  <c r="H244" i="1"/>
  <c r="G237" i="1"/>
  <c r="F237" i="1"/>
  <c r="L229" i="1" l="1"/>
  <c r="D225" i="1"/>
  <c r="E229" i="1" l="1"/>
  <c r="G235" i="1" l="1"/>
  <c r="F235" i="1"/>
  <c r="H242" i="1"/>
  <c r="T228" i="1" l="1"/>
  <c r="L228" i="1"/>
  <c r="D224" i="1"/>
  <c r="E6" i="1" l="1"/>
  <c r="E7" i="1"/>
  <c r="E8" i="1"/>
  <c r="E9" i="1"/>
  <c r="E10" i="1"/>
  <c r="E11" i="1"/>
  <c r="E12" i="1"/>
  <c r="E13" i="1"/>
  <c r="E14" i="1"/>
  <c r="E15" i="1"/>
  <c r="E16" i="1"/>
  <c r="E17" i="1"/>
  <c r="E18" i="1"/>
  <c r="T227" i="1" l="1"/>
  <c r="L227" i="1"/>
  <c r="E228" i="1" l="1"/>
  <c r="D223" i="1"/>
  <c r="E227" i="1"/>
  <c r="H240" i="1" l="1"/>
  <c r="F233" i="1"/>
  <c r="G233" i="1"/>
  <c r="F234" i="1"/>
  <c r="H241" i="1"/>
  <c r="G234" i="1"/>
  <c r="T222" i="1"/>
  <c r="T223" i="1"/>
  <c r="T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S5" i="1"/>
  <c r="S6" i="1" s="1"/>
  <c r="S7" i="1" s="1"/>
  <c r="S8" i="1" s="1"/>
  <c r="S9" i="1" s="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S74" i="1" s="1"/>
  <c r="S75" i="1" s="1"/>
  <c r="S76" i="1" s="1"/>
  <c r="S77" i="1" s="1"/>
  <c r="S78" i="1" s="1"/>
  <c r="S79" i="1" s="1"/>
  <c r="S80" i="1" s="1"/>
  <c r="S81" i="1" s="1"/>
  <c r="S82" i="1" s="1"/>
  <c r="S83" i="1" s="1"/>
  <c r="S84" i="1" s="1"/>
  <c r="S85" i="1" s="1"/>
  <c r="S86" i="1" s="1"/>
  <c r="S87" i="1" s="1"/>
  <c r="S88" i="1" s="1"/>
  <c r="S89" i="1" s="1"/>
  <c r="S90" i="1" s="1"/>
  <c r="S91" i="1" s="1"/>
  <c r="S92" i="1" s="1"/>
  <c r="S93" i="1" s="1"/>
  <c r="S94" i="1" s="1"/>
  <c r="S95" i="1" s="1"/>
  <c r="S96" i="1" s="1"/>
  <c r="S97" i="1" s="1"/>
  <c r="S98" i="1" s="1"/>
  <c r="S99" i="1" s="1"/>
  <c r="S100" i="1" s="1"/>
  <c r="S101" i="1" s="1"/>
  <c r="S102" i="1" s="1"/>
  <c r="S103" i="1" s="1"/>
  <c r="S104" i="1" s="1"/>
  <c r="S105" i="1" s="1"/>
  <c r="S106" i="1" s="1"/>
  <c r="S107" i="1" s="1"/>
  <c r="S108" i="1" s="1"/>
  <c r="S109" i="1" s="1"/>
  <c r="S110" i="1" s="1"/>
  <c r="S111" i="1" s="1"/>
  <c r="S112" i="1" s="1"/>
  <c r="R33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S113" i="1" l="1"/>
  <c r="S114" i="1" s="1"/>
  <c r="S115" i="1" s="1"/>
  <c r="S116" i="1" s="1"/>
  <c r="S117" i="1" s="1"/>
  <c r="S118" i="1" s="1"/>
  <c r="S119" i="1" s="1"/>
  <c r="S120" i="1" s="1"/>
  <c r="S121" i="1" s="1"/>
  <c r="S122" i="1" s="1"/>
  <c r="S123" i="1" s="1"/>
  <c r="S124" i="1" s="1"/>
  <c r="S125" i="1" s="1"/>
  <c r="S126" i="1" s="1"/>
  <c r="S127" i="1" s="1"/>
  <c r="S128" i="1" s="1"/>
  <c r="S129" i="1" s="1"/>
  <c r="S130" i="1" s="1"/>
  <c r="S131" i="1" s="1"/>
  <c r="S132" i="1" s="1"/>
  <c r="S133" i="1" s="1"/>
  <c r="S134" i="1" s="1"/>
  <c r="S135" i="1" s="1"/>
  <c r="S136" i="1" s="1"/>
  <c r="S137" i="1" s="1"/>
  <c r="S138" i="1" s="1"/>
  <c r="S139" i="1" s="1"/>
  <c r="S140" i="1" s="1"/>
  <c r="S141" i="1" s="1"/>
  <c r="S142" i="1" s="1"/>
  <c r="S143" i="1" s="1"/>
  <c r="S144" i="1" s="1"/>
  <c r="S145" i="1" s="1"/>
  <c r="S146" i="1" s="1"/>
  <c r="S147" i="1" s="1"/>
  <c r="S148" i="1" s="1"/>
  <c r="S149" i="1" s="1"/>
  <c r="S150" i="1" s="1"/>
  <c r="S151" i="1" s="1"/>
  <c r="S152" i="1" s="1"/>
  <c r="S153" i="1" s="1"/>
  <c r="S154" i="1" s="1"/>
  <c r="S155" i="1" s="1"/>
  <c r="S156" i="1" s="1"/>
  <c r="S157" i="1" s="1"/>
  <c r="S158" i="1" s="1"/>
  <c r="S159" i="1" s="1"/>
  <c r="S160" i="1" s="1"/>
  <c r="S161" i="1" s="1"/>
  <c r="S162" i="1" s="1"/>
  <c r="S163" i="1" s="1"/>
  <c r="S164" i="1" s="1"/>
  <c r="S165" i="1" s="1"/>
  <c r="S166" i="1" s="1"/>
  <c r="S167" i="1" s="1"/>
  <c r="S168" i="1" s="1"/>
  <c r="S169" i="1" s="1"/>
  <c r="S170" i="1" s="1"/>
  <c r="S171" i="1" s="1"/>
  <c r="S172" i="1" s="1"/>
  <c r="S173" i="1" s="1"/>
  <c r="S174" i="1" s="1"/>
  <c r="S175" i="1" s="1"/>
  <c r="S176" i="1" s="1"/>
  <c r="S177" i="1" s="1"/>
  <c r="S178" i="1" s="1"/>
  <c r="S179" i="1" s="1"/>
  <c r="S180" i="1" s="1"/>
  <c r="S181" i="1" s="1"/>
  <c r="S182" i="1" s="1"/>
  <c r="S183" i="1" s="1"/>
  <c r="S184" i="1" s="1"/>
  <c r="S185" i="1" s="1"/>
  <c r="S186" i="1" s="1"/>
  <c r="S187" i="1" s="1"/>
  <c r="S188" i="1" s="1"/>
  <c r="S189" i="1" s="1"/>
  <c r="S190" i="1" s="1"/>
  <c r="S191" i="1" s="1"/>
  <c r="S192" i="1" s="1"/>
  <c r="S193" i="1" s="1"/>
  <c r="S194" i="1" s="1"/>
  <c r="S195" i="1" s="1"/>
  <c r="S196" i="1" s="1"/>
  <c r="S197" i="1" s="1"/>
  <c r="S198" i="1" s="1"/>
  <c r="S199" i="1" s="1"/>
  <c r="S200" i="1" s="1"/>
  <c r="S201" i="1" s="1"/>
  <c r="S202" i="1" s="1"/>
  <c r="S203" i="1" s="1"/>
  <c r="S204" i="1" s="1"/>
  <c r="S205" i="1" s="1"/>
  <c r="S206" i="1" s="1"/>
  <c r="S207" i="1" s="1"/>
  <c r="S208" i="1" s="1"/>
  <c r="S209" i="1" s="1"/>
  <c r="S210" i="1" s="1"/>
  <c r="S211" i="1" s="1"/>
  <c r="S212" i="1" s="1"/>
  <c r="S213" i="1" s="1"/>
  <c r="S214" i="1" s="1"/>
  <c r="S215" i="1" s="1"/>
  <c r="S216" i="1" s="1"/>
  <c r="S217" i="1" s="1"/>
  <c r="S218" i="1" s="1"/>
  <c r="S219" i="1" s="1"/>
  <c r="S220" i="1" s="1"/>
  <c r="S221" i="1" s="1"/>
  <c r="S222" i="1" s="1"/>
  <c r="S223" i="1" s="1"/>
  <c r="S224" i="1" s="1"/>
  <c r="S225" i="1" s="1"/>
  <c r="S226" i="1" s="1"/>
  <c r="S227" i="1" s="1"/>
  <c r="S228" i="1" s="1"/>
  <c r="S229" i="1" s="1"/>
  <c r="S230" i="1" s="1"/>
  <c r="S231" i="1" s="1"/>
  <c r="S232" i="1" s="1"/>
  <c r="S233" i="1" s="1"/>
  <c r="S234" i="1" s="1"/>
  <c r="S235" i="1" s="1"/>
  <c r="S236" i="1" s="1"/>
  <c r="S237" i="1" s="1"/>
  <c r="S238" i="1" s="1"/>
  <c r="S239" i="1" s="1"/>
  <c r="S240" i="1" s="1"/>
  <c r="S241" i="1" s="1"/>
  <c r="S242" i="1" s="1"/>
  <c r="S243" i="1" s="1"/>
  <c r="S244" i="1" s="1"/>
  <c r="S245" i="1" s="1"/>
  <c r="S246" i="1" s="1"/>
  <c r="S247" i="1" s="1"/>
  <c r="S248" i="1" s="1"/>
  <c r="S249" i="1" s="1"/>
  <c r="S250" i="1" s="1"/>
  <c r="S251" i="1" s="1"/>
  <c r="S252" i="1" s="1"/>
  <c r="S253" i="1" s="1"/>
  <c r="S254" i="1" s="1"/>
  <c r="S255" i="1" s="1"/>
  <c r="S256" i="1" s="1"/>
  <c r="S257" i="1" s="1"/>
  <c r="S258" i="1" s="1"/>
  <c r="S259" i="1" s="1"/>
  <c r="S260" i="1" s="1"/>
  <c r="S261" i="1" s="1"/>
  <c r="S262" i="1" s="1"/>
  <c r="S263" i="1" s="1"/>
  <c r="S264" i="1" s="1"/>
  <c r="S265" i="1" s="1"/>
  <c r="S266" i="1" s="1"/>
  <c r="S267" i="1" s="1"/>
  <c r="S268" i="1" s="1"/>
  <c r="S269" i="1" s="1"/>
  <c r="S270" i="1" s="1"/>
  <c r="S271" i="1" s="1"/>
  <c r="S272" i="1" s="1"/>
  <c r="S273" i="1" s="1"/>
  <c r="S274" i="1" s="1"/>
  <c r="S275" i="1" s="1"/>
  <c r="S276" i="1" s="1"/>
  <c r="S277" i="1" s="1"/>
  <c r="S278" i="1" s="1"/>
  <c r="S279" i="1" s="1"/>
  <c r="S280" i="1" s="1"/>
  <c r="S281" i="1" s="1"/>
  <c r="S282" i="1" s="1"/>
  <c r="S283" i="1" s="1"/>
  <c r="S284" i="1" s="1"/>
  <c r="S285" i="1" s="1"/>
  <c r="S286" i="1" s="1"/>
  <c r="S287" i="1" s="1"/>
  <c r="S288" i="1" s="1"/>
  <c r="S289" i="1" s="1"/>
  <c r="S290" i="1" s="1"/>
  <c r="S291" i="1" s="1"/>
  <c r="S292" i="1" s="1"/>
  <c r="S293" i="1" s="1"/>
  <c r="S294" i="1" s="1"/>
  <c r="S295" i="1" s="1"/>
  <c r="S296" i="1" s="1"/>
  <c r="S297" i="1" s="1"/>
  <c r="S298" i="1" s="1"/>
  <c r="S299" i="1" s="1"/>
  <c r="S300" i="1" s="1"/>
  <c r="S301" i="1" s="1"/>
  <c r="S302" i="1" s="1"/>
  <c r="S303" i="1" s="1"/>
  <c r="S304" i="1" s="1"/>
  <c r="S305" i="1" s="1"/>
  <c r="S306" i="1" s="1"/>
  <c r="S307" i="1" s="1"/>
  <c r="S308" i="1" s="1"/>
  <c r="S309" i="1" s="1"/>
  <c r="S310" i="1" s="1"/>
  <c r="S311" i="1" s="1"/>
  <c r="S312" i="1" s="1"/>
  <c r="S313" i="1" s="1"/>
  <c r="S314" i="1" s="1"/>
  <c r="S315" i="1" s="1"/>
  <c r="S316" i="1" s="1"/>
  <c r="S317" i="1" s="1"/>
  <c r="S318" i="1" s="1"/>
  <c r="S319" i="1" s="1"/>
  <c r="S320" i="1" s="1"/>
  <c r="S321" i="1" s="1"/>
  <c r="S322" i="1" s="1"/>
  <c r="S323"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U236" i="1" l="1"/>
  <c r="U244" i="1"/>
  <c r="U252" i="1"/>
  <c r="U237" i="1"/>
  <c r="U245" i="1"/>
  <c r="U253" i="1"/>
  <c r="U238" i="1"/>
  <c r="U246" i="1"/>
  <c r="U254" i="1"/>
  <c r="U239" i="1"/>
  <c r="U247" i="1"/>
  <c r="U255" i="1"/>
  <c r="U240" i="1"/>
  <c r="U248" i="1"/>
  <c r="U256" i="1"/>
  <c r="U235" i="1"/>
  <c r="U241" i="1"/>
  <c r="U249" i="1"/>
  <c r="U257" i="1"/>
  <c r="U234" i="1"/>
  <c r="U242" i="1"/>
  <c r="U250" i="1"/>
  <c r="U243" i="1"/>
  <c r="U251" i="1"/>
  <c r="C244" i="1"/>
  <c r="U258" i="1" s="1"/>
  <c r="T220" i="1"/>
  <c r="T221" i="1"/>
  <c r="T219" i="1"/>
  <c r="L221" i="1"/>
  <c r="D218" i="1"/>
  <c r="C245" i="1" l="1"/>
  <c r="U259" i="1" s="1"/>
  <c r="G227" i="1"/>
  <c r="F227" i="1"/>
  <c r="C246" i="1" l="1"/>
  <c r="U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M228" i="11" s="1"/>
  <c r="M229" i="11" s="1"/>
  <c r="M230" i="11" s="1"/>
  <c r="M231" i="11" s="1"/>
  <c r="M232" i="11" s="1"/>
  <c r="M233" i="11" s="1"/>
  <c r="M234" i="11" s="1"/>
  <c r="M235" i="11" s="1"/>
  <c r="M236" i="11" s="1"/>
  <c r="M237" i="11" s="1"/>
  <c r="M238" i="11" s="1"/>
  <c r="M239" i="11" s="1"/>
  <c r="M240" i="11" s="1"/>
  <c r="M241" i="11" s="1"/>
  <c r="M242" i="11" s="1"/>
  <c r="M243" i="11" s="1"/>
  <c r="M244" i="11" s="1"/>
  <c r="GI141" i="11"/>
  <c r="GI142" i="11" s="1"/>
  <c r="GI143" i="11" s="1"/>
  <c r="GI144" i="11" s="1"/>
  <c r="GI145" i="11" s="1"/>
  <c r="GI146" i="11" s="1"/>
  <c r="GI147" i="11" s="1"/>
  <c r="GI148" i="11" s="1"/>
  <c r="GI149" i="11" s="1"/>
  <c r="GI150" i="11" s="1"/>
  <c r="GI151" i="11" s="1"/>
  <c r="GI152" i="11" s="1"/>
  <c r="GI153" i="11" s="1"/>
  <c r="GI154" i="11" s="1"/>
  <c r="C247" i="1"/>
  <c r="U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52" i="11" l="1"/>
  <c r="ER252" i="11"/>
  <c r="FD252" i="11"/>
  <c r="L252" i="11"/>
  <c r="CX252" i="11"/>
  <c r="EL252" i="11"/>
  <c r="C248" i="1"/>
  <c r="U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AC228" i="11" s="1"/>
  <c r="AC229" i="11" s="1"/>
  <c r="AC230" i="11" s="1"/>
  <c r="AC231" i="11" s="1"/>
  <c r="AC232" i="11" s="1"/>
  <c r="AC233" i="11" s="1"/>
  <c r="AC234" i="11" s="1"/>
  <c r="AC235" i="11" s="1"/>
  <c r="AC236" i="11" s="1"/>
  <c r="AC237" i="11" s="1"/>
  <c r="AC238" i="11" s="1"/>
  <c r="AC239" i="11" s="1"/>
  <c r="AC240" i="11" s="1"/>
  <c r="AC241"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52" i="11" l="1"/>
  <c r="AB252" i="11"/>
  <c r="EN252" i="11"/>
  <c r="CV252" i="11"/>
  <c r="EB252" i="11"/>
  <c r="C249" i="1"/>
  <c r="BY75" i="11"/>
  <c r="C250" i="1" l="1"/>
  <c r="U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U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52" i="11" l="1"/>
  <c r="C252" i="1"/>
  <c r="U265" i="1"/>
  <c r="V265" i="1" s="1"/>
  <c r="G225" i="1"/>
  <c r="F225" i="1"/>
  <c r="S74" i="11"/>
  <c r="BC99" i="11"/>
  <c r="C253" i="1" l="1"/>
  <c r="U266" i="1"/>
  <c r="V266" i="1" s="1"/>
  <c r="W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U267" i="1"/>
  <c r="V267" i="1" s="1"/>
  <c r="W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S228" i="11" s="1"/>
  <c r="S229" i="11" s="1"/>
  <c r="S230" i="11" s="1"/>
  <c r="S231" i="11" s="1"/>
  <c r="S232" i="11" s="1"/>
  <c r="S233" i="11" s="1"/>
  <c r="S234" i="11" s="1"/>
  <c r="S235" i="11" s="1"/>
  <c r="S236" i="11" s="1"/>
  <c r="S237" i="11" s="1"/>
  <c r="S238" i="11" s="1"/>
  <c r="S239" i="11" s="1"/>
  <c r="S240" i="11" s="1"/>
  <c r="S241" i="11" s="1"/>
  <c r="S242" i="11" s="1"/>
  <c r="S243" i="11" s="1"/>
  <c r="S244"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52" i="11" l="1"/>
  <c r="C255" i="1"/>
  <c r="U268" i="1"/>
  <c r="V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52" i="11" s="1"/>
  <c r="G223" i="1"/>
  <c r="F223" i="1"/>
  <c r="F224" i="1"/>
  <c r="G224" i="1"/>
  <c r="G222" i="1"/>
  <c r="F222" i="1"/>
  <c r="T83" i="1"/>
  <c r="T215" i="1"/>
  <c r="T216" i="1"/>
  <c r="T214" i="1"/>
  <c r="C256" i="1" l="1"/>
  <c r="U269" i="1"/>
  <c r="V269" i="1" s="1"/>
  <c r="W269" i="1" s="1"/>
  <c r="W268" i="1"/>
  <c r="T213" i="1"/>
  <c r="T212" i="1"/>
  <c r="T209" i="1"/>
  <c r="T208" i="1"/>
  <c r="T207" i="1"/>
  <c r="T206" i="1"/>
  <c r="T205" i="1"/>
  <c r="T202" i="1"/>
  <c r="T201" i="1"/>
  <c r="T200" i="1"/>
  <c r="T199" i="1"/>
  <c r="T198" i="1"/>
  <c r="T195" i="1"/>
  <c r="T194" i="1"/>
  <c r="T193" i="1"/>
  <c r="T192" i="1"/>
  <c r="T191" i="1"/>
  <c r="T188" i="1"/>
  <c r="T187" i="1"/>
  <c r="T186" i="1"/>
  <c r="T185" i="1"/>
  <c r="T184" i="1"/>
  <c r="T181" i="1"/>
  <c r="T180" i="1"/>
  <c r="T179" i="1"/>
  <c r="T178" i="1"/>
  <c r="T177" i="1"/>
  <c r="T174" i="1"/>
  <c r="T173" i="1"/>
  <c r="T172" i="1"/>
  <c r="T171" i="1"/>
  <c r="T170" i="1"/>
  <c r="T164" i="1"/>
  <c r="T163" i="1"/>
  <c r="T160" i="1"/>
  <c r="T159" i="1"/>
  <c r="T158" i="1"/>
  <c r="T157" i="1"/>
  <c r="T156" i="1"/>
  <c r="T153" i="1"/>
  <c r="T152" i="1"/>
  <c r="T151" i="1"/>
  <c r="T150" i="1"/>
  <c r="T149" i="1"/>
  <c r="T146" i="1"/>
  <c r="T145" i="1"/>
  <c r="T144" i="1"/>
  <c r="T143" i="1"/>
  <c r="T142" i="1"/>
  <c r="T139" i="1"/>
  <c r="T138" i="1"/>
  <c r="T137" i="1"/>
  <c r="T136" i="1"/>
  <c r="T135" i="1"/>
  <c r="T132" i="1"/>
  <c r="T131" i="1"/>
  <c r="T130" i="1"/>
  <c r="T129" i="1"/>
  <c r="T128" i="1"/>
  <c r="T125" i="1"/>
  <c r="T124" i="1"/>
  <c r="T123" i="1"/>
  <c r="T122" i="1"/>
  <c r="T121" i="1"/>
  <c r="T118" i="1"/>
  <c r="T117" i="1"/>
  <c r="T116" i="1"/>
  <c r="T115" i="1"/>
  <c r="T114" i="1"/>
  <c r="T111" i="1"/>
  <c r="T110" i="1"/>
  <c r="T109" i="1"/>
  <c r="T108" i="1"/>
  <c r="T107" i="1"/>
  <c r="T104" i="1"/>
  <c r="T103" i="1"/>
  <c r="T102" i="1"/>
  <c r="T101" i="1"/>
  <c r="T97" i="1"/>
  <c r="T96" i="1"/>
  <c r="T95" i="1"/>
  <c r="T94" i="1"/>
  <c r="T93" i="1"/>
  <c r="T90" i="1"/>
  <c r="T87" i="1"/>
  <c r="T88" i="1"/>
  <c r="T86" i="1"/>
  <c r="T166" i="1"/>
  <c r="T167" i="1"/>
  <c r="T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U270" i="1"/>
  <c r="V270" i="1" s="1"/>
  <c r="W270" i="1" s="1"/>
  <c r="C258" i="1" l="1"/>
  <c r="U271" i="1"/>
  <c r="V271" i="1" s="1"/>
  <c r="W271" i="1" s="1"/>
  <c r="E215" i="1"/>
  <c r="C259" i="1" l="1"/>
  <c r="U272" i="1"/>
  <c r="V272" i="1" s="1"/>
  <c r="W272" i="1" s="1"/>
  <c r="G221" i="1"/>
  <c r="H228" i="1"/>
  <c r="F221" i="1"/>
  <c r="C260" i="1" l="1"/>
  <c r="U273" i="1"/>
  <c r="V273" i="1" s="1"/>
  <c r="W273" i="1" s="1"/>
  <c r="E214" i="1"/>
  <c r="H227" i="1" s="1"/>
  <c r="C261" i="1" l="1"/>
  <c r="U274" i="1"/>
  <c r="V274" i="1" s="1"/>
  <c r="G220" i="1"/>
  <c r="F220" i="1"/>
  <c r="C262" i="1" l="1"/>
  <c r="U275" i="1"/>
  <c r="V275" i="1" s="1"/>
  <c r="W275" i="1" s="1"/>
  <c r="W274" i="1"/>
  <c r="E213" i="1"/>
  <c r="H226" i="1" s="1"/>
  <c r="C263" i="1" l="1"/>
  <c r="U276" i="1"/>
  <c r="V276" i="1" s="1"/>
  <c r="W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54"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54"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54"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54"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54" i="7" s="1"/>
  <c r="C264" i="1" l="1"/>
  <c r="U277" i="1"/>
  <c r="V277" i="1" s="1"/>
  <c r="W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U278" i="1"/>
  <c r="V278" i="1" s="1"/>
  <c r="W278" i="1" s="1"/>
  <c r="H218" i="1"/>
  <c r="H202" i="1"/>
  <c r="H194" i="1"/>
  <c r="H178" i="1"/>
  <c r="H170" i="1"/>
  <c r="Q183" i="7"/>
  <c r="P184" i="7" s="1"/>
  <c r="P254"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U279" i="1"/>
  <c r="V279" i="1" s="1"/>
  <c r="W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54"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54"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54"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54"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54"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U280" i="1"/>
  <c r="V280" i="1" s="1"/>
  <c r="W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U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U230" i="1"/>
  <c r="V230" i="1" s="1"/>
  <c r="U232" i="1"/>
  <c r="V232" i="1" s="1"/>
  <c r="U231" i="1"/>
  <c r="V231" i="1" s="1"/>
  <c r="U228" i="1"/>
  <c r="V228" i="1" s="1"/>
  <c r="U229" i="1"/>
  <c r="V229" i="1" s="1"/>
  <c r="U226" i="1"/>
  <c r="V226" i="1" s="1"/>
  <c r="U227" i="1"/>
  <c r="V227" i="1" s="1"/>
  <c r="U222" i="1"/>
  <c r="V222" i="1" s="1"/>
  <c r="U225" i="1"/>
  <c r="V225" i="1" s="1"/>
  <c r="U224" i="1"/>
  <c r="V224" i="1" s="1"/>
  <c r="U223" i="1"/>
  <c r="V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U83" i="1"/>
  <c r="V83" i="1" s="1"/>
  <c r="W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U126" i="1"/>
  <c r="V126" i="1" s="1"/>
  <c r="DR252" i="11" l="1"/>
  <c r="E253" i="10"/>
  <c r="EH252" i="11"/>
  <c r="K253" i="10"/>
  <c r="I253" i="10"/>
  <c r="G253" i="10"/>
  <c r="C253" i="10"/>
  <c r="C268" i="1"/>
  <c r="U281" i="1"/>
  <c r="V281" i="1" s="1"/>
  <c r="W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52" i="6"/>
  <c r="D253" i="9"/>
  <c r="E175" i="7"/>
  <c r="C175" i="7"/>
  <c r="V233" i="1"/>
  <c r="W233" i="1" s="1"/>
  <c r="DW154" i="11"/>
  <c r="W232" i="1"/>
  <c r="W230" i="1"/>
  <c r="W228" i="1"/>
  <c r="W231" i="1"/>
  <c r="W229" i="1"/>
  <c r="W226" i="1"/>
  <c r="W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AG228" i="11" s="1"/>
  <c r="AG229" i="11" s="1"/>
  <c r="AG230" i="11" s="1"/>
  <c r="AG231" i="11" s="1"/>
  <c r="AG232" i="11" s="1"/>
  <c r="AG233" i="11" s="1"/>
  <c r="AG234" i="11" s="1"/>
  <c r="AG235" i="11" s="1"/>
  <c r="AG236" i="11" s="1"/>
  <c r="AG237" i="11" s="1"/>
  <c r="AG238" i="11" s="1"/>
  <c r="AG239" i="11" s="1"/>
  <c r="AG240" i="11" s="1"/>
  <c r="AG241"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W224" i="1"/>
  <c r="W223" i="1"/>
  <c r="W225" i="1"/>
  <c r="U85" i="1"/>
  <c r="V85" i="1" s="1"/>
  <c r="U108" i="1"/>
  <c r="V108" i="1" s="1"/>
  <c r="U106" i="1"/>
  <c r="V106" i="1" s="1"/>
  <c r="U102" i="1"/>
  <c r="V102" i="1" s="1"/>
  <c r="U118" i="1"/>
  <c r="V118" i="1" s="1"/>
  <c r="U98" i="1"/>
  <c r="V98" i="1" s="1"/>
  <c r="U111" i="1"/>
  <c r="V111" i="1" s="1"/>
  <c r="U88" i="1"/>
  <c r="V88" i="1" s="1"/>
  <c r="U117" i="1"/>
  <c r="V117" i="1" s="1"/>
  <c r="U92" i="1"/>
  <c r="V92" i="1" s="1"/>
  <c r="U105" i="1"/>
  <c r="V105" i="1" s="1"/>
  <c r="U100" i="1"/>
  <c r="V100" i="1" s="1"/>
  <c r="U113" i="1"/>
  <c r="V113" i="1" s="1"/>
  <c r="U123" i="1"/>
  <c r="V123" i="1" s="1"/>
  <c r="U116" i="1"/>
  <c r="V116" i="1" s="1"/>
  <c r="U86" i="1"/>
  <c r="V86" i="1" s="1"/>
  <c r="U97" i="1"/>
  <c r="V97" i="1" s="1"/>
  <c r="U90" i="1"/>
  <c r="V90" i="1" s="1"/>
  <c r="U101" i="1"/>
  <c r="V101" i="1" s="1"/>
  <c r="U95" i="1"/>
  <c r="V95" i="1" s="1"/>
  <c r="U107" i="1"/>
  <c r="V107" i="1" s="1"/>
  <c r="U93" i="1"/>
  <c r="V93" i="1" s="1"/>
  <c r="U120" i="1"/>
  <c r="V120" i="1" s="1"/>
  <c r="U84" i="1"/>
  <c r="V84" i="1" s="1"/>
  <c r="W84" i="1" s="1"/>
  <c r="U99" i="1"/>
  <c r="V99" i="1" s="1"/>
  <c r="U96" i="1"/>
  <c r="V96" i="1" s="1"/>
  <c r="B332" i="1"/>
  <c r="U94" i="1"/>
  <c r="V94" i="1" s="1"/>
  <c r="U109" i="1"/>
  <c r="V109" i="1" s="1"/>
  <c r="U112" i="1"/>
  <c r="V112" i="1" s="1"/>
  <c r="U89" i="1"/>
  <c r="V89" i="1" s="1"/>
  <c r="U121" i="1"/>
  <c r="V121" i="1" s="1"/>
  <c r="U91" i="1"/>
  <c r="V91" i="1" s="1"/>
  <c r="U103" i="1"/>
  <c r="V103" i="1" s="1"/>
  <c r="U124" i="1"/>
  <c r="V124" i="1" s="1"/>
  <c r="U114" i="1"/>
  <c r="V114" i="1" s="1"/>
  <c r="U115" i="1"/>
  <c r="V115" i="1" s="1"/>
  <c r="U125" i="1"/>
  <c r="V125" i="1" s="1"/>
  <c r="U122" i="1"/>
  <c r="V122" i="1" s="1"/>
  <c r="U119" i="1"/>
  <c r="V119" i="1" s="1"/>
  <c r="U104" i="1"/>
  <c r="V104" i="1" s="1"/>
  <c r="U110" i="1"/>
  <c r="V110" i="1" s="1"/>
  <c r="U87" i="1"/>
  <c r="V87" i="1" s="1"/>
  <c r="AF252" i="11" l="1"/>
  <c r="DN252" i="11"/>
  <c r="AL252"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O228" i="11" s="1"/>
  <c r="O229" i="11" s="1"/>
  <c r="O230" i="11" s="1"/>
  <c r="O231" i="11" s="1"/>
  <c r="O232" i="11" s="1"/>
  <c r="O233" i="11" s="1"/>
  <c r="O234" i="11" s="1"/>
  <c r="O235" i="11" s="1"/>
  <c r="O236" i="11" s="1"/>
  <c r="O237" i="11" s="1"/>
  <c r="O238" i="11" s="1"/>
  <c r="O239" i="11" s="1"/>
  <c r="O240" i="11" s="1"/>
  <c r="O241" i="11" s="1"/>
  <c r="O242" i="11" s="1"/>
  <c r="O243" i="11" s="1"/>
  <c r="O244" i="11" s="1"/>
  <c r="GJ252" i="11"/>
  <c r="EZ252" i="11"/>
  <c r="FT252" i="11"/>
  <c r="CR252"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52" i="11"/>
  <c r="CZ252" i="11"/>
  <c r="DJ252"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52" i="11"/>
  <c r="DX252" i="11"/>
  <c r="AP252" i="11"/>
  <c r="K255" i="10"/>
  <c r="C269" i="1"/>
  <c r="U282" i="1"/>
  <c r="V282" i="1" s="1"/>
  <c r="W282" i="1" s="1"/>
  <c r="E252" i="6"/>
  <c r="B176" i="7"/>
  <c r="C176" i="7" s="1"/>
  <c r="E176" i="7"/>
  <c r="DW155" i="11"/>
  <c r="V234" i="1"/>
  <c r="W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W109" i="1"/>
  <c r="W87" i="1"/>
  <c r="W110" i="1"/>
  <c r="W89" i="1"/>
  <c r="W90" i="1"/>
  <c r="W117" i="1"/>
  <c r="W121" i="1"/>
  <c r="W112" i="1"/>
  <c r="W94" i="1"/>
  <c r="W100" i="1"/>
  <c r="W102" i="1"/>
  <c r="W114" i="1"/>
  <c r="W124" i="1"/>
  <c r="W105" i="1"/>
  <c r="W91" i="1"/>
  <c r="W99" i="1"/>
  <c r="W97" i="1"/>
  <c r="W85" i="1"/>
  <c r="W108" i="1"/>
  <c r="W104" i="1"/>
  <c r="W119" i="1"/>
  <c r="W103" i="1"/>
  <c r="W96" i="1"/>
  <c r="W92" i="1"/>
  <c r="W106" i="1"/>
  <c r="W86" i="1"/>
  <c r="W88" i="1"/>
  <c r="W122" i="1"/>
  <c r="W120" i="1"/>
  <c r="W116" i="1"/>
  <c r="W111" i="1"/>
  <c r="W95" i="1"/>
  <c r="W101" i="1"/>
  <c r="W125" i="1"/>
  <c r="W93" i="1"/>
  <c r="W123" i="1"/>
  <c r="W98" i="1"/>
  <c r="W115" i="1"/>
  <c r="W107" i="1"/>
  <c r="W113" i="1"/>
  <c r="W118" i="1"/>
  <c r="W126" i="1"/>
  <c r="U127" i="1"/>
  <c r="V127" i="1" s="1"/>
  <c r="W127" i="1" s="1"/>
  <c r="C217" i="11" l="1"/>
  <c r="C219" i="11" s="1"/>
  <c r="C221" i="11" s="1"/>
  <c r="C223" i="11" s="1"/>
  <c r="C225" i="11" s="1"/>
  <c r="C227" i="11" s="1"/>
  <c r="C229" i="11" s="1"/>
  <c r="C231" i="11" s="1"/>
  <c r="C233" i="11" s="1"/>
  <c r="C235" i="11" s="1"/>
  <c r="C237" i="11" s="1"/>
  <c r="C239" i="11" s="1"/>
  <c r="C241" i="11" s="1"/>
  <c r="C243" i="11" s="1"/>
  <c r="C218" i="11"/>
  <c r="C220" i="11" s="1"/>
  <c r="C222" i="11" s="1"/>
  <c r="C224" i="11" s="1"/>
  <c r="C226" i="11" s="1"/>
  <c r="C228" i="11" s="1"/>
  <c r="C230" i="11" s="1"/>
  <c r="C232" i="11" s="1"/>
  <c r="C234" i="11" s="1"/>
  <c r="C236" i="11" s="1"/>
  <c r="C238" i="11" s="1"/>
  <c r="C240" i="11" s="1"/>
  <c r="C242" i="11" s="1"/>
  <c r="C244" i="11" s="1"/>
  <c r="DT252" i="11"/>
  <c r="AV252" i="11"/>
  <c r="N252" i="11"/>
  <c r="C270" i="1"/>
  <c r="U283" i="1"/>
  <c r="V283" i="1" s="1"/>
  <c r="W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52" i="11" s="1"/>
  <c r="CQ155" i="11"/>
  <c r="CQ156" i="11" s="1"/>
  <c r="CQ157" i="11" s="1"/>
  <c r="CQ158" i="11" s="1"/>
  <c r="CQ159" i="11" s="1"/>
  <c r="CQ160" i="11" s="1"/>
  <c r="CQ161" i="11" s="1"/>
  <c r="CQ162" i="11" s="1"/>
  <c r="CQ163" i="11" s="1"/>
  <c r="CQ164" i="11" s="1"/>
  <c r="CQ165" i="11" s="1"/>
  <c r="CQ166" i="11" s="1"/>
  <c r="CQ167" i="11" s="1"/>
  <c r="CQ168" i="11" s="1"/>
  <c r="CQ169" i="11" s="1"/>
  <c r="CQ170" i="11" s="1"/>
  <c r="CP252"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52"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52" i="11" s="1"/>
  <c r="GG155" i="11"/>
  <c r="GG156" i="11" s="1"/>
  <c r="GG157" i="11" s="1"/>
  <c r="GG158" i="11" s="1"/>
  <c r="GG159" i="11" s="1"/>
  <c r="GG160" i="11" s="1"/>
  <c r="GG161" i="11" s="1"/>
  <c r="GG162" i="11" s="1"/>
  <c r="GG163" i="11" s="1"/>
  <c r="GG164" i="11" s="1"/>
  <c r="GG165" i="11" s="1"/>
  <c r="GG166" i="11" s="1"/>
  <c r="GG167" i="11" s="1"/>
  <c r="GG168" i="11" s="1"/>
  <c r="GG169" i="11" s="1"/>
  <c r="GG170" i="11" s="1"/>
  <c r="GF252" i="11" s="1"/>
  <c r="FG155" i="11"/>
  <c r="FG156" i="11" s="1"/>
  <c r="FG157" i="11" s="1"/>
  <c r="FG158" i="11" s="1"/>
  <c r="FG159" i="11" s="1"/>
  <c r="FG160" i="11" s="1"/>
  <c r="FG161" i="11" s="1"/>
  <c r="FG162" i="11" s="1"/>
  <c r="FG163" i="11" s="1"/>
  <c r="FG164" i="11" s="1"/>
  <c r="FG165" i="11" s="1"/>
  <c r="FG166" i="11" s="1"/>
  <c r="FG167" i="11" s="1"/>
  <c r="FG168" i="11" s="1"/>
  <c r="FG169" i="11" s="1"/>
  <c r="FG170" i="11" s="1"/>
  <c r="FF252"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52" i="11" s="1"/>
  <c r="EA155" i="11"/>
  <c r="EA156" i="11" s="1"/>
  <c r="EA157" i="11" s="1"/>
  <c r="EA158" i="11" s="1"/>
  <c r="EA159" i="11" s="1"/>
  <c r="EA160" i="11" s="1"/>
  <c r="EA161" i="11" s="1"/>
  <c r="EA162" i="11" s="1"/>
  <c r="EA163" i="11" s="1"/>
  <c r="EA164" i="11" s="1"/>
  <c r="EA165" i="11" s="1"/>
  <c r="EA166" i="11" s="1"/>
  <c r="EA167" i="11" s="1"/>
  <c r="EA168" i="11" s="1"/>
  <c r="EA169" i="11" s="1"/>
  <c r="EA170" i="11" s="1"/>
  <c r="DZ252" i="11" s="1"/>
  <c r="U155" i="11"/>
  <c r="CM155" i="11"/>
  <c r="CM156" i="11" s="1"/>
  <c r="CM157" i="11" s="1"/>
  <c r="CM158" i="11" s="1"/>
  <c r="CM159" i="11" s="1"/>
  <c r="CM160" i="11" s="1"/>
  <c r="CM161" i="11" s="1"/>
  <c r="CM162" i="11" s="1"/>
  <c r="CM163" i="11" s="1"/>
  <c r="CM164" i="11" s="1"/>
  <c r="CM165" i="11" s="1"/>
  <c r="CM166" i="11" s="1"/>
  <c r="CM167" i="11" s="1"/>
  <c r="CM168" i="11" s="1"/>
  <c r="CM169" i="11" s="1"/>
  <c r="CM170" i="11" s="1"/>
  <c r="CL252"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CO155" i="11"/>
  <c r="CO156" i="11" s="1"/>
  <c r="CO157" i="11" s="1"/>
  <c r="CO158" i="11" s="1"/>
  <c r="CO159" i="11" s="1"/>
  <c r="CO160" i="11" s="1"/>
  <c r="CO161" i="11" s="1"/>
  <c r="CO162" i="11" s="1"/>
  <c r="CO163" i="11" s="1"/>
  <c r="CO164" i="11" s="1"/>
  <c r="CO165" i="11" s="1"/>
  <c r="CO166" i="11" s="1"/>
  <c r="CO167" i="11" s="1"/>
  <c r="CO168" i="11" s="1"/>
  <c r="CO169" i="11" s="1"/>
  <c r="CO170" i="11" s="1"/>
  <c r="CN252" i="11" s="1"/>
  <c r="V235" i="1"/>
  <c r="W235" i="1" s="1"/>
  <c r="EQ154" i="11"/>
  <c r="U128" i="1"/>
  <c r="V128" i="1" s="1"/>
  <c r="W128" i="1" s="1"/>
  <c r="D252" i="11" l="1"/>
  <c r="E228" i="11"/>
  <c r="B252" i="11"/>
  <c r="EF252"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U284" i="1"/>
  <c r="V284" i="1" s="1"/>
  <c r="W284" i="1" s="1"/>
  <c r="E180" i="7"/>
  <c r="E181" i="7" s="1"/>
  <c r="D182" i="7" s="1"/>
  <c r="D254"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52"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V236" i="1"/>
  <c r="W236" i="1" s="1"/>
  <c r="U129" i="1"/>
  <c r="V129" i="1" s="1"/>
  <c r="W129" i="1" s="1"/>
  <c r="U217" i="11" l="1"/>
  <c r="U218" i="11" s="1"/>
  <c r="U219" i="11" s="1"/>
  <c r="U220" i="11" s="1"/>
  <c r="U221" i="11" s="1"/>
  <c r="U222" i="11" s="1"/>
  <c r="U223" i="11" s="1"/>
  <c r="U224" i="11" s="1"/>
  <c r="U225" i="11" s="1"/>
  <c r="U226" i="11" s="1"/>
  <c r="U227" i="11" s="1"/>
  <c r="U228" i="11" s="1"/>
  <c r="U229" i="11" s="1"/>
  <c r="U230" i="11" s="1"/>
  <c r="U231" i="11" s="1"/>
  <c r="U232" i="11" s="1"/>
  <c r="U233" i="11" s="1"/>
  <c r="U234" i="11" s="1"/>
  <c r="U235" i="11" s="1"/>
  <c r="U236" i="11" s="1"/>
  <c r="U237" i="11" s="1"/>
  <c r="U238" i="11" s="1"/>
  <c r="U239" i="11" s="1"/>
  <c r="U240" i="11" s="1"/>
  <c r="U241" i="11" s="1"/>
  <c r="U242" i="11" s="1"/>
  <c r="U243" i="11" s="1"/>
  <c r="U244" i="11" s="1"/>
  <c r="EQ217" i="11"/>
  <c r="EQ218" i="11" s="1"/>
  <c r="EQ219" i="11" s="1"/>
  <c r="EP252"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52" i="11" s="1"/>
  <c r="C272" i="1"/>
  <c r="U285" i="1"/>
  <c r="V285" i="1" s="1"/>
  <c r="W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V237" i="1"/>
  <c r="W237" i="1" s="1"/>
  <c r="U130" i="1"/>
  <c r="V130" i="1" s="1"/>
  <c r="W130" i="1" s="1"/>
  <c r="ET252" i="11" l="1"/>
  <c r="T252"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U286" i="1"/>
  <c r="V286" i="1" s="1"/>
  <c r="W286" i="1" s="1"/>
  <c r="C180" i="7"/>
  <c r="C181" i="7" s="1"/>
  <c r="B182" i="7"/>
  <c r="V238" i="1"/>
  <c r="W238" i="1" s="1"/>
  <c r="U131" i="1"/>
  <c r="V131" i="1" s="1"/>
  <c r="W131" i="1" s="1"/>
  <c r="AK217" i="11" l="1"/>
  <c r="AK218" i="11" s="1"/>
  <c r="AK219" i="11" s="1"/>
  <c r="AK220" i="11" s="1"/>
  <c r="AK221" i="11" s="1"/>
  <c r="AK222" i="11" s="1"/>
  <c r="AK223" i="11" s="1"/>
  <c r="AK224" i="11" s="1"/>
  <c r="AK225" i="11" s="1"/>
  <c r="AK226" i="11" s="1"/>
  <c r="AK227" i="11" s="1"/>
  <c r="AK228" i="11" s="1"/>
  <c r="AK229" i="11" s="1"/>
  <c r="AK230" i="11" s="1"/>
  <c r="AK231" i="11" s="1"/>
  <c r="AK232" i="11" s="1"/>
  <c r="AK233" i="11" s="1"/>
  <c r="AK234" i="11" s="1"/>
  <c r="AK235" i="11" s="1"/>
  <c r="AK236" i="11" s="1"/>
  <c r="AK237" i="11" s="1"/>
  <c r="AK238" i="11" s="1"/>
  <c r="AK239" i="11" s="1"/>
  <c r="AK240" i="11" s="1"/>
  <c r="AK241" i="11" s="1"/>
  <c r="I217" i="11"/>
  <c r="I218" i="11" s="1"/>
  <c r="I219" i="11" s="1"/>
  <c r="I220" i="11" s="1"/>
  <c r="I221" i="11" s="1"/>
  <c r="I222" i="11" s="1"/>
  <c r="I223" i="11" s="1"/>
  <c r="I224" i="11" s="1"/>
  <c r="I225" i="11" s="1"/>
  <c r="I226" i="11" s="1"/>
  <c r="I227" i="11" s="1"/>
  <c r="I228" i="11" s="1"/>
  <c r="I229" i="11" s="1"/>
  <c r="I230" i="11" s="1"/>
  <c r="I231" i="11" s="1"/>
  <c r="I232" i="11" s="1"/>
  <c r="I233" i="11" s="1"/>
  <c r="I234" i="11" s="1"/>
  <c r="I235" i="11" s="1"/>
  <c r="I236" i="11" s="1"/>
  <c r="C274" i="1"/>
  <c r="U288" i="1" s="1"/>
  <c r="V288" i="1" s="1"/>
  <c r="U287" i="1"/>
  <c r="V287" i="1" s="1"/>
  <c r="C182" i="7"/>
  <c r="C183" i="7" s="1"/>
  <c r="V239" i="1"/>
  <c r="W239" i="1" s="1"/>
  <c r="U132" i="1"/>
  <c r="V132" i="1" s="1"/>
  <c r="W132" i="1" s="1"/>
  <c r="I237" i="11" l="1"/>
  <c r="I239" i="11" s="1"/>
  <c r="I241" i="11" s="1"/>
  <c r="I243" i="11" s="1"/>
  <c r="I238" i="11"/>
  <c r="I240" i="11" s="1"/>
  <c r="I242" i="11" s="1"/>
  <c r="I244" i="11" s="1"/>
  <c r="AJ252" i="11"/>
  <c r="H252" i="11"/>
  <c r="W287" i="1"/>
  <c r="W288" i="1"/>
  <c r="C275" i="1"/>
  <c r="V240" i="1"/>
  <c r="W240" i="1" s="1"/>
  <c r="U133" i="1"/>
  <c r="V133" i="1" s="1"/>
  <c r="W133" i="1" s="1"/>
  <c r="GK254" i="11" l="1"/>
  <c r="C276" i="1"/>
  <c r="U289" i="1"/>
  <c r="V289" i="1" s="1"/>
  <c r="W289" i="1" s="1"/>
  <c r="V241" i="1"/>
  <c r="W241" i="1" s="1"/>
  <c r="U134" i="1"/>
  <c r="V134" i="1" s="1"/>
  <c r="W134" i="1" s="1"/>
  <c r="C277" i="1" l="1"/>
  <c r="U290" i="1"/>
  <c r="V290" i="1" s="1"/>
  <c r="W290" i="1" s="1"/>
  <c r="V242" i="1"/>
  <c r="W242" i="1" s="1"/>
  <c r="U135" i="1"/>
  <c r="V135" i="1" s="1"/>
  <c r="W135" i="1" s="1"/>
  <c r="C278" i="1" l="1"/>
  <c r="U291" i="1"/>
  <c r="V291" i="1" s="1"/>
  <c r="V243" i="1"/>
  <c r="W243" i="1" s="1"/>
  <c r="U136" i="1"/>
  <c r="V136" i="1" s="1"/>
  <c r="W136" i="1" s="1"/>
  <c r="W291" i="1" l="1"/>
  <c r="C279" i="1"/>
  <c r="U292" i="1"/>
  <c r="V292" i="1" s="1"/>
  <c r="W292" i="1" s="1"/>
  <c r="V244" i="1"/>
  <c r="W244" i="1" s="1"/>
  <c r="U137" i="1"/>
  <c r="V137" i="1" s="1"/>
  <c r="W137" i="1" s="1"/>
  <c r="C280" i="1" l="1"/>
  <c r="U293" i="1"/>
  <c r="V293" i="1" s="1"/>
  <c r="W293" i="1" s="1"/>
  <c r="V245" i="1"/>
  <c r="W245" i="1" s="1"/>
  <c r="U138" i="1"/>
  <c r="V138" i="1" s="1"/>
  <c r="W138" i="1" s="1"/>
  <c r="C281" i="1" l="1"/>
  <c r="U294" i="1"/>
  <c r="V294" i="1" s="1"/>
  <c r="W294" i="1" s="1"/>
  <c r="V246" i="1"/>
  <c r="W246" i="1" s="1"/>
  <c r="U139" i="1"/>
  <c r="V139" i="1" s="1"/>
  <c r="W139" i="1" s="1"/>
  <c r="C282" i="1" l="1"/>
  <c r="U295" i="1"/>
  <c r="V295" i="1" s="1"/>
  <c r="V247" i="1"/>
  <c r="W247" i="1" s="1"/>
  <c r="U140" i="1"/>
  <c r="V140" i="1" s="1"/>
  <c r="W140" i="1" s="1"/>
  <c r="C283" i="1" l="1"/>
  <c r="U296" i="1"/>
  <c r="V296" i="1" s="1"/>
  <c r="W296" i="1" s="1"/>
  <c r="W295" i="1"/>
  <c r="V248" i="1"/>
  <c r="W248" i="1" s="1"/>
  <c r="U141" i="1"/>
  <c r="V141" i="1" s="1"/>
  <c r="W141" i="1" s="1"/>
  <c r="C284" i="1" l="1"/>
  <c r="U297" i="1"/>
  <c r="V297" i="1" s="1"/>
  <c r="W297" i="1" s="1"/>
  <c r="V249" i="1"/>
  <c r="W249" i="1" s="1"/>
  <c r="U142" i="1"/>
  <c r="V142" i="1" s="1"/>
  <c r="W142" i="1" s="1"/>
  <c r="C285" i="1" l="1"/>
  <c r="U298" i="1"/>
  <c r="V298" i="1" s="1"/>
  <c r="W298" i="1" s="1"/>
  <c r="V250" i="1"/>
  <c r="W250" i="1" s="1"/>
  <c r="U143" i="1"/>
  <c r="V143" i="1" s="1"/>
  <c r="W143" i="1" s="1"/>
  <c r="C286" i="1" l="1"/>
  <c r="U299" i="1"/>
  <c r="V299" i="1" s="1"/>
  <c r="W299" i="1" s="1"/>
  <c r="V251" i="1"/>
  <c r="W251" i="1" s="1"/>
  <c r="U144" i="1"/>
  <c r="V144" i="1" s="1"/>
  <c r="W144" i="1" s="1"/>
  <c r="C287" i="1" l="1"/>
  <c r="U300" i="1"/>
  <c r="V300" i="1" s="1"/>
  <c r="W300" i="1" s="1"/>
  <c r="V252" i="1"/>
  <c r="W252" i="1" s="1"/>
  <c r="U145" i="1"/>
  <c r="V145" i="1" s="1"/>
  <c r="W145" i="1" s="1"/>
  <c r="C288" i="1" l="1"/>
  <c r="U301" i="1"/>
  <c r="V301" i="1" s="1"/>
  <c r="W301" i="1" s="1"/>
  <c r="V253" i="1"/>
  <c r="W253" i="1" s="1"/>
  <c r="U146" i="1"/>
  <c r="V146" i="1" s="1"/>
  <c r="W146" i="1" s="1"/>
  <c r="C289" i="1" l="1"/>
  <c r="U302" i="1"/>
  <c r="V302" i="1" s="1"/>
  <c r="W302" i="1" s="1"/>
  <c r="V254" i="1"/>
  <c r="W254" i="1" s="1"/>
  <c r="U147" i="1"/>
  <c r="V147" i="1" s="1"/>
  <c r="W147" i="1" s="1"/>
  <c r="C290" i="1" l="1"/>
  <c r="U303" i="1"/>
  <c r="V303" i="1" s="1"/>
  <c r="W303" i="1" s="1"/>
  <c r="V255" i="1"/>
  <c r="W255" i="1" s="1"/>
  <c r="U148" i="1"/>
  <c r="V148" i="1" s="1"/>
  <c r="W148" i="1" s="1"/>
  <c r="C291" i="1" l="1"/>
  <c r="U304" i="1"/>
  <c r="V304" i="1" s="1"/>
  <c r="V256" i="1"/>
  <c r="W256" i="1" s="1"/>
  <c r="U149" i="1"/>
  <c r="V149" i="1" s="1"/>
  <c r="W149" i="1" s="1"/>
  <c r="C292" i="1" l="1"/>
  <c r="U305" i="1"/>
  <c r="V305" i="1" s="1"/>
  <c r="W305" i="1" s="1"/>
  <c r="W304" i="1"/>
  <c r="V257" i="1"/>
  <c r="W257" i="1" s="1"/>
  <c r="U150" i="1"/>
  <c r="V150" i="1" s="1"/>
  <c r="W150" i="1" s="1"/>
  <c r="C293" i="1" l="1"/>
  <c r="U306" i="1"/>
  <c r="V306" i="1" s="1"/>
  <c r="W306" i="1" s="1"/>
  <c r="V258" i="1"/>
  <c r="W258" i="1" s="1"/>
  <c r="U151" i="1"/>
  <c r="V151" i="1" s="1"/>
  <c r="W151" i="1" s="1"/>
  <c r="C294" i="1" l="1"/>
  <c r="U307" i="1"/>
  <c r="V307" i="1" s="1"/>
  <c r="W307" i="1" s="1"/>
  <c r="V259" i="1"/>
  <c r="W259" i="1" s="1"/>
  <c r="U152" i="1"/>
  <c r="V152" i="1" s="1"/>
  <c r="W152" i="1" s="1"/>
  <c r="C295" i="1" l="1"/>
  <c r="U308" i="1"/>
  <c r="V308" i="1" s="1"/>
  <c r="W308" i="1" s="1"/>
  <c r="V260" i="1"/>
  <c r="W260" i="1" s="1"/>
  <c r="U153" i="1"/>
  <c r="V153" i="1" s="1"/>
  <c r="W153" i="1" s="1"/>
  <c r="C296" i="1" l="1"/>
  <c r="U309" i="1"/>
  <c r="V309" i="1" s="1"/>
  <c r="W309" i="1" s="1"/>
  <c r="V261" i="1"/>
  <c r="W261" i="1" s="1"/>
  <c r="U154" i="1"/>
  <c r="V154" i="1" s="1"/>
  <c r="W154" i="1" s="1"/>
  <c r="C297" i="1" l="1"/>
  <c r="U310" i="1"/>
  <c r="V310" i="1" s="1"/>
  <c r="V262" i="1"/>
  <c r="W262" i="1" s="1"/>
  <c r="U155" i="1"/>
  <c r="V155" i="1" s="1"/>
  <c r="W155" i="1" s="1"/>
  <c r="C298" i="1" l="1"/>
  <c r="U311" i="1"/>
  <c r="V311" i="1" s="1"/>
  <c r="W311" i="1" s="1"/>
  <c r="W310" i="1"/>
  <c r="V263" i="1"/>
  <c r="W263" i="1" s="1"/>
  <c r="V264" i="1"/>
  <c r="U156" i="1"/>
  <c r="V156" i="1" s="1"/>
  <c r="W156" i="1" s="1"/>
  <c r="C299" i="1" l="1"/>
  <c r="U312" i="1"/>
  <c r="V312" i="1" s="1"/>
  <c r="W312" i="1" s="1"/>
  <c r="W264" i="1"/>
  <c r="W265" i="1"/>
  <c r="U157" i="1"/>
  <c r="V157" i="1" s="1"/>
  <c r="W157" i="1" s="1"/>
  <c r="C300" i="1" l="1"/>
  <c r="U313" i="1"/>
  <c r="V313" i="1" s="1"/>
  <c r="W313" i="1" s="1"/>
  <c r="U158" i="1"/>
  <c r="V158" i="1" s="1"/>
  <c r="W158" i="1" s="1"/>
  <c r="C301" i="1" l="1"/>
  <c r="U314" i="1"/>
  <c r="V314" i="1" s="1"/>
  <c r="W314" i="1" s="1"/>
  <c r="U159" i="1"/>
  <c r="V159" i="1" s="1"/>
  <c r="W159" i="1" s="1"/>
  <c r="C302" i="1" l="1"/>
  <c r="U315" i="1"/>
  <c r="V315" i="1" s="1"/>
  <c r="W315" i="1" s="1"/>
  <c r="U160" i="1"/>
  <c r="V160" i="1" s="1"/>
  <c r="W160" i="1" s="1"/>
  <c r="C303" i="1" l="1"/>
  <c r="U316" i="1"/>
  <c r="V316" i="1" s="1"/>
  <c r="W316" i="1" s="1"/>
  <c r="U161" i="1"/>
  <c r="V161" i="1" s="1"/>
  <c r="W161" i="1" s="1"/>
  <c r="C304" i="1" l="1"/>
  <c r="U317" i="1"/>
  <c r="V317" i="1" s="1"/>
  <c r="W317" i="1" s="1"/>
  <c r="U162" i="1"/>
  <c r="V162" i="1" s="1"/>
  <c r="W162" i="1" s="1"/>
  <c r="C305" i="1" l="1"/>
  <c r="U318" i="1"/>
  <c r="V318" i="1" s="1"/>
  <c r="U163" i="1"/>
  <c r="V163" i="1" s="1"/>
  <c r="W163" i="1" s="1"/>
  <c r="C306" i="1" l="1"/>
  <c r="U319" i="1"/>
  <c r="V319" i="1" s="1"/>
  <c r="W319" i="1" s="1"/>
  <c r="W318" i="1"/>
  <c r="U164" i="1"/>
  <c r="V164" i="1" s="1"/>
  <c r="W164" i="1" s="1"/>
  <c r="C307" i="1" l="1"/>
  <c r="U320" i="1"/>
  <c r="V320" i="1" s="1"/>
  <c r="U165" i="1"/>
  <c r="V165" i="1" s="1"/>
  <c r="W165" i="1" s="1"/>
  <c r="C308" i="1" l="1"/>
  <c r="U321" i="1"/>
  <c r="V321" i="1" s="1"/>
  <c r="W321" i="1" s="1"/>
  <c r="W320" i="1"/>
  <c r="U166" i="1"/>
  <c r="V166" i="1" s="1"/>
  <c r="W166" i="1" s="1"/>
  <c r="C309" i="1" l="1"/>
  <c r="U322" i="1"/>
  <c r="V322" i="1" s="1"/>
  <c r="W322" i="1" s="1"/>
  <c r="U167" i="1"/>
  <c r="V167" i="1" s="1"/>
  <c r="W167" i="1" s="1"/>
  <c r="C310" i="1" l="1"/>
  <c r="C311" i="1" s="1"/>
  <c r="C312" i="1" s="1"/>
  <c r="C313" i="1" s="1"/>
  <c r="C314" i="1" s="1"/>
  <c r="C315" i="1" s="1"/>
  <c r="C316" i="1" s="1"/>
  <c r="C317" i="1" s="1"/>
  <c r="C318" i="1" s="1"/>
  <c r="C319" i="1" s="1"/>
  <c r="C320" i="1" s="1"/>
  <c r="C321" i="1" s="1"/>
  <c r="C322" i="1" s="1"/>
  <c r="C323" i="1" s="1"/>
  <c r="U323" i="1"/>
  <c r="V323" i="1" s="1"/>
  <c r="W323" i="1" s="1"/>
  <c r="U168" i="1"/>
  <c r="V168" i="1" s="1"/>
  <c r="W168" i="1" s="1"/>
  <c r="U169" i="1" l="1"/>
  <c r="V169" i="1" s="1"/>
  <c r="W169" i="1" s="1"/>
  <c r="U170" i="1" l="1"/>
  <c r="V170" i="1" s="1"/>
  <c r="W170" i="1" s="1"/>
  <c r="U171" i="1" l="1"/>
  <c r="V171" i="1" s="1"/>
  <c r="W171" i="1" s="1"/>
  <c r="U172" i="1" l="1"/>
  <c r="V172" i="1" s="1"/>
  <c r="W172" i="1" s="1"/>
  <c r="U173" i="1" l="1"/>
  <c r="V173" i="1" s="1"/>
  <c r="W173" i="1" s="1"/>
  <c r="U174" i="1" l="1"/>
  <c r="V174" i="1" s="1"/>
  <c r="W174" i="1" s="1"/>
  <c r="U175" i="1" l="1"/>
  <c r="V175" i="1" s="1"/>
  <c r="W175" i="1" s="1"/>
  <c r="U176" i="1" l="1"/>
  <c r="V176" i="1" s="1"/>
  <c r="W176" i="1" s="1"/>
  <c r="U177" i="1" l="1"/>
  <c r="V177" i="1" s="1"/>
  <c r="W177" i="1" s="1"/>
  <c r="U178" i="1" l="1"/>
  <c r="V178" i="1" s="1"/>
  <c r="W178" i="1" s="1"/>
  <c r="U179" i="1" l="1"/>
  <c r="V179" i="1" s="1"/>
  <c r="W179" i="1" s="1"/>
  <c r="U180" i="1" l="1"/>
  <c r="V180" i="1" s="1"/>
  <c r="W180" i="1" s="1"/>
  <c r="U181" i="1" l="1"/>
  <c r="V181" i="1" s="1"/>
  <c r="W181" i="1" s="1"/>
  <c r="U182" i="1" l="1"/>
  <c r="V182" i="1" s="1"/>
  <c r="W182" i="1" s="1"/>
  <c r="U183" i="1" l="1"/>
  <c r="V183" i="1" s="1"/>
  <c r="W183" i="1" s="1"/>
  <c r="U184" i="1" l="1"/>
  <c r="V184" i="1" s="1"/>
  <c r="W184" i="1" s="1"/>
  <c r="U185" i="1" l="1"/>
  <c r="V185" i="1" s="1"/>
  <c r="W185" i="1" s="1"/>
  <c r="U186" i="1" l="1"/>
  <c r="V186" i="1" s="1"/>
  <c r="W186" i="1" s="1"/>
  <c r="U187" i="1" l="1"/>
  <c r="V187" i="1" s="1"/>
  <c r="W187" i="1" s="1"/>
  <c r="U188" i="1" l="1"/>
  <c r="V188" i="1" s="1"/>
  <c r="W188" i="1" s="1"/>
  <c r="U189" i="1" l="1"/>
  <c r="V189" i="1" s="1"/>
  <c r="W189" i="1" s="1"/>
  <c r="U190" i="1" l="1"/>
  <c r="V190" i="1" s="1"/>
  <c r="W190" i="1" s="1"/>
  <c r="U191" i="1" l="1"/>
  <c r="V191" i="1" s="1"/>
  <c r="W191" i="1" s="1"/>
  <c r="U192" i="1" l="1"/>
  <c r="V192" i="1" s="1"/>
  <c r="W192" i="1" s="1"/>
  <c r="U193" i="1" l="1"/>
  <c r="V193" i="1" s="1"/>
  <c r="W193" i="1" s="1"/>
  <c r="U194" i="1" l="1"/>
  <c r="V194" i="1" s="1"/>
  <c r="W194" i="1" s="1"/>
  <c r="U195" i="1" l="1"/>
  <c r="V195" i="1" s="1"/>
  <c r="W195" i="1" s="1"/>
  <c r="U196" i="1" l="1"/>
  <c r="V196" i="1" s="1"/>
  <c r="W196" i="1" s="1"/>
  <c r="U197" i="1" l="1"/>
  <c r="V197" i="1" s="1"/>
  <c r="W197" i="1" s="1"/>
  <c r="U198" i="1" l="1"/>
  <c r="V198" i="1" s="1"/>
  <c r="W198" i="1" s="1"/>
  <c r="U199" i="1" l="1"/>
  <c r="V199" i="1" s="1"/>
  <c r="W199" i="1" s="1"/>
  <c r="U200" i="1" l="1"/>
  <c r="V200" i="1" s="1"/>
  <c r="W200" i="1" s="1"/>
  <c r="U201" i="1" l="1"/>
  <c r="V201" i="1" s="1"/>
  <c r="W201" i="1" s="1"/>
  <c r="U202" i="1" l="1"/>
  <c r="V202" i="1" s="1"/>
  <c r="W202" i="1" s="1"/>
  <c r="U203" i="1" l="1"/>
  <c r="V203" i="1" s="1"/>
  <c r="W203" i="1" s="1"/>
  <c r="U204" i="1" l="1"/>
  <c r="V204" i="1" s="1"/>
  <c r="W204" i="1" s="1"/>
  <c r="U205" i="1" l="1"/>
  <c r="V205" i="1" s="1"/>
  <c r="W205" i="1" s="1"/>
  <c r="U206" i="1" l="1"/>
  <c r="V206" i="1" s="1"/>
  <c r="W206" i="1" s="1"/>
  <c r="U207" i="1" l="1"/>
  <c r="V207" i="1" s="1"/>
  <c r="W207" i="1" s="1"/>
  <c r="U208" i="1" l="1"/>
  <c r="V208" i="1" s="1"/>
  <c r="W208" i="1" s="1"/>
  <c r="U209" i="1" l="1"/>
  <c r="V209" i="1" s="1"/>
  <c r="W209" i="1" s="1"/>
  <c r="U210" i="1" l="1"/>
  <c r="V210" i="1" s="1"/>
  <c r="W210" i="1" s="1"/>
  <c r="U211" i="1" l="1"/>
  <c r="V211" i="1" s="1"/>
  <c r="W211" i="1" s="1"/>
  <c r="U212" i="1" l="1"/>
  <c r="V212" i="1" s="1"/>
  <c r="W212" i="1" s="1"/>
  <c r="U213" i="1" l="1"/>
  <c r="V213" i="1" s="1"/>
  <c r="W213" i="1" s="1"/>
  <c r="U214" i="1" l="1"/>
  <c r="V214" i="1" s="1"/>
  <c r="W214" i="1" s="1"/>
  <c r="U215" i="1" l="1"/>
  <c r="V215" i="1" s="1"/>
  <c r="W215" i="1" s="1"/>
  <c r="U216" i="1" l="1"/>
  <c r="V216" i="1" s="1"/>
  <c r="W216" i="1" s="1"/>
  <c r="U217" i="1" l="1"/>
  <c r="V217" i="1" s="1"/>
  <c r="W217" i="1" s="1"/>
  <c r="U218" i="1" l="1"/>
  <c r="V218" i="1" s="1"/>
  <c r="W218" i="1" s="1"/>
  <c r="U219" i="1" l="1"/>
  <c r="V219" i="1" s="1"/>
  <c r="W219" i="1" s="1"/>
  <c r="U220" i="1" l="1"/>
  <c r="V220" i="1" s="1"/>
  <c r="W220" i="1" s="1"/>
  <c r="U221" i="1" l="1"/>
  <c r="V221" i="1" s="1"/>
  <c r="W221" i="1" l="1"/>
  <c r="W222" i="1"/>
  <c r="B184" i="7"/>
  <c r="B189" i="7"/>
  <c r="B190" i="7"/>
  <c r="C185" i="7"/>
  <c r="B186" i="7" s="1"/>
  <c r="B254" i="7" s="1"/>
  <c r="AC255" i="7" s="1"/>
</calcChain>
</file>

<file path=xl/sharedStrings.xml><?xml version="1.0" encoding="utf-8"?>
<sst xmlns="http://schemas.openxmlformats.org/spreadsheetml/2006/main" count="644" uniqueCount="196">
  <si>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</si>
  <si>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</si>
  <si>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</si>
  <si>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</si>
  <si>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</si>
  <si>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</si>
  <si>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</si>
  <si>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</si>
  <si>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</si>
  <si>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</si>
  <si>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</si>
  <si>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</si>
  <si>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</si>
  <si>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</si>
  <si>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</si>
  <si>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</si>
  <si>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</si>
  <si>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</si>
  <si>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</si>
  <si>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</si>
  <si>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</si>
  <si>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</si>
  <si>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</si>
  <si>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</si>
  <si>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</si>
  <si>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</si>
  <si>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</si>
  <si>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</si>
  <si>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</si>
  <si>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</si>
  <si>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</si>
  <si>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</si>
  <si>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</si>
  <si>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</si>
  <si>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</si>
  <si>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</si>
  <si>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</si>
  <si>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</si>
  <si>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</si>
  <si>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</si>
  <si>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</si>
  <si>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</si>
  <si>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</si>
  <si>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</si>
  <si>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</si>
  <si>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</si>
  <si>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</si>
  <si>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</si>
  <si>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</si>
  <si>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</si>
  <si>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</si>
  <si>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</si>
  <si>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</si>
  <si>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</si>
  <si>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</si>
  <si>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</si>
  <si>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</si>
  <si>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</si>
  <si>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</si>
  <si>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</si>
  <si>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</si>
  <si>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</si>
  <si>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</si>
  <si>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</si>
  <si>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</si>
  <si>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</si>
  <si>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</si>
  <si>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</si>
  <si>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</si>
  <si>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</si>
  <si>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</si>
  <si>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</si>
  <si>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</si>
  <si>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</si>
  <si>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</si>
  <si>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</si>
  <si>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</si>
  <si>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</si>
  <si>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</si>
  <si>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</si>
  <si>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</si>
  <si>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</si>
  <si>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</si>
  <si>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</si>
  <si>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</si>
  <si>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</si>
  <si>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</si>
  <si>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</si>
  <si>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</si>
  <si>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</si>
  <si>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</si>
  <si>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</si>
  <si>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</si>
  <si>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</si>
  <si>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</si>
  <si>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</si>
  <si>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</si>
  <si>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</si>
  <si>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</si>
  <si>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</si>
  <si>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</si>
  <si>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</si>
  <si>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</si>
  <si>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</si>
  <si>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</si>
  <si>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</si>
  <si>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</si>
  <si>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</si>
  <si>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</si>
  <si>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</si>
  <si>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</si>
  <si>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</si>
  <si>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</si>
  <si>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</si>
  <si>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</si>
  <si>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</si>
  <si>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</si>
  <si>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</si>
  <si>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</si>
  <si>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</si>
  <si>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</si>
  <si>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</si>
  <si>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</si>
  <si>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</si>
  <si>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</si>
  <si>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</si>
  <si>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</si>
  <si>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</si>
  <si>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</si>
  <si>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</si>
  <si>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</si>
  <si>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</si>
  <si>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</si>
  <si>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</si>
  <si>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</si>
  <si>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</si>
  <si>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</si>
  <si>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</si>
  <si>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</si>
  <si>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</si>
  <si>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</si>
  <si>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</si>
  <si>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</si>
  <si>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</si>
  <si>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</si>
  <si>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</si>
  <si>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</si>
  <si>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</si>
  <si>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</si>
  <si>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</si>
  <si>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</si>
  <si>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</si>
  <si>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</si>
  <si>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</si>
  <si>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</si>
  <si>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</si>
  <si>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</si>
  <si>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</si>
  <si>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</si>
  <si>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</si>
  <si>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</si>
  <si>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</si>
  <si>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</si>
  <si>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</si>
  <si>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</si>
  <si>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</si>
  <si>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</si>
  <si>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</si>
  <si>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</si>
  <si>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</si>
  <si>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</si>
  <si>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</si>
  <si>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</si>
  <si>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</si>
  <si>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</si>
  <si>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</si>
  <si>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</si>
  <si>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</si>
  <si>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</si>
  <si>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</si>
  <si>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</si>
  <si>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</si>
  <si>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</si>
  <si>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</si>
  <si>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</si>
  <si>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</si>
  <si>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</si>
  <si>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</si>
  <si>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</si>
  <si>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</si>
  <si>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</si>
  <si>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</si>
  <si>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</si>
  <si>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</si>
  <si>
    <t>Hospitalisation IPS Total (+/- COVID-19)</t>
  </si>
  <si>
    <t>Seit 01.01.21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</si>
</sst>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6"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7" fillId="0" borderId="0" applyNumberFormat="0" applyFill="0" applyBorder="0" applyAlignment="0" applyProtection="0"/>
    <xf numFmtId="0" fontId="18" fillId="0" borderId="0"/>
  </cellStyleXfs>
  <cellXfs count="270">
    <xf numFmtId="0" fontId="0" fillId="0" borderId="0" xfId="0"/>
    <xf numFmtId="0" fontId="16" fillId="8" borderId="0" xfId="0" applyFont="1" applyFill="1" applyBorder="1" applyAlignment="1">
      <alignment wrapText="1"/>
    </xf>
    <xf numFmtId="0" fontId="0" fillId="8" borderId="0" xfId="0" applyFill="1" applyBorder="1" applyAlignment="1">
      <alignment wrapText="1"/>
    </xf>
    <xf numFmtId="0" fontId="17" fillId="8" borderId="0" xfId="7" quotePrefix="1" applyFill="1" applyBorder="1" applyAlignment="1">
      <alignment wrapText="1"/>
    </xf>
    <xf numFmtId="0" fontId="17" fillId="8" borderId="0" xfId="7" quotePrefix="1" applyFill="1" applyBorder="1" applyAlignment="1">
      <alignment horizontal="left" wrapText="1" indent="2"/>
    </xf>
    <xf numFmtId="0" fontId="17" fillId="8" borderId="0" xfId="7" applyFill="1" applyBorder="1" applyAlignment="1">
      <alignment horizontal="left" wrapText="1" indent="2"/>
    </xf>
    <xf numFmtId="0" fontId="17" fillId="8" borderId="0" xfId="7" applyFill="1" applyBorder="1" applyAlignment="1">
      <alignment wrapText="1"/>
    </xf>
    <xf numFmtId="0" fontId="14" fillId="0" borderId="1" xfId="5" applyFont="1" applyFill="1" applyBorder="1"/>
    <xf numFmtId="3" fontId="14" fillId="0" borderId="1" xfId="5" applyNumberFormat="1" applyFont="1" applyFill="1" applyBorder="1"/>
    <xf numFmtId="3" fontId="13" fillId="0" borderId="14" xfId="0" applyNumberFormat="1" applyFont="1" applyFill="1" applyBorder="1"/>
    <xf numFmtId="3" fontId="13" fillId="0" borderId="1" xfId="0" applyNumberFormat="1" applyFont="1" applyFill="1" applyBorder="1"/>
    <xf numFmtId="3" fontId="13" fillId="0" borderId="13" xfId="0" applyNumberFormat="1" applyFont="1" applyFill="1" applyBorder="1"/>
    <xf numFmtId="3" fontId="14" fillId="0" borderId="1" xfId="5" quotePrefix="1" applyNumberFormat="1" applyFont="1" applyFill="1" applyBorder="1"/>
    <xf numFmtId="4" fontId="12" fillId="0" borderId="2" xfId="1" applyNumberFormat="1" applyFill="1" applyBorder="1" applyAlignment="1">
      <alignment wrapText="1"/>
    </xf>
    <xf numFmtId="1" fontId="12" fillId="0" borderId="1" xfId="1" applyNumberFormat="1" applyFill="1" applyBorder="1" applyAlignment="1">
      <alignment wrapText="1"/>
    </xf>
    <xf numFmtId="3" fontId="12" fillId="0" borderId="1" xfId="1" applyNumberFormat="1" applyFill="1" applyBorder="1" applyAlignment="1">
      <alignment wrapText="1"/>
    </xf>
    <xf numFmtId="165" fontId="11" fillId="0" borderId="1" xfId="1" applyNumberFormat="1" applyFont="1" applyFill="1" applyBorder="1" applyAlignment="1">
      <alignment wrapText="1"/>
    </xf>
    <xf numFmtId="165" fontId="12" fillId="0" borderId="1" xfId="1" applyNumberFormat="1" applyFill="1" applyBorder="1" applyAlignment="1">
      <alignment horizontal="left" wrapText="1"/>
    </xf>
    <xf numFmtId="165" fontId="12" fillId="0" borderId="1" xfId="1" applyNumberFormat="1" applyFill="1" applyBorder="1" applyAlignment="1">
      <alignment wrapText="1"/>
    </xf>
    <xf numFmtId="0" fontId="12" fillId="0" borderId="1" xfId="1" applyFill="1" applyBorder="1" applyAlignment="1">
      <alignment wrapText="1"/>
    </xf>
    <xf numFmtId="3" fontId="12" fillId="0" borderId="3" xfId="1" applyNumberFormat="1" applyFill="1" applyBorder="1" applyAlignment="1">
      <alignment wrapText="1"/>
    </xf>
    <xf numFmtId="164" fontId="12" fillId="0" borderId="2" xfId="1" applyNumberFormat="1" applyFill="1" applyBorder="1" applyAlignment="1">
      <alignment horizontal="right"/>
    </xf>
    <xf numFmtId="165" fontId="12" fillId="0" borderId="1" xfId="1" applyNumberFormat="1" applyFill="1" applyBorder="1"/>
    <xf numFmtId="1" fontId="12" fillId="0" borderId="3" xfId="1" applyNumberFormat="1" applyFill="1" applyBorder="1"/>
    <xf numFmtId="0" fontId="12" fillId="0" borderId="1" xfId="1" applyFill="1" applyBorder="1" applyAlignment="1">
      <alignment vertical="center"/>
    </xf>
    <xf numFmtId="1" fontId="12" fillId="0" borderId="1" xfId="1" applyNumberFormat="1" applyFill="1" applyBorder="1"/>
    <xf numFmtId="3" fontId="12" fillId="0" borderId="1" xfId="1" applyNumberFormat="1" applyFill="1" applyBorder="1"/>
    <xf numFmtId="1" fontId="20" fillId="0" borderId="1" xfId="1" applyNumberFormat="1" applyFont="1" applyFill="1" applyBorder="1"/>
    <xf numFmtId="165" fontId="12" fillId="0" borderId="1" xfId="1" applyNumberFormat="1" applyFill="1" applyBorder="1" applyAlignment="1">
      <alignment horizontal="right" vertical="top" wrapText="1"/>
    </xf>
    <xf numFmtId="1" fontId="12" fillId="0" borderId="1" xfId="1" applyNumberFormat="1" applyFill="1" applyBorder="1" applyAlignment="1">
      <alignment horizontal="right" vertical="top" wrapText="1"/>
    </xf>
    <xf numFmtId="1" fontId="12" fillId="0" borderId="1" xfId="1" applyNumberFormat="1" applyFill="1" applyBorder="1" applyAlignment="1">
      <alignment horizontal="right"/>
    </xf>
    <xf numFmtId="3" fontId="12" fillId="0" borderId="1" xfId="1" applyNumberFormat="1" applyFill="1" applyBorder="1" applyAlignment="1">
      <alignment vertical="center"/>
    </xf>
    <xf numFmtId="1" fontId="19" fillId="0" borderId="1" xfId="1" applyNumberFormat="1" applyFont="1" applyFill="1" applyBorder="1"/>
    <xf numFmtId="1" fontId="21" fillId="0" borderId="1" xfId="1" applyNumberFormat="1" applyFont="1" applyFill="1" applyBorder="1"/>
    <xf numFmtId="4" fontId="13" fillId="0" borderId="0" xfId="0" applyNumberFormat="1" applyFont="1" applyFill="1" applyBorder="1"/>
    <xf numFmtId="166" fontId="13" fillId="0" borderId="0" xfId="0" applyNumberFormat="1" applyFont="1" applyFill="1" applyBorder="1"/>
    <xf numFmtId="4" fontId="12" fillId="0" borderId="2" xfId="1" applyNumberFormat="1" applyFill="1" applyBorder="1"/>
    <xf numFmtId="4" fontId="12" fillId="0" borderId="7" xfId="1" applyNumberFormat="1" applyFill="1" applyBorder="1" applyAlignment="1">
      <alignment horizontal="right"/>
    </xf>
    <xf numFmtId="3" fontId="12" fillId="0" borderId="8" xfId="1" applyNumberFormat="1" applyFill="1" applyBorder="1"/>
    <xf numFmtId="165" fontId="12" fillId="0" borderId="8" xfId="1" applyNumberFormat="1" applyFill="1" applyBorder="1"/>
    <xf numFmtId="1" fontId="12" fillId="0" borderId="9" xfId="1" applyNumberFormat="1" applyFill="1" applyBorder="1"/>
    <xf numFmtId="0" fontId="13" fillId="0" borderId="0" xfId="0" applyFont="1" applyFill="1"/>
    <xf numFmtId="3" fontId="13" fillId="0" borderId="0" xfId="0" applyNumberFormat="1" applyFont="1" applyFill="1" applyBorder="1"/>
    <xf numFmtId="165" fontId="13" fillId="0" borderId="0" xfId="0" applyNumberFormat="1" applyFont="1" applyFill="1" applyBorder="1"/>
    <xf numFmtId="1" fontId="13" fillId="0" borderId="0" xfId="0" applyNumberFormat="1" applyFont="1" applyFill="1" applyBorder="1"/>
    <xf numFmtId="0" fontId="13" fillId="0" borderId="0" xfId="0" applyFont="1" applyFill="1" applyAlignment="1">
      <alignment vertical="center"/>
    </xf>
    <xf numFmtId="0" fontId="0" fillId="0" borderId="0" xfId="0" applyFill="1"/>
    <xf numFmtId="4" fontId="12" fillId="0" borderId="1" xfId="2" applyNumberFormat="1" applyFill="1" applyBorder="1"/>
    <xf numFmtId="1" fontId="12" fillId="0" borderId="1" xfId="2" applyNumberFormat="1" applyFill="1" applyBorder="1"/>
    <xf numFmtId="1" fontId="14" fillId="0" borderId="1" xfId="3" applyNumberFormat="1" applyFont="1" applyFill="1" applyBorder="1" applyAlignment="1">
      <alignment wrapText="1"/>
    </xf>
    <xf numFmtId="1" fontId="14" fillId="0" borderId="1" xfId="3" applyNumberFormat="1" applyFont="1" applyFill="1" applyBorder="1" applyAlignment="1">
      <alignment horizontal="right"/>
    </xf>
    <xf numFmtId="1" fontId="14" fillId="0" borderId="1" xfId="3" applyNumberFormat="1" applyFont="1" applyFill="1" applyBorder="1"/>
    <xf numFmtId="3" fontId="14" fillId="0" borderId="1" xfId="3" applyNumberFormat="1" applyFont="1" applyFill="1" applyBorder="1"/>
    <xf numFmtId="3" fontId="14" fillId="0" borderId="10" xfId="3" applyNumberFormat="1" applyFont="1" applyFill="1" applyBorder="1"/>
    <xf numFmtId="1" fontId="14" fillId="0" borderId="4" xfId="4" applyNumberFormat="1" applyFont="1" applyFill="1" applyBorder="1"/>
    <xf numFmtId="4" fontId="14" fillId="0" borderId="2" xfId="4" applyNumberFormat="1" applyFont="1" applyFill="1" applyBorder="1"/>
    <xf numFmtId="4" fontId="14" fillId="0" borderId="1" xfId="4" applyNumberFormat="1" applyFont="1" applyFill="1" applyBorder="1"/>
    <xf numFmtId="4" fontId="14" fillId="0" borderId="3" xfId="4" applyNumberFormat="1" applyFont="1" applyFill="1" applyBorder="1"/>
    <xf numFmtId="164" fontId="14" fillId="0" borderId="2" xfId="4" applyNumberFormat="1" applyFont="1" applyFill="1" applyBorder="1" applyAlignment="1">
      <alignment horizontal="right"/>
    </xf>
    <xf numFmtId="3" fontId="14" fillId="0" borderId="1" xfId="4" applyNumberFormat="1" applyFont="1" applyFill="1" applyBorder="1"/>
    <xf numFmtId="164" fontId="14" fillId="0" borderId="2" xfId="4" applyNumberFormat="1" applyFont="1" applyFill="1" applyBorder="1"/>
    <xf numFmtId="1" fontId="14" fillId="0" borderId="1" xfId="4" applyNumberFormat="1" applyFont="1" applyFill="1" applyBorder="1" applyAlignment="1">
      <alignment horizontal="right"/>
    </xf>
    <xf numFmtId="1" fontId="14" fillId="0" borderId="3" xfId="4" applyNumberFormat="1" applyFont="1" applyFill="1" applyBorder="1" applyAlignment="1">
      <alignment horizontal="right"/>
    </xf>
    <xf numFmtId="1" fontId="14" fillId="0" borderId="1" xfId="4" applyNumberFormat="1" applyFont="1" applyFill="1" applyBorder="1"/>
    <xf numFmtId="4" fontId="14" fillId="0" borderId="7" xfId="4" applyNumberFormat="1" applyFont="1" applyFill="1" applyBorder="1" applyAlignment="1">
      <alignment horizontal="right"/>
    </xf>
    <xf numFmtId="4" fontId="14" fillId="0" borderId="4" xfId="6" applyNumberFormat="1" applyFont="1" applyFill="1" applyBorder="1"/>
    <xf numFmtId="4" fontId="14" fillId="0" borderId="2" xfId="6" applyNumberFormat="1" applyFont="1" applyFill="1" applyBorder="1"/>
    <xf numFmtId="4" fontId="14" fillId="0" borderId="1" xfId="6" applyNumberFormat="1" applyFont="1" applyFill="1" applyBorder="1"/>
    <xf numFmtId="4" fontId="14" fillId="0" borderId="3" xfId="6" applyNumberFormat="1" applyFont="1" applyFill="1" applyBorder="1"/>
    <xf numFmtId="164" fontId="14" fillId="0" borderId="2" xfId="6" applyNumberFormat="1" applyFont="1" applyFill="1" applyBorder="1" applyAlignment="1">
      <alignment horizontal="right"/>
    </xf>
    <xf numFmtId="164" fontId="14" fillId="0" borderId="2" xfId="6" applyNumberFormat="1" applyFont="1" applyFill="1" applyBorder="1"/>
    <xf numFmtId="1" fontId="14" fillId="0" borderId="1" xfId="6" applyNumberFormat="1" applyFont="1" applyFill="1" applyBorder="1" applyAlignment="1">
      <alignment horizontal="right"/>
    </xf>
    <xf numFmtId="1" fontId="14" fillId="0" borderId="3" xfId="6" applyNumberFormat="1" applyFont="1" applyFill="1" applyBorder="1" applyAlignment="1">
      <alignment horizontal="right"/>
    </xf>
    <xf numFmtId="1" fontId="14" fillId="0" borderId="1" xfId="6" applyNumberFormat="1" applyFont="1" applyFill="1" applyBorder="1"/>
    <xf numFmtId="3" fontId="14" fillId="0" borderId="1" xfId="6" applyNumberFormat="1" applyFont="1" applyFill="1" applyBorder="1"/>
    <xf numFmtId="3" fontId="14" fillId="0" borderId="10" xfId="6" applyNumberFormat="1" applyFont="1" applyFill="1" applyBorder="1"/>
    <xf numFmtId="1" fontId="14" fillId="0" borderId="12" xfId="6" applyNumberFormat="1" applyFont="1" applyFill="1" applyBorder="1" applyAlignment="1">
      <alignment horizontal="right"/>
    </xf>
    <xf numFmtId="4" fontId="14" fillId="0" borderId="7" xfId="6" applyNumberFormat="1" applyFont="1" applyFill="1" applyBorder="1" applyAlignment="1">
      <alignment horizontal="right"/>
    </xf>
    <xf numFmtId="3" fontId="14" fillId="0" borderId="8" xfId="6" applyNumberFormat="1" applyFont="1" applyFill="1" applyBorder="1"/>
    <xf numFmtId="4" fontId="14" fillId="0" borderId="9" xfId="6" applyNumberFormat="1" applyFont="1" applyFill="1" applyBorder="1"/>
    <xf numFmtId="1" fontId="14" fillId="0" borderId="4" xfId="2" applyNumberFormat="1" applyFont="1" applyFill="1" applyBorder="1"/>
    <xf numFmtId="4" fontId="14" fillId="0" borderId="2" xfId="2" applyNumberFormat="1" applyFont="1" applyFill="1" applyBorder="1"/>
    <xf numFmtId="4" fontId="14" fillId="0" borderId="1" xfId="2" applyNumberFormat="1" applyFont="1" applyFill="1" applyBorder="1"/>
    <xf numFmtId="1" fontId="14" fillId="0" borderId="1" xfId="2" applyNumberFormat="1" applyFont="1" applyFill="1" applyBorder="1" applyAlignment="1">
      <alignment wrapText="1"/>
    </xf>
    <xf numFmtId="1" fontId="14" fillId="0" borderId="3" xfId="2" applyNumberFormat="1" applyFont="1" applyFill="1" applyBorder="1" applyAlignment="1">
      <alignment wrapText="1"/>
    </xf>
    <xf numFmtId="164" fontId="14" fillId="0" borderId="2" xfId="2" applyNumberFormat="1" applyFont="1" applyFill="1" applyBorder="1" applyAlignment="1">
      <alignment horizontal="right"/>
    </xf>
    <xf numFmtId="164" fontId="14" fillId="0" borderId="2" xfId="2" applyNumberFormat="1" applyFont="1" applyFill="1" applyBorder="1"/>
    <xf numFmtId="1" fontId="14" fillId="0" borderId="1" xfId="2" applyNumberFormat="1" applyFont="1" applyFill="1" applyBorder="1" applyAlignment="1">
      <alignment horizontal="right"/>
    </xf>
    <xf numFmtId="1" fontId="14" fillId="0" borderId="1" xfId="2" applyNumberFormat="1" applyFont="1" applyFill="1" applyBorder="1"/>
    <xf numFmtId="1" fontId="14" fillId="0" borderId="3" xfId="2" applyNumberFormat="1" applyFont="1" applyFill="1" applyBorder="1"/>
    <xf numFmtId="3" fontId="14" fillId="0" borderId="1" xfId="2" applyNumberFormat="1" applyFont="1" applyFill="1" applyBorder="1"/>
    <xf numFmtId="3" fontId="14" fillId="0" borderId="1" xfId="2" applyNumberFormat="1" applyFont="1" applyFill="1" applyBorder="1" applyAlignment="1">
      <alignment horizontal="right"/>
    </xf>
    <xf numFmtId="3" fontId="14" fillId="0" borderId="10" xfId="2" applyNumberFormat="1" applyFont="1" applyFill="1" applyBorder="1"/>
    <xf numFmtId="1" fontId="14" fillId="0" borderId="12" xfId="2" applyNumberFormat="1" applyFont="1" applyFill="1" applyBorder="1"/>
    <xf numFmtId="4" fontId="14" fillId="0" borderId="7" xfId="2" applyNumberFormat="1" applyFont="1" applyFill="1" applyBorder="1" applyAlignment="1">
      <alignment horizontal="right"/>
    </xf>
    <xf numFmtId="3" fontId="14" fillId="0" borderId="8" xfId="2" applyNumberFormat="1" applyFont="1" applyFill="1" applyBorder="1"/>
    <xf numFmtId="1" fontId="14" fillId="0" borderId="9" xfId="2" applyNumberFormat="1" applyFont="1" applyFill="1" applyBorder="1"/>
    <xf numFmtId="4" fontId="14" fillId="0" borderId="2" xfId="5" applyNumberFormat="1" applyFont="1" applyFill="1" applyBorder="1" applyAlignment="1">
      <alignment horizontal="center" wrapText="1"/>
    </xf>
    <xf numFmtId="0" fontId="0" fillId="0" borderId="0" xfId="0" applyFill="1" applyAlignment="1">
      <alignment horizontal="center" wrapText="1"/>
    </xf>
    <xf numFmtId="4" fontId="14" fillId="0" borderId="2" xfId="5" applyNumberFormat="1" applyFont="1" applyFill="1" applyBorder="1"/>
    <xf numFmtId="0" fontId="14" fillId="0" borderId="3" xfId="5" applyFont="1" applyFill="1" applyBorder="1"/>
    <xf numFmtId="164" fontId="14" fillId="0" borderId="2" xfId="5" applyNumberFormat="1" applyFont="1" applyFill="1" applyBorder="1" applyAlignment="1">
      <alignment horizontal="right"/>
    </xf>
    <xf numFmtId="3" fontId="14" fillId="0" borderId="3" xfId="5" applyNumberFormat="1" applyFont="1" applyFill="1" applyBorder="1"/>
    <xf numFmtId="164" fontId="14" fillId="0" borderId="2" xfId="5" applyNumberFormat="1" applyFont="1" applyFill="1" applyBorder="1"/>
    <xf numFmtId="3" fontId="14" fillId="0" borderId="1" xfId="5" applyNumberFormat="1" applyFont="1" applyFill="1" applyBorder="1" applyAlignment="1">
      <alignment horizontal="right"/>
    </xf>
    <xf numFmtId="4" fontId="14" fillId="0" borderId="7" xfId="5" applyNumberFormat="1" applyFont="1" applyFill="1" applyBorder="1" applyAlignment="1">
      <alignment horizontal="center"/>
    </xf>
    <xf numFmtId="0" fontId="0" fillId="0" borderId="0" xfId="0" applyFill="1" applyAlignment="1">
      <alignment horizontal="center"/>
    </xf>
    <xf numFmtId="3" fontId="13" fillId="0" borderId="0" xfId="0" applyNumberFormat="1" applyFont="1" applyFill="1"/>
    <xf numFmtId="1" fontId="14" fillId="0" borderId="4" xfId="1" applyNumberFormat="1" applyFont="1" applyFill="1" applyBorder="1"/>
    <xf numFmtId="4" fontId="14" fillId="0" borderId="2" xfId="1" applyNumberFormat="1" applyFont="1" applyFill="1" applyBorder="1"/>
    <xf numFmtId="4" fontId="14" fillId="0" borderId="1" xfId="1" applyNumberFormat="1" applyFont="1" applyFill="1" applyBorder="1"/>
    <xf numFmtId="4" fontId="14" fillId="0" borderId="3" xfId="1" applyNumberFormat="1" applyFont="1" applyFill="1" applyBorder="1"/>
    <xf numFmtId="164" fontId="14" fillId="0" borderId="2" xfId="1" applyNumberFormat="1" applyFont="1" applyFill="1" applyBorder="1" applyAlignment="1">
      <alignment horizontal="right"/>
    </xf>
    <xf numFmtId="164" fontId="14" fillId="0" borderId="2" xfId="1" applyNumberFormat="1" applyFont="1" applyFill="1" applyBorder="1"/>
    <xf numFmtId="1" fontId="14" fillId="0" borderId="1" xfId="1" applyNumberFormat="1" applyFont="1" applyFill="1" applyBorder="1"/>
    <xf numFmtId="1" fontId="14" fillId="0" borderId="3" xfId="1" applyNumberFormat="1" applyFont="1" applyFill="1" applyBorder="1"/>
    <xf numFmtId="3" fontId="14" fillId="0" borderId="1" xfId="1" applyNumberFormat="1" applyFont="1" applyFill="1" applyBorder="1"/>
    <xf numFmtId="4" fontId="14" fillId="0" borderId="7" xfId="1" applyNumberFormat="1" applyFont="1" applyFill="1" applyBorder="1" applyAlignment="1">
      <alignment horizontal="right"/>
    </xf>
    <xf numFmtId="3" fontId="14" fillId="0" borderId="8" xfId="1" applyNumberFormat="1" applyFont="1" applyFill="1" applyBorder="1"/>
    <xf numFmtId="1" fontId="14" fillId="0" borderId="8" xfId="1" applyNumberFormat="1" applyFont="1" applyFill="1" applyBorder="1"/>
    <xf numFmtId="1" fontId="14" fillId="0" borderId="9" xfId="1" applyNumberFormat="1" applyFont="1" applyFill="1" applyBorder="1"/>
    <xf numFmtId="3" fontId="22" fillId="0" borderId="1" xfId="5" applyNumberFormat="1" applyFont="1" applyFill="1" applyBorder="1"/>
    <xf numFmtId="1" fontId="14" fillId="0" borderId="10" xfId="3" applyNumberFormat="1" applyFont="1" applyFill="1" applyBorder="1" applyAlignment="1">
      <alignment horizontal="right"/>
    </xf>
    <xf numFmtId="164" fontId="14" fillId="0" borderId="11" xfId="1" applyNumberFormat="1" applyFont="1" applyFill="1" applyBorder="1"/>
    <xf numFmtId="3" fontId="14" fillId="0" borderId="10" xfId="1" applyNumberFormat="1" applyFont="1" applyFill="1" applyBorder="1"/>
    <xf numFmtId="1" fontId="14" fillId="0" borderId="10" xfId="1" applyNumberFormat="1" applyFont="1" applyFill="1" applyBorder="1"/>
    <xf numFmtId="1" fontId="14" fillId="0" borderId="12" xfId="1" applyNumberFormat="1" applyFont="1" applyFill="1" applyBorder="1"/>
    <xf numFmtId="4" fontId="13" fillId="0" borderId="1" xfId="0" applyNumberFormat="1" applyFont="1" applyFill="1" applyBorder="1"/>
    <xf numFmtId="3" fontId="14" fillId="0" borderId="14" xfId="5" applyNumberFormat="1" applyFont="1" applyFill="1" applyBorder="1"/>
    <xf numFmtId="4" fontId="13" fillId="0" borderId="21" xfId="0" applyNumberFormat="1" applyFont="1" applyFill="1" applyBorder="1"/>
    <xf numFmtId="0" fontId="23" fillId="0" borderId="1" xfId="0" applyFont="1" applyFill="1" applyBorder="1" applyAlignment="1">
      <alignment horizontal="left"/>
    </xf>
    <xf numFmtId="0" fontId="0" fillId="0" borderId="0" xfId="0" applyBorder="1"/>
    <xf numFmtId="3" fontId="22" fillId="0" borderId="10" xfId="2" applyNumberFormat="1" applyFont="1" applyFill="1" applyBorder="1"/>
    <xf numFmtId="3" fontId="22" fillId="0" borderId="10" xfId="1" applyNumberFormat="1" applyFont="1" applyFill="1" applyBorder="1"/>
    <xf numFmtId="1" fontId="19" fillId="0" borderId="3" xfId="1" applyNumberFormat="1" applyFont="1" applyFill="1" applyBorder="1"/>
    <xf numFmtId="3" fontId="9" fillId="0" borderId="1" xfId="1" applyNumberFormat="1" applyFont="1" applyFill="1" applyBorder="1" applyAlignment="1">
      <alignment horizontal="center" wrapText="1"/>
    </xf>
    <xf numFmtId="1" fontId="9" fillId="0" borderId="1" xfId="1" applyNumberFormat="1" applyFont="1" applyFill="1" applyBorder="1" applyAlignment="1">
      <alignment horizontal="center" wrapText="1"/>
    </xf>
    <xf numFmtId="3" fontId="9" fillId="0" borderId="1" xfId="1" applyNumberFormat="1" applyFont="1" applyFill="1" applyBorder="1" applyAlignment="1">
      <alignment wrapText="1"/>
    </xf>
    <xf numFmtId="1" fontId="8" fillId="0" borderId="3" xfId="1" applyNumberFormat="1" applyFont="1" applyFill="1" applyBorder="1"/>
    <xf numFmtId="164" fontId="14" fillId="0" borderId="11" xfId="6" applyNumberFormat="1" applyFont="1" applyFill="1" applyBorder="1"/>
    <xf numFmtId="164" fontId="14" fillId="0" borderId="11" xfId="2" applyNumberFormat="1" applyFont="1" applyFill="1" applyBorder="1"/>
    <xf numFmtId="0" fontId="23" fillId="0" borderId="1" xfId="0" applyFont="1" applyFill="1" applyBorder="1" applyAlignment="1">
      <alignment horizontal="center"/>
    </xf>
    <xf numFmtId="0" fontId="7" fillId="0" borderId="1" xfId="0" applyFont="1" applyFill="1" applyBorder="1" applyAlignment="1">
      <alignment horizontal="left"/>
    </xf>
    <xf numFmtId="4" fontId="12" fillId="0" borderId="38" xfId="2" applyNumberFormat="1" applyFill="1" applyBorder="1"/>
    <xf numFmtId="4" fontId="12" fillId="0" borderId="39" xfId="2" applyNumberFormat="1" applyFill="1" applyBorder="1"/>
    <xf numFmtId="1" fontId="12" fillId="0" borderId="38" xfId="2" applyNumberFormat="1" applyFill="1" applyBorder="1"/>
    <xf numFmtId="166" fontId="12" fillId="0" borderId="39" xfId="2" applyNumberFormat="1" applyFill="1" applyBorder="1"/>
    <xf numFmtId="3" fontId="6" fillId="0" borderId="3" xfId="1" applyNumberFormat="1" applyFont="1" applyFill="1" applyBorder="1" applyAlignment="1">
      <alignment horizontal="center" wrapText="1"/>
    </xf>
    <xf numFmtId="3" fontId="22" fillId="0" borderId="10" xfId="3" applyNumberFormat="1" applyFont="1" applyFill="1" applyBorder="1"/>
    <xf numFmtId="3" fontId="22" fillId="0" borderId="1" xfId="4" applyNumberFormat="1" applyFont="1" applyFill="1" applyBorder="1"/>
    <xf numFmtId="3" fontId="24" fillId="0" borderId="1" xfId="4" applyNumberFormat="1" applyFont="1" applyFill="1" applyBorder="1"/>
    <xf numFmtId="1" fontId="22" fillId="0" borderId="1" xfId="3" applyNumberFormat="1" applyFont="1" applyFill="1" applyBorder="1" applyAlignment="1">
      <alignment horizontal="right"/>
    </xf>
    <xf numFmtId="1" fontId="22" fillId="0" borderId="1" xfId="4" applyNumberFormat="1" applyFont="1" applyFill="1" applyBorder="1" applyAlignment="1">
      <alignment horizontal="right"/>
    </xf>
    <xf numFmtId="0" fontId="18" fillId="0" borderId="0" xfId="0" applyFont="1" applyFill="1"/>
    <xf numFmtId="1" fontId="24" fillId="0" borderId="3" xfId="6" applyNumberFormat="1" applyFont="1" applyFill="1" applyBorder="1" applyAlignment="1">
      <alignment horizontal="right"/>
    </xf>
    <xf numFmtId="3" fontId="22" fillId="0" borderId="10" xfId="6" applyNumberFormat="1" applyFont="1" applyFill="1" applyBorder="1"/>
    <xf numFmtId="1" fontId="22" fillId="0" borderId="3" xfId="6" applyNumberFormat="1" applyFont="1" applyFill="1" applyBorder="1" applyAlignment="1">
      <alignment horizontal="right"/>
    </xf>
    <xf numFmtId="1" fontId="22" fillId="0" borderId="1" xfId="1" applyNumberFormat="1" applyFont="1" applyFill="1" applyBorder="1"/>
    <xf numFmtId="1" fontId="22" fillId="0" borderId="3" xfId="2" applyNumberFormat="1" applyFont="1" applyFill="1" applyBorder="1"/>
    <xf numFmtId="1" fontId="12" fillId="0" borderId="42" xfId="2" applyNumberFormat="1" applyFill="1" applyBorder="1"/>
    <xf numFmtId="0" fontId="5" fillId="0" borderId="1" xfId="1" applyFont="1" applyFill="1" applyBorder="1" applyAlignment="1">
      <alignment wrapText="1"/>
    </xf>
    <xf numFmtId="0" fontId="12" fillId="0" borderId="14" xfId="1" applyFill="1" applyBorder="1" applyAlignment="1">
      <alignment wrapText="1"/>
    </xf>
    <xf numFmtId="0" fontId="12" fillId="0" borderId="14" xfId="1" applyFill="1" applyBorder="1" applyAlignment="1">
      <alignment vertical="center"/>
    </xf>
    <xf numFmtId="165" fontId="12" fillId="0" borderId="16" xfId="1" applyNumberFormat="1" applyFill="1" applyBorder="1"/>
    <xf numFmtId="3" fontId="4"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3" fillId="0" borderId="14" xfId="1" applyFont="1" applyFill="1" applyBorder="1" applyAlignment="1">
      <alignment wrapText="1"/>
    </xf>
    <xf numFmtId="0" fontId="2" fillId="0" borderId="14" xfId="1" applyFont="1" applyFill="1" applyBorder="1" applyAlignment="1">
      <alignment wrapText="1"/>
    </xf>
    <xf numFmtId="1" fontId="14" fillId="0" borderId="35" xfId="3" applyNumberFormat="1" applyFont="1" applyFill="1" applyBorder="1"/>
    <xf numFmtId="4" fontId="14" fillId="0" borderId="38" xfId="3" applyNumberFormat="1" applyFont="1" applyFill="1" applyBorder="1"/>
    <xf numFmtId="1" fontId="14" fillId="0" borderId="39" xfId="3" applyNumberFormat="1" applyFont="1" applyFill="1" applyBorder="1" applyAlignment="1">
      <alignment wrapText="1"/>
    </xf>
    <xf numFmtId="164" fontId="14" fillId="0" borderId="38" xfId="3" applyNumberFormat="1" applyFont="1" applyFill="1" applyBorder="1" applyAlignment="1">
      <alignment horizontal="right"/>
    </xf>
    <xf numFmtId="1" fontId="14" fillId="0" borderId="39" xfId="3" applyNumberFormat="1" applyFont="1" applyFill="1" applyBorder="1" applyAlignment="1">
      <alignment horizontal="right"/>
    </xf>
    <xf numFmtId="164" fontId="14" fillId="0" borderId="38" xfId="3" applyNumberFormat="1" applyFont="1" applyFill="1" applyBorder="1"/>
    <xf numFmtId="1" fontId="14" fillId="0" borderId="41" xfId="3" applyNumberFormat="1" applyFont="1" applyFill="1" applyBorder="1" applyAlignment="1">
      <alignment horizontal="left"/>
    </xf>
    <xf numFmtId="3" fontId="14" fillId="0" borderId="41" xfId="3" applyNumberFormat="1" applyFont="1" applyFill="1" applyBorder="1"/>
    <xf numFmtId="3" fontId="14" fillId="0" borderId="39" xfId="3" applyNumberFormat="1" applyFont="1" applyFill="1" applyBorder="1"/>
    <xf numFmtId="4" fontId="13" fillId="0" borderId="39" xfId="0" applyNumberFormat="1" applyFont="1" applyFill="1" applyBorder="1"/>
    <xf numFmtId="164" fontId="14" fillId="0" borderId="40" xfId="3" applyNumberFormat="1" applyFont="1" applyFill="1" applyBorder="1"/>
    <xf numFmtId="4" fontId="14" fillId="0" borderId="42" xfId="3" applyNumberFormat="1" applyFont="1" applyFill="1" applyBorder="1" applyAlignment="1">
      <alignment horizontal="right"/>
    </xf>
    <xf numFmtId="3" fontId="14" fillId="0" borderId="43" xfId="3" applyNumberFormat="1" applyFont="1" applyFill="1" applyBorder="1"/>
    <xf numFmtId="3" fontId="14" fillId="0" borderId="44" xfId="3" applyNumberFormat="1" applyFont="1" applyFill="1" applyBorder="1"/>
    <xf numFmtId="0" fontId="25" fillId="0" borderId="0" xfId="0" applyFont="1"/>
    <xf numFmtId="1" fontId="19" fillId="0" borderId="1" xfId="1" applyNumberFormat="1" applyFont="1" applyFill="1" applyBorder="1" applyAlignment="1">
      <alignment wrapText="1"/>
    </xf>
    <xf numFmtId="0" fontId="0" fillId="0" borderId="1" xfId="0" applyFill="1" applyBorder="1"/>
    <xf numFmtId="0" fontId="0" fillId="0" borderId="39" xfId="0" applyFill="1" applyBorder="1"/>
    <xf numFmtId="1" fontId="12" fillId="0" borderId="43" xfId="2" applyNumberFormat="1" applyFill="1" applyBorder="1"/>
    <xf numFmtId="166" fontId="12" fillId="0" borderId="44" xfId="2" applyNumberFormat="1" applyFill="1" applyBorder="1"/>
    <xf numFmtId="3" fontId="12" fillId="0" borderId="14" xfId="1" applyNumberFormat="1" applyFill="1" applyBorder="1" applyAlignment="1">
      <alignment wrapText="1"/>
    </xf>
    <xf numFmtId="3" fontId="12" fillId="0" borderId="14" xfId="1" applyNumberFormat="1" applyFill="1" applyBorder="1" applyAlignment="1">
      <alignment vertical="center"/>
    </xf>
    <xf numFmtId="3" fontId="1" fillId="0" borderId="14" xfId="1" applyNumberFormat="1" applyFont="1" applyFill="1" applyBorder="1" applyAlignment="1">
      <alignment wrapText="1"/>
    </xf>
    <xf numFmtId="3" fontId="14" fillId="0" borderId="0" xfId="3" applyNumberFormat="1" applyFont="1" applyFill="1" applyBorder="1"/>
    <xf numFmtId="1" fontId="12" fillId="0" borderId="1" xfId="1" applyNumberFormat="1" applyFill="1" applyBorder="1" applyAlignment="1">
      <alignment horizontal="center" wrapText="1"/>
    </xf>
    <xf numFmtId="1" fontId="12" fillId="0" borderId="13" xfId="1" applyNumberFormat="1" applyFill="1" applyBorder="1" applyAlignment="1">
      <alignment horizontal="center" wrapText="1"/>
    </xf>
    <xf numFmtId="1" fontId="12" fillId="0" borderId="20" xfId="1" applyNumberFormat="1" applyFill="1" applyBorder="1" applyAlignment="1">
      <alignment horizontal="center" wrapText="1"/>
    </xf>
    <xf numFmtId="1" fontId="12" fillId="0" borderId="14" xfId="1" applyNumberFormat="1" applyFill="1" applyBorder="1" applyAlignment="1">
      <alignment horizontal="center" wrapText="1"/>
    </xf>
    <xf numFmtId="4" fontId="12" fillId="0" borderId="4" xfId="1" applyNumberFormat="1" applyFill="1" applyBorder="1" applyAlignment="1">
      <alignment horizontal="center" wrapText="1"/>
    </xf>
    <xf numFmtId="4" fontId="12" fillId="0" borderId="5" xfId="1" applyNumberFormat="1" applyFill="1" applyBorder="1" applyAlignment="1">
      <alignment horizontal="center" wrapText="1"/>
    </xf>
    <xf numFmtId="4" fontId="12" fillId="0" borderId="6" xfId="1" applyNumberFormat="1" applyFill="1" applyBorder="1" applyAlignment="1">
      <alignment horizontal="center" wrapText="1"/>
    </xf>
    <xf numFmtId="0" fontId="12" fillId="0" borderId="13" xfId="1" applyFill="1" applyBorder="1" applyAlignment="1">
      <alignment horizontal="center" wrapText="1"/>
    </xf>
    <xf numFmtId="0" fontId="12" fillId="0" borderId="20" xfId="1" applyFill="1" applyBorder="1" applyAlignment="1">
      <alignment horizontal="center" wrapText="1"/>
    </xf>
    <xf numFmtId="0" fontId="12" fillId="0" borderId="14" xfId="1" applyFill="1" applyBorder="1" applyAlignment="1">
      <alignment horizontal="center" wrapText="1"/>
    </xf>
    <xf numFmtId="0" fontId="10" fillId="0" borderId="35" xfId="2" applyFont="1" applyFill="1" applyBorder="1" applyAlignment="1">
      <alignment horizontal="center"/>
    </xf>
    <xf numFmtId="0" fontId="12" fillId="0" borderId="36" xfId="2" applyFill="1" applyBorder="1" applyAlignment="1">
      <alignment horizontal="center"/>
    </xf>
    <xf numFmtId="0" fontId="12" fillId="0" borderId="37" xfId="2" applyFill="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1" xfId="0" applyFont="1" applyBorder="1" applyAlignment="1">
      <alignment horizontal="center" vertical="center"/>
    </xf>
    <xf numFmtId="1" fontId="15" fillId="0" borderId="36" xfId="3" applyNumberFormat="1" applyFont="1" applyFill="1" applyBorder="1" applyAlignment="1">
      <alignment horizontal="center"/>
    </xf>
    <xf numFmtId="1" fontId="15" fillId="0" borderId="37" xfId="3" applyNumberFormat="1" applyFont="1" applyFill="1" applyBorder="1" applyAlignment="1">
      <alignment horizontal="center"/>
    </xf>
    <xf numFmtId="1" fontId="14" fillId="0" borderId="1" xfId="3" applyNumberFormat="1" applyFont="1" applyFill="1" applyBorder="1" applyAlignment="1">
      <alignment horizontal="center"/>
    </xf>
    <xf numFmtId="1" fontId="14" fillId="0" borderId="39" xfId="3" applyNumberFormat="1" applyFont="1" applyFill="1" applyBorder="1" applyAlignment="1">
      <alignment horizontal="center"/>
    </xf>
    <xf numFmtId="4" fontId="14" fillId="0" borderId="1" xfId="4" applyNumberFormat="1" applyFont="1" applyFill="1" applyBorder="1" applyAlignment="1">
      <alignment horizontal="center"/>
    </xf>
    <xf numFmtId="4" fontId="14" fillId="0" borderId="3" xfId="4" applyNumberFormat="1" applyFont="1" applyFill="1" applyBorder="1" applyAlignment="1">
      <alignment horizontal="center"/>
    </xf>
    <xf numFmtId="4" fontId="14" fillId="0" borderId="13" xfId="4" applyNumberFormat="1" applyFont="1" applyFill="1" applyBorder="1" applyAlignment="1">
      <alignment horizontal="center"/>
    </xf>
    <xf numFmtId="4" fontId="14" fillId="0" borderId="19" xfId="4" applyNumberFormat="1" applyFont="1" applyFill="1" applyBorder="1" applyAlignment="1">
      <alignment horizontal="center"/>
    </xf>
    <xf numFmtId="3" fontId="14" fillId="0" borderId="15" xfId="4" applyNumberFormat="1" applyFont="1" applyFill="1" applyBorder="1" applyAlignment="1">
      <alignment horizontal="center"/>
    </xf>
    <xf numFmtId="3" fontId="14" fillId="0" borderId="24" xfId="4" applyNumberFormat="1" applyFont="1" applyFill="1" applyBorder="1" applyAlignment="1">
      <alignment horizontal="center"/>
    </xf>
    <xf numFmtId="4" fontId="15" fillId="0" borderId="17" xfId="4" applyNumberFormat="1" applyFont="1" applyFill="1" applyBorder="1" applyAlignment="1">
      <alignment horizontal="center"/>
    </xf>
    <xf numFmtId="4" fontId="15" fillId="0" borderId="18" xfId="4" applyNumberFormat="1" applyFont="1" applyFill="1" applyBorder="1" applyAlignment="1">
      <alignment horizontal="center"/>
    </xf>
    <xf numFmtId="3" fontId="14" fillId="0" borderId="8" xfId="4" applyNumberFormat="1" applyFont="1" applyFill="1" applyBorder="1" applyAlignment="1">
      <alignment horizontal="center"/>
    </xf>
    <xf numFmtId="4" fontId="14" fillId="0" borderId="14" xfId="4" applyNumberFormat="1" applyFont="1" applyFill="1" applyBorder="1" applyAlignment="1">
      <alignment horizontal="center"/>
    </xf>
    <xf numFmtId="4" fontId="15" fillId="0" borderId="5" xfId="6" applyNumberFormat="1" applyFont="1" applyFill="1" applyBorder="1" applyAlignment="1">
      <alignment horizontal="center"/>
    </xf>
    <xf numFmtId="4" fontId="15" fillId="0" borderId="6" xfId="6" applyNumberFormat="1" applyFont="1" applyFill="1" applyBorder="1" applyAlignment="1">
      <alignment horizontal="center"/>
    </xf>
    <xf numFmtId="4" fontId="15" fillId="0" borderId="5" xfId="2" applyNumberFormat="1" applyFont="1" applyFill="1" applyBorder="1" applyAlignment="1">
      <alignment horizontal="center"/>
    </xf>
    <xf numFmtId="4" fontId="15" fillId="0" borderId="6" xfId="2" applyNumberFormat="1" applyFont="1" applyFill="1" applyBorder="1" applyAlignment="1">
      <alignment horizontal="center"/>
    </xf>
    <xf numFmtId="4" fontId="14" fillId="0" borderId="1" xfId="2" applyNumberFormat="1" applyFont="1" applyFill="1" applyBorder="1" applyAlignment="1">
      <alignment horizontal="center"/>
    </xf>
    <xf numFmtId="4" fontId="14" fillId="0" borderId="3" xfId="2" applyNumberFormat="1" applyFont="1" applyFill="1" applyBorder="1" applyAlignment="1">
      <alignment horizontal="center"/>
    </xf>
    <xf numFmtId="0" fontId="14" fillId="0" borderId="13" xfId="5" applyFont="1" applyFill="1" applyBorder="1" applyAlignment="1">
      <alignment horizontal="center" wrapText="1"/>
    </xf>
    <xf numFmtId="0" fontId="14" fillId="0" borderId="14" xfId="5" applyFont="1" applyFill="1" applyBorder="1" applyAlignment="1">
      <alignment horizontal="center" wrapText="1"/>
    </xf>
    <xf numFmtId="3" fontId="14" fillId="0" borderId="15" xfId="5" applyNumberFormat="1" applyFont="1" applyFill="1" applyBorder="1" applyAlignment="1">
      <alignment horizontal="center"/>
    </xf>
    <xf numFmtId="3" fontId="14" fillId="0" borderId="16" xfId="5" applyNumberFormat="1" applyFont="1" applyFill="1" applyBorder="1" applyAlignment="1">
      <alignment horizontal="center"/>
    </xf>
    <xf numFmtId="0" fontId="14" fillId="0" borderId="1" xfId="5" applyFont="1" applyFill="1" applyBorder="1" applyAlignment="1">
      <alignment horizontal="center" wrapText="1"/>
    </xf>
    <xf numFmtId="0" fontId="14" fillId="0" borderId="3" xfId="5" applyFont="1" applyFill="1" applyBorder="1" applyAlignment="1">
      <alignment horizontal="center" wrapText="1"/>
    </xf>
    <xf numFmtId="4" fontId="15" fillId="0" borderId="5" xfId="1" applyNumberFormat="1" applyFont="1" applyFill="1" applyBorder="1" applyAlignment="1">
      <alignment horizontal="center"/>
    </xf>
    <xf numFmtId="4" fontId="15" fillId="0" borderId="6" xfId="1" applyNumberFormat="1" applyFont="1" applyFill="1" applyBorder="1" applyAlignment="1">
      <alignment horizontal="center"/>
    </xf>
    <xf numFmtId="4" fontId="14" fillId="0" borderId="1" xfId="1" applyNumberFormat="1" applyFont="1" applyFill="1" applyBorder="1" applyAlignment="1">
      <alignment horizontal="center"/>
    </xf>
    <xf numFmtId="4" fontId="1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FF00"/>
      <color rgb="FF29281D"/>
      <color rgb="FF55533D"/>
      <color rgb="FFFFCC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Covid-19-Daten'!$A$296:$A$324</c15:sqref>
                  </c15:fullRef>
                </c:ext>
              </c:extLst>
              <c:f>'1. Covid-19-Daten'!$A$297:$A$324</c:f>
              <c:numCache>
                <c:formatCode>[$-F800]dddd\,\ mmmm\ dd\,\ yyyy\,\ hh:mm:ss</c:formatCode>
                <c:ptCount val="28"/>
                <c:pt idx="0">
                  <c:v>44180.333333333336</c:v>
                </c:pt>
                <c:pt idx="1">
                  <c:v>44181.333333333336</c:v>
                </c:pt>
                <c:pt idx="2">
                  <c:v>44182.333333333336</c:v>
                </c:pt>
                <c:pt idx="3">
                  <c:v>44183.333333333336</c:v>
                </c:pt>
                <c:pt idx="4">
                  <c:v>44184.333333333336</c:v>
                </c:pt>
                <c:pt idx="5">
                  <c:v>44185.333333333336</c:v>
                </c:pt>
                <c:pt idx="6">
                  <c:v>44186.333333333336</c:v>
                </c:pt>
                <c:pt idx="7">
                  <c:v>44187.333333333336</c:v>
                </c:pt>
                <c:pt idx="8">
                  <c:v>44188.333333333336</c:v>
                </c:pt>
                <c:pt idx="9">
                  <c:v>44189.333333333336</c:v>
                </c:pt>
                <c:pt idx="10">
                  <c:v>44190.333333333336</c:v>
                </c:pt>
                <c:pt idx="11">
                  <c:v>44191.333333333336</c:v>
                </c:pt>
                <c:pt idx="12">
                  <c:v>44192.333333333336</c:v>
                </c:pt>
                <c:pt idx="13">
                  <c:v>44193.333333333336</c:v>
                </c:pt>
                <c:pt idx="14">
                  <c:v>44194.333333333336</c:v>
                </c:pt>
                <c:pt idx="15">
                  <c:v>44195.333333333336</c:v>
                </c:pt>
                <c:pt idx="16">
                  <c:v>44196.333333333336</c:v>
                </c:pt>
                <c:pt idx="17">
                  <c:v>44197.333333333336</c:v>
                </c:pt>
                <c:pt idx="18">
                  <c:v>44198.333333333336</c:v>
                </c:pt>
                <c:pt idx="19">
                  <c:v>44199.333333333336</c:v>
                </c:pt>
                <c:pt idx="20">
                  <c:v>44200.333333333336</c:v>
                </c:pt>
                <c:pt idx="21">
                  <c:v>44201.333333333336</c:v>
                </c:pt>
                <c:pt idx="22">
                  <c:v>44202.333333333336</c:v>
                </c:pt>
                <c:pt idx="23">
                  <c:v>44203.333333333336</c:v>
                </c:pt>
                <c:pt idx="24">
                  <c:v>44204.333333333336</c:v>
                </c:pt>
                <c:pt idx="25">
                  <c:v>44205.333333333336</c:v>
                </c:pt>
                <c:pt idx="26">
                  <c:v>44206.333333333336</c:v>
                </c:pt>
                <c:pt idx="27">
                  <c:v>44207.333333333336</c:v>
                </c:pt>
              </c:numCache>
            </c:numRef>
          </c:cat>
          <c:val>
            <c:numRef>
              <c:extLst>
                <c:ext xmlns:c15="http://schemas.microsoft.com/office/drawing/2012/chart" uri="{02D57815-91ED-43cb-92C2-25804820EDAC}">
                  <c15:fullRef>
                    <c15:sqref>'1. Covid-19-Daten'!$G$296:$G$324</c15:sqref>
                  </c15:fullRef>
                </c:ext>
              </c:extLst>
              <c:f>'1. Covid-19-Daten'!$G$297:$G$324</c:f>
              <c:numCache>
                <c:formatCode>0.0</c:formatCode>
                <c:ptCount val="28"/>
                <c:pt idx="0">
                  <c:v>417.20588235294122</c:v>
                </c:pt>
                <c:pt idx="1">
                  <c:v>421.1764705882353</c:v>
                </c:pt>
                <c:pt idx="2">
                  <c:v>426.02941176470586</c:v>
                </c:pt>
                <c:pt idx="3">
                  <c:v>431.47058823529414</c:v>
                </c:pt>
                <c:pt idx="4">
                  <c:v>421.61764705882354</c:v>
                </c:pt>
                <c:pt idx="5">
                  <c:v>418.23529411764707</c:v>
                </c:pt>
                <c:pt idx="6">
                  <c:v>418.8235294117647</c:v>
                </c:pt>
                <c:pt idx="7">
                  <c:v>419.85294117647061</c:v>
                </c:pt>
                <c:pt idx="8">
                  <c:v>409.41176470588232</c:v>
                </c:pt>
                <c:pt idx="9">
                  <c:v>405</c:v>
                </c:pt>
                <c:pt idx="10">
                  <c:v>361.47058823529409</c:v>
                </c:pt>
                <c:pt idx="11">
                  <c:v>345.29411764705878</c:v>
                </c:pt>
                <c:pt idx="12">
                  <c:v>342.94117647058818</c:v>
                </c:pt>
                <c:pt idx="13">
                  <c:v>347.64705882352939</c:v>
                </c:pt>
                <c:pt idx="14">
                  <c:v>331.76470588235298</c:v>
                </c:pt>
                <c:pt idx="15">
                  <c:v>321.1764705882353</c:v>
                </c:pt>
                <c:pt idx="16">
                  <c:v>307.64705882352945</c:v>
                </c:pt>
                <c:pt idx="17">
                  <c:v>303.38235294117652</c:v>
                </c:pt>
                <c:pt idx="18">
                  <c:v>310.58823529411768</c:v>
                </c:pt>
                <c:pt idx="19">
                  <c:v>305.14705882352945</c:v>
                </c:pt>
                <c:pt idx="20">
                  <c:v>300.14705882352939</c:v>
                </c:pt>
                <c:pt idx="21">
                  <c:v>290.44117647058823</c:v>
                </c:pt>
                <c:pt idx="22">
                  <c:v>282.20588235294122</c:v>
                </c:pt>
                <c:pt idx="23">
                  <c:v>262.94117647058823</c:v>
                </c:pt>
                <c:pt idx="24">
                  <c:v>279.55882352941177</c:v>
                </c:pt>
                <c:pt idx="25">
                  <c:v>272.64705882352945</c:v>
                </c:pt>
                <c:pt idx="26">
                  <c:v>271.91176470588238</c:v>
                </c:pt>
                <c:pt idx="27">
                  <c:v>256.1764705882353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Labortests'!$C$3:$C$31</c:f>
              <c:numCache>
                <c:formatCode>0</c:formatCode>
                <c:ptCount val="2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2198.625</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Labortests'!$D$3:$D$31</c:f>
              <c:numCache>
                <c:formatCode>0</c:formatCode>
                <c:ptCount val="2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8526.375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Labortests'!$E$3:$E$31</c:f>
              <c:numCache>
                <c:formatCode>#,##0.0</c:formatCode>
                <c:ptCount val="2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General">
                  <c:v>17</c:v>
                </c:pt>
                <c:pt idx="28">
                  <c:v>20.5</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Covid-19-Daten'!$A$4:$A$324</c15:sqref>
                  </c15:fullRef>
                </c:ext>
              </c:extLst>
              <c:f>'1. Covid-19-Daten'!$A$23:$A$324</c:f>
              <c:numCache>
                <c:formatCode>[$-F800]dddd\,\ mmmm\ dd\,\ yyyy\,\ hh:mm:ss</c:formatCode>
                <c:ptCount val="30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pt idx="297">
                  <c:v>44203.333333333336</c:v>
                </c:pt>
                <c:pt idx="298">
                  <c:v>44204.333333333336</c:v>
                </c:pt>
                <c:pt idx="299">
                  <c:v>44205.333333333336</c:v>
                </c:pt>
                <c:pt idx="300">
                  <c:v>44206.333333333336</c:v>
                </c:pt>
                <c:pt idx="301">
                  <c:v>44207.333333333336</c:v>
                </c:pt>
              </c:numCache>
            </c:numRef>
          </c:cat>
          <c:val>
            <c:numRef>
              <c:extLst>
                <c:ext xmlns:c15="http://schemas.microsoft.com/office/drawing/2012/chart" uri="{02D57815-91ED-43cb-92C2-25804820EDAC}">
                  <c15:fullRef>
                    <c15:sqref>'1. Covid-19-Daten'!$R$4:$R$324</c15:sqref>
                  </c15:fullRef>
                </c:ext>
              </c:extLst>
              <c:f>'1. Covid-19-Daten'!$R$23:$R$324</c:f>
              <c:numCache>
                <c:formatCode>0</c:formatCode>
                <c:ptCount val="30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7</c:v>
                </c:pt>
                <c:pt idx="272">
                  <c:v>5</c:v>
                </c:pt>
                <c:pt idx="273">
                  <c:v>10</c:v>
                </c:pt>
                <c:pt idx="274">
                  <c:v>11</c:v>
                </c:pt>
                <c:pt idx="275">
                  <c:v>14</c:v>
                </c:pt>
                <c:pt idx="276">
                  <c:v>9</c:v>
                </c:pt>
                <c:pt idx="277">
                  <c:v>8</c:v>
                </c:pt>
                <c:pt idx="278">
                  <c:v>9</c:v>
                </c:pt>
                <c:pt idx="279">
                  <c:v>14</c:v>
                </c:pt>
                <c:pt idx="280">
                  <c:v>10</c:v>
                </c:pt>
                <c:pt idx="281">
                  <c:v>12</c:v>
                </c:pt>
                <c:pt idx="282">
                  <c:v>17</c:v>
                </c:pt>
                <c:pt idx="283">
                  <c:v>15</c:v>
                </c:pt>
                <c:pt idx="284">
                  <c:v>4</c:v>
                </c:pt>
                <c:pt idx="285">
                  <c:v>13</c:v>
                </c:pt>
                <c:pt idx="286">
                  <c:v>10</c:v>
                </c:pt>
                <c:pt idx="287">
                  <c:v>3</c:v>
                </c:pt>
                <c:pt idx="288">
                  <c:v>7</c:v>
                </c:pt>
                <c:pt idx="289">
                  <c:v>8</c:v>
                </c:pt>
                <c:pt idx="290">
                  <c:v>7</c:v>
                </c:pt>
                <c:pt idx="291">
                  <c:v>9</c:v>
                </c:pt>
                <c:pt idx="292">
                  <c:v>9</c:v>
                </c:pt>
                <c:pt idx="293">
                  <c:v>7</c:v>
                </c:pt>
                <c:pt idx="294">
                  <c:v>1</c:v>
                </c:pt>
                <c:pt idx="295">
                  <c:v>5</c:v>
                </c:pt>
                <c:pt idx="296">
                  <c:v>5</c:v>
                </c:pt>
                <c:pt idx="297">
                  <c:v>6</c:v>
                </c:pt>
                <c:pt idx="298">
                  <c:v>2</c:v>
                </c:pt>
                <c:pt idx="299">
                  <c:v>6</c:v>
                </c:pt>
                <c:pt idx="300">
                  <c:v>8</c:v>
                </c:pt>
                <c:pt idx="301">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Ansteckungsorte'!$B$253:$AC$253</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Ansteckungsorte'!$B$253:$AC$253</c15:sqref>
                  </c15:fullRef>
                </c:ext>
              </c:extLst>
              <c:f>('3. Ansteckungsorte'!$B$253,'3. Ansteckungsorte'!$D$253,'3. Ansteckungsorte'!$F$253,'3. Ansteckungsorte'!$H$253,'3. Ansteckungsorte'!$J$253,'3. Ansteckungsorte'!$L$253,'3. Ansteckungsorte'!$N$253,'3. Ansteckungsorte'!$P$253,'3. Ansteckungsorte'!$R$253,'3. Ansteckungsorte'!$T$253,'3. Ansteckungsorte'!$V$253,'3. Ansteckungsorte'!$X$253,'3. Ansteckungsorte'!$Z$253,'3. Ansteckungsorte'!$AB$253:$AC$253)</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Ansteckungsorte'!$B$254:$AC$254</c15:sqref>
                  </c15:fullRef>
                </c:ext>
              </c:extLst>
              <c:f>('3. Ansteckungsorte'!$B$254,'3. Ansteckungsorte'!$D$254,'3. Ansteckungsorte'!$F$254,'3. Ansteckungsorte'!$H$254,'3. Ansteckungsorte'!$J$254,'3. Ansteckungsorte'!$L$254,'3. Ansteckungsorte'!$N$254,'3. Ansteckungsorte'!$P$254,'3. Ansteckungsorte'!$R$254,'3. Ansteckungsorte'!$T$254,'3. Ansteckungsorte'!$V$254,'3. Ansteckungsorte'!$X$254,'3. Ansteckungsorte'!$Z$254,'3. Ansteckungsorte'!$AB$254:$AC$254)</c:f>
              <c:numCache>
                <c:formatCode>#,##0</c:formatCode>
                <c:ptCount val="15"/>
                <c:pt idx="0">
                  <c:v>13540</c:v>
                </c:pt>
                <c:pt idx="1">
                  <c:v>7405</c:v>
                </c:pt>
                <c:pt idx="2">
                  <c:v>355</c:v>
                </c:pt>
                <c:pt idx="3">
                  <c:v>2471</c:v>
                </c:pt>
                <c:pt idx="4">
                  <c:v>153</c:v>
                </c:pt>
                <c:pt idx="5">
                  <c:v>1437</c:v>
                </c:pt>
                <c:pt idx="6">
                  <c:v>30</c:v>
                </c:pt>
                <c:pt idx="7">
                  <c:v>590</c:v>
                </c:pt>
                <c:pt idx="8">
                  <c:v>332</c:v>
                </c:pt>
                <c:pt idx="9">
                  <c:v>15</c:v>
                </c:pt>
                <c:pt idx="10">
                  <c:v>16</c:v>
                </c:pt>
                <c:pt idx="11">
                  <c:v>28</c:v>
                </c:pt>
                <c:pt idx="12">
                  <c:v>9</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Covid-19-Daten'!$B$296:$B$324</c:f>
              <c:numCache>
                <c:formatCode>0</c:formatCode>
                <c:ptCount val="29"/>
                <c:pt idx="0">
                  <c:v>305</c:v>
                </c:pt>
                <c:pt idx="1">
                  <c:v>568</c:v>
                </c:pt>
                <c:pt idx="2">
                  <c:v>536</c:v>
                </c:pt>
                <c:pt idx="3">
                  <c:v>496</c:v>
                </c:pt>
                <c:pt idx="4">
                  <c:v>452</c:v>
                </c:pt>
                <c:pt idx="5">
                  <c:v>312</c:v>
                </c:pt>
                <c:pt idx="6">
                  <c:v>175</c:v>
                </c:pt>
                <c:pt idx="7">
                  <c:v>309</c:v>
                </c:pt>
                <c:pt idx="8">
                  <c:v>575</c:v>
                </c:pt>
                <c:pt idx="9">
                  <c:v>465</c:v>
                </c:pt>
                <c:pt idx="10">
                  <c:v>466</c:v>
                </c:pt>
                <c:pt idx="11">
                  <c:v>156</c:v>
                </c:pt>
                <c:pt idx="12">
                  <c:v>202</c:v>
                </c:pt>
                <c:pt idx="13">
                  <c:v>159</c:v>
                </c:pt>
                <c:pt idx="14">
                  <c:v>341</c:v>
                </c:pt>
                <c:pt idx="15">
                  <c:v>467</c:v>
                </c:pt>
                <c:pt idx="16">
                  <c:v>393</c:v>
                </c:pt>
                <c:pt idx="17">
                  <c:v>374</c:v>
                </c:pt>
                <c:pt idx="18">
                  <c:v>127</c:v>
                </c:pt>
                <c:pt idx="19">
                  <c:v>251</c:v>
                </c:pt>
                <c:pt idx="20">
                  <c:v>122</c:v>
                </c:pt>
                <c:pt idx="21">
                  <c:v>307</c:v>
                </c:pt>
                <c:pt idx="22">
                  <c:v>401</c:v>
                </c:pt>
                <c:pt idx="23">
                  <c:v>337</c:v>
                </c:pt>
                <c:pt idx="24">
                  <c:v>243</c:v>
                </c:pt>
                <c:pt idx="25">
                  <c:v>240</c:v>
                </c:pt>
                <c:pt idx="26">
                  <c:v>204</c:v>
                </c:pt>
                <c:pt idx="27">
                  <c:v>117</c:v>
                </c:pt>
                <c:pt idx="28">
                  <c:v>200</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Covid-19-Daten'!$D$296:$D$324</c:f>
              <c:numCache>
                <c:formatCode>0.0</c:formatCode>
                <c:ptCount val="29"/>
                <c:pt idx="0">
                  <c:v>413.85714285714283</c:v>
                </c:pt>
                <c:pt idx="1">
                  <c:v>419.14285714285717</c:v>
                </c:pt>
                <c:pt idx="2">
                  <c:v>409.57142857142856</c:v>
                </c:pt>
                <c:pt idx="3">
                  <c:v>406.28571428571428</c:v>
                </c:pt>
                <c:pt idx="4">
                  <c:v>406.85714285714283</c:v>
                </c:pt>
                <c:pt idx="5">
                  <c:v>407.85714285714283</c:v>
                </c:pt>
                <c:pt idx="6">
                  <c:v>397.71428571428572</c:v>
                </c:pt>
                <c:pt idx="7">
                  <c:v>393.42857142857144</c:v>
                </c:pt>
                <c:pt idx="8">
                  <c:v>351.14285714285717</c:v>
                </c:pt>
                <c:pt idx="9">
                  <c:v>335.42857142857144</c:v>
                </c:pt>
                <c:pt idx="10">
                  <c:v>333.14285714285717</c:v>
                </c:pt>
                <c:pt idx="11">
                  <c:v>337.71428571428572</c:v>
                </c:pt>
                <c:pt idx="12">
                  <c:v>322.28571428571428</c:v>
                </c:pt>
                <c:pt idx="13">
                  <c:v>312</c:v>
                </c:pt>
                <c:pt idx="14">
                  <c:v>298.85714285714283</c:v>
                </c:pt>
                <c:pt idx="15">
                  <c:v>294.71428571428572</c:v>
                </c:pt>
                <c:pt idx="16">
                  <c:v>301.71428571428572</c:v>
                </c:pt>
                <c:pt idx="17">
                  <c:v>296.42857142857144</c:v>
                </c:pt>
                <c:pt idx="18">
                  <c:v>291.57142857142856</c:v>
                </c:pt>
                <c:pt idx="19">
                  <c:v>282.14285714285717</c:v>
                </c:pt>
                <c:pt idx="20">
                  <c:v>274.14285714285717</c:v>
                </c:pt>
                <c:pt idx="21">
                  <c:v>255.42857142857142</c:v>
                </c:pt>
                <c:pt idx="22">
                  <c:v>271.57142857142856</c:v>
                </c:pt>
                <c:pt idx="23">
                  <c:v>264.85714285714283</c:v>
                </c:pt>
                <c:pt idx="24">
                  <c:v>264.14285714285717</c:v>
                </c:pt>
                <c:pt idx="25">
                  <c:v>248.85714285714286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Covid-19-Daten'!$H$296:$H$324</c:f>
              <c:numCache>
                <c:formatCode>0.0</c:formatCode>
                <c:ptCount val="29"/>
                <c:pt idx="0">
                  <c:v>740.2941176470589</c:v>
                </c:pt>
                <c:pt idx="1">
                  <c:v>764.26470588235293</c:v>
                </c:pt>
                <c:pt idx="2">
                  <c:v>789.55882352941182</c:v>
                </c:pt>
                <c:pt idx="3">
                  <c:v>807.20588235294122</c:v>
                </c:pt>
                <c:pt idx="4">
                  <c:v>817.94117647058829</c:v>
                </c:pt>
                <c:pt idx="5">
                  <c:v>814.41176470588232</c:v>
                </c:pt>
                <c:pt idx="6">
                  <c:v>821.91176470588232</c:v>
                </c:pt>
                <c:pt idx="7">
                  <c:v>821.47058823529426</c:v>
                </c:pt>
                <c:pt idx="8">
                  <c:v>837.05882352941194</c:v>
                </c:pt>
                <c:pt idx="9">
                  <c:v>830.58823529411768</c:v>
                </c:pt>
                <c:pt idx="10">
                  <c:v>831.02941176470597</c:v>
                </c:pt>
                <c:pt idx="11">
                  <c:v>792.9411764705884</c:v>
                </c:pt>
                <c:pt idx="12">
                  <c:v>766.91176470588243</c:v>
                </c:pt>
                <c:pt idx="13">
                  <c:v>761.17647058823536</c:v>
                </c:pt>
                <c:pt idx="14">
                  <c:v>766.47058823529414</c:v>
                </c:pt>
                <c:pt idx="15">
                  <c:v>751.61764705882354</c:v>
                </c:pt>
                <c:pt idx="16">
                  <c:v>730.58823529411745</c:v>
                </c:pt>
                <c:pt idx="17">
                  <c:v>712.64705882352928</c:v>
                </c:pt>
                <c:pt idx="18">
                  <c:v>664.85294117647038</c:v>
                </c:pt>
                <c:pt idx="19">
                  <c:v>655.88235294117635</c:v>
                </c:pt>
                <c:pt idx="20">
                  <c:v>648.08823529411757</c:v>
                </c:pt>
                <c:pt idx="21">
                  <c:v>647.79411764705878</c:v>
                </c:pt>
                <c:pt idx="22">
                  <c:v>622.20588235294133</c:v>
                </c:pt>
                <c:pt idx="23">
                  <c:v>603.38235294117658</c:v>
                </c:pt>
                <c:pt idx="24">
                  <c:v>570.58823529411779</c:v>
                </c:pt>
                <c:pt idx="25">
                  <c:v>582.94117647058818</c:v>
                </c:pt>
                <c:pt idx="26">
                  <c:v>583.23529411764696</c:v>
                </c:pt>
                <c:pt idx="27">
                  <c:v>577.05882352941182</c:v>
                </c:pt>
                <c:pt idx="28">
                  <c:v>556.32352941176475</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Covid-19-Daten'!$F$296:$F$324</c:f>
              <c:numCache>
                <c:formatCode>0.0</c:formatCode>
                <c:ptCount val="29"/>
                <c:pt idx="0">
                  <c:v>57.52100840336135</c:v>
                </c:pt>
                <c:pt idx="1">
                  <c:v>59.600840336134461</c:v>
                </c:pt>
                <c:pt idx="2">
                  <c:v>60.168067226890756</c:v>
                </c:pt>
                <c:pt idx="3">
                  <c:v>60.861344537815121</c:v>
                </c:pt>
                <c:pt idx="4">
                  <c:v>61.638655462184879</c:v>
                </c:pt>
                <c:pt idx="5">
                  <c:v>60.231092436974791</c:v>
                </c:pt>
                <c:pt idx="6">
                  <c:v>59.747899159663866</c:v>
                </c:pt>
                <c:pt idx="7">
                  <c:v>59.831932773109244</c:v>
                </c:pt>
                <c:pt idx="8">
                  <c:v>59.978991596638657</c:v>
                </c:pt>
                <c:pt idx="9">
                  <c:v>58.487394957983192</c:v>
                </c:pt>
                <c:pt idx="10">
                  <c:v>57.857142857142854</c:v>
                </c:pt>
                <c:pt idx="11">
                  <c:v>51.638655462184872</c:v>
                </c:pt>
                <c:pt idx="12">
                  <c:v>49.32773109243697</c:v>
                </c:pt>
                <c:pt idx="13">
                  <c:v>48.991596638655452</c:v>
                </c:pt>
                <c:pt idx="14">
                  <c:v>49.663865546218481</c:v>
                </c:pt>
                <c:pt idx="15">
                  <c:v>47.394957983193287</c:v>
                </c:pt>
                <c:pt idx="16">
                  <c:v>45.882352941176471</c:v>
                </c:pt>
                <c:pt idx="17">
                  <c:v>43.94957983193278</c:v>
                </c:pt>
                <c:pt idx="18">
                  <c:v>43.340336134453786</c:v>
                </c:pt>
                <c:pt idx="19">
                  <c:v>44.36974789915967</c:v>
                </c:pt>
                <c:pt idx="20">
                  <c:v>43.592436974789919</c:v>
                </c:pt>
                <c:pt idx="21">
                  <c:v>42.878151260504197</c:v>
                </c:pt>
                <c:pt idx="22">
                  <c:v>41.491596638655459</c:v>
                </c:pt>
                <c:pt idx="23">
                  <c:v>40.315126050420176</c:v>
                </c:pt>
                <c:pt idx="24">
                  <c:v>37.563025210084035</c:v>
                </c:pt>
                <c:pt idx="25">
                  <c:v>39.936974789915965</c:v>
                </c:pt>
                <c:pt idx="26">
                  <c:v>38.94957983193278</c:v>
                </c:pt>
                <c:pt idx="27">
                  <c:v>38.844537815126053</c:v>
                </c:pt>
                <c:pt idx="28">
                  <c:v>36.596638655462186</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Covid-19-Daten'!$I$296:$I$324</c:f>
              <c:numCache>
                <c:formatCode>General</c:formatCode>
                <c:ptCount val="29"/>
                <c:pt idx="0">
                  <c:v>171</c:v>
                </c:pt>
                <c:pt idx="1">
                  <c:v>167</c:v>
                </c:pt>
                <c:pt idx="2">
                  <c:v>165</c:v>
                </c:pt>
                <c:pt idx="3">
                  <c:v>166</c:v>
                </c:pt>
                <c:pt idx="4">
                  <c:v>169</c:v>
                </c:pt>
                <c:pt idx="7">
                  <c:v>171</c:v>
                </c:pt>
                <c:pt idx="8">
                  <c:v>180</c:v>
                </c:pt>
                <c:pt idx="9">
                  <c:v>155</c:v>
                </c:pt>
                <c:pt idx="10">
                  <c:v>127</c:v>
                </c:pt>
                <c:pt idx="11">
                  <c:v>124</c:v>
                </c:pt>
                <c:pt idx="14">
                  <c:v>137</c:v>
                </c:pt>
                <c:pt idx="15">
                  <c:v>151</c:v>
                </c:pt>
                <c:pt idx="16">
                  <c:v>159</c:v>
                </c:pt>
                <c:pt idx="17">
                  <c:v>148</c:v>
                </c:pt>
                <c:pt idx="18">
                  <c:v>134</c:v>
                </c:pt>
                <c:pt idx="21">
                  <c:v>149</c:v>
                </c:pt>
                <c:pt idx="22">
                  <c:v>132</c:v>
                </c:pt>
                <c:pt idx="23">
                  <c:v>119</c:v>
                </c:pt>
                <c:pt idx="24">
                  <c:v>119</c:v>
                </c:pt>
                <c:pt idx="25">
                  <c:v>116</c:v>
                </c:pt>
                <c:pt idx="28">
                  <c:v>97</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Covid-19-Daten'!$J$296:$J$324</c:f>
              <c:numCache>
                <c:formatCode>General</c:formatCode>
                <c:ptCount val="29"/>
                <c:pt idx="0">
                  <c:v>30</c:v>
                </c:pt>
                <c:pt idx="1">
                  <c:v>28</c:v>
                </c:pt>
                <c:pt idx="2">
                  <c:v>31</c:v>
                </c:pt>
                <c:pt idx="3">
                  <c:v>33</c:v>
                </c:pt>
                <c:pt idx="4">
                  <c:v>32</c:v>
                </c:pt>
                <c:pt idx="7">
                  <c:v>35</c:v>
                </c:pt>
                <c:pt idx="8">
                  <c:v>37</c:v>
                </c:pt>
                <c:pt idx="9">
                  <c:v>36</c:v>
                </c:pt>
                <c:pt idx="10">
                  <c:v>37</c:v>
                </c:pt>
                <c:pt idx="11">
                  <c:v>37</c:v>
                </c:pt>
                <c:pt idx="14">
                  <c:v>36</c:v>
                </c:pt>
                <c:pt idx="15">
                  <c:v>38</c:v>
                </c:pt>
                <c:pt idx="16">
                  <c:v>37</c:v>
                </c:pt>
                <c:pt idx="17">
                  <c:v>30</c:v>
                </c:pt>
                <c:pt idx="18">
                  <c:v>29</c:v>
                </c:pt>
                <c:pt idx="21">
                  <c:v>25</c:v>
                </c:pt>
                <c:pt idx="22">
                  <c:v>31</c:v>
                </c:pt>
                <c:pt idx="23">
                  <c:v>27</c:v>
                </c:pt>
                <c:pt idx="24">
                  <c:v>30</c:v>
                </c:pt>
                <c:pt idx="25">
                  <c:v>29</c:v>
                </c:pt>
                <c:pt idx="28">
                  <c:v>25</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Covid-19-Daten'!$N$296:$N$324</c:f>
              <c:numCache>
                <c:formatCode>General</c:formatCode>
                <c:ptCount val="29"/>
                <c:pt idx="0">
                  <c:v>6</c:v>
                </c:pt>
                <c:pt idx="1">
                  <c:v>5</c:v>
                </c:pt>
                <c:pt idx="2">
                  <c:v>4</c:v>
                </c:pt>
                <c:pt idx="3">
                  <c:v>3</c:v>
                </c:pt>
                <c:pt idx="4">
                  <c:v>6</c:v>
                </c:pt>
                <c:pt idx="7">
                  <c:v>7</c:v>
                </c:pt>
                <c:pt idx="8">
                  <c:v>5</c:v>
                </c:pt>
                <c:pt idx="9">
                  <c:v>5</c:v>
                </c:pt>
                <c:pt idx="10">
                  <c:v>3</c:v>
                </c:pt>
                <c:pt idx="11">
                  <c:v>5</c:v>
                </c:pt>
                <c:pt idx="14">
                  <c:v>7</c:v>
                </c:pt>
                <c:pt idx="15">
                  <c:v>5</c:v>
                </c:pt>
                <c:pt idx="16">
                  <c:v>5</c:v>
                </c:pt>
                <c:pt idx="17">
                  <c:v>6</c:v>
                </c:pt>
                <c:pt idx="18">
                  <c:v>7</c:v>
                </c:pt>
                <c:pt idx="21">
                  <c:v>8</c:v>
                </c:pt>
                <c:pt idx="22">
                  <c:v>6</c:v>
                </c:pt>
                <c:pt idx="23">
                  <c:v>11</c:v>
                </c:pt>
                <c:pt idx="24">
                  <c:v>8</c:v>
                </c:pt>
                <c:pt idx="25">
                  <c:v>8</c:v>
                </c:pt>
                <c:pt idx="28">
                  <c:v>10</c:v>
                </c:pt>
              </c:numCache>
            </c:numRef>
          </c:val>
          <c:smooth val="0"/>
          <c:extLst>
            <c:ext xmlns:c16="http://schemas.microsoft.com/office/drawing/2014/chart" uri="{C3380CC4-5D6E-409C-BE32-E72D297353CC}">
              <c16:uniqueId val="{00000002-7C4D-4937-9ACA-9C6835ED920E}"/>
            </c:ext>
          </c:extLst>
        </c:ser>
        <c:ser>
          <c:idx val="3"/>
          <c:order val="3"/>
          <c:tx>
            <c:strRef>
              <c:f>'1. Covid-19-Daten'!$O$3</c:f>
              <c:strCache>
                <c:ptCount val="1"/>
                <c:pt idx="0">
                  <c:v>Restkapazität Betten IPS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Covid-19-Daten'!$O$296:$O$324</c:f>
              <c:numCache>
                <c:formatCode>General</c:formatCode>
                <c:ptCount val="29"/>
                <c:pt idx="0">
                  <c:v>9</c:v>
                </c:pt>
                <c:pt idx="1">
                  <c:v>9</c:v>
                </c:pt>
                <c:pt idx="2">
                  <c:v>7</c:v>
                </c:pt>
                <c:pt idx="3">
                  <c:v>3</c:v>
                </c:pt>
                <c:pt idx="4">
                  <c:v>9</c:v>
                </c:pt>
                <c:pt idx="7">
                  <c:v>8</c:v>
                </c:pt>
                <c:pt idx="8">
                  <c:v>6</c:v>
                </c:pt>
                <c:pt idx="9">
                  <c:v>8</c:v>
                </c:pt>
                <c:pt idx="10">
                  <c:v>5</c:v>
                </c:pt>
                <c:pt idx="11">
                  <c:v>6</c:v>
                </c:pt>
                <c:pt idx="14">
                  <c:v>7</c:v>
                </c:pt>
                <c:pt idx="15">
                  <c:v>5</c:v>
                </c:pt>
                <c:pt idx="16">
                  <c:v>6</c:v>
                </c:pt>
                <c:pt idx="17">
                  <c:v>8</c:v>
                </c:pt>
                <c:pt idx="18">
                  <c:v>8</c:v>
                </c:pt>
                <c:pt idx="21">
                  <c:v>10</c:v>
                </c:pt>
                <c:pt idx="22">
                  <c:v>7</c:v>
                </c:pt>
                <c:pt idx="23">
                  <c:v>11</c:v>
                </c:pt>
                <c:pt idx="24">
                  <c:v>8</c:v>
                </c:pt>
                <c:pt idx="25">
                  <c:v>8</c:v>
                </c:pt>
                <c:pt idx="28">
                  <c:v>10</c:v>
                </c:pt>
              </c:numCache>
            </c:numRef>
          </c:val>
          <c:smooth val="0"/>
          <c:extLst>
            <c:ext xmlns:c16="http://schemas.microsoft.com/office/drawing/2014/chart" uri="{C3380CC4-5D6E-409C-BE32-E72D297353CC}">
              <c16:uniqueId val="{00000001-B3E5-457F-8859-617F9D791F8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Covid-19-Daten'!$I$296:$I$324</c:f>
              <c:numCache>
                <c:formatCode>General</c:formatCode>
                <c:ptCount val="29"/>
                <c:pt idx="0">
                  <c:v>171</c:v>
                </c:pt>
                <c:pt idx="1">
                  <c:v>167</c:v>
                </c:pt>
                <c:pt idx="2">
                  <c:v>165</c:v>
                </c:pt>
                <c:pt idx="3">
                  <c:v>166</c:v>
                </c:pt>
                <c:pt idx="4">
                  <c:v>169</c:v>
                </c:pt>
                <c:pt idx="7">
                  <c:v>171</c:v>
                </c:pt>
                <c:pt idx="8">
                  <c:v>180</c:v>
                </c:pt>
                <c:pt idx="9">
                  <c:v>155</c:v>
                </c:pt>
                <c:pt idx="10">
                  <c:v>127</c:v>
                </c:pt>
                <c:pt idx="11">
                  <c:v>124</c:v>
                </c:pt>
                <c:pt idx="14">
                  <c:v>137</c:v>
                </c:pt>
                <c:pt idx="15">
                  <c:v>151</c:v>
                </c:pt>
                <c:pt idx="16">
                  <c:v>159</c:v>
                </c:pt>
                <c:pt idx="17">
                  <c:v>148</c:v>
                </c:pt>
                <c:pt idx="18">
                  <c:v>134</c:v>
                </c:pt>
                <c:pt idx="21">
                  <c:v>149</c:v>
                </c:pt>
                <c:pt idx="22">
                  <c:v>132</c:v>
                </c:pt>
                <c:pt idx="23">
                  <c:v>119</c:v>
                </c:pt>
                <c:pt idx="24">
                  <c:v>119</c:v>
                </c:pt>
                <c:pt idx="25">
                  <c:v>116</c:v>
                </c:pt>
                <c:pt idx="28">
                  <c:v>97</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Covid-19-Daten'!$J$296:$J$324</c:f>
              <c:numCache>
                <c:formatCode>General</c:formatCode>
                <c:ptCount val="29"/>
                <c:pt idx="0">
                  <c:v>30</c:v>
                </c:pt>
                <c:pt idx="1">
                  <c:v>28</c:v>
                </c:pt>
                <c:pt idx="2">
                  <c:v>31</c:v>
                </c:pt>
                <c:pt idx="3">
                  <c:v>33</c:v>
                </c:pt>
                <c:pt idx="4">
                  <c:v>32</c:v>
                </c:pt>
                <c:pt idx="7">
                  <c:v>35</c:v>
                </c:pt>
                <c:pt idx="8">
                  <c:v>37</c:v>
                </c:pt>
                <c:pt idx="9">
                  <c:v>36</c:v>
                </c:pt>
                <c:pt idx="10">
                  <c:v>37</c:v>
                </c:pt>
                <c:pt idx="11">
                  <c:v>37</c:v>
                </c:pt>
                <c:pt idx="14">
                  <c:v>36</c:v>
                </c:pt>
                <c:pt idx="15">
                  <c:v>38</c:v>
                </c:pt>
                <c:pt idx="16">
                  <c:v>37</c:v>
                </c:pt>
                <c:pt idx="17">
                  <c:v>30</c:v>
                </c:pt>
                <c:pt idx="18">
                  <c:v>29</c:v>
                </c:pt>
                <c:pt idx="21">
                  <c:v>25</c:v>
                </c:pt>
                <c:pt idx="22">
                  <c:v>31</c:v>
                </c:pt>
                <c:pt idx="23">
                  <c:v>27</c:v>
                </c:pt>
                <c:pt idx="24">
                  <c:v>30</c:v>
                </c:pt>
                <c:pt idx="25">
                  <c:v>29</c:v>
                </c:pt>
                <c:pt idx="28">
                  <c:v>25</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Covid-19-Daten'!$A$296:$A$324</c:f>
              <c:numCache>
                <c:formatCode>[$-F800]dddd\,\ mmmm\ dd\,\ yyyy\,\ hh:mm:ss</c:formatCode>
                <c:ptCount val="29"/>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pt idx="28">
                  <c:v>44207.333333333336</c:v>
                </c:pt>
              </c:numCache>
            </c:numRef>
          </c:cat>
          <c:val>
            <c:numRef>
              <c:f>'1. Covid-19-Daten'!$K$296:$K$324</c:f>
              <c:numCache>
                <c:formatCode>General</c:formatCode>
                <c:ptCount val="29"/>
                <c:pt idx="0">
                  <c:v>8</c:v>
                </c:pt>
                <c:pt idx="1">
                  <c:v>9</c:v>
                </c:pt>
                <c:pt idx="2">
                  <c:v>6</c:v>
                </c:pt>
                <c:pt idx="3">
                  <c:v>6</c:v>
                </c:pt>
                <c:pt idx="4">
                  <c:v>6</c:v>
                </c:pt>
                <c:pt idx="7">
                  <c:v>5</c:v>
                </c:pt>
                <c:pt idx="8">
                  <c:v>6</c:v>
                </c:pt>
                <c:pt idx="9">
                  <c:v>6</c:v>
                </c:pt>
                <c:pt idx="10">
                  <c:v>8</c:v>
                </c:pt>
                <c:pt idx="11">
                  <c:v>9</c:v>
                </c:pt>
                <c:pt idx="14">
                  <c:v>6</c:v>
                </c:pt>
                <c:pt idx="15">
                  <c:v>7</c:v>
                </c:pt>
                <c:pt idx="16">
                  <c:v>5</c:v>
                </c:pt>
                <c:pt idx="17">
                  <c:v>7</c:v>
                </c:pt>
                <c:pt idx="18">
                  <c:v>7</c:v>
                </c:pt>
                <c:pt idx="21">
                  <c:v>7</c:v>
                </c:pt>
                <c:pt idx="22">
                  <c:v>4</c:v>
                </c:pt>
                <c:pt idx="23">
                  <c:v>6</c:v>
                </c:pt>
                <c:pt idx="24">
                  <c:v>10</c:v>
                </c:pt>
                <c:pt idx="25">
                  <c:v>7</c:v>
                </c:pt>
                <c:pt idx="28">
                  <c:v>7</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de-CH" sz="1400" b="1" i="0" u="none" strike="noStrike" baseline="0">
                <a:effectLst/>
              </a:rPr>
              <a:t>Total IPS-Plätze</a:t>
            </a:r>
            <a:endParaRPr lang="de-CH" sz="14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Covid-19-Daten'!$I$30:$I$343</c:f>
              <c:numCache>
                <c:formatCode>General</c:formatCode>
                <c:ptCount val="3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numCache>
            </c:numRef>
          </c:val>
          <c:smooth val="0"/>
          <c:extLst>
            <c:ext xmlns:c16="http://schemas.microsoft.com/office/drawing/2014/chart" uri="{C3380CC4-5D6E-409C-BE32-E72D297353CC}">
              <c16:uniqueId val="{00000000-CA68-4942-A4E1-BD3E617B690F}"/>
            </c:ext>
          </c:extLst>
        </c:ser>
        <c:ser>
          <c:idx val="4"/>
          <c:order val="4"/>
          <c:tx>
            <c:strRef>
              <c:f>'1. Covid-19-Daten'!$M$3</c:f>
              <c:strCache>
                <c:ptCount val="1"/>
                <c:pt idx="0">
                  <c:v>Hospitalisation IPS Total (+/- COVID-19)</c:v>
                </c:pt>
              </c:strCache>
            </c:strRef>
          </c:tx>
          <c:spPr>
            <a:ln w="28575" cap="rnd">
              <a:solidFill>
                <a:srgbClr val="29281D"/>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Covid-19-Daten'!$M$30:$M$361</c:f>
              <c:numCache>
                <c:formatCode>General</c:formatCode>
                <c:ptCount val="33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pt idx="294">
                  <c:v>43</c:v>
                </c:pt>
              </c:numCache>
            </c:numRef>
          </c:val>
          <c:smooth val="0"/>
          <c:extLst>
            <c:ext xmlns:c16="http://schemas.microsoft.com/office/drawing/2014/chart" uri="{C3380CC4-5D6E-409C-BE32-E72D297353CC}">
              <c16:uniqueId val="{00000000-2FA1-4555-8E77-2DFB7C6F3801}"/>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2"/>
                <c:order val="2"/>
                <c:tx>
                  <c:v>Restkapazität für Beatmung</c:v>
                </c:tx>
                <c:spPr>
                  <a:ln w="28575" cap="rnd">
                    <a:solidFill>
                      <a:schemeClr val="accent6"/>
                    </a:solidFill>
                    <a:round/>
                  </a:ln>
                  <a:effectLst/>
                </c:spPr>
                <c:marker>
                  <c:symbol val="none"/>
                </c:marker>
                <c:cat>
                  <c:numRef>
                    <c:extLst>
                      <c:ext uri="{02D57815-91ED-43cb-92C2-25804820EDAC}">
                        <c15:formulaRef>
                          <c15:sqref>'1. Covid-19-Daten'!$A$30:$A$324</c15:sqref>
                        </c15:formulaRef>
                      </c:ext>
                    </c:extLst>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extLst>
                      <c:ext uri="{02D57815-91ED-43cb-92C2-25804820EDAC}">
                        <c15:formulaRef>
                          <c15:sqref>'1. Covid-19-Daten'!$N$30:$N$343</c15:sqref>
                        </c15:formulaRef>
                      </c:ext>
                    </c:extLst>
                    <c:numCache>
                      <c:formatCode>General</c:formatCode>
                      <c:ptCount val="314"/>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numCache>
                  </c:numRef>
                </c:val>
                <c:smooth val="0"/>
                <c:extLst>
                  <c:ext xmlns:c16="http://schemas.microsoft.com/office/drawing/2014/chart" uri="{C3380CC4-5D6E-409C-BE32-E72D297353CC}">
                    <c16:uniqueId val="{00000002-CA68-4942-A4E1-BD3E617B690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 Covid-19-Daten'!$O$3</c15:sqref>
                        </c15:formulaRef>
                      </c:ext>
                    </c:extLst>
                    <c:strCache>
                      <c:ptCount val="1"/>
                      <c:pt idx="0">
                        <c:v>Restkapazität Betten IPS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 Covid-19-Daten'!$A$30:$A$324</c15:sqref>
                        </c15:formulaRef>
                      </c:ext>
                    </c:extLst>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extLst xmlns:c15="http://schemas.microsoft.com/office/drawing/2012/chart">
                      <c:ext xmlns:c15="http://schemas.microsoft.com/office/drawing/2012/chart" uri="{02D57815-91ED-43cb-92C2-25804820EDAC}">
                        <c15:formulaRef>
                          <c15:sqref>'1. Covid-19-Daten'!$O$4:$O$343</c15:sqref>
                        </c15:formulaRef>
                      </c:ext>
                    </c:extLst>
                    <c:numCache>
                      <c:formatCode>General</c:formatCode>
                      <c:ptCount val="340"/>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numCache>
                  </c:numRef>
                </c:val>
                <c:smooth val="0"/>
                <c:extLst xmlns:c15="http://schemas.microsoft.com/office/drawing/2012/chart">
                  <c:ext xmlns:c16="http://schemas.microsoft.com/office/drawing/2014/chart" uri="{C3380CC4-5D6E-409C-BE32-E72D297353CC}">
                    <c16:uniqueId val="{00000001-04FC-409B-92D0-A252EF0067BB}"/>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CH" sz="1400" b="1" i="0" u="none" strike="noStrike" baseline="0">
                <a:effectLst/>
              </a:rPr>
              <a:t>COVID-19 Patienten</a:t>
            </a:r>
            <a:r>
              <a:rPr lang="de-CH" sz="1400" b="1" i="0" u="none" strike="noStrike" baseline="0"/>
              <a:t> </a:t>
            </a:r>
            <a:endParaRPr lang="de-CH" sz="1400" b="1"/>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Covid-19-Daten'!$I$30:$I$343</c:f>
              <c:numCache>
                <c:formatCode>General</c:formatCode>
                <c:ptCount val="3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Covid-19-Daten'!$K$30:$K$343</c:f>
              <c:numCache>
                <c:formatCode>General</c:formatCode>
                <c:ptCount val="31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pt idx="290">
                  <c:v>10</c:v>
                </c:pt>
                <c:pt idx="291">
                  <c:v>7</c:v>
                </c:pt>
                <c:pt idx="294">
                  <c:v>7</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de-CH" sz="1400" b="1" i="0" u="none" strike="noStrike" baseline="0">
                <a:effectLst/>
              </a:rPr>
              <a:t>COVID-19 Patienten</a:t>
            </a:r>
            <a:r>
              <a:rPr lang="de-CH" sz="1400" b="1" i="0" u="none" strike="noStrike" baseline="0"/>
              <a:t> </a:t>
            </a:r>
            <a:endParaRPr lang="de-CH" sz="14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numCache>
            </c:numRef>
          </c:val>
          <c:smooth val="0"/>
          <c:extLst>
            <c:ext xmlns:c16="http://schemas.microsoft.com/office/drawing/2014/chart" uri="{C3380CC4-5D6E-409C-BE32-E72D297353CC}">
              <c16:uniqueId val="{00000000-AD82-4A5C-8E2A-91802E8BCAB8}"/>
            </c:ext>
          </c:extLst>
        </c:ser>
        <c:ser>
          <c:idx val="0"/>
          <c:order val="1"/>
          <c:tx>
            <c:v>Hospitalisationen Abteilung</c:v>
          </c:tx>
          <c:spPr>
            <a:ln w="28575" cap="rnd">
              <a:solidFill>
                <a:schemeClr val="accent1"/>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Covid-19-Daten'!$I$30:$I$343</c:f>
              <c:numCache>
                <c:formatCode>General</c:formatCode>
                <c:ptCount val="3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numCache>
            </c:numRef>
          </c:val>
          <c:smooth val="0"/>
          <c:extLst>
            <c:ext xmlns:c16="http://schemas.microsoft.com/office/drawing/2014/chart" uri="{C3380CC4-5D6E-409C-BE32-E72D297353CC}">
              <c16:uniqueId val="{00000001-AD82-4A5C-8E2A-91802E8BCAB8}"/>
            </c:ext>
          </c:extLst>
        </c:ser>
        <c:ser>
          <c:idx val="2"/>
          <c:order val="2"/>
          <c:tx>
            <c:v>Restkapazität für Beatmung</c:v>
          </c:tx>
          <c:spPr>
            <a:ln w="28575" cap="rnd">
              <a:solidFill>
                <a:schemeClr val="accent6"/>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Covid-19-Daten'!$N$30:$N$343</c:f>
              <c:numCache>
                <c:formatCode>General</c:formatCode>
                <c:ptCount val="314"/>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AD82-4A5C-8E2A-91802E8BCAB8}"/>
            </c:ext>
          </c:extLst>
        </c:ser>
        <c:ser>
          <c:idx val="3"/>
          <c:order val="3"/>
          <c:tx>
            <c:strRef>
              <c:f>'1. Covid-19-Daten'!$O$3</c:f>
              <c:strCache>
                <c:ptCount val="1"/>
                <c:pt idx="0">
                  <c:v>Restkapazität Betten IPS</c:v>
                </c:pt>
              </c:strCache>
              <c:extLst xmlns:c15="http://schemas.microsoft.com/office/drawing/2012/chart"/>
            </c:strRef>
          </c:tx>
          <c:spPr>
            <a:ln w="28575" cap="rnd">
              <a:solidFill>
                <a:schemeClr val="accent4"/>
              </a:solidFill>
              <a:round/>
            </a:ln>
            <a:effectLst/>
          </c:spPr>
          <c:marker>
            <c:symbol val="none"/>
          </c:marker>
          <c:cat>
            <c:numRef>
              <c:f>'1. Covid-19-Daten'!$A$30:$A$324</c:f>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f>'1. Covid-19-Daten'!$O$4:$O$343</c:f>
              <c:numCache>
                <c:formatCode>General</c:formatCode>
                <c:ptCount val="340"/>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4-AD82-4A5C-8E2A-91802E8BCAB8}"/>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4"/>
                <c:order val="4"/>
                <c:tx>
                  <c:strRef>
                    <c:extLst>
                      <c:ext uri="{02D57815-91ED-43cb-92C2-25804820EDAC}">
                        <c15:formulaRef>
                          <c15:sqref>'1. Covid-19-Daten'!$M$3</c15:sqref>
                        </c15:formulaRef>
                      </c:ext>
                    </c:extLst>
                    <c:strCache>
                      <c:ptCount val="1"/>
                      <c:pt idx="0">
                        <c:v>Hospitalisation IPS Total (+/- COVID-19)</c:v>
                      </c:pt>
                    </c:strCache>
                  </c:strRef>
                </c:tx>
                <c:spPr>
                  <a:ln w="28575" cap="rnd">
                    <a:solidFill>
                      <a:srgbClr val="29281D"/>
                    </a:solidFill>
                    <a:round/>
                  </a:ln>
                  <a:effectLst/>
                </c:spPr>
                <c:marker>
                  <c:symbol val="none"/>
                </c:marker>
                <c:cat>
                  <c:numRef>
                    <c:extLst>
                      <c:ext uri="{02D57815-91ED-43cb-92C2-25804820EDAC}">
                        <c15:formulaRef>
                          <c15:sqref>'1. Covid-19-Daten'!$A$30:$A$324</c15:sqref>
                        </c15:formulaRef>
                      </c:ext>
                    </c:extLst>
                    <c:numCache>
                      <c:formatCode>[$-F800]dddd\,\ mmmm\ dd\,\ yyyy\,\ hh:mm:ss</c:formatCode>
                      <c:ptCount val="29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numCache>
                  </c:numRef>
                </c:cat>
                <c:val>
                  <c:numRef>
                    <c:extLst>
                      <c:ext uri="{02D57815-91ED-43cb-92C2-25804820EDAC}">
                        <c15:formulaRef>
                          <c15:sqref>'1. Covid-19-Daten'!$M$30:$M$321</c15:sqref>
                        </c15:formulaRef>
                      </c:ext>
                    </c:extLst>
                    <c:numCache>
                      <c:formatCode>General</c:formatCode>
                      <c:ptCount val="29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numCache>
                  </c:numRef>
                </c:val>
                <c:smooth val="0"/>
                <c:extLst>
                  <c:ext xmlns:c16="http://schemas.microsoft.com/office/drawing/2014/chart" uri="{C3380CC4-5D6E-409C-BE32-E72D297353CC}">
                    <c16:uniqueId val="{00000002-AD82-4A5C-8E2A-91802E8BCAB8}"/>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839828</xdr:colOff>
      <xdr:row>30</xdr:row>
      <xdr:rowOff>8504</xdr:rowOff>
    </xdr:from>
    <xdr:to>
      <xdr:col>24</xdr:col>
      <xdr:colOff>0</xdr:colOff>
      <xdr:row>57</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9794</xdr:colOff>
      <xdr:row>0</xdr:row>
      <xdr:rowOff>169247</xdr:rowOff>
    </xdr:from>
    <xdr:to>
      <xdr:col>24</xdr:col>
      <xdr:colOff>0</xdr:colOff>
      <xdr:row>28</xdr:row>
      <xdr:rowOff>13607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839107</xdr:colOff>
      <xdr:row>87</xdr:row>
      <xdr:rowOff>171864</xdr:rowOff>
    </xdr:from>
    <xdr:to>
      <xdr:col>24</xdr:col>
      <xdr:colOff>0</xdr:colOff>
      <xdr:row>115</xdr:row>
      <xdr:rowOff>13607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834572</xdr:colOff>
      <xdr:row>58</xdr:row>
      <xdr:rowOff>164950</xdr:rowOff>
    </xdr:from>
    <xdr:to>
      <xdr:col>24</xdr:col>
      <xdr:colOff>0</xdr:colOff>
      <xdr:row>86</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842665</xdr:colOff>
      <xdr:row>0</xdr:row>
      <xdr:rowOff>172445</xdr:rowOff>
    </xdr:from>
    <xdr:to>
      <xdr:col>23</xdr:col>
      <xdr:colOff>0</xdr:colOff>
      <xdr:row>29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836928</xdr:colOff>
      <xdr:row>31</xdr:row>
      <xdr:rowOff>2626</xdr:rowOff>
    </xdr:from>
    <xdr:to>
      <xdr:col>23</xdr:col>
      <xdr:colOff>13607</xdr:colOff>
      <xdr:row>58</xdr:row>
      <xdr:rowOff>163286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9871</xdr:colOff>
      <xdr:row>0</xdr:row>
      <xdr:rowOff>160216</xdr:rowOff>
    </xdr:from>
    <xdr:to>
      <xdr:col>23</xdr:col>
      <xdr:colOff>0</xdr:colOff>
      <xdr:row>29</xdr:row>
      <xdr:rowOff>3088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837639</xdr:colOff>
      <xdr:row>61</xdr:row>
      <xdr:rowOff>3870</xdr:rowOff>
    </xdr:from>
    <xdr:to>
      <xdr:col>23</xdr:col>
      <xdr:colOff>13607</xdr:colOff>
      <xdr:row>88</xdr:row>
      <xdr:rowOff>163285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472848</xdr:colOff>
      <xdr:row>1</xdr:row>
      <xdr:rowOff>85043</xdr:rowOff>
    </xdr:from>
    <xdr:to>
      <xdr:col>16</xdr:col>
      <xdr:colOff>500062</xdr:colOff>
      <xdr:row>3</xdr:row>
      <xdr:rowOff>17009</xdr:rowOff>
    </xdr:to>
    <xdr:sp macro="" textlink="">
      <xdr:nvSpPr>
        <xdr:cNvPr id="2" name="Textfeld 1"/>
        <xdr:cNvSpPr txBox="1"/>
      </xdr:nvSpPr>
      <xdr:spPr>
        <a:xfrm>
          <a:off x="10474098" y="263637"/>
          <a:ext cx="3360964" cy="289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de-CH" sz="1400" b="0" i="0" baseline="0">
              <a:solidFill>
                <a:schemeClr val="dk1"/>
              </a:solidFill>
              <a:effectLst/>
              <a:latin typeface="+mn-lt"/>
              <a:ea typeface="+mn-ea"/>
              <a:cs typeface="+mn-cs"/>
            </a:rPr>
            <a:t>Kapazitäten Gesundheitswesen</a:t>
          </a:r>
          <a:endParaRPr lang="de-CH" sz="1400">
            <a:effectLst/>
          </a:endParaRPr>
        </a:p>
      </xdr:txBody>
    </xdr:sp>
    <xdr:clientData/>
  </xdr:twoCellAnchor>
  <xdr:twoCellAnchor>
    <xdr:from>
      <xdr:col>13</xdr:col>
      <xdr:colOff>62255</xdr:colOff>
      <xdr:row>61</xdr:row>
      <xdr:rowOff>57149</xdr:rowOff>
    </xdr:from>
    <xdr:to>
      <xdr:col>16</xdr:col>
      <xdr:colOff>634434</xdr:colOff>
      <xdr:row>63</xdr:row>
      <xdr:rowOff>84364</xdr:rowOff>
    </xdr:to>
    <xdr:sp macro="" textlink="">
      <xdr:nvSpPr>
        <xdr:cNvPr id="6" name="Textfeld 5"/>
        <xdr:cNvSpPr txBox="1"/>
      </xdr:nvSpPr>
      <xdr:spPr>
        <a:xfrm>
          <a:off x="10896943" y="10951368"/>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4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400" b="0" i="0" baseline="0">
              <a:solidFill>
                <a:schemeClr val="dk1"/>
              </a:solidFill>
              <a:effectLst/>
              <a:latin typeface="+mn-lt"/>
              <a:ea typeface="+mn-ea"/>
              <a:cs typeface="+mn-cs"/>
            </a:rPr>
            <a:t>nach Kategorie</a:t>
          </a:r>
          <a:endParaRPr lang="de-CH" sz="1400">
            <a:effectLst/>
          </a:endParaRPr>
        </a:p>
      </xdr:txBody>
    </xdr:sp>
    <xdr:clientData/>
  </xdr:twoCellAnchor>
  <xdr:twoCellAnchor>
    <xdr:from>
      <xdr:col>0</xdr:col>
      <xdr:colOff>830036</xdr:colOff>
      <xdr:row>31</xdr:row>
      <xdr:rowOff>13607</xdr:rowOff>
    </xdr:from>
    <xdr:to>
      <xdr:col>22</xdr:col>
      <xdr:colOff>820165</xdr:colOff>
      <xdr:row>59</xdr:row>
      <xdr:rowOff>33372</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0.02661</cdr:x>
      <cdr:y>0.60261</cdr:y>
    </cdr:from>
    <cdr:to>
      <cdr:x>0.9846</cdr:x>
      <cdr:y>0.60261</cdr:y>
    </cdr:to>
    <cdr:cxnSp macro="">
      <cdr:nvCxnSpPr>
        <cdr:cNvPr id="3" name="Gerader Verbinder 2"/>
        <cdr:cNvCxnSpPr/>
      </cdr:nvCxnSpPr>
      <cdr:spPr>
        <a:xfrm xmlns:a="http://schemas.openxmlformats.org/drawingml/2006/main">
          <a:off x="493593" y="2996641"/>
          <a:ext cx="17770928" cy="0"/>
        </a:xfrm>
        <a:prstGeom xmlns:a="http://schemas.openxmlformats.org/drawingml/2006/main" prst="line">
          <a:avLst/>
        </a:prstGeom>
        <a:ln xmlns:a="http://schemas.openxmlformats.org/drawingml/2006/main" w="28575"/>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0.02641</cdr:x>
      <cdr:y>0.63745</cdr:y>
    </cdr:from>
    <cdr:to>
      <cdr:x>0.9844</cdr:x>
      <cdr:y>0.63745</cdr:y>
    </cdr:to>
    <cdr:cxnSp macro="">
      <cdr:nvCxnSpPr>
        <cdr:cNvPr id="4" name="Gerader Verbinder 3"/>
        <cdr:cNvCxnSpPr/>
      </cdr:nvCxnSpPr>
      <cdr:spPr>
        <a:xfrm xmlns:a="http://schemas.openxmlformats.org/drawingml/2006/main">
          <a:off x="489964" y="3169906"/>
          <a:ext cx="17770928" cy="0"/>
        </a:xfrm>
        <a:prstGeom xmlns:a="http://schemas.openxmlformats.org/drawingml/2006/main" prst="line">
          <a:avLst/>
        </a:prstGeom>
        <a:ln xmlns:a="http://schemas.openxmlformats.org/drawingml/2006/main" w="12700"/>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0.54283</cdr:x>
      <cdr:y>0.02189</cdr:y>
    </cdr:from>
    <cdr:to>
      <cdr:x>0.72621</cdr:x>
      <cdr:y>0.07936</cdr:y>
    </cdr:to>
    <cdr:sp macro="" textlink="">
      <cdr:nvSpPr>
        <cdr:cNvPr id="2" name="Textfeld 1"/>
        <cdr:cNvSpPr txBox="1"/>
      </cdr:nvSpPr>
      <cdr:spPr>
        <a:xfrm xmlns:a="http://schemas.openxmlformats.org/drawingml/2006/main">
          <a:off x="9947687" y="109881"/>
          <a:ext cx="3360577" cy="28852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de-CH" sz="1400" b="0" i="0" baseline="0">
              <a:solidFill>
                <a:schemeClr val="dk1"/>
              </a:solidFill>
              <a:effectLst/>
              <a:latin typeface="+mn-lt"/>
              <a:ea typeface="+mn-ea"/>
              <a:cs typeface="+mn-cs"/>
            </a:rPr>
            <a:t>Kapazitäten Gesundheitswesen</a:t>
          </a:r>
          <a:endParaRPr lang="de-CH" sz="1400">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0</xdr:row>
      <xdr:rowOff>175533</xdr:rowOff>
    </xdr:from>
    <xdr:to>
      <xdr:col>18</xdr:col>
      <xdr:colOff>0</xdr:colOff>
      <xdr:row>35</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2101</xdr:colOff>
      <xdr:row>22</xdr:row>
      <xdr:rowOff>177894</xdr:rowOff>
    </xdr:from>
    <xdr:to>
      <xdr:col>18</xdr:col>
      <xdr:colOff>11205</xdr:colOff>
      <xdr:row>52</xdr:row>
      <xdr:rowOff>168089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15421</xdr:colOff>
      <xdr:row>1</xdr:row>
      <xdr:rowOff>13607</xdr:rowOff>
    </xdr:from>
    <xdr:to>
      <xdr:col>16</xdr:col>
      <xdr:colOff>830036</xdr:colOff>
      <xdr:row>46</xdr:row>
      <xdr:rowOff>163286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65" customWidth="1"/>
    <col min="3" max="16384" width="11" style="165"/>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65"/>
    </row>
    <row r="24" spans="1:2" ht="112" x14ac:dyDescent="0.3">
      <c r="A24" s="2" t="s">
        <v>187</v>
      </c>
      <c r="B24" s="2"/>
    </row>
    <row r="25" spans="1:2" x14ac:dyDescent="0.3">
      <c r="A25" s="165"/>
    </row>
    <row r="26" spans="1:2" x14ac:dyDescent="0.3">
      <c r="A26" s="165"/>
    </row>
    <row r="27" spans="1:2" x14ac:dyDescent="0.3">
      <c r="A27" s="165"/>
    </row>
    <row r="28" spans="1:2" x14ac:dyDescent="0.3">
      <c r="A28" s="165"/>
    </row>
    <row r="29" spans="1:2" x14ac:dyDescent="0.3">
      <c r="A29" s="165"/>
    </row>
    <row r="30" spans="1:2" x14ac:dyDescent="0.3">
      <c r="A30" s="165"/>
    </row>
    <row r="31" spans="1:2" x14ac:dyDescent="0.3">
      <c r="A31" s="165"/>
    </row>
    <row r="32" spans="1:2" x14ac:dyDescent="0.3">
      <c r="A32" s="165"/>
    </row>
    <row r="33" spans="1:1" x14ac:dyDescent="0.3">
      <c r="A33" s="165"/>
    </row>
    <row r="34" spans="1:1" x14ac:dyDescent="0.3">
      <c r="A34" s="165"/>
    </row>
    <row r="35" spans="1:1" x14ac:dyDescent="0.3">
      <c r="A35" s="165"/>
    </row>
    <row r="36" spans="1:1" x14ac:dyDescent="0.3">
      <c r="A36" s="165"/>
    </row>
    <row r="37" spans="1:1" x14ac:dyDescent="0.3">
      <c r="A37" s="165"/>
    </row>
    <row r="38" spans="1:1" x14ac:dyDescent="0.3">
      <c r="A38" s="165"/>
    </row>
    <row r="39" spans="1:1" x14ac:dyDescent="0.3">
      <c r="A39" s="165"/>
    </row>
    <row r="40" spans="1:1" x14ac:dyDescent="0.3">
      <c r="A40" s="165"/>
    </row>
    <row r="41" spans="1:1" x14ac:dyDescent="0.3">
      <c r="A41" s="165"/>
    </row>
    <row r="42" spans="1:1" x14ac:dyDescent="0.3">
      <c r="A42" s="165"/>
    </row>
    <row r="43" spans="1:1" x14ac:dyDescent="0.3">
      <c r="A43" s="165"/>
    </row>
    <row r="44" spans="1:1" x14ac:dyDescent="0.3">
      <c r="A44" s="165"/>
    </row>
    <row r="45" spans="1:1" x14ac:dyDescent="0.3">
      <c r="A45" s="165"/>
    </row>
    <row r="46" spans="1:1" x14ac:dyDescent="0.3">
      <c r="A46" s="165"/>
    </row>
    <row r="47" spans="1:1" x14ac:dyDescent="0.3">
      <c r="A47" s="165"/>
    </row>
    <row r="48" spans="1:1" x14ac:dyDescent="0.3">
      <c r="A48" s="165"/>
    </row>
    <row r="49" spans="1:1" x14ac:dyDescent="0.3">
      <c r="A49" s="165"/>
    </row>
    <row r="50" spans="1:1" x14ac:dyDescent="0.3">
      <c r="A50" s="165"/>
    </row>
    <row r="51" spans="1:1" x14ac:dyDescent="0.3">
      <c r="A51" s="165"/>
    </row>
    <row r="52" spans="1:1" x14ac:dyDescent="0.3">
      <c r="A52" s="165"/>
    </row>
    <row r="53" spans="1:1" x14ac:dyDescent="0.3">
      <c r="A53" s="165"/>
    </row>
    <row r="54" spans="1:1" x14ac:dyDescent="0.3">
      <c r="A54" s="165"/>
    </row>
    <row r="55" spans="1:1" x14ac:dyDescent="0.3">
      <c r="A55" s="165"/>
    </row>
    <row r="56" spans="1:1" x14ac:dyDescent="0.3">
      <c r="A56" s="165"/>
    </row>
    <row r="57" spans="1:1" x14ac:dyDescent="0.3">
      <c r="A57" s="165"/>
    </row>
    <row r="58" spans="1:1" x14ac:dyDescent="0.3">
      <c r="A58" s="165"/>
    </row>
    <row r="59" spans="1:1" x14ac:dyDescent="0.3">
      <c r="A59" s="165"/>
    </row>
    <row r="60" spans="1:1" x14ac:dyDescent="0.3">
      <c r="A60" s="165"/>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K55" sqref="K55"/>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1"/>
  <sheetViews>
    <sheetView zoomScale="110" zoomScaleNormal="110" workbookViewId="0">
      <pane xSplit="1" ySplit="1" topLeftCell="B236" activePane="bottomRight" state="frozen"/>
      <selection pane="topRight" activeCell="B1" sqref="B1"/>
      <selection pane="bottomLeft" activeCell="A2" sqref="A2"/>
      <selection pane="bottomRight" activeCell="E249" sqref="E249"/>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65"/>
      <c r="B1" s="254" t="s">
        <v>101</v>
      </c>
      <c r="C1" s="255"/>
    </row>
    <row r="2" spans="1:3" x14ac:dyDescent="0.3">
      <c r="A2" s="66"/>
      <c r="B2" s="67" t="s">
        <v>3</v>
      </c>
      <c r="C2" s="68" t="s">
        <v>2</v>
      </c>
    </row>
    <row r="3" spans="1:3" x14ac:dyDescent="0.3">
      <c r="A3" s="69">
        <v>43952.333333333336</v>
      </c>
      <c r="B3" s="67"/>
      <c r="C3" s="68"/>
    </row>
    <row r="4" spans="1:3" x14ac:dyDescent="0.3">
      <c r="A4" s="69">
        <v>43953.333333333336</v>
      </c>
      <c r="B4" s="67"/>
      <c r="C4" s="68"/>
    </row>
    <row r="5" spans="1:3" x14ac:dyDescent="0.3">
      <c r="A5" s="69">
        <v>43954.333333333336</v>
      </c>
      <c r="B5" s="67"/>
      <c r="C5" s="68"/>
    </row>
    <row r="6" spans="1:3" x14ac:dyDescent="0.3">
      <c r="A6" s="69">
        <v>43955.333333333336</v>
      </c>
      <c r="B6" s="67"/>
      <c r="C6" s="68"/>
    </row>
    <row r="7" spans="1:3" x14ac:dyDescent="0.3">
      <c r="A7" s="69">
        <v>43956.333333333336</v>
      </c>
      <c r="B7" s="67"/>
      <c r="C7" s="68"/>
    </row>
    <row r="8" spans="1:3" x14ac:dyDescent="0.3">
      <c r="A8" s="69">
        <v>43957.333333333336</v>
      </c>
      <c r="B8" s="67"/>
      <c r="C8" s="68"/>
    </row>
    <row r="9" spans="1:3" x14ac:dyDescent="0.3">
      <c r="A9" s="69">
        <v>43958.333333333336</v>
      </c>
      <c r="B9" s="67"/>
      <c r="C9" s="68"/>
    </row>
    <row r="10" spans="1:3" x14ac:dyDescent="0.3">
      <c r="A10" s="69">
        <v>43959.333333333336</v>
      </c>
      <c r="B10" s="67"/>
      <c r="C10" s="68"/>
    </row>
    <row r="11" spans="1:3" x14ac:dyDescent="0.3">
      <c r="A11" s="69">
        <v>43960.333333333336</v>
      </c>
      <c r="B11" s="67"/>
      <c r="C11" s="68"/>
    </row>
    <row r="12" spans="1:3" x14ac:dyDescent="0.3">
      <c r="A12" s="69">
        <v>43961.333333333336</v>
      </c>
      <c r="B12" s="67"/>
      <c r="C12" s="68"/>
    </row>
    <row r="13" spans="1:3" x14ac:dyDescent="0.3">
      <c r="A13" s="69">
        <v>43962.333333333336</v>
      </c>
      <c r="B13" s="67"/>
      <c r="C13" s="68"/>
    </row>
    <row r="14" spans="1:3" x14ac:dyDescent="0.3">
      <c r="A14" s="69">
        <v>43963.333333333336</v>
      </c>
      <c r="B14" s="67"/>
      <c r="C14" s="68"/>
    </row>
    <row r="15" spans="1:3" x14ac:dyDescent="0.3">
      <c r="A15" s="69">
        <v>43964.333333333336</v>
      </c>
      <c r="B15" s="67"/>
      <c r="C15" s="68"/>
    </row>
    <row r="16" spans="1:3" x14ac:dyDescent="0.3">
      <c r="A16" s="69">
        <v>43965.333333333336</v>
      </c>
      <c r="B16" s="67"/>
      <c r="C16" s="68"/>
    </row>
    <row r="17" spans="1:3" x14ac:dyDescent="0.3">
      <c r="A17" s="69">
        <v>43966.333333333336</v>
      </c>
      <c r="B17" s="67"/>
      <c r="C17" s="68"/>
    </row>
    <row r="18" spans="1:3" x14ac:dyDescent="0.3">
      <c r="A18" s="69">
        <v>43967.333333333336</v>
      </c>
      <c r="B18" s="67"/>
      <c r="C18" s="68"/>
    </row>
    <row r="19" spans="1:3" x14ac:dyDescent="0.3">
      <c r="A19" s="69">
        <v>43968.333333333336</v>
      </c>
      <c r="B19" s="67"/>
      <c r="C19" s="68"/>
    </row>
    <row r="20" spans="1:3" x14ac:dyDescent="0.3">
      <c r="A20" s="69">
        <v>43969.333333333336</v>
      </c>
      <c r="B20" s="67"/>
      <c r="C20" s="68"/>
    </row>
    <row r="21" spans="1:3" x14ac:dyDescent="0.3">
      <c r="A21" s="69">
        <v>43970.333333333336</v>
      </c>
      <c r="B21" s="67"/>
      <c r="C21" s="68"/>
    </row>
    <row r="22" spans="1:3" x14ac:dyDescent="0.3">
      <c r="A22" s="69">
        <v>43971.333333333336</v>
      </c>
      <c r="B22" s="67"/>
      <c r="C22" s="68"/>
    </row>
    <row r="23" spans="1:3" x14ac:dyDescent="0.3">
      <c r="A23" s="69">
        <v>43972.333333333336</v>
      </c>
      <c r="B23" s="67"/>
      <c r="C23" s="68"/>
    </row>
    <row r="24" spans="1:3" x14ac:dyDescent="0.3">
      <c r="A24" s="69">
        <v>43973.333333333336</v>
      </c>
      <c r="B24" s="67"/>
      <c r="C24" s="68"/>
    </row>
    <row r="25" spans="1:3" x14ac:dyDescent="0.3">
      <c r="A25" s="69">
        <v>43974.333333333336</v>
      </c>
      <c r="B25" s="67"/>
      <c r="C25" s="68"/>
    </row>
    <row r="26" spans="1:3" x14ac:dyDescent="0.3">
      <c r="A26" s="69">
        <v>43975.333333333336</v>
      </c>
      <c r="B26" s="67"/>
      <c r="C26" s="68"/>
    </row>
    <row r="27" spans="1:3" x14ac:dyDescent="0.3">
      <c r="A27" s="69">
        <v>43976.333333333336</v>
      </c>
      <c r="B27" s="67"/>
      <c r="C27" s="68"/>
    </row>
    <row r="28" spans="1:3" x14ac:dyDescent="0.3">
      <c r="A28" s="69">
        <v>43977.333333333336</v>
      </c>
      <c r="B28" s="67"/>
      <c r="C28" s="68"/>
    </row>
    <row r="29" spans="1:3" x14ac:dyDescent="0.3">
      <c r="A29" s="69">
        <v>43978.333333333336</v>
      </c>
      <c r="B29" s="67"/>
      <c r="C29" s="68"/>
    </row>
    <row r="30" spans="1:3" x14ac:dyDescent="0.3">
      <c r="A30" s="69">
        <v>43979.333333333336</v>
      </c>
      <c r="B30" s="67"/>
      <c r="C30" s="68"/>
    </row>
    <row r="31" spans="1:3" x14ac:dyDescent="0.3">
      <c r="A31" s="69">
        <v>43980.333333333336</v>
      </c>
      <c r="B31" s="67"/>
      <c r="C31" s="68"/>
    </row>
    <row r="32" spans="1:3" x14ac:dyDescent="0.3">
      <c r="A32" s="69">
        <v>43981.333333333336</v>
      </c>
      <c r="B32" s="67"/>
      <c r="C32" s="68"/>
    </row>
    <row r="33" spans="1:3" x14ac:dyDescent="0.3">
      <c r="A33" s="69">
        <v>43982.333333333336</v>
      </c>
      <c r="B33" s="67"/>
      <c r="C33" s="68"/>
    </row>
    <row r="34" spans="1:3" x14ac:dyDescent="0.3">
      <c r="A34" s="69">
        <v>43983.333333333336</v>
      </c>
      <c r="B34" s="67"/>
      <c r="C34" s="68"/>
    </row>
    <row r="35" spans="1:3" x14ac:dyDescent="0.3">
      <c r="A35" s="69">
        <v>43984.333333333336</v>
      </c>
      <c r="B35" s="67"/>
      <c r="C35" s="68"/>
    </row>
    <row r="36" spans="1:3" x14ac:dyDescent="0.3">
      <c r="A36" s="69">
        <v>43985.333333333336</v>
      </c>
      <c r="B36" s="67"/>
      <c r="C36" s="68"/>
    </row>
    <row r="37" spans="1:3" x14ac:dyDescent="0.3">
      <c r="A37" s="69">
        <v>43986.333333333336</v>
      </c>
      <c r="B37" s="67"/>
      <c r="C37" s="68"/>
    </row>
    <row r="38" spans="1:3" x14ac:dyDescent="0.3">
      <c r="A38" s="69">
        <v>43987.333333333336</v>
      </c>
      <c r="B38" s="67"/>
      <c r="C38" s="68"/>
    </row>
    <row r="39" spans="1:3" x14ac:dyDescent="0.3">
      <c r="A39" s="69">
        <v>43988.333333333336</v>
      </c>
      <c r="B39" s="67"/>
      <c r="C39" s="68"/>
    </row>
    <row r="40" spans="1:3" x14ac:dyDescent="0.3">
      <c r="A40" s="69">
        <v>43989.333333333336</v>
      </c>
      <c r="B40" s="67"/>
      <c r="C40" s="68"/>
    </row>
    <row r="41" spans="1:3" x14ac:dyDescent="0.3">
      <c r="A41" s="69">
        <v>43990.333333333336</v>
      </c>
      <c r="B41" s="67"/>
      <c r="C41" s="68"/>
    </row>
    <row r="42" spans="1:3" x14ac:dyDescent="0.3">
      <c r="A42" s="69">
        <v>43991.333333333336</v>
      </c>
      <c r="B42" s="67"/>
      <c r="C42" s="68"/>
    </row>
    <row r="43" spans="1:3" x14ac:dyDescent="0.3">
      <c r="A43" s="69">
        <v>43992.333333333336</v>
      </c>
      <c r="B43" s="67"/>
      <c r="C43" s="68"/>
    </row>
    <row r="44" spans="1:3" x14ac:dyDescent="0.3">
      <c r="A44" s="69">
        <v>43993.333333333336</v>
      </c>
      <c r="B44" s="67"/>
      <c r="C44" s="68"/>
    </row>
    <row r="45" spans="1:3" x14ac:dyDescent="0.3">
      <c r="A45" s="69">
        <v>43994.333333333336</v>
      </c>
      <c r="B45" s="67"/>
      <c r="C45" s="68"/>
    </row>
    <row r="46" spans="1:3" x14ac:dyDescent="0.3">
      <c r="A46" s="70">
        <v>43997.333333333336</v>
      </c>
      <c r="B46" s="71"/>
      <c r="C46" s="72"/>
    </row>
    <row r="47" spans="1:3" x14ac:dyDescent="0.3">
      <c r="A47" s="70">
        <v>43998.333333333336</v>
      </c>
      <c r="B47" s="71"/>
      <c r="C47" s="72"/>
    </row>
    <row r="48" spans="1:3" x14ac:dyDescent="0.3">
      <c r="A48" s="70">
        <v>43999.333333333336</v>
      </c>
      <c r="B48" s="71"/>
      <c r="C48" s="72"/>
    </row>
    <row r="49" spans="1:3" x14ac:dyDescent="0.3">
      <c r="A49" s="70">
        <v>44000</v>
      </c>
      <c r="B49" s="71"/>
      <c r="C49" s="72"/>
    </row>
    <row r="50" spans="1:3" x14ac:dyDescent="0.3">
      <c r="A50" s="70">
        <v>44001</v>
      </c>
      <c r="B50" s="71"/>
      <c r="C50" s="72"/>
    </row>
    <row r="51" spans="1:3" x14ac:dyDescent="0.3">
      <c r="A51" s="70">
        <v>44004</v>
      </c>
      <c r="B51" s="71"/>
      <c r="C51" s="72"/>
    </row>
    <row r="52" spans="1:3" x14ac:dyDescent="0.3">
      <c r="A52" s="70">
        <v>44005</v>
      </c>
      <c r="B52" s="71"/>
      <c r="C52" s="72"/>
    </row>
    <row r="53" spans="1:3" x14ac:dyDescent="0.3">
      <c r="A53" s="70">
        <v>44006</v>
      </c>
      <c r="B53" s="71"/>
      <c r="C53" s="72"/>
    </row>
    <row r="54" spans="1:3" x14ac:dyDescent="0.3">
      <c r="A54" s="70">
        <v>44007</v>
      </c>
      <c r="B54" s="71"/>
      <c r="C54" s="72"/>
    </row>
    <row r="55" spans="1:3" x14ac:dyDescent="0.3">
      <c r="A55" s="70">
        <v>44008</v>
      </c>
      <c r="B55" s="71"/>
      <c r="C55" s="72"/>
    </row>
    <row r="56" spans="1:3" x14ac:dyDescent="0.3">
      <c r="A56" s="70">
        <v>44011</v>
      </c>
      <c r="B56" s="71"/>
      <c r="C56" s="72"/>
    </row>
    <row r="57" spans="1:3" x14ac:dyDescent="0.3">
      <c r="A57" s="70">
        <v>44012</v>
      </c>
      <c r="B57" s="71"/>
      <c r="C57" s="72"/>
    </row>
    <row r="58" spans="1:3" x14ac:dyDescent="0.3">
      <c r="A58" s="70">
        <v>44013</v>
      </c>
      <c r="B58" s="71"/>
      <c r="C58" s="72"/>
    </row>
    <row r="59" spans="1:3" x14ac:dyDescent="0.3">
      <c r="A59" s="70">
        <v>44014</v>
      </c>
      <c r="B59" s="71"/>
      <c r="C59" s="72"/>
    </row>
    <row r="60" spans="1:3" x14ac:dyDescent="0.3">
      <c r="A60" s="70">
        <v>44015</v>
      </c>
      <c r="B60" s="71"/>
      <c r="C60" s="72"/>
    </row>
    <row r="61" spans="1:3" x14ac:dyDescent="0.3">
      <c r="A61" s="70">
        <v>44018</v>
      </c>
      <c r="B61" s="71"/>
      <c r="C61" s="72"/>
    </row>
    <row r="62" spans="1:3" x14ac:dyDescent="0.3">
      <c r="A62" s="70">
        <v>44019</v>
      </c>
      <c r="B62" s="71"/>
      <c r="C62" s="72"/>
    </row>
    <row r="63" spans="1:3" x14ac:dyDescent="0.3">
      <c r="A63" s="70">
        <v>44020</v>
      </c>
      <c r="B63" s="71">
        <v>0</v>
      </c>
      <c r="C63" s="72">
        <v>3</v>
      </c>
    </row>
    <row r="64" spans="1:3" x14ac:dyDescent="0.3">
      <c r="A64" s="70">
        <v>44021</v>
      </c>
      <c r="B64" s="71">
        <v>0</v>
      </c>
      <c r="C64" s="72">
        <f>SUM(C63,B64)</f>
        <v>3</v>
      </c>
    </row>
    <row r="65" spans="1:3" x14ac:dyDescent="0.3">
      <c r="A65" s="70">
        <v>44022</v>
      </c>
      <c r="B65" s="71">
        <v>0</v>
      </c>
      <c r="C65" s="72">
        <f t="shared" ref="C65:C128" si="0">SUM(C64,B65)</f>
        <v>3</v>
      </c>
    </row>
    <row r="66" spans="1:3" x14ac:dyDescent="0.3">
      <c r="A66" s="70">
        <v>44025</v>
      </c>
      <c r="B66" s="71">
        <v>1</v>
      </c>
      <c r="C66" s="72">
        <f t="shared" si="0"/>
        <v>4</v>
      </c>
    </row>
    <row r="67" spans="1:3" x14ac:dyDescent="0.3">
      <c r="A67" s="70">
        <v>44026</v>
      </c>
      <c r="B67" s="71">
        <v>1</v>
      </c>
      <c r="C67" s="72">
        <f t="shared" si="0"/>
        <v>5</v>
      </c>
    </row>
    <row r="68" spans="1:3" x14ac:dyDescent="0.3">
      <c r="A68" s="70">
        <v>44027</v>
      </c>
      <c r="B68" s="71">
        <v>1</v>
      </c>
      <c r="C68" s="72">
        <f t="shared" si="0"/>
        <v>6</v>
      </c>
    </row>
    <row r="69" spans="1:3" x14ac:dyDescent="0.3">
      <c r="A69" s="70">
        <v>44028</v>
      </c>
      <c r="B69" s="71">
        <v>2</v>
      </c>
      <c r="C69" s="72">
        <f t="shared" si="0"/>
        <v>8</v>
      </c>
    </row>
    <row r="70" spans="1:3" x14ac:dyDescent="0.3">
      <c r="A70" s="70">
        <v>44029</v>
      </c>
      <c r="B70" s="71">
        <v>0</v>
      </c>
      <c r="C70" s="72">
        <f t="shared" si="0"/>
        <v>8</v>
      </c>
    </row>
    <row r="71" spans="1:3" x14ac:dyDescent="0.3">
      <c r="A71" s="70">
        <v>44032</v>
      </c>
      <c r="B71" s="71">
        <v>0</v>
      </c>
      <c r="C71" s="72">
        <f t="shared" si="0"/>
        <v>8</v>
      </c>
    </row>
    <row r="72" spans="1:3" x14ac:dyDescent="0.3">
      <c r="A72" s="70">
        <v>44033</v>
      </c>
      <c r="B72" s="71">
        <v>4</v>
      </c>
      <c r="C72" s="72">
        <f t="shared" si="0"/>
        <v>12</v>
      </c>
    </row>
    <row r="73" spans="1:3" x14ac:dyDescent="0.3">
      <c r="A73" s="70">
        <v>44034</v>
      </c>
      <c r="B73" s="71">
        <v>1</v>
      </c>
      <c r="C73" s="72">
        <f t="shared" si="0"/>
        <v>13</v>
      </c>
    </row>
    <row r="74" spans="1:3" x14ac:dyDescent="0.3">
      <c r="A74" s="70">
        <v>44035</v>
      </c>
      <c r="B74" s="71">
        <v>1</v>
      </c>
      <c r="C74" s="72">
        <f t="shared" si="0"/>
        <v>14</v>
      </c>
    </row>
    <row r="75" spans="1:3" x14ac:dyDescent="0.3">
      <c r="A75" s="70">
        <v>44036</v>
      </c>
      <c r="B75" s="71">
        <v>1</v>
      </c>
      <c r="C75" s="72">
        <f t="shared" si="0"/>
        <v>15</v>
      </c>
    </row>
    <row r="76" spans="1:3" x14ac:dyDescent="0.3">
      <c r="A76" s="70">
        <v>44039</v>
      </c>
      <c r="B76" s="71">
        <v>4</v>
      </c>
      <c r="C76" s="72">
        <f t="shared" si="0"/>
        <v>19</v>
      </c>
    </row>
    <row r="77" spans="1:3" x14ac:dyDescent="0.3">
      <c r="A77" s="70">
        <v>44040</v>
      </c>
      <c r="B77" s="71">
        <v>1</v>
      </c>
      <c r="C77" s="72">
        <f t="shared" si="0"/>
        <v>20</v>
      </c>
    </row>
    <row r="78" spans="1:3" x14ac:dyDescent="0.3">
      <c r="A78" s="70">
        <v>44041</v>
      </c>
      <c r="B78" s="71">
        <v>1</v>
      </c>
      <c r="C78" s="72">
        <f t="shared" si="0"/>
        <v>21</v>
      </c>
    </row>
    <row r="79" spans="1:3" x14ac:dyDescent="0.3">
      <c r="A79" s="70">
        <v>44042</v>
      </c>
      <c r="B79" s="71">
        <v>2</v>
      </c>
      <c r="C79" s="72">
        <f t="shared" si="0"/>
        <v>23</v>
      </c>
    </row>
    <row r="80" spans="1:3" x14ac:dyDescent="0.3">
      <c r="A80" s="70">
        <v>44043</v>
      </c>
      <c r="B80" s="71">
        <v>3</v>
      </c>
      <c r="C80" s="72">
        <f t="shared" si="0"/>
        <v>26</v>
      </c>
    </row>
    <row r="81" spans="1:3" x14ac:dyDescent="0.3">
      <c r="A81" s="70">
        <v>44044</v>
      </c>
      <c r="B81" s="71"/>
      <c r="C81" s="72">
        <f t="shared" si="0"/>
        <v>26</v>
      </c>
    </row>
    <row r="82" spans="1:3" x14ac:dyDescent="0.3">
      <c r="A82" s="70">
        <v>44045</v>
      </c>
      <c r="B82" s="71"/>
      <c r="C82" s="72">
        <f t="shared" si="0"/>
        <v>26</v>
      </c>
    </row>
    <row r="83" spans="1:3" x14ac:dyDescent="0.3">
      <c r="A83" s="70">
        <v>44046</v>
      </c>
      <c r="B83" s="71">
        <v>4</v>
      </c>
      <c r="C83" s="72">
        <f t="shared" si="0"/>
        <v>30</v>
      </c>
    </row>
    <row r="84" spans="1:3" x14ac:dyDescent="0.3">
      <c r="A84" s="70">
        <v>44047</v>
      </c>
      <c r="B84" s="71">
        <v>1</v>
      </c>
      <c r="C84" s="72">
        <f t="shared" si="0"/>
        <v>31</v>
      </c>
    </row>
    <row r="85" spans="1:3" x14ac:dyDescent="0.3">
      <c r="A85" s="70">
        <v>44048</v>
      </c>
      <c r="B85" s="71">
        <v>0</v>
      </c>
      <c r="C85" s="72">
        <f t="shared" si="0"/>
        <v>31</v>
      </c>
    </row>
    <row r="86" spans="1:3" x14ac:dyDescent="0.3">
      <c r="A86" s="70">
        <v>44049</v>
      </c>
      <c r="B86" s="71">
        <v>1</v>
      </c>
      <c r="C86" s="72">
        <f t="shared" si="0"/>
        <v>32</v>
      </c>
    </row>
    <row r="87" spans="1:3" x14ac:dyDescent="0.3">
      <c r="A87" s="70">
        <v>44050</v>
      </c>
      <c r="B87" s="71">
        <v>1</v>
      </c>
      <c r="C87" s="72">
        <f t="shared" si="0"/>
        <v>33</v>
      </c>
    </row>
    <row r="88" spans="1:3" x14ac:dyDescent="0.3">
      <c r="A88" s="70">
        <v>44051</v>
      </c>
      <c r="B88" s="71"/>
      <c r="C88" s="72">
        <f t="shared" si="0"/>
        <v>33</v>
      </c>
    </row>
    <row r="89" spans="1:3" x14ac:dyDescent="0.3">
      <c r="A89" s="70">
        <v>44052</v>
      </c>
      <c r="B89" s="71"/>
      <c r="C89" s="72">
        <f t="shared" si="0"/>
        <v>33</v>
      </c>
    </row>
    <row r="90" spans="1:3" x14ac:dyDescent="0.3">
      <c r="A90" s="70">
        <v>44053</v>
      </c>
      <c r="B90" s="71">
        <v>1</v>
      </c>
      <c r="C90" s="72">
        <f t="shared" si="0"/>
        <v>34</v>
      </c>
    </row>
    <row r="91" spans="1:3" x14ac:dyDescent="0.3">
      <c r="A91" s="70">
        <v>44054</v>
      </c>
      <c r="B91" s="71">
        <v>4</v>
      </c>
      <c r="C91" s="72">
        <f t="shared" si="0"/>
        <v>38</v>
      </c>
    </row>
    <row r="92" spans="1:3" x14ac:dyDescent="0.3">
      <c r="A92" s="70">
        <v>44055</v>
      </c>
      <c r="B92" s="71">
        <v>5</v>
      </c>
      <c r="C92" s="72">
        <f t="shared" si="0"/>
        <v>43</v>
      </c>
    </row>
    <row r="93" spans="1:3" x14ac:dyDescent="0.3">
      <c r="A93" s="70">
        <v>44056</v>
      </c>
      <c r="B93" s="71">
        <v>2</v>
      </c>
      <c r="C93" s="72">
        <f t="shared" si="0"/>
        <v>45</v>
      </c>
    </row>
    <row r="94" spans="1:3" x14ac:dyDescent="0.3">
      <c r="A94" s="70">
        <v>44057</v>
      </c>
      <c r="B94" s="71">
        <v>0</v>
      </c>
      <c r="C94" s="72">
        <f t="shared" si="0"/>
        <v>45</v>
      </c>
    </row>
    <row r="95" spans="1:3" x14ac:dyDescent="0.3">
      <c r="A95" s="70">
        <v>44058</v>
      </c>
      <c r="B95" s="71"/>
      <c r="C95" s="72">
        <f t="shared" si="0"/>
        <v>45</v>
      </c>
    </row>
    <row r="96" spans="1:3" x14ac:dyDescent="0.3">
      <c r="A96" s="70">
        <v>44059</v>
      </c>
      <c r="B96" s="71"/>
      <c r="C96" s="72">
        <f t="shared" si="0"/>
        <v>45</v>
      </c>
    </row>
    <row r="97" spans="1:3" x14ac:dyDescent="0.3">
      <c r="A97" s="70">
        <v>44060</v>
      </c>
      <c r="B97" s="71">
        <v>0</v>
      </c>
      <c r="C97" s="72">
        <f t="shared" si="0"/>
        <v>45</v>
      </c>
    </row>
    <row r="98" spans="1:3" x14ac:dyDescent="0.3">
      <c r="A98" s="70">
        <v>44061</v>
      </c>
      <c r="B98" s="71">
        <v>5</v>
      </c>
      <c r="C98" s="72">
        <f t="shared" si="0"/>
        <v>50</v>
      </c>
    </row>
    <row r="99" spans="1:3" x14ac:dyDescent="0.3">
      <c r="A99" s="70">
        <v>44062</v>
      </c>
      <c r="B99" s="71">
        <v>1</v>
      </c>
      <c r="C99" s="72">
        <f t="shared" si="0"/>
        <v>51</v>
      </c>
    </row>
    <row r="100" spans="1:3" x14ac:dyDescent="0.3">
      <c r="A100" s="70">
        <v>44063</v>
      </c>
      <c r="B100" s="71">
        <v>4</v>
      </c>
      <c r="C100" s="72">
        <f t="shared" si="0"/>
        <v>55</v>
      </c>
    </row>
    <row r="101" spans="1:3" x14ac:dyDescent="0.3">
      <c r="A101" s="70">
        <v>44064</v>
      </c>
      <c r="B101" s="71">
        <v>4</v>
      </c>
      <c r="C101" s="72">
        <f t="shared" si="0"/>
        <v>59</v>
      </c>
    </row>
    <row r="102" spans="1:3" x14ac:dyDescent="0.3">
      <c r="A102" s="70">
        <v>44065</v>
      </c>
      <c r="B102" s="71"/>
      <c r="C102" s="72">
        <f t="shared" si="0"/>
        <v>59</v>
      </c>
    </row>
    <row r="103" spans="1:3" x14ac:dyDescent="0.3">
      <c r="A103" s="70">
        <v>44066</v>
      </c>
      <c r="B103" s="71"/>
      <c r="C103" s="72">
        <f t="shared" si="0"/>
        <v>59</v>
      </c>
    </row>
    <row r="104" spans="1:3" x14ac:dyDescent="0.3">
      <c r="A104" s="70">
        <v>44067</v>
      </c>
      <c r="B104" s="71">
        <v>5</v>
      </c>
      <c r="C104" s="72">
        <f t="shared" si="0"/>
        <v>64</v>
      </c>
    </row>
    <row r="105" spans="1:3" x14ac:dyDescent="0.3">
      <c r="A105" s="70">
        <v>44068</v>
      </c>
      <c r="B105" s="71">
        <v>2</v>
      </c>
      <c r="C105" s="72">
        <f t="shared" si="0"/>
        <v>66</v>
      </c>
    </row>
    <row r="106" spans="1:3" x14ac:dyDescent="0.3">
      <c r="A106" s="70">
        <v>44069</v>
      </c>
      <c r="B106" s="71">
        <v>2</v>
      </c>
      <c r="C106" s="72">
        <f t="shared" si="0"/>
        <v>68</v>
      </c>
    </row>
    <row r="107" spans="1:3" x14ac:dyDescent="0.3">
      <c r="A107" s="70">
        <v>44070</v>
      </c>
      <c r="B107" s="71">
        <v>8</v>
      </c>
      <c r="C107" s="72">
        <f t="shared" si="0"/>
        <v>76</v>
      </c>
    </row>
    <row r="108" spans="1:3" x14ac:dyDescent="0.3">
      <c r="A108" s="70">
        <v>44071</v>
      </c>
      <c r="B108" s="71">
        <v>2</v>
      </c>
      <c r="C108" s="72">
        <f t="shared" si="0"/>
        <v>78</v>
      </c>
    </row>
    <row r="109" spans="1:3" x14ac:dyDescent="0.3">
      <c r="A109" s="70">
        <v>44072</v>
      </c>
      <c r="B109" s="71"/>
      <c r="C109" s="72">
        <f t="shared" si="0"/>
        <v>78</v>
      </c>
    </row>
    <row r="110" spans="1:3" x14ac:dyDescent="0.3">
      <c r="A110" s="70">
        <v>44073</v>
      </c>
      <c r="B110" s="71"/>
      <c r="C110" s="72">
        <f t="shared" si="0"/>
        <v>78</v>
      </c>
    </row>
    <row r="111" spans="1:3" x14ac:dyDescent="0.3">
      <c r="A111" s="70">
        <v>44074</v>
      </c>
      <c r="B111" s="71">
        <v>3</v>
      </c>
      <c r="C111" s="72">
        <f t="shared" si="0"/>
        <v>81</v>
      </c>
    </row>
    <row r="112" spans="1:3" x14ac:dyDescent="0.3">
      <c r="A112" s="70">
        <v>44075</v>
      </c>
      <c r="B112" s="71">
        <v>3</v>
      </c>
      <c r="C112" s="72">
        <f t="shared" si="0"/>
        <v>84</v>
      </c>
    </row>
    <row r="113" spans="1:3" x14ac:dyDescent="0.3">
      <c r="A113" s="70">
        <v>44076</v>
      </c>
      <c r="B113" s="71">
        <v>6</v>
      </c>
      <c r="C113" s="72">
        <f t="shared" si="0"/>
        <v>90</v>
      </c>
    </row>
    <row r="114" spans="1:3" x14ac:dyDescent="0.3">
      <c r="A114" s="70">
        <v>44077</v>
      </c>
      <c r="B114" s="71">
        <v>0</v>
      </c>
      <c r="C114" s="72">
        <f t="shared" si="0"/>
        <v>90</v>
      </c>
    </row>
    <row r="115" spans="1:3" x14ac:dyDescent="0.3">
      <c r="A115" s="70">
        <v>44078</v>
      </c>
      <c r="B115" s="73">
        <v>7</v>
      </c>
      <c r="C115" s="72">
        <f t="shared" si="0"/>
        <v>97</v>
      </c>
    </row>
    <row r="116" spans="1:3" x14ac:dyDescent="0.3">
      <c r="A116" s="70">
        <v>44079</v>
      </c>
      <c r="B116" s="73"/>
      <c r="C116" s="72">
        <f t="shared" si="0"/>
        <v>97</v>
      </c>
    </row>
    <row r="117" spans="1:3" x14ac:dyDescent="0.3">
      <c r="A117" s="70">
        <v>44080</v>
      </c>
      <c r="B117" s="73"/>
      <c r="C117" s="72">
        <f t="shared" si="0"/>
        <v>97</v>
      </c>
    </row>
    <row r="118" spans="1:3" x14ac:dyDescent="0.3">
      <c r="A118" s="70">
        <v>44081</v>
      </c>
      <c r="B118" s="73">
        <v>4</v>
      </c>
      <c r="C118" s="72">
        <f t="shared" si="0"/>
        <v>101</v>
      </c>
    </row>
    <row r="119" spans="1:3" x14ac:dyDescent="0.3">
      <c r="A119" s="70">
        <v>44082</v>
      </c>
      <c r="B119" s="73">
        <v>6</v>
      </c>
      <c r="C119" s="72">
        <f t="shared" si="0"/>
        <v>107</v>
      </c>
    </row>
    <row r="120" spans="1:3" x14ac:dyDescent="0.3">
      <c r="A120" s="70">
        <v>44083</v>
      </c>
      <c r="B120" s="73">
        <v>4</v>
      </c>
      <c r="C120" s="72">
        <f t="shared" si="0"/>
        <v>111</v>
      </c>
    </row>
    <row r="121" spans="1:3" x14ac:dyDescent="0.3">
      <c r="A121" s="70">
        <v>44084</v>
      </c>
      <c r="B121" s="73">
        <v>8</v>
      </c>
      <c r="C121" s="72">
        <f t="shared" si="0"/>
        <v>119</v>
      </c>
    </row>
    <row r="122" spans="1:3" x14ac:dyDescent="0.3">
      <c r="A122" s="70">
        <v>44085</v>
      </c>
      <c r="B122" s="73">
        <v>4</v>
      </c>
      <c r="C122" s="72">
        <f t="shared" si="0"/>
        <v>123</v>
      </c>
    </row>
    <row r="123" spans="1:3" x14ac:dyDescent="0.3">
      <c r="A123" s="70">
        <v>44086</v>
      </c>
      <c r="B123" s="73"/>
      <c r="C123" s="72">
        <f t="shared" si="0"/>
        <v>123</v>
      </c>
    </row>
    <row r="124" spans="1:3" x14ac:dyDescent="0.3">
      <c r="A124" s="70">
        <v>44087</v>
      </c>
      <c r="B124" s="73"/>
      <c r="C124" s="72">
        <f t="shared" si="0"/>
        <v>123</v>
      </c>
    </row>
    <row r="125" spans="1:3" x14ac:dyDescent="0.3">
      <c r="A125" s="70">
        <v>44088</v>
      </c>
      <c r="B125" s="73">
        <v>3</v>
      </c>
      <c r="C125" s="72">
        <f t="shared" si="0"/>
        <v>126</v>
      </c>
    </row>
    <row r="126" spans="1:3" x14ac:dyDescent="0.3">
      <c r="A126" s="70">
        <v>44089</v>
      </c>
      <c r="B126" s="73">
        <v>4</v>
      </c>
      <c r="C126" s="72">
        <f t="shared" si="0"/>
        <v>130</v>
      </c>
    </row>
    <row r="127" spans="1:3" x14ac:dyDescent="0.3">
      <c r="A127" s="70">
        <v>44090</v>
      </c>
      <c r="B127" s="73">
        <v>7</v>
      </c>
      <c r="C127" s="72">
        <f t="shared" si="0"/>
        <v>137</v>
      </c>
    </row>
    <row r="128" spans="1:3" x14ac:dyDescent="0.3">
      <c r="A128" s="70">
        <v>44091</v>
      </c>
      <c r="B128" s="73">
        <v>3</v>
      </c>
      <c r="C128" s="72">
        <f t="shared" si="0"/>
        <v>140</v>
      </c>
    </row>
    <row r="129" spans="1:3" x14ac:dyDescent="0.3">
      <c r="A129" s="70">
        <v>44092</v>
      </c>
      <c r="B129" s="73">
        <v>1</v>
      </c>
      <c r="C129" s="72">
        <f t="shared" ref="C129:C157" si="1">SUM(C128,B129)</f>
        <v>141</v>
      </c>
    </row>
    <row r="130" spans="1:3" x14ac:dyDescent="0.3">
      <c r="A130" s="70">
        <v>44093</v>
      </c>
      <c r="B130" s="73"/>
      <c r="C130" s="72">
        <f t="shared" si="1"/>
        <v>141</v>
      </c>
    </row>
    <row r="131" spans="1:3" x14ac:dyDescent="0.3">
      <c r="A131" s="70">
        <v>44094</v>
      </c>
      <c r="B131" s="73"/>
      <c r="C131" s="72">
        <f t="shared" si="1"/>
        <v>141</v>
      </c>
    </row>
    <row r="132" spans="1:3" x14ac:dyDescent="0.3">
      <c r="A132" s="70">
        <v>44095</v>
      </c>
      <c r="B132" s="73">
        <v>5</v>
      </c>
      <c r="C132" s="72">
        <f t="shared" si="1"/>
        <v>146</v>
      </c>
    </row>
    <row r="133" spans="1:3" x14ac:dyDescent="0.3">
      <c r="A133" s="70">
        <v>44096</v>
      </c>
      <c r="B133" s="73">
        <v>2</v>
      </c>
      <c r="C133" s="72">
        <f t="shared" si="1"/>
        <v>148</v>
      </c>
    </row>
    <row r="134" spans="1:3" x14ac:dyDescent="0.3">
      <c r="A134" s="70">
        <v>44097</v>
      </c>
      <c r="B134" s="73">
        <v>4</v>
      </c>
      <c r="C134" s="72">
        <f t="shared" si="1"/>
        <v>152</v>
      </c>
    </row>
    <row r="135" spans="1:3" x14ac:dyDescent="0.3">
      <c r="A135" s="70">
        <v>44098</v>
      </c>
      <c r="B135" s="74">
        <v>4</v>
      </c>
      <c r="C135" s="72">
        <f t="shared" si="1"/>
        <v>156</v>
      </c>
    </row>
    <row r="136" spans="1:3" x14ac:dyDescent="0.3">
      <c r="A136" s="70">
        <v>44099</v>
      </c>
      <c r="B136" s="74">
        <v>2</v>
      </c>
      <c r="C136" s="72">
        <f t="shared" si="1"/>
        <v>158</v>
      </c>
    </row>
    <row r="137" spans="1:3" x14ac:dyDescent="0.3">
      <c r="A137" s="70">
        <v>44100</v>
      </c>
      <c r="B137" s="74"/>
      <c r="C137" s="72">
        <f t="shared" si="1"/>
        <v>158</v>
      </c>
    </row>
    <row r="138" spans="1:3" x14ac:dyDescent="0.3">
      <c r="A138" s="70">
        <v>44101</v>
      </c>
      <c r="B138" s="74"/>
      <c r="C138" s="72">
        <f t="shared" si="1"/>
        <v>158</v>
      </c>
    </row>
    <row r="139" spans="1:3" x14ac:dyDescent="0.3">
      <c r="A139" s="70">
        <v>44102</v>
      </c>
      <c r="B139" s="74">
        <v>3</v>
      </c>
      <c r="C139" s="72">
        <f t="shared" si="1"/>
        <v>161</v>
      </c>
    </row>
    <row r="140" spans="1:3" x14ac:dyDescent="0.3">
      <c r="A140" s="70">
        <v>44103</v>
      </c>
      <c r="B140" s="74">
        <v>2</v>
      </c>
      <c r="C140" s="72">
        <f t="shared" si="1"/>
        <v>163</v>
      </c>
    </row>
    <row r="141" spans="1:3" x14ac:dyDescent="0.3">
      <c r="A141" s="70">
        <v>44104</v>
      </c>
      <c r="B141" s="74">
        <v>4</v>
      </c>
      <c r="C141" s="72">
        <f t="shared" si="1"/>
        <v>167</v>
      </c>
    </row>
    <row r="142" spans="1:3" x14ac:dyDescent="0.3">
      <c r="A142" s="70">
        <v>44105</v>
      </c>
      <c r="B142" s="74">
        <v>4</v>
      </c>
      <c r="C142" s="72">
        <f t="shared" si="1"/>
        <v>171</v>
      </c>
    </row>
    <row r="143" spans="1:3" x14ac:dyDescent="0.3">
      <c r="A143" s="70">
        <v>44106</v>
      </c>
      <c r="B143" s="74">
        <v>2</v>
      </c>
      <c r="C143" s="72">
        <f t="shared" si="1"/>
        <v>173</v>
      </c>
    </row>
    <row r="144" spans="1:3" x14ac:dyDescent="0.3">
      <c r="A144" s="70">
        <v>44107</v>
      </c>
      <c r="B144" s="74"/>
      <c r="C144" s="72">
        <f t="shared" si="1"/>
        <v>173</v>
      </c>
    </row>
    <row r="145" spans="1:3" x14ac:dyDescent="0.3">
      <c r="A145" s="70">
        <v>44108</v>
      </c>
      <c r="B145" s="74"/>
      <c r="C145" s="72">
        <f t="shared" si="1"/>
        <v>173</v>
      </c>
    </row>
    <row r="146" spans="1:3" x14ac:dyDescent="0.3">
      <c r="A146" s="70">
        <v>44109</v>
      </c>
      <c r="B146" s="74">
        <v>7</v>
      </c>
      <c r="C146" s="72">
        <f t="shared" si="1"/>
        <v>180</v>
      </c>
    </row>
    <row r="147" spans="1:3" x14ac:dyDescent="0.3">
      <c r="A147" s="70">
        <v>44110</v>
      </c>
      <c r="B147" s="74">
        <v>18</v>
      </c>
      <c r="C147" s="72">
        <f t="shared" si="1"/>
        <v>198</v>
      </c>
    </row>
    <row r="148" spans="1:3" x14ac:dyDescent="0.3">
      <c r="A148" s="70">
        <v>44111</v>
      </c>
      <c r="B148" s="74">
        <v>8</v>
      </c>
      <c r="C148" s="72">
        <f t="shared" si="1"/>
        <v>206</v>
      </c>
    </row>
    <row r="149" spans="1:3" x14ac:dyDescent="0.3">
      <c r="A149" s="70">
        <v>44112</v>
      </c>
      <c r="B149" s="74">
        <v>7</v>
      </c>
      <c r="C149" s="72">
        <f t="shared" si="1"/>
        <v>213</v>
      </c>
    </row>
    <row r="150" spans="1:3" x14ac:dyDescent="0.3">
      <c r="A150" s="70">
        <v>44113</v>
      </c>
      <c r="B150" s="74">
        <v>6</v>
      </c>
      <c r="C150" s="72">
        <f t="shared" si="1"/>
        <v>219</v>
      </c>
    </row>
    <row r="151" spans="1:3" x14ac:dyDescent="0.3">
      <c r="A151" s="70">
        <v>44114</v>
      </c>
      <c r="B151" s="74"/>
      <c r="C151" s="72">
        <f t="shared" si="1"/>
        <v>219</v>
      </c>
    </row>
    <row r="152" spans="1:3" x14ac:dyDescent="0.3">
      <c r="A152" s="70">
        <v>44115</v>
      </c>
      <c r="B152" s="74"/>
      <c r="C152" s="72">
        <f t="shared" si="1"/>
        <v>219</v>
      </c>
    </row>
    <row r="153" spans="1:3" x14ac:dyDescent="0.3">
      <c r="A153" s="70">
        <v>44116</v>
      </c>
      <c r="B153" s="74">
        <v>40</v>
      </c>
      <c r="C153" s="72">
        <f t="shared" si="1"/>
        <v>259</v>
      </c>
    </row>
    <row r="154" spans="1:3" x14ac:dyDescent="0.3">
      <c r="A154" s="70">
        <v>44117</v>
      </c>
      <c r="B154" s="74">
        <v>10</v>
      </c>
      <c r="C154" s="72">
        <f t="shared" si="1"/>
        <v>269</v>
      </c>
    </row>
    <row r="155" spans="1:3" x14ac:dyDescent="0.3">
      <c r="A155" s="70">
        <v>44118</v>
      </c>
      <c r="B155" s="74">
        <v>15</v>
      </c>
      <c r="C155" s="72">
        <f t="shared" si="1"/>
        <v>284</v>
      </c>
    </row>
    <row r="156" spans="1:3" x14ac:dyDescent="0.3">
      <c r="A156" s="70">
        <v>44119</v>
      </c>
      <c r="B156" s="74">
        <v>19</v>
      </c>
      <c r="C156" s="72">
        <f t="shared" si="1"/>
        <v>303</v>
      </c>
    </row>
    <row r="157" spans="1:3" x14ac:dyDescent="0.3">
      <c r="A157" s="70">
        <v>44120</v>
      </c>
      <c r="B157" s="74">
        <v>10</v>
      </c>
      <c r="C157" s="72">
        <f t="shared" si="1"/>
        <v>313</v>
      </c>
    </row>
    <row r="158" spans="1:3" x14ac:dyDescent="0.3">
      <c r="A158" s="70">
        <v>44121</v>
      </c>
      <c r="B158" s="74"/>
      <c r="C158" s="72">
        <f t="shared" ref="C158:C159" si="2">SUM(C157,B158)</f>
        <v>313</v>
      </c>
    </row>
    <row r="159" spans="1:3" x14ac:dyDescent="0.3">
      <c r="A159" s="70">
        <v>44122</v>
      </c>
      <c r="B159" s="74"/>
      <c r="C159" s="72">
        <f t="shared" si="2"/>
        <v>313</v>
      </c>
    </row>
    <row r="160" spans="1:3" x14ac:dyDescent="0.3">
      <c r="A160" s="70">
        <v>44123</v>
      </c>
      <c r="B160" s="74">
        <v>61</v>
      </c>
      <c r="C160" s="72">
        <f t="shared" ref="C160:C230" si="3">SUM(C159,B160)</f>
        <v>374</v>
      </c>
    </row>
    <row r="161" spans="1:3" x14ac:dyDescent="0.3">
      <c r="A161" s="70">
        <v>44124</v>
      </c>
      <c r="B161" s="74">
        <v>22</v>
      </c>
      <c r="C161" s="72">
        <f t="shared" si="3"/>
        <v>396</v>
      </c>
    </row>
    <row r="162" spans="1:3" x14ac:dyDescent="0.3">
      <c r="A162" s="70">
        <v>44125</v>
      </c>
      <c r="B162" s="75">
        <v>25</v>
      </c>
      <c r="C162" s="72">
        <f t="shared" si="3"/>
        <v>421</v>
      </c>
    </row>
    <row r="163" spans="1:3" x14ac:dyDescent="0.3">
      <c r="A163" s="70">
        <v>44126</v>
      </c>
      <c r="B163" s="75">
        <v>19</v>
      </c>
      <c r="C163" s="72">
        <f t="shared" si="3"/>
        <v>440</v>
      </c>
    </row>
    <row r="164" spans="1:3" x14ac:dyDescent="0.3">
      <c r="A164" s="70">
        <v>44127</v>
      </c>
      <c r="B164" s="75">
        <v>42</v>
      </c>
      <c r="C164" s="72">
        <f t="shared" si="3"/>
        <v>482</v>
      </c>
    </row>
    <row r="165" spans="1:3" x14ac:dyDescent="0.3">
      <c r="A165" s="70">
        <v>44128</v>
      </c>
      <c r="B165" s="75"/>
      <c r="C165" s="72">
        <f t="shared" si="3"/>
        <v>482</v>
      </c>
    </row>
    <row r="166" spans="1:3" x14ac:dyDescent="0.3">
      <c r="A166" s="70">
        <v>44129</v>
      </c>
      <c r="B166" s="75"/>
      <c r="C166" s="72">
        <f t="shared" si="3"/>
        <v>482</v>
      </c>
    </row>
    <row r="167" spans="1:3" x14ac:dyDescent="0.3">
      <c r="A167" s="70">
        <v>44130</v>
      </c>
      <c r="B167" s="75">
        <v>200</v>
      </c>
      <c r="C167" s="72">
        <f t="shared" si="3"/>
        <v>682</v>
      </c>
    </row>
    <row r="168" spans="1:3" x14ac:dyDescent="0.3">
      <c r="A168" s="70">
        <v>44131</v>
      </c>
      <c r="B168" s="75">
        <v>79</v>
      </c>
      <c r="C168" s="72">
        <f t="shared" si="3"/>
        <v>761</v>
      </c>
    </row>
    <row r="169" spans="1:3" x14ac:dyDescent="0.3">
      <c r="A169" s="70">
        <v>44132</v>
      </c>
      <c r="B169" s="75">
        <v>117</v>
      </c>
      <c r="C169" s="72">
        <f t="shared" si="3"/>
        <v>878</v>
      </c>
    </row>
    <row r="170" spans="1:3" x14ac:dyDescent="0.3">
      <c r="A170" s="70">
        <v>44133</v>
      </c>
      <c r="B170" s="75">
        <v>59</v>
      </c>
      <c r="C170" s="72">
        <f t="shared" si="3"/>
        <v>937</v>
      </c>
    </row>
    <row r="171" spans="1:3" x14ac:dyDescent="0.3">
      <c r="A171" s="70">
        <v>44134</v>
      </c>
      <c r="B171" s="75">
        <v>63</v>
      </c>
      <c r="C171" s="72">
        <f t="shared" si="3"/>
        <v>1000</v>
      </c>
    </row>
    <row r="172" spans="1:3" x14ac:dyDescent="0.3">
      <c r="A172" s="70">
        <v>44135</v>
      </c>
      <c r="B172" s="75"/>
      <c r="C172" s="72">
        <f t="shared" si="3"/>
        <v>1000</v>
      </c>
    </row>
    <row r="173" spans="1:3" x14ac:dyDescent="0.3">
      <c r="A173" s="70">
        <v>44136</v>
      </c>
      <c r="B173" s="75"/>
      <c r="C173" s="72">
        <f t="shared" si="3"/>
        <v>1000</v>
      </c>
    </row>
    <row r="174" spans="1:3" x14ac:dyDescent="0.3">
      <c r="A174" s="70">
        <v>44137</v>
      </c>
      <c r="B174" s="75">
        <v>187</v>
      </c>
      <c r="C174" s="72">
        <f t="shared" si="3"/>
        <v>1187</v>
      </c>
    </row>
    <row r="175" spans="1:3" x14ac:dyDescent="0.3">
      <c r="A175" s="70">
        <v>44138</v>
      </c>
      <c r="B175" s="75">
        <v>78</v>
      </c>
      <c r="C175" s="72">
        <f t="shared" si="3"/>
        <v>1265</v>
      </c>
    </row>
    <row r="176" spans="1:3" x14ac:dyDescent="0.3">
      <c r="A176" s="70">
        <v>44139</v>
      </c>
      <c r="B176" s="75">
        <v>70</v>
      </c>
      <c r="C176" s="72">
        <f t="shared" si="3"/>
        <v>1335</v>
      </c>
    </row>
    <row r="177" spans="1:3" x14ac:dyDescent="0.3">
      <c r="A177" s="70">
        <v>44140</v>
      </c>
      <c r="B177" s="75">
        <v>66</v>
      </c>
      <c r="C177" s="72">
        <f t="shared" si="3"/>
        <v>1401</v>
      </c>
    </row>
    <row r="178" spans="1:3" x14ac:dyDescent="0.3">
      <c r="A178" s="70">
        <v>44141</v>
      </c>
      <c r="B178" s="75">
        <v>60</v>
      </c>
      <c r="C178" s="72">
        <f t="shared" si="3"/>
        <v>1461</v>
      </c>
    </row>
    <row r="179" spans="1:3" x14ac:dyDescent="0.3">
      <c r="A179" s="70">
        <v>44142</v>
      </c>
      <c r="B179" s="75"/>
      <c r="C179" s="72">
        <f t="shared" si="3"/>
        <v>1461</v>
      </c>
    </row>
    <row r="180" spans="1:3" x14ac:dyDescent="0.3">
      <c r="A180" s="70">
        <v>44143</v>
      </c>
      <c r="B180" s="75"/>
      <c r="C180" s="72">
        <f t="shared" si="3"/>
        <v>1461</v>
      </c>
    </row>
    <row r="181" spans="1:3" x14ac:dyDescent="0.3">
      <c r="A181" s="70">
        <v>44144</v>
      </c>
      <c r="B181" s="75">
        <v>178</v>
      </c>
      <c r="C181" s="72">
        <f t="shared" si="3"/>
        <v>1639</v>
      </c>
    </row>
    <row r="182" spans="1:3" x14ac:dyDescent="0.3">
      <c r="A182" s="70">
        <v>44145</v>
      </c>
      <c r="B182" s="75">
        <v>82</v>
      </c>
      <c r="C182" s="72">
        <f t="shared" si="3"/>
        <v>1721</v>
      </c>
    </row>
    <row r="183" spans="1:3" x14ac:dyDescent="0.3">
      <c r="A183" s="70">
        <v>44146</v>
      </c>
      <c r="B183" s="75">
        <v>109</v>
      </c>
      <c r="C183" s="72">
        <f t="shared" si="3"/>
        <v>1830</v>
      </c>
    </row>
    <row r="184" spans="1:3" x14ac:dyDescent="0.3">
      <c r="A184" s="70">
        <v>44147</v>
      </c>
      <c r="B184" s="75">
        <v>95</v>
      </c>
      <c r="C184" s="72">
        <f t="shared" si="3"/>
        <v>1925</v>
      </c>
    </row>
    <row r="185" spans="1:3" x14ac:dyDescent="0.3">
      <c r="A185" s="70">
        <v>44148</v>
      </c>
      <c r="B185" s="75">
        <v>49</v>
      </c>
      <c r="C185" s="72">
        <f t="shared" si="3"/>
        <v>1974</v>
      </c>
    </row>
    <row r="186" spans="1:3" x14ac:dyDescent="0.3">
      <c r="A186" s="70">
        <v>44149</v>
      </c>
      <c r="B186" s="75"/>
      <c r="C186" s="72">
        <f t="shared" si="3"/>
        <v>1974</v>
      </c>
    </row>
    <row r="187" spans="1:3" x14ac:dyDescent="0.3">
      <c r="A187" s="70">
        <v>44150</v>
      </c>
      <c r="B187" s="75"/>
      <c r="C187" s="72">
        <f t="shared" si="3"/>
        <v>1974</v>
      </c>
    </row>
    <row r="188" spans="1:3" x14ac:dyDescent="0.3">
      <c r="A188" s="70">
        <v>44151</v>
      </c>
      <c r="B188" s="75">
        <v>109</v>
      </c>
      <c r="C188" s="72">
        <f t="shared" si="3"/>
        <v>2083</v>
      </c>
    </row>
    <row r="189" spans="1:3" x14ac:dyDescent="0.3">
      <c r="A189" s="70">
        <v>44152</v>
      </c>
      <c r="B189" s="75">
        <v>35</v>
      </c>
      <c r="C189" s="72">
        <f t="shared" si="3"/>
        <v>2118</v>
      </c>
    </row>
    <row r="190" spans="1:3" x14ac:dyDescent="0.3">
      <c r="A190" s="70">
        <v>44153</v>
      </c>
      <c r="B190" s="75">
        <v>42</v>
      </c>
      <c r="C190" s="72">
        <f t="shared" si="3"/>
        <v>2160</v>
      </c>
    </row>
    <row r="191" spans="1:3" x14ac:dyDescent="0.3">
      <c r="A191" s="70">
        <v>44154</v>
      </c>
      <c r="B191" s="75">
        <v>27</v>
      </c>
      <c r="C191" s="72">
        <f t="shared" si="3"/>
        <v>2187</v>
      </c>
    </row>
    <row r="192" spans="1:3" x14ac:dyDescent="0.3">
      <c r="A192" s="70">
        <v>44155</v>
      </c>
      <c r="B192" s="75">
        <v>30</v>
      </c>
      <c r="C192" s="72">
        <f t="shared" si="3"/>
        <v>2217</v>
      </c>
    </row>
    <row r="193" spans="1:3" x14ac:dyDescent="0.3">
      <c r="A193" s="70">
        <v>44156</v>
      </c>
      <c r="B193" s="75"/>
      <c r="C193" s="72">
        <f t="shared" si="3"/>
        <v>2217</v>
      </c>
    </row>
    <row r="194" spans="1:3" x14ac:dyDescent="0.3">
      <c r="A194" s="70">
        <v>44157</v>
      </c>
      <c r="B194" s="75"/>
      <c r="C194" s="72">
        <f t="shared" si="3"/>
        <v>2217</v>
      </c>
    </row>
    <row r="195" spans="1:3" x14ac:dyDescent="0.3">
      <c r="A195" s="70">
        <v>44158</v>
      </c>
      <c r="B195" s="75">
        <v>146</v>
      </c>
      <c r="C195" s="72">
        <f t="shared" si="3"/>
        <v>2363</v>
      </c>
    </row>
    <row r="196" spans="1:3" x14ac:dyDescent="0.3">
      <c r="A196" s="70">
        <v>44159</v>
      </c>
      <c r="B196" s="75">
        <v>48</v>
      </c>
      <c r="C196" s="72">
        <f t="shared" si="3"/>
        <v>2411</v>
      </c>
    </row>
    <row r="197" spans="1:3" x14ac:dyDescent="0.3">
      <c r="A197" s="70">
        <v>44160</v>
      </c>
      <c r="B197" s="75">
        <v>53</v>
      </c>
      <c r="C197" s="72">
        <f t="shared" si="3"/>
        <v>2464</v>
      </c>
    </row>
    <row r="198" spans="1:3" x14ac:dyDescent="0.3">
      <c r="A198" s="70">
        <v>44161</v>
      </c>
      <c r="B198" s="75">
        <v>58</v>
      </c>
      <c r="C198" s="72">
        <f t="shared" si="3"/>
        <v>2522</v>
      </c>
    </row>
    <row r="199" spans="1:3" x14ac:dyDescent="0.3">
      <c r="A199" s="70">
        <v>44162</v>
      </c>
      <c r="B199" s="75">
        <v>70</v>
      </c>
      <c r="C199" s="72">
        <f t="shared" si="3"/>
        <v>2592</v>
      </c>
    </row>
    <row r="200" spans="1:3" x14ac:dyDescent="0.3">
      <c r="A200" s="70">
        <v>44163</v>
      </c>
      <c r="B200" s="75"/>
      <c r="C200" s="72">
        <f t="shared" si="3"/>
        <v>2592</v>
      </c>
    </row>
    <row r="201" spans="1:3" x14ac:dyDescent="0.3">
      <c r="A201" s="70">
        <v>44164</v>
      </c>
      <c r="B201" s="75"/>
      <c r="C201" s="72">
        <f t="shared" si="3"/>
        <v>2592</v>
      </c>
    </row>
    <row r="202" spans="1:3" x14ac:dyDescent="0.3">
      <c r="A202" s="70">
        <v>44165</v>
      </c>
      <c r="B202" s="75">
        <v>95</v>
      </c>
      <c r="C202" s="72">
        <f t="shared" si="3"/>
        <v>2687</v>
      </c>
    </row>
    <row r="203" spans="1:3" x14ac:dyDescent="0.3">
      <c r="A203" s="70">
        <v>44166</v>
      </c>
      <c r="B203" s="75">
        <v>26</v>
      </c>
      <c r="C203" s="72">
        <f t="shared" si="3"/>
        <v>2713</v>
      </c>
    </row>
    <row r="204" spans="1:3" x14ac:dyDescent="0.3">
      <c r="A204" s="70">
        <v>44167</v>
      </c>
      <c r="B204" s="75">
        <v>55</v>
      </c>
      <c r="C204" s="72">
        <f t="shared" si="3"/>
        <v>2768</v>
      </c>
    </row>
    <row r="205" spans="1:3" x14ac:dyDescent="0.3">
      <c r="A205" s="70">
        <v>44168</v>
      </c>
      <c r="B205" s="75">
        <v>35</v>
      </c>
      <c r="C205" s="72">
        <f t="shared" si="3"/>
        <v>2803</v>
      </c>
    </row>
    <row r="206" spans="1:3" x14ac:dyDescent="0.3">
      <c r="A206" s="70">
        <v>44169</v>
      </c>
      <c r="B206" s="155">
        <v>55</v>
      </c>
      <c r="C206" s="156">
        <f t="shared" si="3"/>
        <v>2858</v>
      </c>
    </row>
    <row r="207" spans="1:3" x14ac:dyDescent="0.3">
      <c r="A207" s="70">
        <v>44170</v>
      </c>
      <c r="B207" s="75"/>
      <c r="C207" s="154">
        <f t="shared" si="3"/>
        <v>2858</v>
      </c>
    </row>
    <row r="208" spans="1:3" x14ac:dyDescent="0.3">
      <c r="A208" s="70">
        <v>44171</v>
      </c>
      <c r="B208" s="75"/>
      <c r="C208" s="154">
        <f t="shared" si="3"/>
        <v>2858</v>
      </c>
    </row>
    <row r="209" spans="1:3" x14ac:dyDescent="0.3">
      <c r="A209" s="70">
        <v>44172</v>
      </c>
      <c r="B209" s="75">
        <v>101</v>
      </c>
      <c r="C209" s="154">
        <f t="shared" si="3"/>
        <v>2959</v>
      </c>
    </row>
    <row r="210" spans="1:3" x14ac:dyDescent="0.3">
      <c r="A210" s="70">
        <v>44173</v>
      </c>
      <c r="B210" s="75">
        <v>38</v>
      </c>
      <c r="C210" s="154">
        <f t="shared" si="3"/>
        <v>2997</v>
      </c>
    </row>
    <row r="211" spans="1:3" x14ac:dyDescent="0.3">
      <c r="A211" s="70">
        <v>44174</v>
      </c>
      <c r="B211" s="75">
        <v>60</v>
      </c>
      <c r="C211" s="154">
        <f t="shared" si="3"/>
        <v>3057</v>
      </c>
    </row>
    <row r="212" spans="1:3" x14ac:dyDescent="0.3">
      <c r="A212" s="70">
        <v>44175</v>
      </c>
      <c r="B212" s="75">
        <v>58</v>
      </c>
      <c r="C212" s="154">
        <f t="shared" si="3"/>
        <v>3115</v>
      </c>
    </row>
    <row r="213" spans="1:3" x14ac:dyDescent="0.3">
      <c r="A213" s="70">
        <v>44176</v>
      </c>
      <c r="B213" s="75">
        <v>44</v>
      </c>
      <c r="C213" s="154">
        <f t="shared" si="3"/>
        <v>3159</v>
      </c>
    </row>
    <row r="214" spans="1:3" x14ac:dyDescent="0.3">
      <c r="A214" s="70">
        <v>44177</v>
      </c>
      <c r="B214" s="75"/>
      <c r="C214" s="154">
        <f t="shared" si="3"/>
        <v>3159</v>
      </c>
    </row>
    <row r="215" spans="1:3" x14ac:dyDescent="0.3">
      <c r="A215" s="70">
        <v>44178</v>
      </c>
      <c r="B215" s="75"/>
      <c r="C215" s="154">
        <f t="shared" si="3"/>
        <v>3159</v>
      </c>
    </row>
    <row r="216" spans="1:3" x14ac:dyDescent="0.3">
      <c r="A216" s="70">
        <v>44179</v>
      </c>
      <c r="B216" s="75">
        <v>126</v>
      </c>
      <c r="C216" s="154">
        <f t="shared" si="3"/>
        <v>3285</v>
      </c>
    </row>
    <row r="217" spans="1:3" x14ac:dyDescent="0.3">
      <c r="A217" s="70">
        <v>44180</v>
      </c>
      <c r="B217" s="75">
        <v>35</v>
      </c>
      <c r="C217" s="154">
        <f t="shared" si="3"/>
        <v>3320</v>
      </c>
    </row>
    <row r="218" spans="1:3" x14ac:dyDescent="0.3">
      <c r="A218" s="70">
        <v>44181</v>
      </c>
      <c r="B218" s="75">
        <v>69</v>
      </c>
      <c r="C218" s="154">
        <f t="shared" si="3"/>
        <v>3389</v>
      </c>
    </row>
    <row r="219" spans="1:3" x14ac:dyDescent="0.3">
      <c r="A219" s="70">
        <v>44182</v>
      </c>
      <c r="B219" s="75">
        <v>62</v>
      </c>
      <c r="C219" s="154">
        <f t="shared" si="3"/>
        <v>3451</v>
      </c>
    </row>
    <row r="220" spans="1:3" x14ac:dyDescent="0.3">
      <c r="A220" s="70">
        <v>44183</v>
      </c>
      <c r="B220" s="75">
        <v>62</v>
      </c>
      <c r="C220" s="154">
        <f t="shared" si="3"/>
        <v>3513</v>
      </c>
    </row>
    <row r="221" spans="1:3" x14ac:dyDescent="0.3">
      <c r="A221" s="70">
        <v>44184</v>
      </c>
      <c r="B221" s="75"/>
      <c r="C221" s="154">
        <f t="shared" si="3"/>
        <v>3513</v>
      </c>
    </row>
    <row r="222" spans="1:3" x14ac:dyDescent="0.3">
      <c r="A222" s="70">
        <v>44185</v>
      </c>
      <c r="B222" s="75"/>
      <c r="C222" s="154">
        <f t="shared" si="3"/>
        <v>3513</v>
      </c>
    </row>
    <row r="223" spans="1:3" x14ac:dyDescent="0.3">
      <c r="A223" s="70">
        <v>44186</v>
      </c>
      <c r="B223" s="75">
        <v>201</v>
      </c>
      <c r="C223" s="154">
        <f t="shared" si="3"/>
        <v>3714</v>
      </c>
    </row>
    <row r="224" spans="1:3" x14ac:dyDescent="0.3">
      <c r="A224" s="70">
        <v>44187</v>
      </c>
      <c r="B224" s="75">
        <v>49</v>
      </c>
      <c r="C224" s="154">
        <f t="shared" si="3"/>
        <v>3763</v>
      </c>
    </row>
    <row r="225" spans="1:3" x14ac:dyDescent="0.3">
      <c r="A225" s="70">
        <v>44188</v>
      </c>
      <c r="B225" s="75">
        <v>46</v>
      </c>
      <c r="C225" s="154">
        <f t="shared" si="3"/>
        <v>3809</v>
      </c>
    </row>
    <row r="226" spans="1:3" x14ac:dyDescent="0.3">
      <c r="A226" s="70">
        <v>44189</v>
      </c>
      <c r="B226" s="75">
        <v>83</v>
      </c>
      <c r="C226" s="154">
        <f t="shared" si="3"/>
        <v>3892</v>
      </c>
    </row>
    <row r="227" spans="1:3" x14ac:dyDescent="0.3">
      <c r="A227" s="70">
        <v>44190</v>
      </c>
      <c r="B227" s="75">
        <v>95</v>
      </c>
      <c r="C227" s="154">
        <f t="shared" si="3"/>
        <v>3987</v>
      </c>
    </row>
    <row r="228" spans="1:3" x14ac:dyDescent="0.3">
      <c r="A228" s="70">
        <v>44191</v>
      </c>
      <c r="B228" s="75"/>
      <c r="C228" s="154">
        <f t="shared" si="3"/>
        <v>3987</v>
      </c>
    </row>
    <row r="229" spans="1:3" x14ac:dyDescent="0.3">
      <c r="A229" s="70">
        <v>44192</v>
      </c>
      <c r="B229" s="75"/>
      <c r="C229" s="154">
        <f t="shared" si="3"/>
        <v>3987</v>
      </c>
    </row>
    <row r="230" spans="1:3" x14ac:dyDescent="0.3">
      <c r="A230" s="70">
        <v>44193</v>
      </c>
      <c r="B230" s="75">
        <v>98</v>
      </c>
      <c r="C230" s="154">
        <f t="shared" si="3"/>
        <v>4085</v>
      </c>
    </row>
    <row r="231" spans="1:3" x14ac:dyDescent="0.3">
      <c r="A231" s="70">
        <v>44194</v>
      </c>
      <c r="B231" s="75">
        <v>72</v>
      </c>
      <c r="C231" s="154">
        <f t="shared" ref="C231:C244" si="4">SUM(C230,B231)</f>
        <v>4157</v>
      </c>
    </row>
    <row r="232" spans="1:3" x14ac:dyDescent="0.3">
      <c r="A232" s="70">
        <v>44195</v>
      </c>
      <c r="B232" s="75">
        <v>50</v>
      </c>
      <c r="C232" s="154">
        <f t="shared" si="4"/>
        <v>4207</v>
      </c>
    </row>
    <row r="233" spans="1:3" x14ac:dyDescent="0.3">
      <c r="A233" s="70">
        <v>44196</v>
      </c>
      <c r="B233" s="75">
        <v>57</v>
      </c>
      <c r="C233" s="154">
        <f t="shared" si="4"/>
        <v>4264</v>
      </c>
    </row>
    <row r="234" spans="1:3" x14ac:dyDescent="0.3">
      <c r="A234" s="70">
        <v>44197</v>
      </c>
      <c r="B234" s="75">
        <v>82</v>
      </c>
      <c r="C234" s="154">
        <f t="shared" si="4"/>
        <v>4346</v>
      </c>
    </row>
    <row r="235" spans="1:3" x14ac:dyDescent="0.3">
      <c r="A235" s="70">
        <v>44198</v>
      </c>
      <c r="B235" s="75"/>
      <c r="C235" s="154">
        <f t="shared" si="4"/>
        <v>4346</v>
      </c>
    </row>
    <row r="236" spans="1:3" x14ac:dyDescent="0.3">
      <c r="A236" s="70">
        <v>44199</v>
      </c>
      <c r="B236" s="75"/>
      <c r="C236" s="154">
        <f t="shared" si="4"/>
        <v>4346</v>
      </c>
    </row>
    <row r="237" spans="1:3" x14ac:dyDescent="0.3">
      <c r="A237" s="70">
        <v>44200</v>
      </c>
      <c r="B237" s="75">
        <v>95</v>
      </c>
      <c r="C237" s="154">
        <f t="shared" si="4"/>
        <v>4441</v>
      </c>
    </row>
    <row r="238" spans="1:3" x14ac:dyDescent="0.3">
      <c r="A238" s="70">
        <v>44201</v>
      </c>
      <c r="B238" s="75">
        <v>47</v>
      </c>
      <c r="C238" s="154">
        <f t="shared" si="4"/>
        <v>4488</v>
      </c>
    </row>
    <row r="239" spans="1:3" x14ac:dyDescent="0.3">
      <c r="A239" s="70">
        <v>44202</v>
      </c>
      <c r="B239" s="75">
        <v>54</v>
      </c>
      <c r="C239" s="154">
        <f t="shared" si="4"/>
        <v>4542</v>
      </c>
    </row>
    <row r="240" spans="1:3" x14ac:dyDescent="0.3">
      <c r="A240" s="70">
        <v>44203</v>
      </c>
      <c r="B240" s="75">
        <v>58</v>
      </c>
      <c r="C240" s="154">
        <f t="shared" si="4"/>
        <v>4600</v>
      </c>
    </row>
    <row r="241" spans="1:3" x14ac:dyDescent="0.3">
      <c r="A241" s="70">
        <v>44204</v>
      </c>
      <c r="B241" s="75">
        <v>52</v>
      </c>
      <c r="C241" s="154">
        <f t="shared" si="4"/>
        <v>4652</v>
      </c>
    </row>
    <row r="242" spans="1:3" x14ac:dyDescent="0.3">
      <c r="A242" s="70">
        <v>44205</v>
      </c>
      <c r="B242" s="75"/>
      <c r="C242" s="154">
        <f t="shared" si="4"/>
        <v>4652</v>
      </c>
    </row>
    <row r="243" spans="1:3" x14ac:dyDescent="0.3">
      <c r="A243" s="70">
        <v>44206</v>
      </c>
      <c r="B243" s="75"/>
      <c r="C243" s="154">
        <f t="shared" si="4"/>
        <v>4652</v>
      </c>
    </row>
    <row r="244" spans="1:3" x14ac:dyDescent="0.3">
      <c r="A244" s="70">
        <v>44207</v>
      </c>
      <c r="B244" s="75">
        <v>181</v>
      </c>
      <c r="C244" s="154">
        <f t="shared" si="4"/>
        <v>4833</v>
      </c>
    </row>
    <row r="245" spans="1:3" x14ac:dyDescent="0.3">
      <c r="A245" s="70">
        <v>44208</v>
      </c>
      <c r="B245" s="75"/>
      <c r="C245" s="76"/>
    </row>
    <row r="246" spans="1:3" x14ac:dyDescent="0.3">
      <c r="A246" s="70">
        <v>44209</v>
      </c>
      <c r="B246" s="75"/>
      <c r="C246" s="76"/>
    </row>
    <row r="247" spans="1:3" x14ac:dyDescent="0.3">
      <c r="A247" s="70">
        <v>44210</v>
      </c>
      <c r="B247" s="75"/>
      <c r="C247" s="76"/>
    </row>
    <row r="248" spans="1:3" x14ac:dyDescent="0.3">
      <c r="A248" s="70">
        <v>44211</v>
      </c>
      <c r="B248" s="75"/>
      <c r="C248" s="76"/>
    </row>
    <row r="249" spans="1:3" x14ac:dyDescent="0.3">
      <c r="A249" s="70">
        <v>44212</v>
      </c>
      <c r="B249" s="75"/>
      <c r="C249" s="76"/>
    </row>
    <row r="250" spans="1:3" x14ac:dyDescent="0.3">
      <c r="A250" s="70">
        <v>44213</v>
      </c>
      <c r="B250" s="75"/>
      <c r="C250" s="76"/>
    </row>
    <row r="251" spans="1:3" x14ac:dyDescent="0.3">
      <c r="A251" s="139"/>
      <c r="B251" s="75"/>
      <c r="C251" s="76"/>
    </row>
    <row r="252" spans="1:3" ht="14.5" thickBot="1" x14ac:dyDescent="0.35">
      <c r="A252" s="77" t="s">
        <v>87</v>
      </c>
      <c r="B252" s="78">
        <f>MAX(C3:C252)</f>
        <v>4833</v>
      </c>
      <c r="C252" s="79"/>
    </row>
    <row r="253" spans="1:3" ht="14.5" thickTop="1" x14ac:dyDescent="0.3">
      <c r="B253" s="42"/>
      <c r="C253" s="42"/>
    </row>
    <row r="254" spans="1:3" x14ac:dyDescent="0.3">
      <c r="B254" s="42"/>
      <c r="C254" s="42"/>
    </row>
    <row r="255" spans="1:3" x14ac:dyDescent="0.3">
      <c r="B255" s="42"/>
      <c r="C255" s="42"/>
    </row>
    <row r="256" spans="1: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row r="358" spans="2:3" x14ac:dyDescent="0.3">
      <c r="B358" s="42"/>
      <c r="C358" s="42"/>
    </row>
    <row r="359" spans="2:3" x14ac:dyDescent="0.3">
      <c r="B359" s="42"/>
      <c r="C359" s="42"/>
    </row>
    <row r="360" spans="2:3" x14ac:dyDescent="0.3">
      <c r="B360" s="42"/>
      <c r="C360" s="42"/>
    </row>
    <row r="361" spans="2:3" x14ac:dyDescent="0.3">
      <c r="B361" s="42"/>
      <c r="C361" s="42"/>
    </row>
    <row r="362" spans="2:3" x14ac:dyDescent="0.3">
      <c r="B362" s="42"/>
      <c r="C362" s="42"/>
    </row>
    <row r="363" spans="2:3" x14ac:dyDescent="0.3">
      <c r="B363" s="42"/>
      <c r="C363" s="42"/>
    </row>
    <row r="364" spans="2:3" x14ac:dyDescent="0.3">
      <c r="B364" s="42"/>
      <c r="C364" s="42"/>
    </row>
    <row r="365" spans="2:3" x14ac:dyDescent="0.3">
      <c r="B365" s="42"/>
      <c r="C365" s="42"/>
    </row>
    <row r="366" spans="2:3" x14ac:dyDescent="0.3">
      <c r="B366" s="42"/>
      <c r="C366" s="42"/>
    </row>
    <row r="367" spans="2:3" x14ac:dyDescent="0.3">
      <c r="B367" s="42"/>
      <c r="C367" s="42"/>
    </row>
    <row r="368" spans="2:3" x14ac:dyDescent="0.3">
      <c r="B368" s="42"/>
      <c r="C368" s="42"/>
    </row>
    <row r="369" spans="2:3" x14ac:dyDescent="0.3">
      <c r="B369" s="42"/>
      <c r="C369" s="42"/>
    </row>
    <row r="370" spans="2:3" x14ac:dyDescent="0.3">
      <c r="B370" s="42"/>
      <c r="C370" s="42"/>
    </row>
    <row r="371" spans="2:3" x14ac:dyDescent="0.3">
      <c r="B371" s="42"/>
      <c r="C371"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2"/>
  <sheetViews>
    <sheetView zoomScale="110" zoomScaleNormal="110" workbookViewId="0">
      <pane ySplit="3" topLeftCell="A241" activePane="bottomLeft" state="frozen"/>
      <selection pane="bottomLeft" activeCell="H254" sqref="H254"/>
    </sheetView>
  </sheetViews>
  <sheetFormatPr baseColWidth="10" defaultColWidth="11" defaultRowHeight="14" x14ac:dyDescent="0.3"/>
  <cols>
    <col min="1" max="1" width="26" style="34" customWidth="1"/>
    <col min="2" max="4" width="11" style="34"/>
    <col min="5" max="16384" width="11" style="46"/>
  </cols>
  <sheetData>
    <row r="1" spans="1:4" ht="14.5" thickTop="1" x14ac:dyDescent="0.3">
      <c r="A1" s="80"/>
      <c r="B1" s="256" t="s">
        <v>102</v>
      </c>
      <c r="C1" s="256"/>
      <c r="D1" s="257"/>
    </row>
    <row r="2" spans="1:4" x14ac:dyDescent="0.3">
      <c r="A2" s="81"/>
      <c r="B2" s="258"/>
      <c r="C2" s="258"/>
      <c r="D2" s="259"/>
    </row>
    <row r="3" spans="1:4" ht="58" x14ac:dyDescent="0.3">
      <c r="A3" s="81"/>
      <c r="B3" s="82" t="s">
        <v>3</v>
      </c>
      <c r="C3" s="83" t="s">
        <v>6</v>
      </c>
      <c r="D3" s="84" t="s">
        <v>21</v>
      </c>
    </row>
    <row r="4" spans="1:4" x14ac:dyDescent="0.3">
      <c r="A4" s="85">
        <v>43952.333333333336</v>
      </c>
      <c r="B4" s="82"/>
      <c r="C4" s="83"/>
      <c r="D4" s="84"/>
    </row>
    <row r="5" spans="1:4" x14ac:dyDescent="0.3">
      <c r="A5" s="85">
        <v>43953.333333333336</v>
      </c>
      <c r="B5" s="82"/>
      <c r="C5" s="83"/>
      <c r="D5" s="84"/>
    </row>
    <row r="6" spans="1:4" x14ac:dyDescent="0.3">
      <c r="A6" s="85">
        <v>43954.333333333336</v>
      </c>
      <c r="B6" s="82"/>
      <c r="C6" s="83"/>
      <c r="D6" s="84"/>
    </row>
    <row r="7" spans="1:4" x14ac:dyDescent="0.3">
      <c r="A7" s="85">
        <v>43955.333333333336</v>
      </c>
      <c r="B7" s="82"/>
      <c r="C7" s="83"/>
      <c r="D7" s="84"/>
    </row>
    <row r="8" spans="1:4" x14ac:dyDescent="0.3">
      <c r="A8" s="85">
        <v>43956.333333333336</v>
      </c>
      <c r="B8" s="82"/>
      <c r="C8" s="83"/>
      <c r="D8" s="84"/>
    </row>
    <row r="9" spans="1:4" x14ac:dyDescent="0.3">
      <c r="A9" s="85">
        <v>43957.333333333336</v>
      </c>
      <c r="B9" s="82"/>
      <c r="C9" s="83"/>
      <c r="D9" s="84"/>
    </row>
    <row r="10" spans="1:4" x14ac:dyDescent="0.3">
      <c r="A10" s="85">
        <v>43958.333333333336</v>
      </c>
      <c r="B10" s="82"/>
      <c r="C10" s="83"/>
      <c r="D10" s="84"/>
    </row>
    <row r="11" spans="1:4" x14ac:dyDescent="0.3">
      <c r="A11" s="85">
        <v>43959.333333333336</v>
      </c>
      <c r="B11" s="82"/>
      <c r="C11" s="83"/>
      <c r="D11" s="84"/>
    </row>
    <row r="12" spans="1:4" x14ac:dyDescent="0.3">
      <c r="A12" s="85">
        <v>43960.333333333336</v>
      </c>
      <c r="B12" s="82"/>
      <c r="C12" s="83"/>
      <c r="D12" s="84"/>
    </row>
    <row r="13" spans="1:4" x14ac:dyDescent="0.3">
      <c r="A13" s="85">
        <v>43961.333333333336</v>
      </c>
      <c r="B13" s="82"/>
      <c r="C13" s="83"/>
      <c r="D13" s="84"/>
    </row>
    <row r="14" spans="1:4" x14ac:dyDescent="0.3">
      <c r="A14" s="85">
        <v>43962.333333333336</v>
      </c>
      <c r="B14" s="82"/>
      <c r="C14" s="83"/>
      <c r="D14" s="84"/>
    </row>
    <row r="15" spans="1:4" x14ac:dyDescent="0.3">
      <c r="A15" s="85">
        <v>43963.333333333336</v>
      </c>
      <c r="B15" s="82"/>
      <c r="C15" s="83"/>
      <c r="D15" s="84"/>
    </row>
    <row r="16" spans="1:4" x14ac:dyDescent="0.3">
      <c r="A16" s="85">
        <v>43964.333333333336</v>
      </c>
      <c r="B16" s="82"/>
      <c r="C16" s="83"/>
      <c r="D16" s="84"/>
    </row>
    <row r="17" spans="1:4" x14ac:dyDescent="0.3">
      <c r="A17" s="85">
        <v>43965.333333333336</v>
      </c>
      <c r="B17" s="82"/>
      <c r="C17" s="83"/>
      <c r="D17" s="84"/>
    </row>
    <row r="18" spans="1:4" x14ac:dyDescent="0.3">
      <c r="A18" s="85">
        <v>43966.333333333336</v>
      </c>
      <c r="B18" s="82"/>
      <c r="C18" s="83"/>
      <c r="D18" s="84"/>
    </row>
    <row r="19" spans="1:4" x14ac:dyDescent="0.3">
      <c r="A19" s="85">
        <v>43967.333333333336</v>
      </c>
      <c r="B19" s="82"/>
      <c r="C19" s="83"/>
      <c r="D19" s="84"/>
    </row>
    <row r="20" spans="1:4" x14ac:dyDescent="0.3">
      <c r="A20" s="85">
        <v>43968.333333333336</v>
      </c>
      <c r="B20" s="82"/>
      <c r="C20" s="83"/>
      <c r="D20" s="84"/>
    </row>
    <row r="21" spans="1:4" x14ac:dyDescent="0.3">
      <c r="A21" s="85">
        <v>43969.333333333336</v>
      </c>
      <c r="B21" s="82"/>
      <c r="C21" s="83"/>
      <c r="D21" s="84"/>
    </row>
    <row r="22" spans="1:4" x14ac:dyDescent="0.3">
      <c r="A22" s="85">
        <v>43970.333333333336</v>
      </c>
      <c r="B22" s="82"/>
      <c r="C22" s="83"/>
      <c r="D22" s="84"/>
    </row>
    <row r="23" spans="1:4" x14ac:dyDescent="0.3">
      <c r="A23" s="85">
        <v>43971.333333333336</v>
      </c>
      <c r="B23" s="82"/>
      <c r="C23" s="83"/>
      <c r="D23" s="84"/>
    </row>
    <row r="24" spans="1:4" x14ac:dyDescent="0.3">
      <c r="A24" s="85">
        <v>43972.333333333336</v>
      </c>
      <c r="B24" s="82"/>
      <c r="C24" s="83"/>
      <c r="D24" s="84"/>
    </row>
    <row r="25" spans="1:4" x14ac:dyDescent="0.3">
      <c r="A25" s="85">
        <v>43973.333333333336</v>
      </c>
      <c r="B25" s="82"/>
      <c r="C25" s="83"/>
      <c r="D25" s="84"/>
    </row>
    <row r="26" spans="1:4" x14ac:dyDescent="0.3">
      <c r="A26" s="85">
        <v>43974.333333333336</v>
      </c>
      <c r="B26" s="82"/>
      <c r="C26" s="83"/>
      <c r="D26" s="84"/>
    </row>
    <row r="27" spans="1:4" x14ac:dyDescent="0.3">
      <c r="A27" s="85">
        <v>43975.333333333336</v>
      </c>
      <c r="B27" s="82"/>
      <c r="C27" s="83"/>
      <c r="D27" s="84"/>
    </row>
    <row r="28" spans="1:4" x14ac:dyDescent="0.3">
      <c r="A28" s="85">
        <v>43976.333333333336</v>
      </c>
      <c r="B28" s="82"/>
      <c r="C28" s="83"/>
      <c r="D28" s="84"/>
    </row>
    <row r="29" spans="1:4" x14ac:dyDescent="0.3">
      <c r="A29" s="85">
        <v>43977.333333333336</v>
      </c>
      <c r="B29" s="82"/>
      <c r="C29" s="83"/>
      <c r="D29" s="84"/>
    </row>
    <row r="30" spans="1:4" x14ac:dyDescent="0.3">
      <c r="A30" s="85">
        <v>43978.333333333336</v>
      </c>
      <c r="B30" s="82"/>
      <c r="C30" s="83"/>
      <c r="D30" s="84"/>
    </row>
    <row r="31" spans="1:4" x14ac:dyDescent="0.3">
      <c r="A31" s="85">
        <v>43979.333333333336</v>
      </c>
      <c r="B31" s="82"/>
      <c r="C31" s="83"/>
      <c r="D31" s="84"/>
    </row>
    <row r="32" spans="1:4" x14ac:dyDescent="0.3">
      <c r="A32" s="85">
        <v>43980.333333333336</v>
      </c>
      <c r="B32" s="82"/>
      <c r="C32" s="83"/>
      <c r="D32" s="84"/>
    </row>
    <row r="33" spans="1:4" x14ac:dyDescent="0.3">
      <c r="A33" s="85">
        <v>43981.333333333336</v>
      </c>
      <c r="B33" s="82"/>
      <c r="C33" s="83"/>
      <c r="D33" s="84"/>
    </row>
    <row r="34" spans="1:4" x14ac:dyDescent="0.3">
      <c r="A34" s="85">
        <v>43982.333333333336</v>
      </c>
      <c r="B34" s="82"/>
      <c r="C34" s="83"/>
      <c r="D34" s="84"/>
    </row>
    <row r="35" spans="1:4" x14ac:dyDescent="0.3">
      <c r="A35" s="85">
        <v>43983.333333333336</v>
      </c>
      <c r="B35" s="82"/>
      <c r="C35" s="83"/>
      <c r="D35" s="84"/>
    </row>
    <row r="36" spans="1:4" x14ac:dyDescent="0.3">
      <c r="A36" s="85">
        <v>43984.333333333336</v>
      </c>
      <c r="B36" s="82"/>
      <c r="C36" s="83"/>
      <c r="D36" s="84"/>
    </row>
    <row r="37" spans="1:4" x14ac:dyDescent="0.3">
      <c r="A37" s="85">
        <v>43985.333333333336</v>
      </c>
      <c r="B37" s="82"/>
      <c r="C37" s="83"/>
      <c r="D37" s="84"/>
    </row>
    <row r="38" spans="1:4" x14ac:dyDescent="0.3">
      <c r="A38" s="85">
        <v>43986.333333333336</v>
      </c>
      <c r="B38" s="82"/>
      <c r="C38" s="83"/>
      <c r="D38" s="84"/>
    </row>
    <row r="39" spans="1:4" x14ac:dyDescent="0.3">
      <c r="A39" s="85">
        <v>43987.333333333336</v>
      </c>
      <c r="B39" s="82"/>
      <c r="C39" s="83"/>
      <c r="D39" s="84"/>
    </row>
    <row r="40" spans="1:4" x14ac:dyDescent="0.3">
      <c r="A40" s="85">
        <v>43988.333333333336</v>
      </c>
      <c r="B40" s="82"/>
      <c r="C40" s="83"/>
      <c r="D40" s="84"/>
    </row>
    <row r="41" spans="1:4" x14ac:dyDescent="0.3">
      <c r="A41" s="85">
        <v>43989.333333333336</v>
      </c>
      <c r="B41" s="82"/>
      <c r="C41" s="83"/>
      <c r="D41" s="84"/>
    </row>
    <row r="42" spans="1:4" x14ac:dyDescent="0.3">
      <c r="A42" s="85">
        <v>43990.333333333336</v>
      </c>
      <c r="B42" s="82"/>
      <c r="C42" s="83"/>
      <c r="D42" s="84"/>
    </row>
    <row r="43" spans="1:4" x14ac:dyDescent="0.3">
      <c r="A43" s="85">
        <v>43991.333333333336</v>
      </c>
      <c r="B43" s="82"/>
      <c r="C43" s="83"/>
      <c r="D43" s="84"/>
    </row>
    <row r="44" spans="1:4" x14ac:dyDescent="0.3">
      <c r="A44" s="85">
        <v>43992.333333333336</v>
      </c>
      <c r="B44" s="82"/>
      <c r="C44" s="83"/>
      <c r="D44" s="84"/>
    </row>
    <row r="45" spans="1:4" x14ac:dyDescent="0.3">
      <c r="A45" s="85">
        <v>43993.333333333336</v>
      </c>
      <c r="B45" s="82"/>
      <c r="C45" s="83"/>
      <c r="D45" s="84"/>
    </row>
    <row r="46" spans="1:4" x14ac:dyDescent="0.3">
      <c r="A46" s="85">
        <v>43994.333333333336</v>
      </c>
      <c r="B46" s="82"/>
      <c r="C46" s="83"/>
      <c r="D46" s="84"/>
    </row>
    <row r="47" spans="1:4" x14ac:dyDescent="0.3">
      <c r="A47" s="86">
        <v>43997.333333333336</v>
      </c>
      <c r="B47" s="87"/>
      <c r="C47" s="88"/>
      <c r="D47" s="89"/>
    </row>
    <row r="48" spans="1:4" x14ac:dyDescent="0.3">
      <c r="A48" s="86">
        <v>43998.333333333336</v>
      </c>
      <c r="B48" s="87"/>
      <c r="C48" s="88"/>
      <c r="D48" s="89"/>
    </row>
    <row r="49" spans="1:4" x14ac:dyDescent="0.3">
      <c r="A49" s="86">
        <v>43999.333333333336</v>
      </c>
      <c r="B49" s="87"/>
      <c r="C49" s="88"/>
      <c r="D49" s="89"/>
    </row>
    <row r="50" spans="1:4" x14ac:dyDescent="0.3">
      <c r="A50" s="86">
        <v>44000</v>
      </c>
      <c r="B50" s="87"/>
      <c r="C50" s="88"/>
      <c r="D50" s="89"/>
    </row>
    <row r="51" spans="1:4" x14ac:dyDescent="0.3">
      <c r="A51" s="86">
        <v>44001</v>
      </c>
      <c r="B51" s="87"/>
      <c r="C51" s="88"/>
      <c r="D51" s="89"/>
    </row>
    <row r="52" spans="1:4" x14ac:dyDescent="0.3">
      <c r="A52" s="86">
        <v>44004</v>
      </c>
      <c r="B52" s="87"/>
      <c r="C52" s="88"/>
      <c r="D52" s="89"/>
    </row>
    <row r="53" spans="1:4" x14ac:dyDescent="0.3">
      <c r="A53" s="86">
        <v>44005</v>
      </c>
      <c r="B53" s="87"/>
      <c r="C53" s="88"/>
      <c r="D53" s="89"/>
    </row>
    <row r="54" spans="1:4" x14ac:dyDescent="0.3">
      <c r="A54" s="86">
        <v>44006</v>
      </c>
      <c r="B54" s="87"/>
      <c r="C54" s="88"/>
      <c r="D54" s="89"/>
    </row>
    <row r="55" spans="1:4" x14ac:dyDescent="0.3">
      <c r="A55" s="86">
        <v>44007</v>
      </c>
      <c r="B55" s="87"/>
      <c r="C55" s="88"/>
      <c r="D55" s="89"/>
    </row>
    <row r="56" spans="1:4" x14ac:dyDescent="0.3">
      <c r="A56" s="86">
        <v>44008</v>
      </c>
      <c r="B56" s="87"/>
      <c r="C56" s="88"/>
      <c r="D56" s="89"/>
    </row>
    <row r="57" spans="1:4" x14ac:dyDescent="0.3">
      <c r="A57" s="86">
        <v>44011</v>
      </c>
      <c r="B57" s="87"/>
      <c r="C57" s="88"/>
      <c r="D57" s="89"/>
    </row>
    <row r="58" spans="1:4" x14ac:dyDescent="0.3">
      <c r="A58" s="86">
        <v>44012</v>
      </c>
      <c r="B58" s="87"/>
      <c r="C58" s="88"/>
      <c r="D58" s="89"/>
    </row>
    <row r="59" spans="1:4" x14ac:dyDescent="0.3">
      <c r="A59" s="86">
        <v>44013</v>
      </c>
      <c r="B59" s="87"/>
      <c r="C59" s="88"/>
      <c r="D59" s="89"/>
    </row>
    <row r="60" spans="1:4" x14ac:dyDescent="0.3">
      <c r="A60" s="86">
        <v>44014</v>
      </c>
      <c r="B60" s="87"/>
      <c r="C60" s="88"/>
      <c r="D60" s="89"/>
    </row>
    <row r="61" spans="1:4" x14ac:dyDescent="0.3">
      <c r="A61" s="86">
        <v>44015</v>
      </c>
      <c r="B61" s="87"/>
      <c r="C61" s="88"/>
      <c r="D61" s="89"/>
    </row>
    <row r="62" spans="1:4" x14ac:dyDescent="0.3">
      <c r="A62" s="86">
        <v>44018</v>
      </c>
      <c r="B62" s="87"/>
      <c r="C62" s="88"/>
      <c r="D62" s="89"/>
    </row>
    <row r="63" spans="1:4" x14ac:dyDescent="0.3">
      <c r="A63" s="86">
        <v>44019</v>
      </c>
      <c r="B63" s="87"/>
      <c r="C63" s="88"/>
      <c r="D63" s="89"/>
    </row>
    <row r="64" spans="1:4" x14ac:dyDescent="0.3">
      <c r="A64" s="86">
        <v>44020</v>
      </c>
      <c r="B64" s="87"/>
      <c r="C64" s="88"/>
      <c r="D64" s="89"/>
    </row>
    <row r="65" spans="1:4" x14ac:dyDescent="0.3">
      <c r="A65" s="86">
        <v>44021</v>
      </c>
      <c r="B65" s="87"/>
      <c r="C65" s="88"/>
      <c r="D65" s="89"/>
    </row>
    <row r="66" spans="1:4" x14ac:dyDescent="0.3">
      <c r="A66" s="86">
        <v>44022</v>
      </c>
      <c r="B66" s="87"/>
      <c r="C66" s="88"/>
      <c r="D66" s="89"/>
    </row>
    <row r="67" spans="1:4" x14ac:dyDescent="0.3">
      <c r="A67" s="86">
        <v>44025</v>
      </c>
      <c r="B67" s="87">
        <v>223</v>
      </c>
      <c r="C67" s="88">
        <v>223</v>
      </c>
      <c r="D67" s="89">
        <v>223</v>
      </c>
    </row>
    <row r="68" spans="1:4" x14ac:dyDescent="0.3">
      <c r="A68" s="86">
        <v>44026</v>
      </c>
      <c r="B68" s="87">
        <v>91</v>
      </c>
      <c r="C68" s="88">
        <v>314</v>
      </c>
      <c r="D68" s="89">
        <f>SUM(D67,B68)</f>
        <v>314</v>
      </c>
    </row>
    <row r="69" spans="1:4" x14ac:dyDescent="0.3">
      <c r="A69" s="86">
        <v>44027</v>
      </c>
      <c r="B69" s="87">
        <v>43</v>
      </c>
      <c r="C69" s="88">
        <v>357</v>
      </c>
      <c r="D69" s="89">
        <f t="shared" ref="D69:D132" si="0">SUM(D68,B69)</f>
        <v>357</v>
      </c>
    </row>
    <row r="70" spans="1:4" x14ac:dyDescent="0.3">
      <c r="A70" s="86">
        <v>44028</v>
      </c>
      <c r="B70" s="87">
        <v>104</v>
      </c>
      <c r="C70" s="88">
        <v>461</v>
      </c>
      <c r="D70" s="89">
        <f t="shared" si="0"/>
        <v>461</v>
      </c>
    </row>
    <row r="71" spans="1:4" x14ac:dyDescent="0.3">
      <c r="A71" s="86">
        <v>44029</v>
      </c>
      <c r="B71" s="87">
        <v>82</v>
      </c>
      <c r="C71" s="88">
        <v>543</v>
      </c>
      <c r="D71" s="89">
        <f t="shared" si="0"/>
        <v>543</v>
      </c>
    </row>
    <row r="72" spans="1:4" x14ac:dyDescent="0.3">
      <c r="A72" s="86">
        <v>44032</v>
      </c>
      <c r="B72" s="87">
        <v>434</v>
      </c>
      <c r="C72" s="88">
        <v>977</v>
      </c>
      <c r="D72" s="89">
        <f t="shared" si="0"/>
        <v>977</v>
      </c>
    </row>
    <row r="73" spans="1:4" x14ac:dyDescent="0.3">
      <c r="A73" s="86">
        <v>44033</v>
      </c>
      <c r="B73" s="87">
        <v>96</v>
      </c>
      <c r="C73" s="88">
        <v>1073</v>
      </c>
      <c r="D73" s="89">
        <f t="shared" si="0"/>
        <v>1073</v>
      </c>
    </row>
    <row r="74" spans="1:4" x14ac:dyDescent="0.3">
      <c r="A74" s="86">
        <v>44034</v>
      </c>
      <c r="B74" s="87">
        <v>76</v>
      </c>
      <c r="C74" s="88">
        <v>1149</v>
      </c>
      <c r="D74" s="89">
        <f t="shared" si="0"/>
        <v>1149</v>
      </c>
    </row>
    <row r="75" spans="1:4" x14ac:dyDescent="0.3">
      <c r="A75" s="86">
        <v>44035</v>
      </c>
      <c r="B75" s="87">
        <v>184</v>
      </c>
      <c r="C75" s="88">
        <v>1292</v>
      </c>
      <c r="D75" s="89">
        <f t="shared" si="0"/>
        <v>1333</v>
      </c>
    </row>
    <row r="76" spans="1:4" x14ac:dyDescent="0.3">
      <c r="A76" s="86">
        <v>44036</v>
      </c>
      <c r="B76" s="87">
        <v>316</v>
      </c>
      <c r="C76" s="88">
        <v>1626</v>
      </c>
      <c r="D76" s="89">
        <f t="shared" si="0"/>
        <v>1649</v>
      </c>
    </row>
    <row r="77" spans="1:4" x14ac:dyDescent="0.3">
      <c r="A77" s="86">
        <v>44039</v>
      </c>
      <c r="B77" s="87">
        <v>721</v>
      </c>
      <c r="C77" s="88">
        <v>2130</v>
      </c>
      <c r="D77" s="89">
        <f t="shared" si="0"/>
        <v>2370</v>
      </c>
    </row>
    <row r="78" spans="1:4" x14ac:dyDescent="0.3">
      <c r="A78" s="86">
        <v>44040</v>
      </c>
      <c r="B78" s="87">
        <v>258</v>
      </c>
      <c r="C78" s="88">
        <v>2513</v>
      </c>
      <c r="D78" s="89">
        <f t="shared" si="0"/>
        <v>2628</v>
      </c>
    </row>
    <row r="79" spans="1:4" x14ac:dyDescent="0.3">
      <c r="A79" s="86">
        <v>44041</v>
      </c>
      <c r="B79" s="87">
        <v>212</v>
      </c>
      <c r="C79" s="88">
        <v>1907</v>
      </c>
      <c r="D79" s="89">
        <f t="shared" si="0"/>
        <v>2840</v>
      </c>
    </row>
    <row r="80" spans="1:4" x14ac:dyDescent="0.3">
      <c r="A80" s="86">
        <v>44042</v>
      </c>
      <c r="B80" s="87">
        <v>287</v>
      </c>
      <c r="C80" s="88">
        <v>2064</v>
      </c>
      <c r="D80" s="89">
        <f t="shared" si="0"/>
        <v>3127</v>
      </c>
    </row>
    <row r="81" spans="1:4" x14ac:dyDescent="0.3">
      <c r="A81" s="86">
        <v>44043</v>
      </c>
      <c r="B81" s="87">
        <v>263</v>
      </c>
      <c r="C81" s="88">
        <v>2224</v>
      </c>
      <c r="D81" s="89">
        <f t="shared" si="0"/>
        <v>3390</v>
      </c>
    </row>
    <row r="82" spans="1:4" x14ac:dyDescent="0.3">
      <c r="A82" s="86">
        <v>44044</v>
      </c>
      <c r="B82" s="87"/>
      <c r="C82" s="88"/>
      <c r="D82" s="89">
        <f t="shared" si="0"/>
        <v>3390</v>
      </c>
    </row>
    <row r="83" spans="1:4" x14ac:dyDescent="0.3">
      <c r="A83" s="86">
        <v>44045</v>
      </c>
      <c r="B83" s="87"/>
      <c r="C83" s="88"/>
      <c r="D83" s="89">
        <f t="shared" si="0"/>
        <v>3390</v>
      </c>
    </row>
    <row r="84" spans="1:4" x14ac:dyDescent="0.3">
      <c r="A84" s="86">
        <v>44046</v>
      </c>
      <c r="B84" s="87">
        <v>592</v>
      </c>
      <c r="C84" s="88">
        <v>2096</v>
      </c>
      <c r="D84" s="89">
        <f t="shared" si="0"/>
        <v>3982</v>
      </c>
    </row>
    <row r="85" spans="1:4" x14ac:dyDescent="0.3">
      <c r="A85" s="86">
        <v>44047</v>
      </c>
      <c r="B85" s="87">
        <v>167</v>
      </c>
      <c r="C85" s="88">
        <v>2045</v>
      </c>
      <c r="D85" s="89">
        <f t="shared" si="0"/>
        <v>4149</v>
      </c>
    </row>
    <row r="86" spans="1:4" x14ac:dyDescent="0.3">
      <c r="A86" s="86">
        <v>44048</v>
      </c>
      <c r="B86" s="87">
        <v>89</v>
      </c>
      <c r="C86" s="88">
        <v>1833</v>
      </c>
      <c r="D86" s="89">
        <f t="shared" si="0"/>
        <v>4238</v>
      </c>
    </row>
    <row r="87" spans="1:4" x14ac:dyDescent="0.3">
      <c r="A87" s="86">
        <v>44049</v>
      </c>
      <c r="B87" s="87">
        <v>105</v>
      </c>
      <c r="C87" s="88">
        <v>1740</v>
      </c>
      <c r="D87" s="89">
        <f t="shared" si="0"/>
        <v>4343</v>
      </c>
    </row>
    <row r="88" spans="1:4" x14ac:dyDescent="0.3">
      <c r="A88" s="86">
        <v>44050</v>
      </c>
      <c r="B88" s="87">
        <v>106</v>
      </c>
      <c r="C88" s="88">
        <v>1687</v>
      </c>
      <c r="D88" s="89">
        <f t="shared" si="0"/>
        <v>4449</v>
      </c>
    </row>
    <row r="89" spans="1:4" x14ac:dyDescent="0.3">
      <c r="A89" s="86">
        <v>44051</v>
      </c>
      <c r="B89" s="87"/>
      <c r="C89" s="88"/>
      <c r="D89" s="89">
        <f t="shared" si="0"/>
        <v>4449</v>
      </c>
    </row>
    <row r="90" spans="1:4" x14ac:dyDescent="0.3">
      <c r="A90" s="86">
        <v>44052</v>
      </c>
      <c r="B90" s="87"/>
      <c r="C90" s="88"/>
      <c r="D90" s="89">
        <f t="shared" si="0"/>
        <v>4449</v>
      </c>
    </row>
    <row r="91" spans="1:4" x14ac:dyDescent="0.3">
      <c r="A91" s="86">
        <v>44053</v>
      </c>
      <c r="B91" s="87">
        <v>445</v>
      </c>
      <c r="C91" s="88">
        <v>1517</v>
      </c>
      <c r="D91" s="89">
        <f t="shared" si="0"/>
        <v>4894</v>
      </c>
    </row>
    <row r="92" spans="1:4" x14ac:dyDescent="0.3">
      <c r="A92" s="86">
        <v>44054</v>
      </c>
      <c r="B92" s="87">
        <v>118</v>
      </c>
      <c r="C92" s="88">
        <v>1377</v>
      </c>
      <c r="D92" s="89">
        <f t="shared" si="0"/>
        <v>5012</v>
      </c>
    </row>
    <row r="93" spans="1:4" x14ac:dyDescent="0.3">
      <c r="A93" s="86">
        <v>44055</v>
      </c>
      <c r="B93" s="87">
        <v>31</v>
      </c>
      <c r="C93" s="88">
        <v>1219</v>
      </c>
      <c r="D93" s="89">
        <f t="shared" si="0"/>
        <v>5043</v>
      </c>
    </row>
    <row r="94" spans="1:4" x14ac:dyDescent="0.3">
      <c r="A94" s="86">
        <v>44056</v>
      </c>
      <c r="B94" s="87">
        <v>90</v>
      </c>
      <c r="C94" s="88">
        <v>1123</v>
      </c>
      <c r="D94" s="89">
        <f t="shared" si="0"/>
        <v>5133</v>
      </c>
    </row>
    <row r="95" spans="1:4" x14ac:dyDescent="0.3">
      <c r="A95" s="86">
        <v>44057</v>
      </c>
      <c r="B95" s="87">
        <v>105</v>
      </c>
      <c r="C95" s="88">
        <v>1112</v>
      </c>
      <c r="D95" s="89">
        <f t="shared" si="0"/>
        <v>5238</v>
      </c>
    </row>
    <row r="96" spans="1:4" x14ac:dyDescent="0.3">
      <c r="A96" s="86">
        <v>44058</v>
      </c>
      <c r="B96" s="87"/>
      <c r="C96" s="88"/>
      <c r="D96" s="89">
        <f t="shared" si="0"/>
        <v>5238</v>
      </c>
    </row>
    <row r="97" spans="1:4" x14ac:dyDescent="0.3">
      <c r="A97" s="86">
        <v>44059</v>
      </c>
      <c r="B97" s="87"/>
      <c r="C97" s="88"/>
      <c r="D97" s="89">
        <f t="shared" si="0"/>
        <v>5238</v>
      </c>
    </row>
    <row r="98" spans="1:4" x14ac:dyDescent="0.3">
      <c r="A98" s="86">
        <v>44060</v>
      </c>
      <c r="B98" s="87">
        <v>368</v>
      </c>
      <c r="C98" s="88">
        <v>1285</v>
      </c>
      <c r="D98" s="89">
        <f t="shared" si="0"/>
        <v>5606</v>
      </c>
    </row>
    <row r="99" spans="1:4" x14ac:dyDescent="0.3">
      <c r="A99" s="86">
        <v>44061</v>
      </c>
      <c r="B99" s="87">
        <v>118</v>
      </c>
      <c r="C99" s="88">
        <v>1305</v>
      </c>
      <c r="D99" s="89">
        <f t="shared" si="0"/>
        <v>5724</v>
      </c>
    </row>
    <row r="100" spans="1:4" x14ac:dyDescent="0.3">
      <c r="A100" s="86">
        <v>44062</v>
      </c>
      <c r="B100" s="87">
        <v>77</v>
      </c>
      <c r="C100" s="88">
        <v>1203</v>
      </c>
      <c r="D100" s="89">
        <f t="shared" si="0"/>
        <v>5801</v>
      </c>
    </row>
    <row r="101" spans="1:4" x14ac:dyDescent="0.3">
      <c r="A101" s="86">
        <v>44063</v>
      </c>
      <c r="B101" s="87">
        <v>50</v>
      </c>
      <c r="C101" s="88">
        <v>1041</v>
      </c>
      <c r="D101" s="89">
        <f t="shared" si="0"/>
        <v>5851</v>
      </c>
    </row>
    <row r="102" spans="1:4" x14ac:dyDescent="0.3">
      <c r="A102" s="86">
        <v>44064</v>
      </c>
      <c r="B102" s="87">
        <v>91</v>
      </c>
      <c r="C102" s="88">
        <v>1063</v>
      </c>
      <c r="D102" s="89">
        <f t="shared" si="0"/>
        <v>5942</v>
      </c>
    </row>
    <row r="103" spans="1:4" x14ac:dyDescent="0.3">
      <c r="A103" s="86">
        <v>44065</v>
      </c>
      <c r="B103" s="87"/>
      <c r="C103" s="88"/>
      <c r="D103" s="89">
        <f t="shared" si="0"/>
        <v>5942</v>
      </c>
    </row>
    <row r="104" spans="1:4" x14ac:dyDescent="0.3">
      <c r="A104" s="86">
        <v>44066</v>
      </c>
      <c r="B104" s="87"/>
      <c r="C104" s="88"/>
      <c r="D104" s="89">
        <f t="shared" si="0"/>
        <v>5942</v>
      </c>
    </row>
    <row r="105" spans="1:4" x14ac:dyDescent="0.3">
      <c r="A105" s="86">
        <v>44067</v>
      </c>
      <c r="B105" s="87">
        <v>309</v>
      </c>
      <c r="C105" s="88">
        <v>1152</v>
      </c>
      <c r="D105" s="89">
        <f t="shared" si="0"/>
        <v>6251</v>
      </c>
    </row>
    <row r="106" spans="1:4" x14ac:dyDescent="0.3">
      <c r="A106" s="86">
        <v>44068</v>
      </c>
      <c r="B106" s="87">
        <v>70</v>
      </c>
      <c r="C106" s="88">
        <v>1103</v>
      </c>
      <c r="D106" s="89">
        <f t="shared" si="0"/>
        <v>6321</v>
      </c>
    </row>
    <row r="107" spans="1:4" x14ac:dyDescent="0.3">
      <c r="A107" s="86">
        <v>44069</v>
      </c>
      <c r="B107" s="87">
        <v>52</v>
      </c>
      <c r="C107" s="88">
        <v>990</v>
      </c>
      <c r="D107" s="89">
        <f t="shared" si="0"/>
        <v>6373</v>
      </c>
    </row>
    <row r="108" spans="1:4" x14ac:dyDescent="0.3">
      <c r="A108" s="86">
        <v>44070</v>
      </c>
      <c r="B108" s="87">
        <v>50</v>
      </c>
      <c r="C108" s="88">
        <v>898</v>
      </c>
      <c r="D108" s="89">
        <f t="shared" si="0"/>
        <v>6423</v>
      </c>
    </row>
    <row r="109" spans="1:4" x14ac:dyDescent="0.3">
      <c r="A109" s="86">
        <v>44071</v>
      </c>
      <c r="B109" s="87">
        <v>78</v>
      </c>
      <c r="C109" s="88">
        <v>927</v>
      </c>
      <c r="D109" s="89">
        <f t="shared" si="0"/>
        <v>6501</v>
      </c>
    </row>
    <row r="110" spans="1:4" x14ac:dyDescent="0.3">
      <c r="A110" s="86">
        <v>44072</v>
      </c>
      <c r="B110" s="87"/>
      <c r="C110" s="88"/>
      <c r="D110" s="89">
        <f t="shared" si="0"/>
        <v>6501</v>
      </c>
    </row>
    <row r="111" spans="1:4" x14ac:dyDescent="0.3">
      <c r="A111" s="86">
        <v>44073</v>
      </c>
      <c r="B111" s="87"/>
      <c r="C111" s="88"/>
      <c r="D111" s="89">
        <f t="shared" si="0"/>
        <v>6501</v>
      </c>
    </row>
    <row r="112" spans="1:4" x14ac:dyDescent="0.3">
      <c r="A112" s="86">
        <v>44074</v>
      </c>
      <c r="B112" s="87">
        <v>228</v>
      </c>
      <c r="C112" s="88">
        <v>903</v>
      </c>
      <c r="D112" s="89">
        <f t="shared" si="0"/>
        <v>6729</v>
      </c>
    </row>
    <row r="113" spans="1:4" x14ac:dyDescent="0.3">
      <c r="A113" s="86">
        <v>44075</v>
      </c>
      <c r="B113" s="87">
        <v>54</v>
      </c>
      <c r="C113" s="88">
        <v>863</v>
      </c>
      <c r="D113" s="89">
        <f t="shared" si="0"/>
        <v>6783</v>
      </c>
    </row>
    <row r="114" spans="1:4" x14ac:dyDescent="0.3">
      <c r="A114" s="86">
        <v>44076</v>
      </c>
      <c r="B114" s="87">
        <v>50</v>
      </c>
      <c r="C114" s="88">
        <v>806</v>
      </c>
      <c r="D114" s="89">
        <f t="shared" si="0"/>
        <v>6833</v>
      </c>
    </row>
    <row r="115" spans="1:4" x14ac:dyDescent="0.3">
      <c r="A115" s="86">
        <v>44077</v>
      </c>
      <c r="B115" s="87">
        <v>52</v>
      </c>
      <c r="C115" s="88">
        <v>700</v>
      </c>
      <c r="D115" s="89">
        <f t="shared" si="0"/>
        <v>6885</v>
      </c>
    </row>
    <row r="116" spans="1:4" x14ac:dyDescent="0.3">
      <c r="A116" s="86">
        <v>44078</v>
      </c>
      <c r="B116" s="88">
        <v>48</v>
      </c>
      <c r="C116" s="88">
        <v>681</v>
      </c>
      <c r="D116" s="89">
        <f t="shared" si="0"/>
        <v>6933</v>
      </c>
    </row>
    <row r="117" spans="1:4" x14ac:dyDescent="0.3">
      <c r="A117" s="86">
        <v>44079</v>
      </c>
      <c r="B117" s="88"/>
      <c r="C117" s="88"/>
      <c r="D117" s="89">
        <f t="shared" si="0"/>
        <v>6933</v>
      </c>
    </row>
    <row r="118" spans="1:4" x14ac:dyDescent="0.3">
      <c r="A118" s="86">
        <v>44080</v>
      </c>
      <c r="B118" s="88"/>
      <c r="C118" s="88"/>
      <c r="D118" s="89">
        <f t="shared" si="0"/>
        <v>6933</v>
      </c>
    </row>
    <row r="119" spans="1:4" x14ac:dyDescent="0.3">
      <c r="A119" s="86">
        <v>44081</v>
      </c>
      <c r="B119" s="88">
        <v>169</v>
      </c>
      <c r="C119" s="88">
        <v>702</v>
      </c>
      <c r="D119" s="89">
        <f t="shared" si="0"/>
        <v>7102</v>
      </c>
    </row>
    <row r="120" spans="1:4" x14ac:dyDescent="0.3">
      <c r="A120" s="86">
        <v>44082</v>
      </c>
      <c r="B120" s="88">
        <v>55</v>
      </c>
      <c r="C120" s="88">
        <v>699</v>
      </c>
      <c r="D120" s="89">
        <f t="shared" si="0"/>
        <v>7157</v>
      </c>
    </row>
    <row r="121" spans="1:4" x14ac:dyDescent="0.3">
      <c r="A121" s="86">
        <v>44083</v>
      </c>
      <c r="B121" s="88">
        <v>53</v>
      </c>
      <c r="C121" s="88">
        <v>642</v>
      </c>
      <c r="D121" s="89">
        <f t="shared" si="0"/>
        <v>7210</v>
      </c>
    </row>
    <row r="122" spans="1:4" x14ac:dyDescent="0.3">
      <c r="A122" s="86">
        <v>44084</v>
      </c>
      <c r="B122" s="88">
        <v>36</v>
      </c>
      <c r="C122" s="88">
        <v>632</v>
      </c>
      <c r="D122" s="89">
        <f t="shared" si="0"/>
        <v>7246</v>
      </c>
    </row>
    <row r="123" spans="1:4" x14ac:dyDescent="0.3">
      <c r="A123" s="86">
        <v>44085</v>
      </c>
      <c r="B123" s="88">
        <v>53</v>
      </c>
      <c r="C123" s="88">
        <v>637</v>
      </c>
      <c r="D123" s="89">
        <f t="shared" si="0"/>
        <v>7299</v>
      </c>
    </row>
    <row r="124" spans="1:4" x14ac:dyDescent="0.3">
      <c r="A124" s="86">
        <v>44086</v>
      </c>
      <c r="B124" s="88"/>
      <c r="C124" s="88"/>
      <c r="D124" s="89">
        <f t="shared" si="0"/>
        <v>7299</v>
      </c>
    </row>
    <row r="125" spans="1:4" x14ac:dyDescent="0.3">
      <c r="A125" s="86">
        <v>44087</v>
      </c>
      <c r="B125" s="88"/>
      <c r="C125" s="88"/>
      <c r="D125" s="89">
        <f t="shared" si="0"/>
        <v>7299</v>
      </c>
    </row>
    <row r="126" spans="1:4" x14ac:dyDescent="0.3">
      <c r="A126" s="86">
        <v>44088</v>
      </c>
      <c r="B126" s="88">
        <v>251</v>
      </c>
      <c r="C126" s="88">
        <v>759</v>
      </c>
      <c r="D126" s="89">
        <f t="shared" si="0"/>
        <v>7550</v>
      </c>
    </row>
    <row r="127" spans="1:4" x14ac:dyDescent="0.3">
      <c r="A127" s="86">
        <v>44089</v>
      </c>
      <c r="B127" s="88">
        <v>66</v>
      </c>
      <c r="C127" s="88">
        <v>768</v>
      </c>
      <c r="D127" s="89">
        <f t="shared" si="0"/>
        <v>7616</v>
      </c>
    </row>
    <row r="128" spans="1:4" x14ac:dyDescent="0.3">
      <c r="A128" s="86">
        <v>44090</v>
      </c>
      <c r="B128" s="88">
        <v>63</v>
      </c>
      <c r="C128" s="88">
        <v>775</v>
      </c>
      <c r="D128" s="89">
        <f t="shared" si="0"/>
        <v>7679</v>
      </c>
    </row>
    <row r="129" spans="1:4" x14ac:dyDescent="0.3">
      <c r="A129" s="86">
        <v>44091</v>
      </c>
      <c r="B129" s="88">
        <v>62</v>
      </c>
      <c r="C129" s="88">
        <v>751</v>
      </c>
      <c r="D129" s="89">
        <f t="shared" si="0"/>
        <v>7741</v>
      </c>
    </row>
    <row r="130" spans="1:4" x14ac:dyDescent="0.3">
      <c r="A130" s="86">
        <v>44092</v>
      </c>
      <c r="B130" s="88">
        <v>83</v>
      </c>
      <c r="C130" s="88">
        <v>799</v>
      </c>
      <c r="D130" s="89">
        <f t="shared" si="0"/>
        <v>7824</v>
      </c>
    </row>
    <row r="131" spans="1:4" x14ac:dyDescent="0.3">
      <c r="A131" s="86">
        <v>44093</v>
      </c>
      <c r="B131" s="88"/>
      <c r="C131" s="88"/>
      <c r="D131" s="89">
        <f t="shared" si="0"/>
        <v>7824</v>
      </c>
    </row>
    <row r="132" spans="1:4" x14ac:dyDescent="0.3">
      <c r="A132" s="86">
        <v>44094</v>
      </c>
      <c r="B132" s="88"/>
      <c r="C132" s="88"/>
      <c r="D132" s="89">
        <f t="shared" si="0"/>
        <v>7824</v>
      </c>
    </row>
    <row r="133" spans="1:4" x14ac:dyDescent="0.3">
      <c r="A133" s="86">
        <v>44095</v>
      </c>
      <c r="B133" s="88">
        <v>398</v>
      </c>
      <c r="C133" s="88">
        <v>1100</v>
      </c>
      <c r="D133" s="89">
        <f t="shared" ref="D133:D158" si="1">SUM(D132,B133)</f>
        <v>8222</v>
      </c>
    </row>
    <row r="134" spans="1:4" x14ac:dyDescent="0.3">
      <c r="A134" s="86">
        <v>44096</v>
      </c>
      <c r="B134" s="88">
        <v>58</v>
      </c>
      <c r="C134" s="88">
        <v>1128</v>
      </c>
      <c r="D134" s="89">
        <f t="shared" si="1"/>
        <v>8280</v>
      </c>
    </row>
    <row r="135" spans="1:4" x14ac:dyDescent="0.3">
      <c r="A135" s="86">
        <v>44097</v>
      </c>
      <c r="B135" s="88">
        <v>53</v>
      </c>
      <c r="C135" s="88">
        <v>1112</v>
      </c>
      <c r="D135" s="89">
        <f t="shared" si="1"/>
        <v>8333</v>
      </c>
    </row>
    <row r="136" spans="1:4" x14ac:dyDescent="0.3">
      <c r="A136" s="86">
        <v>44098</v>
      </c>
      <c r="B136" s="90">
        <v>62</v>
      </c>
      <c r="C136" s="88">
        <v>1102</v>
      </c>
      <c r="D136" s="89">
        <f t="shared" si="1"/>
        <v>8395</v>
      </c>
    </row>
    <row r="137" spans="1:4" x14ac:dyDescent="0.3">
      <c r="A137" s="86">
        <v>44099</v>
      </c>
      <c r="B137" s="90">
        <v>78</v>
      </c>
      <c r="C137" s="90">
        <v>1146</v>
      </c>
      <c r="D137" s="89">
        <f t="shared" si="1"/>
        <v>8473</v>
      </c>
    </row>
    <row r="138" spans="1:4" x14ac:dyDescent="0.3">
      <c r="A138" s="86">
        <v>44100</v>
      </c>
      <c r="B138" s="90"/>
      <c r="C138" s="90"/>
      <c r="D138" s="89">
        <f t="shared" si="1"/>
        <v>8473</v>
      </c>
    </row>
    <row r="139" spans="1:4" x14ac:dyDescent="0.3">
      <c r="A139" s="86">
        <v>44101</v>
      </c>
      <c r="B139" s="90"/>
      <c r="C139" s="90"/>
      <c r="D139" s="89">
        <f t="shared" si="1"/>
        <v>8473</v>
      </c>
    </row>
    <row r="140" spans="1:4" x14ac:dyDescent="0.3">
      <c r="A140" s="86">
        <v>44102</v>
      </c>
      <c r="B140" s="90">
        <v>322</v>
      </c>
      <c r="C140" s="90">
        <v>1340</v>
      </c>
      <c r="D140" s="89">
        <f t="shared" si="1"/>
        <v>8795</v>
      </c>
    </row>
    <row r="141" spans="1:4" x14ac:dyDescent="0.3">
      <c r="A141" s="86">
        <v>44103</v>
      </c>
      <c r="B141" s="90">
        <v>127</v>
      </c>
      <c r="C141" s="90">
        <v>1340</v>
      </c>
      <c r="D141" s="89">
        <f t="shared" si="1"/>
        <v>8922</v>
      </c>
    </row>
    <row r="142" spans="1:4" x14ac:dyDescent="0.3">
      <c r="A142" s="86">
        <v>44104</v>
      </c>
      <c r="B142" s="90">
        <v>79</v>
      </c>
      <c r="C142" s="90">
        <v>1400</v>
      </c>
      <c r="D142" s="89">
        <f t="shared" si="1"/>
        <v>9001</v>
      </c>
    </row>
    <row r="143" spans="1:4" x14ac:dyDescent="0.3">
      <c r="A143" s="86">
        <v>44105</v>
      </c>
      <c r="B143" s="90">
        <v>124</v>
      </c>
      <c r="C143" s="90">
        <v>1405</v>
      </c>
      <c r="D143" s="89">
        <f t="shared" si="1"/>
        <v>9125</v>
      </c>
    </row>
    <row r="144" spans="1:4" x14ac:dyDescent="0.3">
      <c r="A144" s="86">
        <v>44106</v>
      </c>
      <c r="B144" s="90">
        <v>136</v>
      </c>
      <c r="C144" s="90">
        <v>1508</v>
      </c>
      <c r="D144" s="89">
        <f t="shared" si="1"/>
        <v>9261</v>
      </c>
    </row>
    <row r="145" spans="1:4" x14ac:dyDescent="0.3">
      <c r="A145" s="86">
        <v>44107</v>
      </c>
      <c r="B145" s="90"/>
      <c r="C145" s="90"/>
      <c r="D145" s="89">
        <f t="shared" si="1"/>
        <v>9261</v>
      </c>
    </row>
    <row r="146" spans="1:4" x14ac:dyDescent="0.3">
      <c r="A146" s="86">
        <v>44108</v>
      </c>
      <c r="B146" s="90"/>
      <c r="C146" s="90"/>
      <c r="D146" s="89">
        <f t="shared" si="1"/>
        <v>9261</v>
      </c>
    </row>
    <row r="147" spans="1:4" x14ac:dyDescent="0.3">
      <c r="A147" s="86">
        <v>44109</v>
      </c>
      <c r="B147" s="90">
        <v>601</v>
      </c>
      <c r="C147" s="90">
        <v>1864</v>
      </c>
      <c r="D147" s="89">
        <f t="shared" si="1"/>
        <v>9862</v>
      </c>
    </row>
    <row r="148" spans="1:4" x14ac:dyDescent="0.3">
      <c r="A148" s="86">
        <v>44110</v>
      </c>
      <c r="B148" s="90">
        <v>112</v>
      </c>
      <c r="C148" s="90">
        <v>1902</v>
      </c>
      <c r="D148" s="89">
        <f t="shared" si="1"/>
        <v>9974</v>
      </c>
    </row>
    <row r="149" spans="1:4" x14ac:dyDescent="0.3">
      <c r="A149" s="86">
        <v>44111</v>
      </c>
      <c r="B149" s="90">
        <v>91</v>
      </c>
      <c r="C149" s="90">
        <v>1848</v>
      </c>
      <c r="D149" s="89">
        <f t="shared" si="1"/>
        <v>10065</v>
      </c>
    </row>
    <row r="150" spans="1:4" x14ac:dyDescent="0.3">
      <c r="A150" s="86">
        <v>44112</v>
      </c>
      <c r="B150" s="90">
        <v>123</v>
      </c>
      <c r="C150" s="90">
        <v>1817</v>
      </c>
      <c r="D150" s="89">
        <f t="shared" si="1"/>
        <v>10188</v>
      </c>
    </row>
    <row r="151" spans="1:4" x14ac:dyDescent="0.3">
      <c r="A151" s="86">
        <v>44113</v>
      </c>
      <c r="B151" s="90">
        <v>55</v>
      </c>
      <c r="C151" s="90">
        <v>1845</v>
      </c>
      <c r="D151" s="89">
        <f t="shared" si="1"/>
        <v>10243</v>
      </c>
    </row>
    <row r="152" spans="1:4" x14ac:dyDescent="0.3">
      <c r="A152" s="86">
        <v>44114</v>
      </c>
      <c r="B152" s="90"/>
      <c r="C152" s="90"/>
      <c r="D152" s="89">
        <f t="shared" si="1"/>
        <v>10243</v>
      </c>
    </row>
    <row r="153" spans="1:4" x14ac:dyDescent="0.3">
      <c r="A153" s="86">
        <v>44115</v>
      </c>
      <c r="B153" s="90"/>
      <c r="C153" s="90"/>
      <c r="D153" s="89">
        <f t="shared" si="1"/>
        <v>10243</v>
      </c>
    </row>
    <row r="154" spans="1:4" x14ac:dyDescent="0.3">
      <c r="A154" s="86">
        <v>44116</v>
      </c>
      <c r="B154" s="90">
        <v>591</v>
      </c>
      <c r="C154" s="90">
        <v>2025</v>
      </c>
      <c r="D154" s="89">
        <f t="shared" si="1"/>
        <v>10834</v>
      </c>
    </row>
    <row r="155" spans="1:4" x14ac:dyDescent="0.3">
      <c r="A155" s="86">
        <v>44117</v>
      </c>
      <c r="B155" s="90">
        <v>169</v>
      </c>
      <c r="C155" s="90">
        <v>2037</v>
      </c>
      <c r="D155" s="89">
        <f t="shared" si="1"/>
        <v>11003</v>
      </c>
    </row>
    <row r="156" spans="1:4" x14ac:dyDescent="0.3">
      <c r="A156" s="86">
        <v>44118</v>
      </c>
      <c r="B156" s="90">
        <v>144</v>
      </c>
      <c r="C156" s="90">
        <v>1975</v>
      </c>
      <c r="D156" s="89">
        <f t="shared" si="1"/>
        <v>11147</v>
      </c>
    </row>
    <row r="157" spans="1:4" x14ac:dyDescent="0.3">
      <c r="A157" s="86">
        <v>44119</v>
      </c>
      <c r="B157" s="90">
        <v>94</v>
      </c>
      <c r="C157" s="90">
        <v>1820</v>
      </c>
      <c r="D157" s="89">
        <f t="shared" si="1"/>
        <v>11241</v>
      </c>
    </row>
    <row r="158" spans="1:4" x14ac:dyDescent="0.3">
      <c r="A158" s="86">
        <v>44120</v>
      </c>
      <c r="B158" s="90">
        <v>107</v>
      </c>
      <c r="C158" s="90">
        <v>1828</v>
      </c>
      <c r="D158" s="89">
        <f t="shared" si="1"/>
        <v>11348</v>
      </c>
    </row>
    <row r="159" spans="1:4" x14ac:dyDescent="0.3">
      <c r="A159" s="86">
        <v>44121</v>
      </c>
      <c r="B159" s="90"/>
      <c r="C159" s="90"/>
      <c r="D159" s="89">
        <f t="shared" ref="D159:D160" si="2">SUM(D158,B159)</f>
        <v>11348</v>
      </c>
    </row>
    <row r="160" spans="1:4" x14ac:dyDescent="0.3">
      <c r="A160" s="86">
        <v>44122</v>
      </c>
      <c r="B160" s="90"/>
      <c r="C160" s="90"/>
      <c r="D160" s="89">
        <f t="shared" si="2"/>
        <v>11348</v>
      </c>
    </row>
    <row r="161" spans="1:4" x14ac:dyDescent="0.3">
      <c r="A161" s="86">
        <v>44123</v>
      </c>
      <c r="B161" s="90">
        <v>403</v>
      </c>
      <c r="C161" s="91">
        <v>1891</v>
      </c>
      <c r="D161" s="89">
        <f t="shared" ref="D161:D189" si="3">SUM(D160,B161)</f>
        <v>11751</v>
      </c>
    </row>
    <row r="162" spans="1:4" x14ac:dyDescent="0.3">
      <c r="A162" s="86">
        <v>44124</v>
      </c>
      <c r="B162" s="90">
        <v>73</v>
      </c>
      <c r="C162" s="91">
        <v>1766</v>
      </c>
      <c r="D162" s="89">
        <f t="shared" si="3"/>
        <v>11824</v>
      </c>
    </row>
    <row r="163" spans="1:4" x14ac:dyDescent="0.3">
      <c r="A163" s="86">
        <v>44125</v>
      </c>
      <c r="B163" s="90">
        <v>87</v>
      </c>
      <c r="C163" s="90">
        <v>1547</v>
      </c>
      <c r="D163" s="89">
        <f t="shared" si="3"/>
        <v>11911</v>
      </c>
    </row>
    <row r="164" spans="1:4" x14ac:dyDescent="0.3">
      <c r="A164" s="86">
        <v>44126</v>
      </c>
      <c r="B164" s="92">
        <v>52</v>
      </c>
      <c r="C164" s="92">
        <v>1481</v>
      </c>
      <c r="D164" s="89">
        <f t="shared" si="3"/>
        <v>11963</v>
      </c>
    </row>
    <row r="165" spans="1:4" x14ac:dyDescent="0.3">
      <c r="A165" s="86">
        <v>44127</v>
      </c>
      <c r="B165" s="92">
        <v>77</v>
      </c>
      <c r="C165" s="92">
        <v>1429</v>
      </c>
      <c r="D165" s="89">
        <f t="shared" si="3"/>
        <v>12040</v>
      </c>
    </row>
    <row r="166" spans="1:4" x14ac:dyDescent="0.3">
      <c r="A166" s="86">
        <v>44128</v>
      </c>
      <c r="B166" s="92"/>
      <c r="C166" s="92"/>
      <c r="D166" s="89">
        <f t="shared" si="3"/>
        <v>12040</v>
      </c>
    </row>
    <row r="167" spans="1:4" x14ac:dyDescent="0.3">
      <c r="A167" s="86">
        <v>44129</v>
      </c>
      <c r="B167" s="92"/>
      <c r="C167" s="92"/>
      <c r="D167" s="89">
        <f t="shared" si="3"/>
        <v>12040</v>
      </c>
    </row>
    <row r="168" spans="1:4" x14ac:dyDescent="0.3">
      <c r="A168" s="86">
        <v>44130</v>
      </c>
      <c r="B168" s="92">
        <v>361</v>
      </c>
      <c r="C168" s="92">
        <v>1671</v>
      </c>
      <c r="D168" s="89">
        <f t="shared" si="3"/>
        <v>12401</v>
      </c>
    </row>
    <row r="169" spans="1:4" x14ac:dyDescent="0.3">
      <c r="A169" s="86">
        <v>44131</v>
      </c>
      <c r="B169" s="92">
        <v>81</v>
      </c>
      <c r="C169" s="92">
        <v>1308</v>
      </c>
      <c r="D169" s="89">
        <f t="shared" si="3"/>
        <v>12482</v>
      </c>
    </row>
    <row r="170" spans="1:4" x14ac:dyDescent="0.3">
      <c r="A170" s="86">
        <v>44132</v>
      </c>
      <c r="B170" s="92">
        <v>46</v>
      </c>
      <c r="C170" s="92">
        <v>1276</v>
      </c>
      <c r="D170" s="89">
        <f t="shared" si="3"/>
        <v>12528</v>
      </c>
    </row>
    <row r="171" spans="1:4" x14ac:dyDescent="0.3">
      <c r="A171" s="86">
        <v>44133</v>
      </c>
      <c r="B171" s="92">
        <v>28</v>
      </c>
      <c r="C171" s="92">
        <v>1168</v>
      </c>
      <c r="D171" s="89">
        <f t="shared" si="3"/>
        <v>12556</v>
      </c>
    </row>
    <row r="172" spans="1:4" x14ac:dyDescent="0.3">
      <c r="A172" s="86">
        <v>44134</v>
      </c>
      <c r="B172" s="92">
        <v>8</v>
      </c>
      <c r="C172" s="92">
        <v>1124</v>
      </c>
      <c r="D172" s="89">
        <f t="shared" si="3"/>
        <v>12564</v>
      </c>
    </row>
    <row r="173" spans="1:4" x14ac:dyDescent="0.3">
      <c r="A173" s="86">
        <v>44135</v>
      </c>
      <c r="B173" s="92"/>
      <c r="C173" s="92"/>
      <c r="D173" s="89">
        <f t="shared" si="3"/>
        <v>12564</v>
      </c>
    </row>
    <row r="174" spans="1:4" x14ac:dyDescent="0.3">
      <c r="A174" s="86">
        <v>44136</v>
      </c>
      <c r="B174" s="92"/>
      <c r="C174" s="92"/>
      <c r="D174" s="89">
        <f t="shared" si="3"/>
        <v>12564</v>
      </c>
    </row>
    <row r="175" spans="1:4" x14ac:dyDescent="0.3">
      <c r="A175" s="86">
        <v>44137</v>
      </c>
      <c r="B175" s="92">
        <v>15</v>
      </c>
      <c r="C175" s="92" t="s">
        <v>161</v>
      </c>
      <c r="D175" s="89">
        <f t="shared" si="3"/>
        <v>12579</v>
      </c>
    </row>
    <row r="176" spans="1:4" x14ac:dyDescent="0.3">
      <c r="A176" s="86">
        <v>44138</v>
      </c>
      <c r="B176" s="92">
        <v>3</v>
      </c>
      <c r="C176" s="92" t="s">
        <v>161</v>
      </c>
      <c r="D176" s="89">
        <f t="shared" si="3"/>
        <v>12582</v>
      </c>
    </row>
    <row r="177" spans="1:4" x14ac:dyDescent="0.3">
      <c r="A177" s="86">
        <v>44139</v>
      </c>
      <c r="B177" s="92">
        <v>1</v>
      </c>
      <c r="C177" s="92" t="s">
        <v>161</v>
      </c>
      <c r="D177" s="89">
        <f t="shared" si="3"/>
        <v>12583</v>
      </c>
    </row>
    <row r="178" spans="1:4" x14ac:dyDescent="0.3">
      <c r="A178" s="86">
        <v>44140</v>
      </c>
      <c r="B178" s="92">
        <v>0</v>
      </c>
      <c r="C178" s="92" t="s">
        <v>161</v>
      </c>
      <c r="D178" s="89">
        <f t="shared" si="3"/>
        <v>12583</v>
      </c>
    </row>
    <row r="179" spans="1:4" x14ac:dyDescent="0.3">
      <c r="A179" s="86">
        <v>44141</v>
      </c>
      <c r="B179" s="92">
        <v>2</v>
      </c>
      <c r="C179" s="92" t="s">
        <v>161</v>
      </c>
      <c r="D179" s="89">
        <f t="shared" si="3"/>
        <v>12585</v>
      </c>
    </row>
    <row r="180" spans="1:4" x14ac:dyDescent="0.3">
      <c r="A180" s="86">
        <v>44142</v>
      </c>
      <c r="B180" s="92"/>
      <c r="C180" s="92"/>
      <c r="D180" s="89">
        <f t="shared" si="3"/>
        <v>12585</v>
      </c>
    </row>
    <row r="181" spans="1:4" x14ac:dyDescent="0.3">
      <c r="A181" s="86">
        <v>44143</v>
      </c>
      <c r="B181" s="92"/>
      <c r="C181" s="92"/>
      <c r="D181" s="89">
        <f t="shared" si="3"/>
        <v>12585</v>
      </c>
    </row>
    <row r="182" spans="1:4" x14ac:dyDescent="0.3">
      <c r="A182" s="86">
        <v>44144</v>
      </c>
      <c r="B182" s="92">
        <v>8</v>
      </c>
      <c r="C182" s="92" t="s">
        <v>161</v>
      </c>
      <c r="D182" s="89">
        <f t="shared" si="3"/>
        <v>12593</v>
      </c>
    </row>
    <row r="183" spans="1:4" x14ac:dyDescent="0.3">
      <c r="A183" s="86">
        <v>44145</v>
      </c>
      <c r="B183" s="92">
        <v>0</v>
      </c>
      <c r="C183" s="92" t="s">
        <v>161</v>
      </c>
      <c r="D183" s="89">
        <f t="shared" si="3"/>
        <v>12593</v>
      </c>
    </row>
    <row r="184" spans="1:4" x14ac:dyDescent="0.3">
      <c r="A184" s="86">
        <v>44146</v>
      </c>
      <c r="B184" s="132">
        <v>1</v>
      </c>
      <c r="C184" s="92" t="s">
        <v>161</v>
      </c>
      <c r="D184" s="89">
        <f t="shared" si="3"/>
        <v>12594</v>
      </c>
    </row>
    <row r="185" spans="1:4" x14ac:dyDescent="0.3">
      <c r="A185" s="86">
        <v>44147</v>
      </c>
      <c r="B185" s="92">
        <v>0</v>
      </c>
      <c r="C185" s="92" t="s">
        <v>161</v>
      </c>
      <c r="D185" s="89">
        <f t="shared" si="3"/>
        <v>12594</v>
      </c>
    </row>
    <row r="186" spans="1:4" x14ac:dyDescent="0.3">
      <c r="A186" s="86">
        <v>44148</v>
      </c>
      <c r="B186" s="92">
        <v>0</v>
      </c>
      <c r="C186" s="92" t="s">
        <v>161</v>
      </c>
      <c r="D186" s="89">
        <f t="shared" si="3"/>
        <v>12594</v>
      </c>
    </row>
    <row r="187" spans="1:4" x14ac:dyDescent="0.3">
      <c r="A187" s="86">
        <v>44149</v>
      </c>
      <c r="B187" s="92"/>
      <c r="C187" s="92"/>
      <c r="D187" s="89">
        <f t="shared" si="3"/>
        <v>12594</v>
      </c>
    </row>
    <row r="188" spans="1:4" x14ac:dyDescent="0.3">
      <c r="A188" s="86">
        <v>44150</v>
      </c>
      <c r="B188" s="92"/>
      <c r="C188" s="92"/>
      <c r="D188" s="89">
        <f t="shared" si="3"/>
        <v>12594</v>
      </c>
    </row>
    <row r="189" spans="1:4" x14ac:dyDescent="0.3">
      <c r="A189" s="86">
        <v>44151</v>
      </c>
      <c r="B189" s="92">
        <v>6</v>
      </c>
      <c r="C189" s="92" t="s">
        <v>161</v>
      </c>
      <c r="D189" s="89">
        <f t="shared" si="3"/>
        <v>12600</v>
      </c>
    </row>
    <row r="190" spans="1:4" x14ac:dyDescent="0.3">
      <c r="A190" s="86">
        <v>44152</v>
      </c>
      <c r="B190" s="92">
        <v>0</v>
      </c>
      <c r="C190" s="92" t="s">
        <v>161</v>
      </c>
      <c r="D190" s="89">
        <f>SUM(D189,B190)</f>
        <v>12600</v>
      </c>
    </row>
    <row r="191" spans="1:4" x14ac:dyDescent="0.3">
      <c r="A191" s="86">
        <v>44153</v>
      </c>
      <c r="B191" s="92">
        <v>6</v>
      </c>
      <c r="C191" s="92" t="s">
        <v>161</v>
      </c>
      <c r="D191" s="89">
        <f>SUM(D190,B191)</f>
        <v>12606</v>
      </c>
    </row>
    <row r="192" spans="1:4" x14ac:dyDescent="0.3">
      <c r="A192" s="86">
        <v>44154</v>
      </c>
      <c r="B192" s="92">
        <v>1</v>
      </c>
      <c r="C192" s="92" t="s">
        <v>161</v>
      </c>
      <c r="D192" s="89">
        <f>SUM(D191,B192)</f>
        <v>12607</v>
      </c>
    </row>
    <row r="193" spans="1:4" x14ac:dyDescent="0.3">
      <c r="A193" s="86">
        <v>44155</v>
      </c>
      <c r="B193" s="92">
        <v>0</v>
      </c>
      <c r="C193" s="92">
        <v>22</v>
      </c>
      <c r="D193" s="89">
        <f>SUM(D192,B193)</f>
        <v>12607</v>
      </c>
    </row>
    <row r="194" spans="1:4" x14ac:dyDescent="0.3">
      <c r="A194" s="86">
        <v>44156</v>
      </c>
      <c r="B194" s="92"/>
      <c r="C194" s="92"/>
      <c r="D194" s="89">
        <f t="shared" ref="D194:D202" si="4">SUM(D193,B194)</f>
        <v>12607</v>
      </c>
    </row>
    <row r="195" spans="1:4" x14ac:dyDescent="0.3">
      <c r="A195" s="86">
        <v>44157</v>
      </c>
      <c r="B195" s="92"/>
      <c r="C195" s="92"/>
      <c r="D195" s="89">
        <f t="shared" si="4"/>
        <v>12607</v>
      </c>
    </row>
    <row r="196" spans="1:4" x14ac:dyDescent="0.3">
      <c r="A196" s="86">
        <v>44158</v>
      </c>
      <c r="B196" s="92">
        <v>6</v>
      </c>
      <c r="C196" s="92">
        <v>23</v>
      </c>
      <c r="D196" s="89">
        <f t="shared" si="4"/>
        <v>12613</v>
      </c>
    </row>
    <row r="197" spans="1:4" x14ac:dyDescent="0.3">
      <c r="A197" s="86">
        <v>44159</v>
      </c>
      <c r="B197" s="92">
        <v>0</v>
      </c>
      <c r="C197" s="92">
        <v>23</v>
      </c>
      <c r="D197" s="89">
        <f t="shared" si="4"/>
        <v>12613</v>
      </c>
    </row>
    <row r="198" spans="1:4" x14ac:dyDescent="0.3">
      <c r="A198" s="86">
        <v>44160</v>
      </c>
      <c r="B198" s="92">
        <v>1</v>
      </c>
      <c r="C198" s="92">
        <v>23</v>
      </c>
      <c r="D198" s="89">
        <f t="shared" si="4"/>
        <v>12614</v>
      </c>
    </row>
    <row r="199" spans="1:4" x14ac:dyDescent="0.3">
      <c r="A199" s="86">
        <v>44161</v>
      </c>
      <c r="B199" s="92">
        <v>0</v>
      </c>
      <c r="C199" s="92">
        <v>20</v>
      </c>
      <c r="D199" s="89">
        <f t="shared" si="4"/>
        <v>12614</v>
      </c>
    </row>
    <row r="200" spans="1:4" x14ac:dyDescent="0.3">
      <c r="A200" s="86">
        <v>44162</v>
      </c>
      <c r="B200" s="92">
        <v>0</v>
      </c>
      <c r="C200" s="92">
        <v>14</v>
      </c>
      <c r="D200" s="89">
        <f t="shared" si="4"/>
        <v>12614</v>
      </c>
    </row>
    <row r="201" spans="1:4" x14ac:dyDescent="0.3">
      <c r="A201" s="86">
        <v>44163</v>
      </c>
      <c r="B201" s="92"/>
      <c r="C201" s="92"/>
      <c r="D201" s="89">
        <f t="shared" si="4"/>
        <v>12614</v>
      </c>
    </row>
    <row r="202" spans="1:4" x14ac:dyDescent="0.3">
      <c r="A202" s="86">
        <v>44164</v>
      </c>
      <c r="B202" s="92"/>
      <c r="C202" s="92"/>
      <c r="D202" s="89">
        <f t="shared" si="4"/>
        <v>12614</v>
      </c>
    </row>
    <row r="203" spans="1:4" x14ac:dyDescent="0.3">
      <c r="A203" s="86">
        <v>44165</v>
      </c>
      <c r="B203" s="92">
        <v>5</v>
      </c>
      <c r="C203" s="92">
        <v>14</v>
      </c>
      <c r="D203" s="89">
        <f>SUM(D202,B203)</f>
        <v>12619</v>
      </c>
    </row>
    <row r="204" spans="1:4" x14ac:dyDescent="0.3">
      <c r="A204" s="86">
        <v>44166</v>
      </c>
      <c r="B204" s="92">
        <v>0</v>
      </c>
      <c r="C204" s="92">
        <v>12</v>
      </c>
      <c r="D204" s="89">
        <f>SUM(D203,B204)</f>
        <v>12619</v>
      </c>
    </row>
    <row r="205" spans="1:4" x14ac:dyDescent="0.3">
      <c r="A205" s="86">
        <v>44167</v>
      </c>
      <c r="B205" s="92">
        <v>5</v>
      </c>
      <c r="C205" s="92">
        <v>15</v>
      </c>
      <c r="D205" s="89">
        <f>SUM(D204,B205)</f>
        <v>12624</v>
      </c>
    </row>
    <row r="206" spans="1:4" x14ac:dyDescent="0.3">
      <c r="A206" s="86">
        <v>44168</v>
      </c>
      <c r="B206" s="92">
        <v>0</v>
      </c>
      <c r="C206" s="92">
        <v>7</v>
      </c>
      <c r="D206" s="89">
        <f>SUM(D205,B206)</f>
        <v>12624</v>
      </c>
    </row>
    <row r="207" spans="1:4" x14ac:dyDescent="0.3">
      <c r="A207" s="86">
        <v>44169</v>
      </c>
      <c r="B207" s="132">
        <v>0</v>
      </c>
      <c r="C207" s="132">
        <v>11</v>
      </c>
      <c r="D207" s="158">
        <f>SUM(D206,B207)</f>
        <v>12624</v>
      </c>
    </row>
    <row r="208" spans="1:4" x14ac:dyDescent="0.3">
      <c r="A208" s="86">
        <v>44170</v>
      </c>
      <c r="B208" s="92"/>
      <c r="C208" s="92"/>
      <c r="D208" s="89">
        <f t="shared" ref="D208:D245" si="5">SUM(D207,B208)</f>
        <v>12624</v>
      </c>
    </row>
    <row r="209" spans="1:4" x14ac:dyDescent="0.3">
      <c r="A209" s="86">
        <v>44171</v>
      </c>
      <c r="B209" s="92"/>
      <c r="C209" s="92"/>
      <c r="D209" s="89">
        <f t="shared" si="5"/>
        <v>12624</v>
      </c>
    </row>
    <row r="210" spans="1:4" x14ac:dyDescent="0.3">
      <c r="A210" s="86">
        <v>44172</v>
      </c>
      <c r="B210" s="92">
        <v>9</v>
      </c>
      <c r="C210" s="92">
        <v>19</v>
      </c>
      <c r="D210" s="89">
        <f t="shared" si="5"/>
        <v>12633</v>
      </c>
    </row>
    <row r="211" spans="1:4" x14ac:dyDescent="0.3">
      <c r="A211" s="86">
        <v>44173</v>
      </c>
      <c r="B211" s="92">
        <v>1</v>
      </c>
      <c r="C211" s="92">
        <v>20</v>
      </c>
      <c r="D211" s="89">
        <f t="shared" si="5"/>
        <v>12634</v>
      </c>
    </row>
    <row r="212" spans="1:4" x14ac:dyDescent="0.3">
      <c r="A212" s="86">
        <v>44174</v>
      </c>
      <c r="B212" s="92">
        <v>0</v>
      </c>
      <c r="C212" s="92">
        <v>15</v>
      </c>
      <c r="D212" s="89">
        <f t="shared" si="5"/>
        <v>12634</v>
      </c>
    </row>
    <row r="213" spans="1:4" x14ac:dyDescent="0.3">
      <c r="A213" s="86">
        <v>44175</v>
      </c>
      <c r="B213" s="92">
        <v>0</v>
      </c>
      <c r="C213" s="92">
        <v>15</v>
      </c>
      <c r="D213" s="89">
        <f t="shared" si="5"/>
        <v>12634</v>
      </c>
    </row>
    <row r="214" spans="1:4" x14ac:dyDescent="0.3">
      <c r="A214" s="86">
        <v>44176</v>
      </c>
      <c r="B214" s="92">
        <v>2</v>
      </c>
      <c r="C214" s="92">
        <v>17</v>
      </c>
      <c r="D214" s="89">
        <f t="shared" si="5"/>
        <v>12636</v>
      </c>
    </row>
    <row r="215" spans="1:4" x14ac:dyDescent="0.3">
      <c r="A215" s="86">
        <v>44177</v>
      </c>
      <c r="B215" s="92"/>
      <c r="C215" s="92"/>
      <c r="D215" s="89">
        <f t="shared" si="5"/>
        <v>12636</v>
      </c>
    </row>
    <row r="216" spans="1:4" x14ac:dyDescent="0.3">
      <c r="A216" s="86">
        <v>44178</v>
      </c>
      <c r="B216" s="92"/>
      <c r="C216" s="92"/>
      <c r="D216" s="89">
        <f t="shared" si="5"/>
        <v>12636</v>
      </c>
    </row>
    <row r="217" spans="1:4" x14ac:dyDescent="0.3">
      <c r="A217" s="86">
        <v>44179</v>
      </c>
      <c r="B217" s="92">
        <v>11</v>
      </c>
      <c r="C217" s="92">
        <v>23</v>
      </c>
      <c r="D217" s="89">
        <f t="shared" si="5"/>
        <v>12647</v>
      </c>
    </row>
    <row r="218" spans="1:4" x14ac:dyDescent="0.3">
      <c r="A218" s="86">
        <v>44180</v>
      </c>
      <c r="B218" s="92">
        <v>6</v>
      </c>
      <c r="C218" s="92">
        <v>29</v>
      </c>
      <c r="D218" s="89">
        <f t="shared" si="5"/>
        <v>12653</v>
      </c>
    </row>
    <row r="219" spans="1:4" x14ac:dyDescent="0.3">
      <c r="A219" s="86">
        <v>44181</v>
      </c>
      <c r="B219" s="92">
        <v>7</v>
      </c>
      <c r="C219" s="92">
        <v>36</v>
      </c>
      <c r="D219" s="89">
        <f t="shared" si="5"/>
        <v>12660</v>
      </c>
    </row>
    <row r="220" spans="1:4" x14ac:dyDescent="0.3">
      <c r="A220" s="86">
        <v>44182</v>
      </c>
      <c r="B220" s="92">
        <v>36</v>
      </c>
      <c r="C220" s="92">
        <v>63</v>
      </c>
      <c r="D220" s="89">
        <f t="shared" si="5"/>
        <v>12696</v>
      </c>
    </row>
    <row r="221" spans="1:4" x14ac:dyDescent="0.3">
      <c r="A221" s="86">
        <v>44183</v>
      </c>
      <c r="B221" s="132">
        <v>16</v>
      </c>
      <c r="C221" s="132">
        <v>78</v>
      </c>
      <c r="D221" s="158">
        <f t="shared" si="5"/>
        <v>12712</v>
      </c>
    </row>
    <row r="222" spans="1:4" x14ac:dyDescent="0.3">
      <c r="A222" s="86">
        <v>44184</v>
      </c>
      <c r="B222" s="92"/>
      <c r="C222" s="92"/>
      <c r="D222" s="89">
        <f t="shared" si="5"/>
        <v>12712</v>
      </c>
    </row>
    <row r="223" spans="1:4" x14ac:dyDescent="0.3">
      <c r="A223" s="86">
        <v>44185</v>
      </c>
      <c r="B223" s="92"/>
      <c r="C223" s="92"/>
      <c r="D223" s="89">
        <f t="shared" si="5"/>
        <v>12712</v>
      </c>
    </row>
    <row r="224" spans="1:4" x14ac:dyDescent="0.3">
      <c r="A224" s="86">
        <v>44186</v>
      </c>
      <c r="B224" s="92">
        <v>31</v>
      </c>
      <c r="C224" s="92">
        <v>107</v>
      </c>
      <c r="D224" s="89">
        <f t="shared" si="5"/>
        <v>12743</v>
      </c>
    </row>
    <row r="225" spans="1:6" x14ac:dyDescent="0.3">
      <c r="A225" s="86">
        <v>44187</v>
      </c>
      <c r="B225" s="92">
        <v>98</v>
      </c>
      <c r="C225" s="92">
        <v>205</v>
      </c>
      <c r="D225" s="89">
        <f t="shared" si="5"/>
        <v>12841</v>
      </c>
      <c r="F225" s="166"/>
    </row>
    <row r="226" spans="1:6" x14ac:dyDescent="0.3">
      <c r="A226" s="86">
        <v>44188</v>
      </c>
      <c r="B226" s="92">
        <v>40</v>
      </c>
      <c r="C226" s="92">
        <v>245</v>
      </c>
      <c r="D226" s="89">
        <f t="shared" si="5"/>
        <v>12881</v>
      </c>
      <c r="F226" s="166"/>
    </row>
    <row r="227" spans="1:6" x14ac:dyDescent="0.3">
      <c r="A227" s="86">
        <v>44189</v>
      </c>
      <c r="B227" s="92">
        <v>27</v>
      </c>
      <c r="C227" s="92">
        <v>261</v>
      </c>
      <c r="D227" s="89">
        <f t="shared" si="5"/>
        <v>12908</v>
      </c>
    </row>
    <row r="228" spans="1:6" x14ac:dyDescent="0.3">
      <c r="A228" s="86">
        <v>44190</v>
      </c>
      <c r="B228" s="92">
        <v>16</v>
      </c>
      <c r="C228" s="92">
        <v>271</v>
      </c>
      <c r="D228" s="89">
        <f t="shared" si="5"/>
        <v>12924</v>
      </c>
    </row>
    <row r="229" spans="1:6" x14ac:dyDescent="0.3">
      <c r="A229" s="86">
        <v>44191</v>
      </c>
      <c r="B229" s="92"/>
      <c r="C229" s="92"/>
      <c r="D229" s="89">
        <f t="shared" si="5"/>
        <v>12924</v>
      </c>
    </row>
    <row r="230" spans="1:6" x14ac:dyDescent="0.3">
      <c r="A230" s="86">
        <v>44192</v>
      </c>
      <c r="B230" s="92"/>
      <c r="C230" s="92"/>
      <c r="D230" s="89">
        <f t="shared" si="5"/>
        <v>12924</v>
      </c>
    </row>
    <row r="231" spans="1:6" x14ac:dyDescent="0.3">
      <c r="A231" s="86">
        <v>44193</v>
      </c>
      <c r="B231" s="92">
        <v>71</v>
      </c>
      <c r="C231" s="92">
        <v>283</v>
      </c>
      <c r="D231" s="89">
        <f t="shared" si="5"/>
        <v>12995</v>
      </c>
    </row>
    <row r="232" spans="1:6" x14ac:dyDescent="0.3">
      <c r="A232" s="86">
        <v>44194</v>
      </c>
      <c r="B232" s="92">
        <v>18</v>
      </c>
      <c r="C232" s="92">
        <v>301</v>
      </c>
      <c r="D232" s="89">
        <f t="shared" si="5"/>
        <v>13013</v>
      </c>
    </row>
    <row r="233" spans="1:6" x14ac:dyDescent="0.3">
      <c r="A233" s="86">
        <v>44195</v>
      </c>
      <c r="B233" s="92">
        <v>35</v>
      </c>
      <c r="C233" s="92">
        <v>336</v>
      </c>
      <c r="D233" s="89">
        <f t="shared" si="5"/>
        <v>13048</v>
      </c>
    </row>
    <row r="234" spans="1:6" x14ac:dyDescent="0.3">
      <c r="A234" s="86">
        <v>44196</v>
      </c>
      <c r="B234" s="92">
        <v>21</v>
      </c>
      <c r="C234" s="92">
        <v>326</v>
      </c>
      <c r="D234" s="89">
        <f t="shared" si="5"/>
        <v>13069</v>
      </c>
    </row>
    <row r="235" spans="1:6" x14ac:dyDescent="0.3">
      <c r="A235" s="86">
        <v>44197</v>
      </c>
      <c r="B235" s="92">
        <v>32</v>
      </c>
      <c r="C235" s="92">
        <v>260</v>
      </c>
      <c r="D235" s="89">
        <f t="shared" si="5"/>
        <v>13101</v>
      </c>
    </row>
    <row r="236" spans="1:6" x14ac:dyDescent="0.3">
      <c r="A236" s="86">
        <v>44198</v>
      </c>
      <c r="B236" s="92"/>
      <c r="C236" s="92"/>
      <c r="D236" s="89">
        <f t="shared" si="5"/>
        <v>13101</v>
      </c>
    </row>
    <row r="237" spans="1:6" x14ac:dyDescent="0.3">
      <c r="A237" s="86">
        <v>44199</v>
      </c>
      <c r="B237" s="92"/>
      <c r="C237" s="92"/>
      <c r="D237" s="89">
        <f t="shared" si="5"/>
        <v>13101</v>
      </c>
    </row>
    <row r="238" spans="1:6" x14ac:dyDescent="0.3">
      <c r="A238" s="86">
        <v>44200</v>
      </c>
      <c r="B238" s="92">
        <v>200</v>
      </c>
      <c r="C238" s="92">
        <v>337</v>
      </c>
      <c r="D238" s="89">
        <f t="shared" si="5"/>
        <v>13301</v>
      </c>
    </row>
    <row r="239" spans="1:6" x14ac:dyDescent="0.3">
      <c r="A239" s="86">
        <v>44201</v>
      </c>
      <c r="B239" s="92">
        <v>49</v>
      </c>
      <c r="C239" s="92">
        <v>426</v>
      </c>
      <c r="D239" s="89">
        <f t="shared" si="5"/>
        <v>13350</v>
      </c>
    </row>
    <row r="240" spans="1:6" x14ac:dyDescent="0.3">
      <c r="A240" s="86">
        <v>44202</v>
      </c>
      <c r="B240" s="92">
        <v>21</v>
      </c>
      <c r="C240" s="92">
        <v>447</v>
      </c>
      <c r="D240" s="89">
        <f t="shared" si="5"/>
        <v>13371</v>
      </c>
    </row>
    <row r="241" spans="1:4" x14ac:dyDescent="0.3">
      <c r="A241" s="86">
        <v>44203</v>
      </c>
      <c r="B241" s="92">
        <v>17</v>
      </c>
      <c r="C241" s="92">
        <v>393</v>
      </c>
      <c r="D241" s="89">
        <f t="shared" si="5"/>
        <v>13388</v>
      </c>
    </row>
    <row r="242" spans="1:4" x14ac:dyDescent="0.3">
      <c r="A242" s="86">
        <v>44204</v>
      </c>
      <c r="B242" s="92">
        <v>44</v>
      </c>
      <c r="C242" s="92">
        <v>419</v>
      </c>
      <c r="D242" s="89">
        <f t="shared" si="5"/>
        <v>13432</v>
      </c>
    </row>
    <row r="243" spans="1:4" x14ac:dyDescent="0.3">
      <c r="A243" s="86">
        <v>44205</v>
      </c>
      <c r="B243" s="92"/>
      <c r="C243" s="92"/>
      <c r="D243" s="89">
        <f t="shared" si="5"/>
        <v>13432</v>
      </c>
    </row>
    <row r="244" spans="1:4" x14ac:dyDescent="0.3">
      <c r="A244" s="86">
        <v>44206</v>
      </c>
      <c r="B244" s="92"/>
      <c r="C244" s="92"/>
      <c r="D244" s="89">
        <f t="shared" si="5"/>
        <v>13432</v>
      </c>
    </row>
    <row r="245" spans="1:4" x14ac:dyDescent="0.3">
      <c r="A245" s="86">
        <v>44207</v>
      </c>
      <c r="B245" s="92">
        <v>163</v>
      </c>
      <c r="C245" s="92">
        <v>494</v>
      </c>
      <c r="D245" s="89">
        <f t="shared" si="5"/>
        <v>13595</v>
      </c>
    </row>
    <row r="246" spans="1:4" x14ac:dyDescent="0.3">
      <c r="A246" s="86">
        <v>44208</v>
      </c>
      <c r="B246" s="92"/>
      <c r="C246" s="92"/>
      <c r="D246" s="93"/>
    </row>
    <row r="247" spans="1:4" x14ac:dyDescent="0.3">
      <c r="A247" s="86">
        <v>44209</v>
      </c>
      <c r="B247" s="92"/>
      <c r="C247" s="92"/>
      <c r="D247" s="93"/>
    </row>
    <row r="248" spans="1:4" x14ac:dyDescent="0.3">
      <c r="A248" s="86">
        <v>44210</v>
      </c>
      <c r="B248" s="92"/>
      <c r="C248" s="92"/>
      <c r="D248" s="93"/>
    </row>
    <row r="249" spans="1:4" x14ac:dyDescent="0.3">
      <c r="A249" s="86">
        <v>44211</v>
      </c>
      <c r="B249" s="92"/>
      <c r="C249" s="92"/>
      <c r="D249" s="93"/>
    </row>
    <row r="250" spans="1:4" x14ac:dyDescent="0.3">
      <c r="A250" s="86">
        <v>44212</v>
      </c>
      <c r="B250" s="92"/>
      <c r="C250" s="92"/>
      <c r="D250" s="93"/>
    </row>
    <row r="251" spans="1:4" x14ac:dyDescent="0.3">
      <c r="A251" s="86">
        <v>44213</v>
      </c>
      <c r="B251" s="92"/>
      <c r="C251" s="92"/>
      <c r="D251" s="93"/>
    </row>
    <row r="252" spans="1:4" x14ac:dyDescent="0.3">
      <c r="A252" s="140"/>
      <c r="B252" s="92"/>
      <c r="C252" s="92"/>
      <c r="D252" s="93"/>
    </row>
    <row r="253" spans="1:4" ht="14.5" thickBot="1" x14ac:dyDescent="0.35">
      <c r="A253" s="94" t="s">
        <v>87</v>
      </c>
      <c r="B253" s="95"/>
      <c r="C253" s="95"/>
      <c r="D253" s="96">
        <f>MAX(D4:D252)</f>
        <v>13595</v>
      </c>
    </row>
    <row r="254" spans="1:4" ht="14.5" thickTop="1" x14ac:dyDescent="0.3">
      <c r="B254" s="42"/>
      <c r="C254" s="42"/>
      <c r="D254" s="42"/>
    </row>
    <row r="255" spans="1:4" x14ac:dyDescent="0.3">
      <c r="B255" s="42"/>
      <c r="C255" s="42"/>
      <c r="D255" s="42"/>
    </row>
    <row r="256" spans="1:4" x14ac:dyDescent="0.3">
      <c r="B256" s="42"/>
      <c r="C256" s="42"/>
      <c r="D256" s="42"/>
    </row>
    <row r="257" spans="2:4" x14ac:dyDescent="0.3">
      <c r="B257" s="42"/>
      <c r="C257" s="42"/>
      <c r="D257" s="42"/>
    </row>
    <row r="258" spans="2:4" x14ac:dyDescent="0.3">
      <c r="B258" s="42"/>
      <c r="C258" s="42"/>
      <c r="D258" s="42"/>
    </row>
    <row r="259" spans="2:4" x14ac:dyDescent="0.3">
      <c r="B259" s="42"/>
      <c r="C259" s="42"/>
      <c r="D259" s="42"/>
    </row>
    <row r="260" spans="2:4" x14ac:dyDescent="0.3">
      <c r="B260" s="42"/>
      <c r="C260" s="42"/>
      <c r="D260" s="42"/>
    </row>
    <row r="261" spans="2:4" x14ac:dyDescent="0.3">
      <c r="B261" s="42"/>
      <c r="C261" s="42"/>
      <c r="D261" s="42"/>
    </row>
    <row r="262" spans="2:4" x14ac:dyDescent="0.3">
      <c r="B262" s="42"/>
      <c r="C262" s="42"/>
      <c r="D262" s="42"/>
    </row>
    <row r="263" spans="2:4" x14ac:dyDescent="0.3">
      <c r="B263" s="42"/>
      <c r="C263" s="42"/>
      <c r="D263" s="42"/>
    </row>
    <row r="264" spans="2:4" x14ac:dyDescent="0.3">
      <c r="B264" s="42"/>
      <c r="C264" s="42"/>
      <c r="D264" s="42"/>
    </row>
    <row r="265" spans="2:4" x14ac:dyDescent="0.3">
      <c r="B265" s="42"/>
      <c r="C265" s="42"/>
      <c r="D265" s="42"/>
    </row>
    <row r="266" spans="2:4" x14ac:dyDescent="0.3">
      <c r="B266" s="42"/>
      <c r="C266" s="42"/>
      <c r="D266" s="42"/>
    </row>
    <row r="267" spans="2:4" x14ac:dyDescent="0.3">
      <c r="B267" s="42"/>
      <c r="C267" s="42"/>
      <c r="D267" s="42"/>
    </row>
    <row r="268" spans="2:4" x14ac:dyDescent="0.3">
      <c r="B268" s="42"/>
      <c r="C268" s="42"/>
      <c r="D268" s="42"/>
    </row>
    <row r="269" spans="2:4" x14ac:dyDescent="0.3">
      <c r="B269" s="42"/>
      <c r="C269" s="42"/>
      <c r="D269" s="42"/>
    </row>
    <row r="270" spans="2:4" x14ac:dyDescent="0.3">
      <c r="B270" s="42"/>
      <c r="C270" s="42"/>
      <c r="D270" s="42"/>
    </row>
    <row r="271" spans="2:4" x14ac:dyDescent="0.3">
      <c r="B271" s="42"/>
      <c r="C271" s="42"/>
      <c r="D271" s="42"/>
    </row>
    <row r="272" spans="2:4" x14ac:dyDescent="0.3">
      <c r="B272" s="42"/>
      <c r="C272" s="42"/>
      <c r="D272" s="42"/>
    </row>
    <row r="273" spans="2:4" x14ac:dyDescent="0.3">
      <c r="B273" s="42"/>
      <c r="C273" s="42"/>
      <c r="D273" s="42"/>
    </row>
    <row r="274" spans="2:4" x14ac:dyDescent="0.3">
      <c r="B274" s="42"/>
      <c r="C274" s="42"/>
      <c r="D274" s="42"/>
    </row>
    <row r="275" spans="2:4" x14ac:dyDescent="0.3">
      <c r="B275" s="42"/>
      <c r="C275" s="42"/>
      <c r="D275" s="42"/>
    </row>
    <row r="276" spans="2:4" x14ac:dyDescent="0.3">
      <c r="B276" s="42"/>
      <c r="C276" s="42"/>
      <c r="D276" s="42"/>
    </row>
    <row r="277" spans="2:4" x14ac:dyDescent="0.3">
      <c r="B277" s="42"/>
      <c r="C277" s="42"/>
      <c r="D277" s="42"/>
    </row>
    <row r="278" spans="2:4" x14ac:dyDescent="0.3">
      <c r="B278" s="42"/>
      <c r="C278" s="42"/>
      <c r="D278" s="42"/>
    </row>
    <row r="279" spans="2:4" x14ac:dyDescent="0.3">
      <c r="B279" s="42"/>
      <c r="C279" s="42"/>
      <c r="D279" s="42"/>
    </row>
    <row r="280" spans="2:4" x14ac:dyDescent="0.3">
      <c r="B280" s="42"/>
      <c r="C280" s="42"/>
      <c r="D280" s="42"/>
    </row>
    <row r="281" spans="2:4" x14ac:dyDescent="0.3">
      <c r="B281" s="42"/>
      <c r="C281" s="42"/>
      <c r="D281" s="42"/>
    </row>
    <row r="282" spans="2:4" x14ac:dyDescent="0.3">
      <c r="B282" s="42"/>
      <c r="C282" s="42"/>
      <c r="D282" s="42"/>
    </row>
    <row r="283" spans="2:4" x14ac:dyDescent="0.3">
      <c r="B283" s="42"/>
      <c r="C283" s="42"/>
      <c r="D283" s="42"/>
    </row>
    <row r="284" spans="2:4" x14ac:dyDescent="0.3">
      <c r="B284" s="42"/>
      <c r="C284" s="42"/>
      <c r="D284" s="42"/>
    </row>
    <row r="285" spans="2:4" x14ac:dyDescent="0.3">
      <c r="B285" s="42"/>
      <c r="C285" s="42"/>
      <c r="D285" s="42"/>
    </row>
    <row r="286" spans="2:4" x14ac:dyDescent="0.3">
      <c r="B286" s="42"/>
      <c r="C286" s="42"/>
      <c r="D286" s="42"/>
    </row>
    <row r="287" spans="2:4" x14ac:dyDescent="0.3">
      <c r="B287" s="42"/>
      <c r="C287" s="42"/>
      <c r="D287" s="42"/>
    </row>
    <row r="288" spans="2:4" x14ac:dyDescent="0.3">
      <c r="B288" s="42"/>
      <c r="C288" s="42"/>
      <c r="D288" s="42"/>
    </row>
    <row r="289" spans="2:4" x14ac:dyDescent="0.3">
      <c r="B289" s="42"/>
      <c r="C289" s="42"/>
      <c r="D289" s="42"/>
    </row>
    <row r="290" spans="2:4" x14ac:dyDescent="0.3">
      <c r="B290" s="42"/>
      <c r="C290" s="42"/>
      <c r="D290" s="42"/>
    </row>
    <row r="291" spans="2:4" x14ac:dyDescent="0.3">
      <c r="B291" s="42"/>
      <c r="C291" s="42"/>
      <c r="D291" s="42"/>
    </row>
    <row r="292" spans="2:4" x14ac:dyDescent="0.3">
      <c r="B292" s="42"/>
      <c r="C292" s="42"/>
      <c r="D292" s="42"/>
    </row>
    <row r="293" spans="2:4" x14ac:dyDescent="0.3">
      <c r="B293" s="42"/>
      <c r="C293" s="42"/>
      <c r="D293" s="42"/>
    </row>
    <row r="294" spans="2:4" x14ac:dyDescent="0.3">
      <c r="B294" s="42"/>
      <c r="C294" s="42"/>
      <c r="D294" s="42"/>
    </row>
    <row r="295" spans="2:4" x14ac:dyDescent="0.3">
      <c r="B295" s="42"/>
      <c r="C295" s="42"/>
      <c r="D295" s="42"/>
    </row>
    <row r="296" spans="2:4" x14ac:dyDescent="0.3">
      <c r="B296" s="42"/>
      <c r="C296" s="42"/>
      <c r="D296" s="42"/>
    </row>
    <row r="297" spans="2:4" x14ac:dyDescent="0.3">
      <c r="B297" s="42"/>
      <c r="C297" s="42"/>
      <c r="D297" s="42"/>
    </row>
    <row r="298" spans="2:4" x14ac:dyDescent="0.3">
      <c r="B298" s="42"/>
      <c r="C298" s="42"/>
      <c r="D298" s="42"/>
    </row>
    <row r="299" spans="2:4" x14ac:dyDescent="0.3">
      <c r="B299" s="42"/>
      <c r="C299" s="42"/>
      <c r="D299" s="42"/>
    </row>
    <row r="300" spans="2:4" x14ac:dyDescent="0.3">
      <c r="B300" s="42"/>
      <c r="C300" s="42"/>
      <c r="D300" s="42"/>
    </row>
    <row r="301" spans="2:4" x14ac:dyDescent="0.3">
      <c r="B301" s="42"/>
      <c r="C301" s="42"/>
      <c r="D301" s="42"/>
    </row>
    <row r="302" spans="2:4" x14ac:dyDescent="0.3">
      <c r="B302" s="42"/>
      <c r="C302" s="42"/>
      <c r="D302" s="42"/>
    </row>
    <row r="303" spans="2:4" x14ac:dyDescent="0.3">
      <c r="B303" s="42"/>
      <c r="C303" s="42"/>
      <c r="D303" s="42"/>
    </row>
    <row r="304" spans="2:4" x14ac:dyDescent="0.3">
      <c r="B304" s="42"/>
      <c r="C304" s="42"/>
      <c r="D304" s="42"/>
    </row>
    <row r="305" spans="2:4" x14ac:dyDescent="0.3">
      <c r="B305" s="42"/>
      <c r="C305" s="42"/>
      <c r="D305" s="42"/>
    </row>
    <row r="306" spans="2:4" x14ac:dyDescent="0.3">
      <c r="B306" s="42"/>
      <c r="C306" s="42"/>
      <c r="D306" s="42"/>
    </row>
    <row r="307" spans="2:4" x14ac:dyDescent="0.3">
      <c r="B307" s="42"/>
      <c r="C307" s="42"/>
      <c r="D307" s="42"/>
    </row>
    <row r="308" spans="2:4" x14ac:dyDescent="0.3">
      <c r="B308" s="42"/>
      <c r="C308" s="42"/>
      <c r="D308" s="42"/>
    </row>
    <row r="309" spans="2:4" x14ac:dyDescent="0.3">
      <c r="B309" s="42"/>
      <c r="C309" s="42"/>
      <c r="D309" s="42"/>
    </row>
    <row r="310" spans="2:4" x14ac:dyDescent="0.3">
      <c r="B310" s="42"/>
      <c r="C310" s="42"/>
      <c r="D310" s="42"/>
    </row>
    <row r="311" spans="2:4" x14ac:dyDescent="0.3">
      <c r="B311" s="42"/>
      <c r="C311" s="42"/>
      <c r="D311" s="42"/>
    </row>
    <row r="312" spans="2:4" x14ac:dyDescent="0.3">
      <c r="B312" s="42"/>
      <c r="C312" s="42"/>
      <c r="D312" s="42"/>
    </row>
    <row r="313" spans="2:4" x14ac:dyDescent="0.3">
      <c r="B313" s="42"/>
      <c r="C313" s="42"/>
      <c r="D313" s="42"/>
    </row>
    <row r="314" spans="2:4" x14ac:dyDescent="0.3">
      <c r="B314" s="42"/>
      <c r="C314" s="42"/>
      <c r="D314" s="42"/>
    </row>
    <row r="315" spans="2:4" x14ac:dyDescent="0.3">
      <c r="B315" s="42"/>
      <c r="C315" s="42"/>
      <c r="D315" s="42"/>
    </row>
    <row r="316" spans="2:4" x14ac:dyDescent="0.3">
      <c r="B316" s="42"/>
      <c r="C316" s="42"/>
      <c r="D316" s="42"/>
    </row>
    <row r="317" spans="2:4" x14ac:dyDescent="0.3">
      <c r="B317" s="42"/>
      <c r="C317" s="42"/>
      <c r="D317" s="42"/>
    </row>
    <row r="318" spans="2:4" x14ac:dyDescent="0.3">
      <c r="B318" s="42"/>
      <c r="C318" s="42"/>
      <c r="D318" s="42"/>
    </row>
    <row r="319" spans="2:4" x14ac:dyDescent="0.3">
      <c r="B319" s="42"/>
      <c r="C319" s="42"/>
      <c r="D319" s="42"/>
    </row>
    <row r="320" spans="2:4" x14ac:dyDescent="0.3">
      <c r="B320" s="42"/>
      <c r="C320" s="42"/>
      <c r="D320" s="42"/>
    </row>
    <row r="321" spans="2:4" x14ac:dyDescent="0.3">
      <c r="B321" s="42"/>
      <c r="C321" s="42"/>
      <c r="D321" s="42"/>
    </row>
    <row r="322" spans="2:4" x14ac:dyDescent="0.3">
      <c r="B322" s="42"/>
      <c r="C322" s="42"/>
      <c r="D322" s="42"/>
    </row>
    <row r="323" spans="2:4" x14ac:dyDescent="0.3">
      <c r="B323" s="42"/>
      <c r="C323" s="42"/>
      <c r="D323" s="42"/>
    </row>
    <row r="324" spans="2:4" x14ac:dyDescent="0.3">
      <c r="B324" s="42"/>
      <c r="C324" s="42"/>
      <c r="D324" s="42"/>
    </row>
    <row r="325" spans="2:4" x14ac:dyDescent="0.3">
      <c r="B325" s="42"/>
      <c r="C325" s="42"/>
      <c r="D325" s="42"/>
    </row>
    <row r="326" spans="2:4" x14ac:dyDescent="0.3">
      <c r="B326" s="42"/>
      <c r="C326" s="42"/>
      <c r="D326" s="42"/>
    </row>
    <row r="327" spans="2:4" x14ac:dyDescent="0.3">
      <c r="B327" s="42"/>
      <c r="C327" s="42"/>
      <c r="D327" s="42"/>
    </row>
    <row r="328" spans="2:4" x14ac:dyDescent="0.3">
      <c r="B328" s="42"/>
      <c r="C328" s="42"/>
      <c r="D328" s="42"/>
    </row>
    <row r="329" spans="2:4" x14ac:dyDescent="0.3">
      <c r="B329" s="42"/>
      <c r="C329" s="42"/>
      <c r="D329" s="42"/>
    </row>
    <row r="330" spans="2:4" x14ac:dyDescent="0.3">
      <c r="B330" s="42"/>
      <c r="C330" s="42"/>
      <c r="D330" s="42"/>
    </row>
    <row r="331" spans="2:4" x14ac:dyDescent="0.3">
      <c r="B331" s="42"/>
      <c r="C331" s="42"/>
      <c r="D331" s="42"/>
    </row>
    <row r="332" spans="2:4" x14ac:dyDescent="0.3">
      <c r="B332" s="42"/>
      <c r="C332" s="42"/>
      <c r="D332" s="42"/>
    </row>
    <row r="333" spans="2:4" x14ac:dyDescent="0.3">
      <c r="B333" s="42"/>
      <c r="C333" s="42"/>
      <c r="D333" s="42"/>
    </row>
    <row r="334" spans="2:4" x14ac:dyDescent="0.3">
      <c r="B334" s="42"/>
      <c r="C334" s="42"/>
      <c r="D334" s="42"/>
    </row>
    <row r="335" spans="2:4" x14ac:dyDescent="0.3">
      <c r="B335" s="42"/>
      <c r="C335" s="42"/>
      <c r="D335" s="42"/>
    </row>
    <row r="336" spans="2:4" x14ac:dyDescent="0.3">
      <c r="B336" s="42"/>
      <c r="C336" s="42"/>
      <c r="D336" s="42"/>
    </row>
    <row r="337" spans="2:4" x14ac:dyDescent="0.3">
      <c r="B337" s="42"/>
      <c r="C337" s="42"/>
      <c r="D337" s="42"/>
    </row>
    <row r="338" spans="2:4" x14ac:dyDescent="0.3">
      <c r="B338" s="42"/>
      <c r="C338" s="42"/>
      <c r="D338" s="42"/>
    </row>
    <row r="339" spans="2:4" x14ac:dyDescent="0.3">
      <c r="B339" s="42"/>
      <c r="C339" s="42"/>
      <c r="D339" s="42"/>
    </row>
    <row r="340" spans="2:4" x14ac:dyDescent="0.3">
      <c r="B340" s="42"/>
      <c r="C340" s="42"/>
      <c r="D340" s="42"/>
    </row>
    <row r="341" spans="2:4" x14ac:dyDescent="0.3">
      <c r="B341" s="42"/>
      <c r="C341" s="42"/>
      <c r="D341" s="42"/>
    </row>
    <row r="342" spans="2:4" x14ac:dyDescent="0.3">
      <c r="B342" s="42"/>
      <c r="C342" s="42"/>
      <c r="D342" s="42"/>
    </row>
    <row r="343" spans="2:4" x14ac:dyDescent="0.3">
      <c r="B343" s="42"/>
      <c r="C343" s="42"/>
      <c r="D343" s="42"/>
    </row>
    <row r="344" spans="2:4" x14ac:dyDescent="0.3">
      <c r="B344" s="42"/>
      <c r="C344" s="42"/>
      <c r="D344" s="42"/>
    </row>
    <row r="345" spans="2:4" x14ac:dyDescent="0.3">
      <c r="B345" s="42"/>
      <c r="C345" s="42"/>
      <c r="D345" s="42"/>
    </row>
    <row r="346" spans="2:4" x14ac:dyDescent="0.3">
      <c r="B346" s="42"/>
      <c r="C346" s="42"/>
      <c r="D346" s="42"/>
    </row>
    <row r="347" spans="2:4" x14ac:dyDescent="0.3">
      <c r="B347" s="42"/>
      <c r="C347" s="42"/>
      <c r="D347" s="42"/>
    </row>
    <row r="348" spans="2:4" x14ac:dyDescent="0.3">
      <c r="B348" s="42"/>
      <c r="C348" s="42"/>
      <c r="D348" s="42"/>
    </row>
    <row r="349" spans="2:4" x14ac:dyDescent="0.3">
      <c r="B349" s="42"/>
      <c r="C349" s="42"/>
      <c r="D349" s="42"/>
    </row>
    <row r="350" spans="2:4" x14ac:dyDescent="0.3">
      <c r="B350" s="42"/>
      <c r="C350" s="42"/>
      <c r="D350" s="42"/>
    </row>
    <row r="351" spans="2:4" x14ac:dyDescent="0.3">
      <c r="B351" s="42"/>
      <c r="C351" s="42"/>
      <c r="D351" s="42"/>
    </row>
    <row r="352" spans="2:4" x14ac:dyDescent="0.3">
      <c r="B352" s="42"/>
      <c r="C352" s="42"/>
      <c r="D352" s="42"/>
    </row>
    <row r="353" spans="2:4" x14ac:dyDescent="0.3">
      <c r="B353" s="42"/>
      <c r="C353" s="42"/>
      <c r="D353" s="42"/>
    </row>
    <row r="354" spans="2:4" x14ac:dyDescent="0.3">
      <c r="B354" s="42"/>
      <c r="C354" s="42"/>
      <c r="D354" s="42"/>
    </row>
    <row r="355" spans="2:4" x14ac:dyDescent="0.3">
      <c r="B355" s="42"/>
      <c r="C355" s="42"/>
      <c r="D355" s="42"/>
    </row>
    <row r="356" spans="2:4" x14ac:dyDescent="0.3">
      <c r="B356" s="42"/>
      <c r="C356" s="42"/>
      <c r="D356" s="42"/>
    </row>
    <row r="357" spans="2:4" x14ac:dyDescent="0.3">
      <c r="B357" s="42"/>
      <c r="C357" s="42"/>
      <c r="D357" s="42"/>
    </row>
    <row r="358" spans="2:4" x14ac:dyDescent="0.3">
      <c r="B358" s="42"/>
      <c r="C358" s="42"/>
      <c r="D358" s="42"/>
    </row>
    <row r="359" spans="2:4" x14ac:dyDescent="0.3">
      <c r="B359" s="42"/>
      <c r="C359" s="42"/>
      <c r="D359" s="42"/>
    </row>
    <row r="360" spans="2:4" x14ac:dyDescent="0.3">
      <c r="B360" s="42"/>
      <c r="C360" s="42"/>
      <c r="D360" s="42"/>
    </row>
    <row r="361" spans="2:4" x14ac:dyDescent="0.3">
      <c r="B361" s="42"/>
      <c r="C361" s="42"/>
      <c r="D361" s="42"/>
    </row>
    <row r="362" spans="2:4" x14ac:dyDescent="0.3">
      <c r="B362" s="42"/>
      <c r="C362" s="42"/>
      <c r="D362" s="42"/>
    </row>
    <row r="363" spans="2:4" x14ac:dyDescent="0.3">
      <c r="B363" s="42"/>
      <c r="C363" s="42"/>
      <c r="D363" s="42"/>
    </row>
    <row r="364" spans="2:4" x14ac:dyDescent="0.3">
      <c r="B364" s="42"/>
      <c r="C364" s="42"/>
      <c r="D364" s="42"/>
    </row>
    <row r="365" spans="2:4" x14ac:dyDescent="0.3">
      <c r="B365" s="42"/>
      <c r="C365" s="42"/>
      <c r="D365" s="42"/>
    </row>
    <row r="366" spans="2:4" x14ac:dyDescent="0.3">
      <c r="B366" s="42"/>
      <c r="C366" s="42"/>
      <c r="D366" s="42"/>
    </row>
    <row r="367" spans="2:4" x14ac:dyDescent="0.3">
      <c r="B367" s="42"/>
      <c r="C367" s="42"/>
      <c r="D367" s="42"/>
    </row>
    <row r="368" spans="2:4" x14ac:dyDescent="0.3">
      <c r="B368" s="42"/>
      <c r="C368" s="42"/>
      <c r="D368" s="42"/>
    </row>
    <row r="369" spans="2:4" x14ac:dyDescent="0.3">
      <c r="B369" s="42"/>
      <c r="C369" s="42"/>
      <c r="D369" s="42"/>
    </row>
    <row r="370" spans="2:4" x14ac:dyDescent="0.3">
      <c r="B370" s="42"/>
      <c r="C370" s="42"/>
      <c r="D370" s="42"/>
    </row>
    <row r="371" spans="2:4" x14ac:dyDescent="0.3">
      <c r="B371" s="42"/>
      <c r="C371" s="42"/>
      <c r="D371" s="42"/>
    </row>
    <row r="372" spans="2:4" x14ac:dyDescent="0.3">
      <c r="B372" s="42"/>
      <c r="C372" s="42"/>
      <c r="D372"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54"/>
  <sheetViews>
    <sheetView zoomScaleNormal="100" workbookViewId="0">
      <pane xSplit="1" ySplit="1" topLeftCell="GC241" activePane="bottomRight" state="frozen"/>
      <selection pane="topRight" activeCell="B1" sqref="B1"/>
      <selection pane="bottomLeft" activeCell="A3" sqref="A3"/>
      <selection pane="bottomRight" activeCell="FY271" sqref="FY271"/>
    </sheetView>
  </sheetViews>
  <sheetFormatPr baseColWidth="10" defaultColWidth="11" defaultRowHeight="14" x14ac:dyDescent="0.3"/>
  <cols>
    <col min="1" max="1" width="26" style="34" customWidth="1"/>
    <col min="2" max="193" width="11" style="46"/>
    <col min="196" max="16384" width="11" style="46"/>
  </cols>
  <sheetData>
    <row r="1" spans="1:193" s="98" customFormat="1" ht="29.25" customHeight="1" x14ac:dyDescent="0.3">
      <c r="A1" s="97"/>
      <c r="B1" s="264" t="s">
        <v>58</v>
      </c>
      <c r="C1" s="264"/>
      <c r="D1" s="264" t="s">
        <v>63</v>
      </c>
      <c r="E1" s="264"/>
      <c r="F1" s="260" t="s">
        <v>123</v>
      </c>
      <c r="G1" s="261"/>
      <c r="H1" s="264" t="s">
        <v>79</v>
      </c>
      <c r="I1" s="264"/>
      <c r="J1" s="264" t="s">
        <v>124</v>
      </c>
      <c r="K1" s="264"/>
      <c r="L1" s="260" t="s">
        <v>107</v>
      </c>
      <c r="M1" s="261"/>
      <c r="N1" s="264" t="s">
        <v>64</v>
      </c>
      <c r="O1" s="264"/>
      <c r="P1" s="264" t="s">
        <v>188</v>
      </c>
      <c r="Q1" s="264"/>
      <c r="R1" s="260" t="s">
        <v>112</v>
      </c>
      <c r="S1" s="261"/>
      <c r="T1" s="264" t="s">
        <v>29</v>
      </c>
      <c r="U1" s="264"/>
      <c r="V1" s="260" t="s">
        <v>65</v>
      </c>
      <c r="W1" s="261"/>
      <c r="X1" s="260" t="s">
        <v>154</v>
      </c>
      <c r="Y1" s="261"/>
      <c r="Z1" s="260" t="s">
        <v>147</v>
      </c>
      <c r="AA1" s="261"/>
      <c r="AB1" s="260" t="s">
        <v>118</v>
      </c>
      <c r="AC1" s="261"/>
      <c r="AD1" s="260" t="s">
        <v>141</v>
      </c>
      <c r="AE1" s="261"/>
      <c r="AF1" s="264" t="s">
        <v>135</v>
      </c>
      <c r="AG1" s="264"/>
      <c r="AH1" s="264" t="s">
        <v>120</v>
      </c>
      <c r="AI1" s="264"/>
      <c r="AJ1" s="264" t="s">
        <v>11</v>
      </c>
      <c r="AK1" s="265"/>
      <c r="AL1" s="261" t="s">
        <v>57</v>
      </c>
      <c r="AM1" s="264"/>
      <c r="AN1" s="264" t="s">
        <v>148</v>
      </c>
      <c r="AO1" s="264"/>
      <c r="AP1" s="264" t="s">
        <v>44</v>
      </c>
      <c r="AQ1" s="264"/>
      <c r="AR1" s="264" t="s">
        <v>32</v>
      </c>
      <c r="AS1" s="264"/>
      <c r="AT1" s="264" t="s">
        <v>132</v>
      </c>
      <c r="AU1" s="264"/>
      <c r="AV1" s="264" t="s">
        <v>56</v>
      </c>
      <c r="AW1" s="264"/>
      <c r="AX1" s="264" t="s">
        <v>33</v>
      </c>
      <c r="AY1" s="264"/>
      <c r="AZ1" s="260" t="s">
        <v>153</v>
      </c>
      <c r="BA1" s="261"/>
      <c r="BB1" s="264" t="s">
        <v>105</v>
      </c>
      <c r="BC1" s="264"/>
      <c r="BD1" s="264" t="s">
        <v>34</v>
      </c>
      <c r="BE1" s="264"/>
      <c r="BF1" s="264" t="s">
        <v>45</v>
      </c>
      <c r="BG1" s="264"/>
      <c r="BH1" s="264" t="s">
        <v>27</v>
      </c>
      <c r="BI1" s="264"/>
      <c r="BJ1" s="264" t="s">
        <v>46</v>
      </c>
      <c r="BK1" s="264"/>
      <c r="BL1" s="264" t="s">
        <v>133</v>
      </c>
      <c r="BM1" s="264"/>
      <c r="BN1" s="264" t="s">
        <v>51</v>
      </c>
      <c r="BO1" s="264"/>
      <c r="BP1" s="264" t="s">
        <v>47</v>
      </c>
      <c r="BQ1" s="264"/>
      <c r="BR1" s="264" t="s">
        <v>40</v>
      </c>
      <c r="BS1" s="264"/>
      <c r="BT1" s="260" t="s">
        <v>106</v>
      </c>
      <c r="BU1" s="261"/>
      <c r="BV1" s="264" t="s">
        <v>41</v>
      </c>
      <c r="BW1" s="264"/>
      <c r="BX1" s="260" t="s">
        <v>108</v>
      </c>
      <c r="BY1" s="261"/>
      <c r="BZ1" s="260" t="s">
        <v>142</v>
      </c>
      <c r="CA1" s="261"/>
      <c r="CB1" s="260" t="s">
        <v>143</v>
      </c>
      <c r="CC1" s="261"/>
      <c r="CD1" s="260" t="s">
        <v>139</v>
      </c>
      <c r="CE1" s="261"/>
      <c r="CF1" s="260" t="s">
        <v>138</v>
      </c>
      <c r="CG1" s="261"/>
      <c r="CH1" s="260" t="s">
        <v>134</v>
      </c>
      <c r="CI1" s="261"/>
      <c r="CJ1" s="260" t="s">
        <v>140</v>
      </c>
      <c r="CK1" s="261"/>
      <c r="CL1" s="264" t="s">
        <v>70</v>
      </c>
      <c r="CM1" s="264"/>
      <c r="CN1" s="264" t="s">
        <v>42</v>
      </c>
      <c r="CO1" s="264"/>
      <c r="CP1" s="264" t="s">
        <v>62</v>
      </c>
      <c r="CQ1" s="264"/>
      <c r="CR1" s="264" t="s">
        <v>35</v>
      </c>
      <c r="CS1" s="264"/>
      <c r="CT1" s="260" t="s">
        <v>125</v>
      </c>
      <c r="CU1" s="261"/>
      <c r="CV1" s="260" t="s">
        <v>109</v>
      </c>
      <c r="CW1" s="261"/>
      <c r="CX1" s="260" t="s">
        <v>110</v>
      </c>
      <c r="CY1" s="261"/>
      <c r="CZ1" s="264" t="s">
        <v>36</v>
      </c>
      <c r="DA1" s="264"/>
      <c r="DB1" s="260" t="s">
        <v>111</v>
      </c>
      <c r="DC1" s="261"/>
      <c r="DD1" s="260" t="s">
        <v>126</v>
      </c>
      <c r="DE1" s="261"/>
      <c r="DF1" s="260" t="s">
        <v>127</v>
      </c>
      <c r="DG1" s="261"/>
      <c r="DH1" s="260" t="s">
        <v>144</v>
      </c>
      <c r="DI1" s="261"/>
      <c r="DJ1" s="264" t="s">
        <v>37</v>
      </c>
      <c r="DK1" s="264"/>
      <c r="DL1" s="260" t="s">
        <v>145</v>
      </c>
      <c r="DM1" s="261"/>
      <c r="DN1" s="264" t="s">
        <v>48</v>
      </c>
      <c r="DO1" s="264"/>
      <c r="DP1" s="260" t="s">
        <v>28</v>
      </c>
      <c r="DQ1" s="261"/>
      <c r="DR1" s="264" t="s">
        <v>38</v>
      </c>
      <c r="DS1" s="264"/>
      <c r="DT1" s="264" t="s">
        <v>68</v>
      </c>
      <c r="DU1" s="264"/>
      <c r="DV1" s="264" t="s">
        <v>67</v>
      </c>
      <c r="DW1" s="264"/>
      <c r="DX1" s="264" t="s">
        <v>39</v>
      </c>
      <c r="DY1" s="264"/>
      <c r="DZ1" s="264" t="s">
        <v>59</v>
      </c>
      <c r="EA1" s="264"/>
      <c r="EB1" s="260" t="s">
        <v>113</v>
      </c>
      <c r="EC1" s="261"/>
      <c r="ED1" s="260" t="s">
        <v>146</v>
      </c>
      <c r="EE1" s="261"/>
      <c r="EF1" s="264" t="s">
        <v>31</v>
      </c>
      <c r="EG1" s="264"/>
      <c r="EH1" s="264" t="s">
        <v>60</v>
      </c>
      <c r="EI1" s="264"/>
      <c r="EJ1" s="264" t="s">
        <v>61</v>
      </c>
      <c r="EK1" s="264"/>
      <c r="EL1" s="260" t="s">
        <v>114</v>
      </c>
      <c r="EM1" s="261"/>
      <c r="EN1" s="260" t="s">
        <v>115</v>
      </c>
      <c r="EO1" s="261"/>
      <c r="EP1" s="264" t="s">
        <v>30</v>
      </c>
      <c r="EQ1" s="264"/>
      <c r="ER1" s="260" t="s">
        <v>116</v>
      </c>
      <c r="ES1" s="261"/>
      <c r="ET1" s="264" t="s">
        <v>80</v>
      </c>
      <c r="EU1" s="264"/>
      <c r="EV1" s="264" t="s">
        <v>43</v>
      </c>
      <c r="EW1" s="264"/>
      <c r="EX1" s="264" t="s">
        <v>71</v>
      </c>
      <c r="EY1" s="264"/>
      <c r="EZ1" s="264" t="s">
        <v>49</v>
      </c>
      <c r="FA1" s="264"/>
      <c r="FB1" s="264" t="s">
        <v>189</v>
      </c>
      <c r="FC1" s="264"/>
      <c r="FD1" s="260" t="s">
        <v>117</v>
      </c>
      <c r="FE1" s="261"/>
      <c r="FF1" s="264" t="s">
        <v>54</v>
      </c>
      <c r="FG1" s="264"/>
      <c r="FH1" s="260" t="s">
        <v>152</v>
      </c>
      <c r="FI1" s="261"/>
      <c r="FJ1" s="260" t="s">
        <v>149</v>
      </c>
      <c r="FK1" s="261"/>
      <c r="FL1" s="260" t="s">
        <v>150</v>
      </c>
      <c r="FM1" s="261"/>
      <c r="FN1" s="260" t="s">
        <v>151</v>
      </c>
      <c r="FO1" s="261"/>
      <c r="FP1" s="260" t="s">
        <v>137</v>
      </c>
      <c r="FQ1" s="261"/>
      <c r="FR1" s="260" t="s">
        <v>128</v>
      </c>
      <c r="FS1" s="261"/>
      <c r="FT1" s="264" t="s">
        <v>55</v>
      </c>
      <c r="FU1" s="264"/>
      <c r="FV1" s="264" t="s">
        <v>50</v>
      </c>
      <c r="FW1" s="264"/>
      <c r="FX1" s="264" t="s">
        <v>72</v>
      </c>
      <c r="FY1" s="264"/>
      <c r="FZ1" s="264" t="s">
        <v>73</v>
      </c>
      <c r="GA1" s="264"/>
      <c r="GB1" s="260" t="s">
        <v>129</v>
      </c>
      <c r="GC1" s="261"/>
      <c r="GD1" s="260" t="s">
        <v>136</v>
      </c>
      <c r="GE1" s="261"/>
      <c r="GF1" s="264" t="s">
        <v>66</v>
      </c>
      <c r="GG1" s="264"/>
      <c r="GH1" s="260" t="s">
        <v>119</v>
      </c>
      <c r="GI1" s="261"/>
      <c r="GJ1" s="264" t="s">
        <v>69</v>
      </c>
      <c r="GK1" s="264"/>
    </row>
    <row r="2" spans="1:193" x14ac:dyDescent="0.3">
      <c r="A2" s="9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0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3">
      <c r="A3" s="10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0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3">
      <c r="A4" s="10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3">
      <c r="A5" s="10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0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3">
      <c r="A6" s="10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0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3">
      <c r="A7" s="10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0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3">
      <c r="A8" s="10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3">
      <c r="A9" s="10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0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3">
      <c r="A10" s="10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0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3">
      <c r="A11" s="10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3">
      <c r="A12" s="10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0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3">
      <c r="A13" s="10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0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3">
      <c r="A14" s="10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0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3">
      <c r="A15" s="10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0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3">
      <c r="A16" s="10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0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3">
      <c r="A17" s="10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0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3">
      <c r="A18" s="10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0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3">
      <c r="A19" s="10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0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3">
      <c r="A20" s="10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0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3">
      <c r="A21" s="10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0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3">
      <c r="A22" s="10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0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3">
      <c r="A23" s="10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0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3">
      <c r="A24" s="10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0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3">
      <c r="A25" s="10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0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3">
      <c r="A26" s="10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0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3">
      <c r="A27" s="10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0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3">
      <c r="A28" s="10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0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3">
      <c r="A29" s="10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0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3">
      <c r="A30" s="10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0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3">
      <c r="A31" s="10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0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3">
      <c r="A32" s="10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0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3">
      <c r="A33" s="10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3">
      <c r="A34" s="10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0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3">
      <c r="A35" s="10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0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3">
      <c r="A36" s="10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0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3">
      <c r="A37" s="10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0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3">
      <c r="A38" s="10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0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3">
      <c r="A39" s="10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0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3">
      <c r="A40" s="10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0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3">
      <c r="A41" s="10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0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3">
      <c r="A42" s="10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0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3">
      <c r="A43" s="10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0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3">
      <c r="A44" s="10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0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3">
      <c r="A45" s="10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0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3">
      <c r="A46" s="10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0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3">
      <c r="A47" s="10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0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3">
      <c r="A48" s="10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0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3">
      <c r="A49" s="10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0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3">
      <c r="A50" s="10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0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3">
      <c r="A51" s="10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0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3">
      <c r="A52" s="10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0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3">
      <c r="A53" s="10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0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3">
      <c r="A54" s="10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0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3">
      <c r="A55" s="10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0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3">
      <c r="A56" s="10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0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3">
      <c r="A57" s="10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0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3">
      <c r="A58" s="10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0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3">
      <c r="A59" s="10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0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3">
      <c r="A60" s="10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0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3">
      <c r="A61" s="10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0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3">
      <c r="A62" s="10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0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3">
      <c r="A63" s="10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0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3">
      <c r="A64" s="10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0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3">
      <c r="A65" s="10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0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3">
      <c r="A66" s="10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0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3">
      <c r="A67" s="10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0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3">
      <c r="A68" s="10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0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3">
      <c r="A69" s="10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0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3">
      <c r="A70" s="10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0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3">
      <c r="A71" s="10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0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3">
      <c r="A72" s="10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0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3">
      <c r="A73" s="10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0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3">
      <c r="A74" s="10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0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3">
      <c r="A75" s="10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0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3">
      <c r="A76" s="10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0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3">
      <c r="A77" s="10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0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3">
      <c r="A78" s="10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0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3">
      <c r="A79" s="10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0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3">
      <c r="A80" s="10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0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3">
      <c r="A81" s="10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0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3">
      <c r="A82" s="10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0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3">
      <c r="A83" s="10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0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3">
      <c r="A84" s="10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0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3">
      <c r="A85" s="10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0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3">
      <c r="A86" s="10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0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3">
      <c r="A87" s="10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0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3">
      <c r="A88" s="10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0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3">
      <c r="A89" s="10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0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3">
      <c r="A90" s="10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0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3">
      <c r="A91" s="10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0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3">
      <c r="A92" s="10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0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3">
      <c r="A93" s="10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0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3">
      <c r="A94" s="10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0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3">
      <c r="A95" s="10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0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3">
      <c r="A96" s="10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0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3">
      <c r="A97" s="10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0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3">
      <c r="A98" s="10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0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3">
      <c r="A99" s="10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0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3">
      <c r="A100" s="10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0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3">
      <c r="A101" s="10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0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3">
      <c r="A102" s="10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0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3">
      <c r="A103" s="10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0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3">
      <c r="A104" s="10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0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3">
      <c r="A105" s="10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0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3">
      <c r="A106" s="10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0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3">
      <c r="A107" s="10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0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3">
      <c r="A108" s="10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0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3">
      <c r="A109" s="10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0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3">
      <c r="A110" s="10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0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3">
      <c r="A111" s="10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0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3">
      <c r="A112" s="10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0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3">
      <c r="A113" s="10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0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3">
      <c r="A114" s="10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0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3">
      <c r="A115" s="10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0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3">
      <c r="A116" s="10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0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3">
      <c r="A117" s="10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0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3">
      <c r="A118" s="10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0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3">
      <c r="A119" s="10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0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3">
      <c r="A120" s="10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0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3">
      <c r="A121" s="10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0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3">
      <c r="A122" s="10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0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3">
      <c r="A123" s="10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0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3">
      <c r="A124" s="10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0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3">
      <c r="A125" s="10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0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3">
      <c r="A126" s="10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0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3">
      <c r="A127" s="10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0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3">
      <c r="A128" s="10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0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3">
      <c r="A129" s="10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0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3">
      <c r="A130" s="10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0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3">
      <c r="A131" s="10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0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3">
      <c r="A132" s="10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0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3">
      <c r="A133" s="10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0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3">
      <c r="A134" s="10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0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3">
      <c r="A135" s="10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0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3">
      <c r="A136" s="10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0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3">
      <c r="A137" s="10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0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3">
      <c r="A138" s="10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0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3">
      <c r="A139" s="10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0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0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0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3">
      <c r="A140" s="10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0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3">
      <c r="A141" s="10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0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3">
      <c r="A142" s="10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0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3">
      <c r="A143" s="10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0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3">
      <c r="A144" s="10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0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3">
      <c r="A145" s="10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0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3">
      <c r="A146" s="10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0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3">
      <c r="A147" s="10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0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3">
      <c r="A148" s="10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0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3">
      <c r="A149" s="10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0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3">
      <c r="A150" s="10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0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3">
      <c r="A151" s="10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0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3">
      <c r="A152" s="10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0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3">
      <c r="A153" s="10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0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3">
      <c r="A154" s="10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0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3">
      <c r="A155" s="10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0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3">
      <c r="A156" s="10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0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3">
      <c r="A157" s="10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0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3">
      <c r="A158" s="10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0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3">
      <c r="A159" s="10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0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3">
      <c r="A160" s="10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0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3">
      <c r="A161" s="10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0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3">
      <c r="A162" s="10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0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3">
      <c r="A163" s="10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0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3">
      <c r="A164" s="10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0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21">
        <v>6</v>
      </c>
      <c r="GI164" s="8">
        <f t="shared" si="103"/>
        <v>66</v>
      </c>
      <c r="GJ164" s="121">
        <v>0</v>
      </c>
      <c r="GK164" s="8">
        <f t="shared" si="73"/>
        <v>44</v>
      </c>
    </row>
    <row r="165" spans="1:193" ht="14.25" customHeight="1" x14ac:dyDescent="0.3">
      <c r="A165" s="10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0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3">
      <c r="A166" s="10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0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3">
      <c r="A167" s="10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0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3">
      <c r="A168" s="10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0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3">
      <c r="A169" s="10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0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3">
      <c r="A170" s="10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0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3">
      <c r="A171" s="10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0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3">
      <c r="A172" s="10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0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3">
      <c r="A173" s="10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0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3">
      <c r="A174" s="10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0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3">
      <c r="A175" s="10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0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3">
      <c r="A176" s="10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0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3">
      <c r="A177" s="10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0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3">
      <c r="A178" s="10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0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3">
      <c r="A179" s="10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0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3">
      <c r="A180" s="10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0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3">
      <c r="A181" s="10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0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3">
      <c r="A182" s="10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02">
        <f t="shared" si="111"/>
        <v>7</v>
      </c>
      <c r="AL182" s="128"/>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3">
      <c r="A183" s="10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02">
        <f t="shared" si="111"/>
        <v>7</v>
      </c>
      <c r="AL183" s="128"/>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21">
        <v>1</v>
      </c>
      <c r="GA183" s="8">
        <f t="shared" si="79"/>
        <v>163</v>
      </c>
      <c r="GB183" s="8"/>
      <c r="GC183" s="8"/>
      <c r="GD183" s="8"/>
      <c r="GE183" s="8"/>
      <c r="GF183" s="8"/>
      <c r="GG183" s="8"/>
      <c r="GH183" s="8"/>
      <c r="GI183" s="8"/>
      <c r="GJ183" s="8"/>
      <c r="GK183" s="8"/>
    </row>
    <row r="184" spans="1:193" ht="14.25" customHeight="1" x14ac:dyDescent="0.3">
      <c r="A184" s="10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02">
        <f t="shared" si="111"/>
        <v>7</v>
      </c>
      <c r="AL184" s="128"/>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3">
      <c r="A185" s="10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02">
        <f t="shared" si="111"/>
        <v>7</v>
      </c>
      <c r="AL185" s="128"/>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3">
      <c r="A186" s="10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02">
        <f t="shared" si="111"/>
        <v>7</v>
      </c>
      <c r="AL186" s="128"/>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3">
      <c r="A187" s="10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02">
        <f t="shared" si="111"/>
        <v>7</v>
      </c>
      <c r="AL187" s="128"/>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3">
      <c r="A188" s="10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02">
        <f t="shared" si="111"/>
        <v>7</v>
      </c>
      <c r="AL188" s="128"/>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3">
      <c r="A189" s="10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02">
        <f t="shared" si="111"/>
        <v>7</v>
      </c>
      <c r="AL189" s="128"/>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3">
      <c r="A190" s="10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02">
        <f t="shared" si="111"/>
        <v>7</v>
      </c>
      <c r="AL190" s="128"/>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3">
      <c r="A191" s="10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02">
        <f t="shared" si="111"/>
        <v>7</v>
      </c>
      <c r="AL191" s="128"/>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3">
      <c r="A192" s="10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02">
        <f t="shared" si="111"/>
        <v>7</v>
      </c>
      <c r="AL192" s="128"/>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3">
      <c r="A193" s="10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02">
        <f t="shared" si="111"/>
        <v>7</v>
      </c>
      <c r="AL193" s="12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3">
      <c r="A194" s="10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02">
        <f t="shared" si="111"/>
        <v>7</v>
      </c>
      <c r="AL194" s="12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3">
      <c r="A195" s="10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02">
        <f t="shared" si="111"/>
        <v>7</v>
      </c>
      <c r="AL195" s="12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3">
      <c r="A196" s="10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02">
        <f t="shared" si="111"/>
        <v>7</v>
      </c>
      <c r="AL196" s="12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3">
      <c r="A197" s="10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02">
        <f t="shared" si="111"/>
        <v>7</v>
      </c>
      <c r="AL197" s="12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3">
      <c r="A198" s="10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02">
        <f t="shared" si="111"/>
        <v>7</v>
      </c>
      <c r="AL198" s="12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3">
      <c r="A199" s="10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02">
        <f t="shared" si="111"/>
        <v>7</v>
      </c>
      <c r="AL199" s="12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3">
      <c r="A200" s="10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02">
        <f t="shared" si="111"/>
        <v>7</v>
      </c>
      <c r="AL200" s="12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3">
      <c r="A201" s="10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02">
        <f t="shared" si="111"/>
        <v>7</v>
      </c>
      <c r="AL201" s="12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3">
      <c r="A202" s="10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02">
        <f t="shared" si="111"/>
        <v>7</v>
      </c>
      <c r="AL202" s="12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3">
      <c r="A203" s="10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02">
        <f t="shared" si="111"/>
        <v>7</v>
      </c>
      <c r="AL203" s="12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3">
      <c r="A204" s="10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02">
        <f t="shared" si="111"/>
        <v>7</v>
      </c>
      <c r="AL204" s="12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3">
      <c r="A205" s="10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02">
        <f t="shared" si="111"/>
        <v>7</v>
      </c>
      <c r="AL205" s="12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3">
      <c r="A206" s="103">
        <v>44169</v>
      </c>
      <c r="B206" s="8">
        <v>0</v>
      </c>
      <c r="C206" s="8">
        <f t="shared" si="135"/>
        <v>0</v>
      </c>
      <c r="D206" s="8"/>
      <c r="E206" s="8"/>
      <c r="F206" s="8"/>
      <c r="G206" s="8"/>
      <c r="H206" s="8">
        <v>0</v>
      </c>
      <c r="I206" s="8">
        <f t="shared" si="142"/>
        <v>404</v>
      </c>
      <c r="J206" s="8"/>
      <c r="K206" s="8">
        <f t="shared" si="120"/>
        <v>2</v>
      </c>
      <c r="L206" s="8"/>
      <c r="M206" s="8"/>
      <c r="N206" s="8"/>
      <c r="O206" s="8"/>
      <c r="P206" s="8"/>
      <c r="Q206" s="8"/>
      <c r="R206" s="121">
        <v>0</v>
      </c>
      <c r="S206" s="121">
        <f t="shared" si="144"/>
        <v>24</v>
      </c>
      <c r="T206" s="121">
        <v>0</v>
      </c>
      <c r="U206" s="121">
        <f t="shared" si="145"/>
        <v>199</v>
      </c>
      <c r="V206" s="8"/>
      <c r="W206" s="8"/>
      <c r="X206" s="8"/>
      <c r="Y206" s="8"/>
      <c r="Z206" s="8"/>
      <c r="AA206" s="8"/>
      <c r="AB206" s="8"/>
      <c r="AC206" s="8"/>
      <c r="AD206" s="8"/>
      <c r="AE206" s="8"/>
      <c r="AF206" s="8"/>
      <c r="AG206" s="8"/>
      <c r="AH206" s="8"/>
      <c r="AI206" s="8"/>
      <c r="AJ206" s="8">
        <v>0</v>
      </c>
      <c r="AK206" s="102">
        <f t="shared" si="111"/>
        <v>7</v>
      </c>
      <c r="AL206" s="12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21">
        <v>0</v>
      </c>
      <c r="EU206" s="121">
        <f t="shared" si="146"/>
        <v>122</v>
      </c>
      <c r="EV206" s="8"/>
      <c r="EW206" s="8"/>
      <c r="EX206" s="8"/>
      <c r="EY206" s="8"/>
      <c r="EZ206" s="8"/>
      <c r="FA206" s="8"/>
      <c r="FB206" s="121"/>
      <c r="FC206" s="121"/>
      <c r="FD206" s="8"/>
      <c r="FE206" s="8"/>
      <c r="FF206" s="8"/>
      <c r="FG206" s="8"/>
      <c r="FH206" s="8"/>
      <c r="FI206" s="8"/>
      <c r="FJ206" s="8"/>
      <c r="FK206" s="8"/>
      <c r="FL206" s="8"/>
      <c r="FM206" s="8"/>
      <c r="FN206" s="8"/>
      <c r="FO206" s="8"/>
      <c r="FP206" s="8"/>
      <c r="FQ206" s="8"/>
      <c r="FR206" s="8"/>
      <c r="FS206" s="8"/>
      <c r="FT206" s="8"/>
      <c r="FU206" s="8"/>
      <c r="FV206" s="8"/>
      <c r="FW206" s="8"/>
      <c r="FX206" s="8"/>
      <c r="FY206" s="8"/>
      <c r="FZ206" s="121">
        <v>0</v>
      </c>
      <c r="GA206" s="121">
        <f t="shared" si="143"/>
        <v>179</v>
      </c>
      <c r="GB206" s="8"/>
      <c r="GC206" s="8"/>
      <c r="GD206" s="8"/>
      <c r="GE206" s="8"/>
      <c r="GF206" s="8"/>
      <c r="GG206" s="8"/>
      <c r="GH206" s="8"/>
      <c r="GI206" s="8"/>
      <c r="GJ206" s="8"/>
      <c r="GK206" s="8"/>
    </row>
    <row r="207" spans="1:193" ht="15" customHeight="1" x14ac:dyDescent="0.3">
      <c r="A207" s="10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02">
        <f t="shared" si="111"/>
        <v>7</v>
      </c>
      <c r="AL207" s="12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3">
      <c r="A208" s="10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02">
        <f t="shared" si="111"/>
        <v>7</v>
      </c>
      <c r="AL208" s="12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3">
      <c r="A209" s="10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02">
        <f t="shared" si="111"/>
        <v>7</v>
      </c>
      <c r="AL209" s="12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3">
      <c r="A210" s="10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02">
        <f t="shared" si="111"/>
        <v>7</v>
      </c>
      <c r="AL210" s="12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3">
      <c r="A211" s="10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02">
        <f t="shared" si="111"/>
        <v>7</v>
      </c>
      <c r="AL211" s="12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3">
      <c r="A212" s="10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02">
        <f t="shared" si="111"/>
        <v>7</v>
      </c>
      <c r="AL212" s="12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3">
      <c r="A213" s="10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02">
        <f t="shared" si="111"/>
        <v>7</v>
      </c>
      <c r="AL213" s="12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3">
      <c r="A214" s="10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02">
        <f t="shared" si="111"/>
        <v>7</v>
      </c>
      <c r="AL214" s="12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3">
      <c r="A215" s="10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02">
        <f t="shared" si="111"/>
        <v>7</v>
      </c>
      <c r="AL215" s="12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3">
      <c r="A216" s="10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02">
        <f t="shared" ref="AK216:AK244" si="147">SUM(AJ216+AK215)</f>
        <v>7</v>
      </c>
      <c r="AL216" s="12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3">
      <c r="A217" s="10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02">
        <f t="shared" si="147"/>
        <v>7</v>
      </c>
      <c r="AL217" s="12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3">
      <c r="A218" s="10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02">
        <f t="shared" si="147"/>
        <v>7</v>
      </c>
      <c r="AL218" s="12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3">
      <c r="A219" s="10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44" si="148">SUM(AG218,AF219)</f>
        <v>311</v>
      </c>
      <c r="AH219" s="8"/>
      <c r="AI219" s="8"/>
      <c r="AJ219" s="8">
        <v>0</v>
      </c>
      <c r="AK219" s="102">
        <f t="shared" si="147"/>
        <v>7</v>
      </c>
      <c r="AL219" s="12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3">
      <c r="A220" s="10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02">
        <f t="shared" si="147"/>
        <v>7</v>
      </c>
      <c r="AL220" s="12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21">
        <v>2</v>
      </c>
      <c r="GI220" s="8">
        <f t="shared" ref="GI220:GI221" si="150">SUM(GI219,GH220)</f>
        <v>88</v>
      </c>
      <c r="GJ220" s="8"/>
      <c r="GK220" s="8"/>
    </row>
    <row r="221" spans="1:193" ht="15" customHeight="1" x14ac:dyDescent="0.3">
      <c r="A221" s="103">
        <v>44184</v>
      </c>
      <c r="B221" s="8"/>
      <c r="C221" s="8">
        <f t="shared" ref="C221:C237" si="151">SUM(C219,B220)</f>
        <v>0</v>
      </c>
      <c r="D221" s="8"/>
      <c r="E221" s="8"/>
      <c r="F221" s="8"/>
      <c r="G221" s="8"/>
      <c r="H221" s="8"/>
      <c r="I221" s="8">
        <f t="shared" ref="I221:I237" si="152">SUM(I220,H221)</f>
        <v>404</v>
      </c>
      <c r="J221" s="8"/>
      <c r="K221" s="8">
        <f t="shared" ref="K221:K244" si="153">SUM(K220,J221)</f>
        <v>2</v>
      </c>
      <c r="L221" s="8"/>
      <c r="M221" s="8">
        <f t="shared" ref="M221:M244" si="154">SUM(M220,L221)</f>
        <v>227</v>
      </c>
      <c r="N221" s="8"/>
      <c r="O221" s="8">
        <f t="shared" ref="O221:O244" si="155">SUM(O220,N221)</f>
        <v>422</v>
      </c>
      <c r="P221" s="8"/>
      <c r="Q221" s="8">
        <f t="shared" ref="Q221:Q244" si="156">SUM(Q220,P221)</f>
        <v>2</v>
      </c>
      <c r="R221" s="8"/>
      <c r="S221" s="8">
        <f t="shared" ref="S221:S244" si="157">SUM(S220,R221)</f>
        <v>26</v>
      </c>
      <c r="T221" s="8"/>
      <c r="U221" s="8">
        <f t="shared" ref="U221:U244" si="158">SUM(U220,T221)</f>
        <v>206</v>
      </c>
      <c r="V221" s="8"/>
      <c r="W221" s="8">
        <f t="shared" ref="W221:W240" si="159">SUM(W220,V221)</f>
        <v>0</v>
      </c>
      <c r="X221" s="8"/>
      <c r="Y221" s="8"/>
      <c r="Z221" s="8"/>
      <c r="AA221" s="8">
        <f t="shared" ref="AA221:AA244" si="160">SUM(AA220,Z221)</f>
        <v>979</v>
      </c>
      <c r="AB221" s="8"/>
      <c r="AC221" s="8">
        <f t="shared" ref="AC221:AC244" si="161">SUM(AC220,AB221)</f>
        <v>61</v>
      </c>
      <c r="AD221" s="8"/>
      <c r="AE221" s="8"/>
      <c r="AF221" s="8"/>
      <c r="AG221" s="8">
        <f t="shared" si="148"/>
        <v>315</v>
      </c>
      <c r="AH221" s="8"/>
      <c r="AI221" s="8"/>
      <c r="AJ221" s="8"/>
      <c r="AK221" s="102">
        <f t="shared" si="147"/>
        <v>7</v>
      </c>
      <c r="AL221" s="12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3">
      <c r="A222" s="10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02">
        <f t="shared" si="147"/>
        <v>7</v>
      </c>
      <c r="AL222" s="12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3">
      <c r="A223" s="10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02">
        <f t="shared" si="147"/>
        <v>7</v>
      </c>
      <c r="AL223" s="12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3">
      <c r="A224" s="10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02">
        <f t="shared" si="147"/>
        <v>7</v>
      </c>
      <c r="AL224" s="12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3">
      <c r="A225" s="10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7" si="162">SUM(AD225+AE224)</f>
        <v>26</v>
      </c>
      <c r="AF225" s="8">
        <v>1</v>
      </c>
      <c r="AG225" s="8">
        <f t="shared" si="148"/>
        <v>338</v>
      </c>
      <c r="AH225" s="8">
        <v>25</v>
      </c>
      <c r="AI225" s="8">
        <f t="shared" ref="AI225:AI237" si="163">SUM(AH225+AI224)</f>
        <v>187</v>
      </c>
      <c r="AJ225" s="8">
        <v>0</v>
      </c>
      <c r="AK225" s="102">
        <f t="shared" si="147"/>
        <v>7</v>
      </c>
      <c r="AL225" s="12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3">
      <c r="A226" s="10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02">
        <f t="shared" si="147"/>
        <v>7</v>
      </c>
      <c r="AL226" s="12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3">
      <c r="A227" s="10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02">
        <f t="shared" si="147"/>
        <v>7</v>
      </c>
      <c r="AL227" s="12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3">
      <c r="A228" s="10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02">
        <f t="shared" si="147"/>
        <v>7</v>
      </c>
      <c r="AL228" s="12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3">
      <c r="A229" s="103">
        <v>44192</v>
      </c>
      <c r="B229" s="8"/>
      <c r="C229" s="8">
        <f t="shared" si="151"/>
        <v>0</v>
      </c>
      <c r="D229" s="8"/>
      <c r="E229" s="8">
        <f t="shared" ref="E229:E237"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02">
        <f t="shared" si="147"/>
        <v>7</v>
      </c>
      <c r="AL229" s="12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3">
      <c r="A230" s="10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02">
        <f t="shared" si="147"/>
        <v>7</v>
      </c>
      <c r="AL230" s="12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3">
      <c r="A231" s="103">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v>0</v>
      </c>
      <c r="O231" s="8">
        <f t="shared" si="155"/>
        <v>431</v>
      </c>
      <c r="P231" s="8">
        <v>0</v>
      </c>
      <c r="Q231" s="8">
        <f t="shared" si="156"/>
        <v>4</v>
      </c>
      <c r="R231" s="8">
        <v>0</v>
      </c>
      <c r="S231" s="8">
        <f t="shared" si="157"/>
        <v>29</v>
      </c>
      <c r="T231" s="8">
        <v>0</v>
      </c>
      <c r="U231" s="8">
        <f t="shared" si="158"/>
        <v>206</v>
      </c>
      <c r="V231" s="8">
        <v>0</v>
      </c>
      <c r="W231" s="8">
        <f t="shared" si="159"/>
        <v>0</v>
      </c>
      <c r="X231" s="8">
        <v>5</v>
      </c>
      <c r="Y231" s="8">
        <f>Y230+X231</f>
        <v>67</v>
      </c>
      <c r="Z231" s="8">
        <v>2</v>
      </c>
      <c r="AA231" s="8">
        <f t="shared" si="160"/>
        <v>1051</v>
      </c>
      <c r="AB231" s="8">
        <v>0</v>
      </c>
      <c r="AC231" s="8">
        <f t="shared" si="161"/>
        <v>65</v>
      </c>
      <c r="AD231" s="8">
        <v>0</v>
      </c>
      <c r="AE231" s="8">
        <f t="shared" si="162"/>
        <v>34</v>
      </c>
      <c r="AF231" s="8">
        <v>2</v>
      </c>
      <c r="AG231" s="8">
        <f t="shared" si="148"/>
        <v>366</v>
      </c>
      <c r="AH231" s="8">
        <v>4</v>
      </c>
      <c r="AI231" s="8">
        <f t="shared" si="163"/>
        <v>203</v>
      </c>
      <c r="AJ231" s="8">
        <v>0</v>
      </c>
      <c r="AK231" s="102">
        <f t="shared" si="147"/>
        <v>7</v>
      </c>
      <c r="AL231" s="12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3">
      <c r="A232" s="103">
        <v>44195</v>
      </c>
      <c r="B232" s="8">
        <v>0</v>
      </c>
      <c r="C232" s="8">
        <f t="shared" si="151"/>
        <v>0</v>
      </c>
      <c r="D232" s="8">
        <v>0</v>
      </c>
      <c r="E232" s="8">
        <f t="shared" si="164"/>
        <v>0</v>
      </c>
      <c r="F232" s="8">
        <v>1</v>
      </c>
      <c r="G232" s="8">
        <f>G231+F232</f>
        <v>93</v>
      </c>
      <c r="H232" s="8">
        <v>0</v>
      </c>
      <c r="I232" s="8">
        <f t="shared" si="152"/>
        <v>404</v>
      </c>
      <c r="J232" s="8">
        <v>0</v>
      </c>
      <c r="K232" s="8">
        <f t="shared" si="153"/>
        <v>12</v>
      </c>
      <c r="L232" s="8">
        <v>5</v>
      </c>
      <c r="M232" s="8">
        <f t="shared" si="154"/>
        <v>243</v>
      </c>
      <c r="N232" s="8">
        <v>2</v>
      </c>
      <c r="O232" s="8">
        <f t="shared" si="155"/>
        <v>433</v>
      </c>
      <c r="P232" s="8">
        <v>0</v>
      </c>
      <c r="Q232" s="8">
        <f t="shared" si="156"/>
        <v>4</v>
      </c>
      <c r="R232" s="8">
        <v>0</v>
      </c>
      <c r="S232" s="8">
        <f t="shared" si="157"/>
        <v>29</v>
      </c>
      <c r="T232" s="8">
        <v>2</v>
      </c>
      <c r="U232" s="8">
        <f t="shared" si="158"/>
        <v>208</v>
      </c>
      <c r="V232" s="8">
        <v>0</v>
      </c>
      <c r="W232" s="8">
        <f t="shared" si="159"/>
        <v>0</v>
      </c>
      <c r="X232" s="8">
        <v>1</v>
      </c>
      <c r="Y232" s="8">
        <f>Y231+X232</f>
        <v>68</v>
      </c>
      <c r="Z232" s="8">
        <v>11</v>
      </c>
      <c r="AA232" s="8">
        <f t="shared" si="160"/>
        <v>1062</v>
      </c>
      <c r="AB232" s="8">
        <v>0</v>
      </c>
      <c r="AC232" s="8">
        <f t="shared" si="161"/>
        <v>65</v>
      </c>
      <c r="AD232" s="8">
        <v>5</v>
      </c>
      <c r="AE232" s="8">
        <f t="shared" si="162"/>
        <v>39</v>
      </c>
      <c r="AF232" s="8">
        <v>8</v>
      </c>
      <c r="AG232" s="8">
        <f t="shared" si="148"/>
        <v>374</v>
      </c>
      <c r="AH232" s="8">
        <v>0</v>
      </c>
      <c r="AI232" s="8">
        <f t="shared" si="163"/>
        <v>203</v>
      </c>
      <c r="AJ232" s="8">
        <v>0</v>
      </c>
      <c r="AK232" s="102">
        <f t="shared" si="147"/>
        <v>7</v>
      </c>
      <c r="AL232" s="12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3">
      <c r="A233" s="103">
        <v>44196</v>
      </c>
      <c r="B233" s="8">
        <v>0</v>
      </c>
      <c r="C233" s="8">
        <f t="shared" si="151"/>
        <v>0</v>
      </c>
      <c r="D233" s="8">
        <v>0</v>
      </c>
      <c r="E233" s="8">
        <f t="shared" si="164"/>
        <v>0</v>
      </c>
      <c r="F233" s="8">
        <v>0</v>
      </c>
      <c r="G233" s="8">
        <f t="shared" ref="G233:G244" si="165">G232+F233</f>
        <v>93</v>
      </c>
      <c r="H233" s="8">
        <v>0</v>
      </c>
      <c r="I233" s="8">
        <f t="shared" si="152"/>
        <v>404</v>
      </c>
      <c r="J233" s="8">
        <v>0</v>
      </c>
      <c r="K233" s="8">
        <f t="shared" si="153"/>
        <v>12</v>
      </c>
      <c r="L233" s="8">
        <v>0</v>
      </c>
      <c r="M233" s="8">
        <f t="shared" si="154"/>
        <v>243</v>
      </c>
      <c r="N233" s="8">
        <v>8</v>
      </c>
      <c r="O233" s="8">
        <f t="shared" si="155"/>
        <v>441</v>
      </c>
      <c r="P233" s="8">
        <v>0</v>
      </c>
      <c r="Q233" s="8">
        <f t="shared" si="156"/>
        <v>4</v>
      </c>
      <c r="R233" s="8">
        <v>0</v>
      </c>
      <c r="S233" s="8">
        <f t="shared" si="157"/>
        <v>29</v>
      </c>
      <c r="T233" s="8">
        <v>0</v>
      </c>
      <c r="U233" s="8">
        <f t="shared" si="158"/>
        <v>208</v>
      </c>
      <c r="V233" s="8">
        <v>0</v>
      </c>
      <c r="W233" s="8">
        <f t="shared" si="159"/>
        <v>0</v>
      </c>
      <c r="X233" s="8">
        <v>3</v>
      </c>
      <c r="Y233" s="8">
        <f>Y232+X233</f>
        <v>71</v>
      </c>
      <c r="Z233" s="8">
        <v>4</v>
      </c>
      <c r="AA233" s="8">
        <f t="shared" si="160"/>
        <v>1066</v>
      </c>
      <c r="AB233" s="8">
        <v>0</v>
      </c>
      <c r="AC233" s="8">
        <f t="shared" si="161"/>
        <v>65</v>
      </c>
      <c r="AD233" s="8">
        <v>0</v>
      </c>
      <c r="AE233" s="8">
        <f t="shared" si="162"/>
        <v>39</v>
      </c>
      <c r="AF233" s="8">
        <v>1</v>
      </c>
      <c r="AG233" s="8">
        <f t="shared" si="148"/>
        <v>375</v>
      </c>
      <c r="AH233" s="8">
        <v>4</v>
      </c>
      <c r="AI233" s="8">
        <f t="shared" si="163"/>
        <v>207</v>
      </c>
      <c r="AJ233" s="8">
        <v>1</v>
      </c>
      <c r="AK233" s="102">
        <f t="shared" si="147"/>
        <v>8</v>
      </c>
      <c r="AL233" s="12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3">
      <c r="A234" s="103">
        <v>44197</v>
      </c>
      <c r="B234" s="8">
        <v>0</v>
      </c>
      <c r="C234" s="8">
        <f t="shared" si="151"/>
        <v>0</v>
      </c>
      <c r="D234" s="8">
        <v>0</v>
      </c>
      <c r="E234" s="8">
        <f t="shared" si="164"/>
        <v>0</v>
      </c>
      <c r="F234" s="8">
        <v>1</v>
      </c>
      <c r="G234" s="8">
        <f t="shared" si="165"/>
        <v>94</v>
      </c>
      <c r="H234" s="8">
        <v>0</v>
      </c>
      <c r="I234" s="8">
        <f t="shared" si="152"/>
        <v>404</v>
      </c>
      <c r="J234" s="8">
        <v>0</v>
      </c>
      <c r="K234" s="8">
        <f t="shared" si="153"/>
        <v>12</v>
      </c>
      <c r="L234" s="8">
        <v>0</v>
      </c>
      <c r="M234" s="8">
        <f t="shared" si="154"/>
        <v>243</v>
      </c>
      <c r="N234" s="8">
        <v>1</v>
      </c>
      <c r="O234" s="8">
        <f t="shared" si="155"/>
        <v>442</v>
      </c>
      <c r="P234" s="8">
        <v>1</v>
      </c>
      <c r="Q234" s="8">
        <f t="shared" si="156"/>
        <v>5</v>
      </c>
      <c r="R234" s="8">
        <v>0</v>
      </c>
      <c r="S234" s="8">
        <f t="shared" si="157"/>
        <v>29</v>
      </c>
      <c r="T234" s="8">
        <v>3</v>
      </c>
      <c r="U234" s="8">
        <f t="shared" si="158"/>
        <v>211</v>
      </c>
      <c r="V234" s="8">
        <v>0</v>
      </c>
      <c r="W234" s="8">
        <f t="shared" si="159"/>
        <v>0</v>
      </c>
      <c r="X234" s="8">
        <v>2</v>
      </c>
      <c r="Y234" s="8">
        <f>Y233+X234</f>
        <v>73</v>
      </c>
      <c r="Z234" s="8">
        <v>15</v>
      </c>
      <c r="AA234" s="8">
        <f t="shared" si="160"/>
        <v>1081</v>
      </c>
      <c r="AB234" s="8">
        <v>0</v>
      </c>
      <c r="AC234" s="8">
        <f t="shared" si="161"/>
        <v>65</v>
      </c>
      <c r="AD234" s="8">
        <v>0</v>
      </c>
      <c r="AE234" s="8">
        <f t="shared" si="162"/>
        <v>39</v>
      </c>
      <c r="AF234" s="8">
        <v>6</v>
      </c>
      <c r="AG234" s="8">
        <f t="shared" si="148"/>
        <v>381</v>
      </c>
      <c r="AH234" s="8">
        <v>3</v>
      </c>
      <c r="AI234" s="8">
        <f t="shared" si="163"/>
        <v>210</v>
      </c>
      <c r="AJ234" s="8">
        <v>0</v>
      </c>
      <c r="AK234" s="102">
        <f t="shared" si="147"/>
        <v>8</v>
      </c>
      <c r="AL234" s="12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3">
      <c r="A235" s="103">
        <v>44198</v>
      </c>
      <c r="B235" s="8"/>
      <c r="C235" s="8">
        <f t="shared" si="151"/>
        <v>0</v>
      </c>
      <c r="D235" s="8"/>
      <c r="E235" s="8">
        <f t="shared" si="164"/>
        <v>0</v>
      </c>
      <c r="F235" s="8"/>
      <c r="G235" s="8">
        <f t="shared" si="165"/>
        <v>94</v>
      </c>
      <c r="H235" s="8"/>
      <c r="I235" s="8">
        <f t="shared" si="152"/>
        <v>404</v>
      </c>
      <c r="J235" s="8"/>
      <c r="K235" s="8">
        <f t="shared" si="153"/>
        <v>12</v>
      </c>
      <c r="L235" s="8"/>
      <c r="M235" s="8">
        <f t="shared" si="154"/>
        <v>243</v>
      </c>
      <c r="N235" s="8"/>
      <c r="O235" s="8">
        <f t="shared" si="155"/>
        <v>442</v>
      </c>
      <c r="P235" s="8"/>
      <c r="Q235" s="8">
        <f t="shared" si="156"/>
        <v>5</v>
      </c>
      <c r="R235" s="8"/>
      <c r="S235" s="8">
        <f t="shared" si="157"/>
        <v>29</v>
      </c>
      <c r="T235" s="8"/>
      <c r="U235" s="8">
        <f t="shared" si="158"/>
        <v>211</v>
      </c>
      <c r="V235" s="8"/>
      <c r="W235" s="8">
        <f t="shared" si="159"/>
        <v>0</v>
      </c>
      <c r="X235" s="8"/>
      <c r="Y235" s="8">
        <f t="shared" ref="Y235:Y237" si="166">Y234+X235</f>
        <v>73</v>
      </c>
      <c r="Z235" s="8"/>
      <c r="AA235" s="8">
        <f t="shared" si="160"/>
        <v>1081</v>
      </c>
      <c r="AB235" s="8"/>
      <c r="AC235" s="8">
        <f t="shared" si="161"/>
        <v>65</v>
      </c>
      <c r="AD235" s="8"/>
      <c r="AE235" s="8">
        <f t="shared" si="162"/>
        <v>39</v>
      </c>
      <c r="AF235" s="8"/>
      <c r="AG235" s="8">
        <f t="shared" si="148"/>
        <v>381</v>
      </c>
      <c r="AH235" s="8"/>
      <c r="AI235" s="8">
        <f t="shared" si="163"/>
        <v>210</v>
      </c>
      <c r="AJ235" s="8"/>
      <c r="AK235" s="102">
        <f t="shared" si="147"/>
        <v>8</v>
      </c>
      <c r="AL235" s="12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3">
      <c r="A236" s="103">
        <v>44199</v>
      </c>
      <c r="B236" s="8"/>
      <c r="C236" s="8">
        <f t="shared" si="151"/>
        <v>0</v>
      </c>
      <c r="D236" s="8"/>
      <c r="E236" s="8">
        <f t="shared" si="164"/>
        <v>0</v>
      </c>
      <c r="F236" s="8"/>
      <c r="G236" s="8">
        <f t="shared" si="165"/>
        <v>94</v>
      </c>
      <c r="H236" s="8"/>
      <c r="I236" s="8">
        <f t="shared" si="152"/>
        <v>404</v>
      </c>
      <c r="J236" s="8"/>
      <c r="K236" s="8">
        <f t="shared" si="153"/>
        <v>12</v>
      </c>
      <c r="L236" s="8"/>
      <c r="M236" s="8">
        <f t="shared" si="154"/>
        <v>243</v>
      </c>
      <c r="N236" s="8"/>
      <c r="O236" s="8">
        <f t="shared" si="155"/>
        <v>442</v>
      </c>
      <c r="P236" s="8"/>
      <c r="Q236" s="8">
        <f t="shared" si="156"/>
        <v>5</v>
      </c>
      <c r="R236" s="8"/>
      <c r="S236" s="8">
        <f t="shared" si="157"/>
        <v>29</v>
      </c>
      <c r="T236" s="8"/>
      <c r="U236" s="8">
        <f t="shared" si="158"/>
        <v>211</v>
      </c>
      <c r="V236" s="8"/>
      <c r="W236" s="8">
        <f t="shared" si="159"/>
        <v>0</v>
      </c>
      <c r="X236" s="8"/>
      <c r="Y236" s="8">
        <f t="shared" si="166"/>
        <v>73</v>
      </c>
      <c r="Z236" s="8"/>
      <c r="AA236" s="8">
        <f t="shared" si="160"/>
        <v>1081</v>
      </c>
      <c r="AB236" s="8"/>
      <c r="AC236" s="8">
        <f t="shared" si="161"/>
        <v>65</v>
      </c>
      <c r="AD236" s="8"/>
      <c r="AE236" s="8">
        <f t="shared" si="162"/>
        <v>39</v>
      </c>
      <c r="AF236" s="8"/>
      <c r="AG236" s="8">
        <f t="shared" si="148"/>
        <v>381</v>
      </c>
      <c r="AH236" s="8"/>
      <c r="AI236" s="8">
        <f t="shared" si="163"/>
        <v>210</v>
      </c>
      <c r="AJ236" s="8"/>
      <c r="AK236" s="102">
        <f t="shared" si="147"/>
        <v>8</v>
      </c>
      <c r="AL236" s="12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5" customHeight="1" x14ac:dyDescent="0.3">
      <c r="A237" s="103">
        <v>44200</v>
      </c>
      <c r="B237" s="8">
        <v>0</v>
      </c>
      <c r="C237" s="8">
        <f t="shared" si="151"/>
        <v>0</v>
      </c>
      <c r="D237" s="8">
        <v>0</v>
      </c>
      <c r="E237" s="8">
        <f t="shared" si="164"/>
        <v>0</v>
      </c>
      <c r="F237" s="8">
        <v>23</v>
      </c>
      <c r="G237" s="8">
        <f t="shared" si="165"/>
        <v>117</v>
      </c>
      <c r="H237" s="8">
        <v>0</v>
      </c>
      <c r="I237" s="8">
        <f t="shared" si="152"/>
        <v>404</v>
      </c>
      <c r="J237" s="8">
        <v>0</v>
      </c>
      <c r="K237" s="8">
        <f t="shared" si="153"/>
        <v>12</v>
      </c>
      <c r="L237" s="8">
        <v>13</v>
      </c>
      <c r="M237" s="8">
        <f t="shared" si="154"/>
        <v>256</v>
      </c>
      <c r="N237" s="8">
        <v>20</v>
      </c>
      <c r="O237" s="8">
        <f t="shared" si="155"/>
        <v>462</v>
      </c>
      <c r="P237" s="8">
        <v>2</v>
      </c>
      <c r="Q237" s="8">
        <f t="shared" si="156"/>
        <v>7</v>
      </c>
      <c r="R237" s="8">
        <v>1</v>
      </c>
      <c r="S237" s="8">
        <f t="shared" si="157"/>
        <v>30</v>
      </c>
      <c r="T237" s="8">
        <v>0</v>
      </c>
      <c r="U237" s="8">
        <f t="shared" si="158"/>
        <v>211</v>
      </c>
      <c r="V237" s="8">
        <v>0</v>
      </c>
      <c r="W237" s="8">
        <f t="shared" si="159"/>
        <v>0</v>
      </c>
      <c r="X237" s="8">
        <v>31</v>
      </c>
      <c r="Y237" s="8">
        <f t="shared" si="166"/>
        <v>104</v>
      </c>
      <c r="Z237" s="8">
        <v>46</v>
      </c>
      <c r="AA237" s="8">
        <f t="shared" si="160"/>
        <v>1127</v>
      </c>
      <c r="AB237" s="8">
        <v>6</v>
      </c>
      <c r="AC237" s="8">
        <f t="shared" si="161"/>
        <v>71</v>
      </c>
      <c r="AD237" s="8">
        <v>6</v>
      </c>
      <c r="AE237" s="8">
        <f t="shared" si="162"/>
        <v>45</v>
      </c>
      <c r="AF237" s="8">
        <v>12</v>
      </c>
      <c r="AG237" s="8">
        <f t="shared" si="148"/>
        <v>393</v>
      </c>
      <c r="AH237" s="8">
        <v>40</v>
      </c>
      <c r="AI237" s="8">
        <f t="shared" si="163"/>
        <v>250</v>
      </c>
      <c r="AJ237" s="8">
        <v>0</v>
      </c>
      <c r="AK237" s="102">
        <f t="shared" si="147"/>
        <v>8</v>
      </c>
      <c r="AL237" s="12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ht="15" customHeight="1" x14ac:dyDescent="0.3">
      <c r="A238" s="103">
        <v>44201</v>
      </c>
      <c r="B238" s="8">
        <v>0</v>
      </c>
      <c r="C238" s="8">
        <f>SUM(C236,B237)</f>
        <v>0</v>
      </c>
      <c r="D238" s="8">
        <v>0</v>
      </c>
      <c r="E238" s="8">
        <f>SUM(E236,D237)</f>
        <v>0</v>
      </c>
      <c r="F238" s="8">
        <v>3</v>
      </c>
      <c r="G238" s="8">
        <f t="shared" si="165"/>
        <v>120</v>
      </c>
      <c r="H238" s="8">
        <v>0</v>
      </c>
      <c r="I238" s="8">
        <f>SUM(I236,H237)</f>
        <v>404</v>
      </c>
      <c r="J238" s="8">
        <v>1</v>
      </c>
      <c r="K238" s="8">
        <f t="shared" si="153"/>
        <v>13</v>
      </c>
      <c r="L238" s="8">
        <v>5</v>
      </c>
      <c r="M238" s="8">
        <f t="shared" si="154"/>
        <v>261</v>
      </c>
      <c r="N238" s="8">
        <v>4</v>
      </c>
      <c r="O238" s="8">
        <f t="shared" si="155"/>
        <v>466</v>
      </c>
      <c r="P238" s="8">
        <v>4</v>
      </c>
      <c r="Q238" s="8">
        <f t="shared" si="156"/>
        <v>11</v>
      </c>
      <c r="R238" s="8">
        <v>0</v>
      </c>
      <c r="S238" s="8">
        <f t="shared" si="157"/>
        <v>30</v>
      </c>
      <c r="T238" s="8">
        <v>1</v>
      </c>
      <c r="U238" s="8">
        <f t="shared" si="158"/>
        <v>212</v>
      </c>
      <c r="V238" s="8">
        <v>0</v>
      </c>
      <c r="W238" s="8">
        <f t="shared" si="159"/>
        <v>0</v>
      </c>
      <c r="X238" s="8">
        <v>4</v>
      </c>
      <c r="Y238" s="8">
        <f t="shared" ref="Y238:Y244" si="167">SUM(Y237,X238)</f>
        <v>108</v>
      </c>
      <c r="Z238" s="8">
        <v>8</v>
      </c>
      <c r="AA238" s="8">
        <f t="shared" si="160"/>
        <v>1135</v>
      </c>
      <c r="AB238" s="8">
        <v>0</v>
      </c>
      <c r="AC238" s="8">
        <f t="shared" si="161"/>
        <v>71</v>
      </c>
      <c r="AD238" s="8">
        <v>4</v>
      </c>
      <c r="AE238" s="8">
        <f t="shared" ref="AE238:AE244" si="168">SUM(AE237,AD238)</f>
        <v>49</v>
      </c>
      <c r="AF238" s="8">
        <v>7</v>
      </c>
      <c r="AG238" s="8">
        <f t="shared" si="148"/>
        <v>400</v>
      </c>
      <c r="AH238" s="8">
        <v>8</v>
      </c>
      <c r="AI238" s="8">
        <f t="shared" ref="AI238:AI244" si="169">SUM(AI237,AH238)</f>
        <v>258</v>
      </c>
      <c r="AJ238" s="8">
        <v>0</v>
      </c>
      <c r="AK238" s="102">
        <f t="shared" si="147"/>
        <v>8</v>
      </c>
      <c r="AL238" s="12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c r="FJ238" s="8"/>
      <c r="FK238" s="8"/>
      <c r="FL238" s="8"/>
      <c r="FM238" s="8"/>
      <c r="FN238" s="8"/>
      <c r="FO238" s="8"/>
      <c r="FP238" s="8"/>
      <c r="FQ238" s="8"/>
      <c r="FR238" s="8"/>
      <c r="FS238" s="8"/>
      <c r="FT238" s="8"/>
      <c r="FU238" s="8"/>
      <c r="FV238" s="8"/>
      <c r="FW238" s="8"/>
      <c r="FX238" s="8"/>
      <c r="FY238" s="8"/>
      <c r="FZ238" s="8"/>
      <c r="GA238" s="8"/>
      <c r="GB238" s="8"/>
      <c r="GC238" s="8"/>
      <c r="GD238" s="8"/>
      <c r="GE238" s="8"/>
      <c r="GF238" s="8"/>
      <c r="GG238" s="8"/>
      <c r="GH238" s="8"/>
      <c r="GI238" s="8"/>
      <c r="GJ238" s="8"/>
      <c r="GK238" s="8"/>
    </row>
    <row r="239" spans="1:193" ht="15" customHeight="1" x14ac:dyDescent="0.3">
      <c r="A239" s="103">
        <v>44202</v>
      </c>
      <c r="B239" s="8">
        <v>0</v>
      </c>
      <c r="C239" s="8">
        <f>SUM(C237,B238)</f>
        <v>0</v>
      </c>
      <c r="D239" s="8">
        <v>0</v>
      </c>
      <c r="E239" s="8">
        <f>SUM(E237,D238)</f>
        <v>0</v>
      </c>
      <c r="F239" s="8">
        <v>1</v>
      </c>
      <c r="G239" s="8">
        <f t="shared" si="165"/>
        <v>121</v>
      </c>
      <c r="H239" s="8">
        <v>0</v>
      </c>
      <c r="I239" s="8">
        <f t="shared" ref="I239:I244" si="170">SUM(I237,H238)</f>
        <v>404</v>
      </c>
      <c r="J239" s="8">
        <v>0</v>
      </c>
      <c r="K239" s="8">
        <f t="shared" si="153"/>
        <v>13</v>
      </c>
      <c r="L239" s="8">
        <v>1</v>
      </c>
      <c r="M239" s="8">
        <f t="shared" si="154"/>
        <v>262</v>
      </c>
      <c r="N239" s="8">
        <v>2</v>
      </c>
      <c r="O239" s="8">
        <f t="shared" si="155"/>
        <v>468</v>
      </c>
      <c r="P239" s="8">
        <v>0</v>
      </c>
      <c r="Q239" s="8">
        <f t="shared" si="156"/>
        <v>11</v>
      </c>
      <c r="R239" s="8">
        <v>0</v>
      </c>
      <c r="S239" s="8">
        <f t="shared" si="157"/>
        <v>30</v>
      </c>
      <c r="T239" s="8">
        <v>0</v>
      </c>
      <c r="U239" s="8">
        <f t="shared" si="158"/>
        <v>212</v>
      </c>
      <c r="V239" s="8">
        <v>0</v>
      </c>
      <c r="W239" s="8">
        <f t="shared" si="159"/>
        <v>0</v>
      </c>
      <c r="X239" s="8">
        <v>3</v>
      </c>
      <c r="Y239" s="8">
        <f t="shared" si="167"/>
        <v>111</v>
      </c>
      <c r="Z239" s="8">
        <v>2</v>
      </c>
      <c r="AA239" s="8">
        <f t="shared" si="160"/>
        <v>1137</v>
      </c>
      <c r="AB239" s="8">
        <v>1</v>
      </c>
      <c r="AC239" s="8">
        <f t="shared" si="161"/>
        <v>72</v>
      </c>
      <c r="AD239" s="8">
        <v>4</v>
      </c>
      <c r="AE239" s="8">
        <f t="shared" si="168"/>
        <v>53</v>
      </c>
      <c r="AF239" s="8">
        <v>7</v>
      </c>
      <c r="AG239" s="8">
        <f t="shared" si="148"/>
        <v>407</v>
      </c>
      <c r="AH239" s="8">
        <v>0</v>
      </c>
      <c r="AI239" s="8">
        <f t="shared" si="169"/>
        <v>258</v>
      </c>
      <c r="AJ239" s="8">
        <v>0</v>
      </c>
      <c r="AK239" s="102">
        <f t="shared" si="147"/>
        <v>8</v>
      </c>
      <c r="AL239" s="12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c r="FJ239" s="8"/>
      <c r="FK239" s="8"/>
      <c r="FL239" s="8"/>
      <c r="FM239" s="8"/>
      <c r="FN239" s="8"/>
      <c r="FO239" s="8"/>
      <c r="FP239" s="8"/>
      <c r="FQ239" s="8"/>
      <c r="FR239" s="8"/>
      <c r="FS239" s="8"/>
      <c r="FT239" s="8"/>
      <c r="FU239" s="8"/>
      <c r="FV239" s="8"/>
      <c r="FW239" s="8"/>
      <c r="FX239" s="8"/>
      <c r="FY239" s="8"/>
      <c r="FZ239" s="8"/>
      <c r="GA239" s="8"/>
      <c r="GB239" s="8"/>
      <c r="GC239" s="8"/>
      <c r="GD239" s="8"/>
      <c r="GE239" s="8"/>
      <c r="GF239" s="8"/>
      <c r="GG239" s="8"/>
      <c r="GH239" s="8"/>
      <c r="GI239" s="8"/>
      <c r="GJ239" s="8"/>
      <c r="GK239" s="8"/>
    </row>
    <row r="240" spans="1:193" ht="15" customHeight="1" x14ac:dyDescent="0.3">
      <c r="A240" s="103">
        <v>44203</v>
      </c>
      <c r="B240" s="8">
        <v>0</v>
      </c>
      <c r="C240" s="8">
        <f>SUM(C238,B239)</f>
        <v>0</v>
      </c>
      <c r="D240" s="8">
        <v>0</v>
      </c>
      <c r="E240" s="8">
        <f>SUM(E238,D239)</f>
        <v>0</v>
      </c>
      <c r="F240" s="8">
        <v>2</v>
      </c>
      <c r="G240" s="8">
        <f t="shared" si="165"/>
        <v>123</v>
      </c>
      <c r="H240" s="8">
        <v>0</v>
      </c>
      <c r="I240" s="8">
        <f t="shared" si="170"/>
        <v>404</v>
      </c>
      <c r="J240" s="8">
        <v>0</v>
      </c>
      <c r="K240" s="8">
        <f t="shared" si="153"/>
        <v>13</v>
      </c>
      <c r="L240" s="8">
        <v>0</v>
      </c>
      <c r="M240" s="8">
        <f t="shared" si="154"/>
        <v>262</v>
      </c>
      <c r="N240" s="8">
        <v>10</v>
      </c>
      <c r="O240" s="8">
        <f t="shared" si="155"/>
        <v>478</v>
      </c>
      <c r="P240" s="8">
        <v>0</v>
      </c>
      <c r="Q240" s="8">
        <f t="shared" si="156"/>
        <v>11</v>
      </c>
      <c r="R240" s="8">
        <v>0</v>
      </c>
      <c r="S240" s="8">
        <f t="shared" si="157"/>
        <v>30</v>
      </c>
      <c r="T240" s="8">
        <v>0</v>
      </c>
      <c r="U240" s="8">
        <f t="shared" si="158"/>
        <v>212</v>
      </c>
      <c r="V240" s="8">
        <v>0</v>
      </c>
      <c r="W240" s="8">
        <f t="shared" si="159"/>
        <v>0</v>
      </c>
      <c r="X240" s="8">
        <v>0</v>
      </c>
      <c r="Y240" s="8">
        <f t="shared" si="167"/>
        <v>111</v>
      </c>
      <c r="Z240" s="8">
        <v>3</v>
      </c>
      <c r="AA240" s="8">
        <f t="shared" si="160"/>
        <v>1140</v>
      </c>
      <c r="AB240" s="8">
        <v>0</v>
      </c>
      <c r="AC240" s="8">
        <f t="shared" si="161"/>
        <v>72</v>
      </c>
      <c r="AD240" s="8">
        <v>0</v>
      </c>
      <c r="AE240" s="8">
        <f t="shared" si="168"/>
        <v>53</v>
      </c>
      <c r="AF240" s="8">
        <v>2</v>
      </c>
      <c r="AG240" s="8">
        <f t="shared" si="148"/>
        <v>409</v>
      </c>
      <c r="AH240" s="8">
        <v>0</v>
      </c>
      <c r="AI240" s="8">
        <f t="shared" si="169"/>
        <v>258</v>
      </c>
      <c r="AJ240" s="8">
        <v>0</v>
      </c>
      <c r="AK240" s="102">
        <f t="shared" si="147"/>
        <v>8</v>
      </c>
      <c r="AL240" s="12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c r="FJ240" s="8"/>
      <c r="FK240" s="8"/>
      <c r="FL240" s="8"/>
      <c r="FM240" s="8"/>
      <c r="FN240" s="8"/>
      <c r="FO240" s="8"/>
      <c r="FP240" s="8"/>
      <c r="FQ240" s="8"/>
      <c r="FR240" s="8"/>
      <c r="FS240" s="8"/>
      <c r="FT240" s="8"/>
      <c r="FU240" s="8"/>
      <c r="FV240" s="8"/>
      <c r="FW240" s="8"/>
      <c r="FX240" s="8"/>
      <c r="FY240" s="8"/>
      <c r="FZ240" s="8"/>
      <c r="GA240" s="8"/>
      <c r="GB240" s="8"/>
      <c r="GC240" s="8"/>
      <c r="GD240" s="8"/>
      <c r="GE240" s="8"/>
      <c r="GF240" s="8"/>
      <c r="GG240" s="8"/>
      <c r="GH240" s="8"/>
      <c r="GI240" s="8"/>
      <c r="GJ240" s="8"/>
      <c r="GK240" s="8"/>
    </row>
    <row r="241" spans="1:193" ht="15" customHeight="1" x14ac:dyDescent="0.3">
      <c r="A241" s="103">
        <v>44204</v>
      </c>
      <c r="B241" s="8">
        <v>0</v>
      </c>
      <c r="C241" s="8">
        <f>SUM(C239,B240)</f>
        <v>0</v>
      </c>
      <c r="D241" s="8">
        <v>0</v>
      </c>
      <c r="E241" s="8">
        <f>SUM(E239,D240)</f>
        <v>0</v>
      </c>
      <c r="F241" s="8">
        <v>0</v>
      </c>
      <c r="G241" s="8">
        <f t="shared" si="165"/>
        <v>123</v>
      </c>
      <c r="H241" s="8">
        <v>0</v>
      </c>
      <c r="I241" s="8">
        <f t="shared" si="170"/>
        <v>404</v>
      </c>
      <c r="J241" s="8">
        <v>1</v>
      </c>
      <c r="K241" s="8">
        <f t="shared" si="153"/>
        <v>14</v>
      </c>
      <c r="L241" s="8">
        <v>1</v>
      </c>
      <c r="M241" s="8">
        <f t="shared" si="154"/>
        <v>263</v>
      </c>
      <c r="N241" s="8">
        <v>24</v>
      </c>
      <c r="O241" s="8">
        <f t="shared" si="155"/>
        <v>502</v>
      </c>
      <c r="P241" s="8">
        <v>1</v>
      </c>
      <c r="Q241" s="8">
        <f t="shared" si="156"/>
        <v>12</v>
      </c>
      <c r="R241" s="8">
        <v>0</v>
      </c>
      <c r="S241" s="8">
        <f t="shared" si="157"/>
        <v>30</v>
      </c>
      <c r="T241" s="8">
        <v>0</v>
      </c>
      <c r="U241" s="8">
        <f t="shared" si="158"/>
        <v>212</v>
      </c>
      <c r="V241" s="8">
        <v>0</v>
      </c>
      <c r="W241" s="8">
        <f>SUM(W240,V241)</f>
        <v>0</v>
      </c>
      <c r="X241" s="8">
        <v>4</v>
      </c>
      <c r="Y241" s="8">
        <f t="shared" si="167"/>
        <v>115</v>
      </c>
      <c r="Z241" s="8">
        <v>2</v>
      </c>
      <c r="AA241" s="8">
        <f t="shared" si="160"/>
        <v>1142</v>
      </c>
      <c r="AB241" s="8">
        <v>3</v>
      </c>
      <c r="AC241" s="8">
        <f t="shared" si="161"/>
        <v>75</v>
      </c>
      <c r="AD241" s="8">
        <v>0</v>
      </c>
      <c r="AE241" s="8">
        <f t="shared" si="168"/>
        <v>53</v>
      </c>
      <c r="AF241" s="8">
        <v>8</v>
      </c>
      <c r="AG241" s="8">
        <f t="shared" si="148"/>
        <v>417</v>
      </c>
      <c r="AH241" s="8">
        <v>0</v>
      </c>
      <c r="AI241" s="8">
        <f t="shared" si="169"/>
        <v>258</v>
      </c>
      <c r="AJ241" s="8">
        <v>0</v>
      </c>
      <c r="AK241" s="102">
        <f t="shared" si="147"/>
        <v>8</v>
      </c>
      <c r="AL241" s="12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row>
    <row r="242" spans="1:193" ht="15" customHeight="1" x14ac:dyDescent="0.3">
      <c r="A242" s="103">
        <v>44205</v>
      </c>
      <c r="B242" s="8"/>
      <c r="C242" s="8">
        <f t="shared" ref="C242:C244" si="171">SUM(C240,B241)</f>
        <v>0</v>
      </c>
      <c r="D242" s="8"/>
      <c r="E242" s="8">
        <f t="shared" ref="E242:E244" si="172">SUM(E240,D241)</f>
        <v>0</v>
      </c>
      <c r="F242" s="8"/>
      <c r="G242" s="8">
        <f t="shared" si="165"/>
        <v>123</v>
      </c>
      <c r="H242" s="8"/>
      <c r="I242" s="8">
        <f t="shared" si="170"/>
        <v>404</v>
      </c>
      <c r="J242" s="8"/>
      <c r="K242" s="8">
        <f t="shared" si="153"/>
        <v>14</v>
      </c>
      <c r="L242" s="8"/>
      <c r="M242" s="8">
        <f t="shared" si="154"/>
        <v>263</v>
      </c>
      <c r="N242" s="8"/>
      <c r="O242" s="8">
        <f t="shared" si="155"/>
        <v>502</v>
      </c>
      <c r="P242" s="8"/>
      <c r="Q242" s="8">
        <f t="shared" si="156"/>
        <v>12</v>
      </c>
      <c r="R242" s="8"/>
      <c r="S242" s="8">
        <f t="shared" si="157"/>
        <v>30</v>
      </c>
      <c r="T242" s="8"/>
      <c r="U242" s="8">
        <f t="shared" si="158"/>
        <v>212</v>
      </c>
      <c r="V242" s="8"/>
      <c r="W242" s="8">
        <f t="shared" ref="W242:W244" si="173">SUM(W241,V242)</f>
        <v>0</v>
      </c>
      <c r="X242" s="8"/>
      <c r="Y242" s="8">
        <f t="shared" si="167"/>
        <v>115</v>
      </c>
      <c r="Z242" s="8"/>
      <c r="AA242" s="8">
        <f t="shared" si="160"/>
        <v>1142</v>
      </c>
      <c r="AB242" s="8"/>
      <c r="AC242" s="8">
        <f t="shared" si="161"/>
        <v>75</v>
      </c>
      <c r="AD242" s="8"/>
      <c r="AE242" s="8">
        <f t="shared" si="168"/>
        <v>53</v>
      </c>
      <c r="AF242" s="8"/>
      <c r="AG242" s="8">
        <f t="shared" si="148"/>
        <v>417</v>
      </c>
      <c r="AH242" s="8"/>
      <c r="AI242" s="8">
        <f t="shared" si="169"/>
        <v>258</v>
      </c>
      <c r="AJ242" s="8"/>
      <c r="AK242" s="102">
        <f t="shared" si="147"/>
        <v>8</v>
      </c>
      <c r="AL242" s="12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c r="FJ242" s="8"/>
      <c r="FK242" s="8"/>
      <c r="FL242" s="8"/>
      <c r="FM242" s="8"/>
      <c r="FN242" s="8"/>
      <c r="FO242" s="8"/>
      <c r="FP242" s="8"/>
      <c r="FQ242" s="8"/>
      <c r="FR242" s="8"/>
      <c r="FS242" s="8"/>
      <c r="FT242" s="8"/>
      <c r="FU242" s="8"/>
      <c r="FV242" s="8"/>
      <c r="FW242" s="8"/>
      <c r="FX242" s="8"/>
      <c r="FY242" s="8"/>
      <c r="FZ242" s="8"/>
      <c r="GA242" s="8"/>
      <c r="GB242" s="8"/>
      <c r="GC242" s="8"/>
      <c r="GD242" s="8"/>
      <c r="GE242" s="8"/>
      <c r="GF242" s="8"/>
      <c r="GG242" s="8"/>
      <c r="GH242" s="8"/>
      <c r="GI242" s="8"/>
      <c r="GJ242" s="8"/>
      <c r="GK242" s="8"/>
    </row>
    <row r="243" spans="1:193" ht="15" customHeight="1" x14ac:dyDescent="0.3">
      <c r="A243" s="103">
        <v>44206</v>
      </c>
      <c r="B243" s="8"/>
      <c r="C243" s="8">
        <f t="shared" si="171"/>
        <v>0</v>
      </c>
      <c r="D243" s="8"/>
      <c r="E243" s="8">
        <f t="shared" si="172"/>
        <v>0</v>
      </c>
      <c r="F243" s="8"/>
      <c r="G243" s="8">
        <f t="shared" si="165"/>
        <v>123</v>
      </c>
      <c r="H243" s="8"/>
      <c r="I243" s="8">
        <f t="shared" si="170"/>
        <v>404</v>
      </c>
      <c r="J243" s="8"/>
      <c r="K243" s="8">
        <f t="shared" si="153"/>
        <v>14</v>
      </c>
      <c r="L243" s="8"/>
      <c r="M243" s="8">
        <f t="shared" si="154"/>
        <v>263</v>
      </c>
      <c r="N243" s="8"/>
      <c r="O243" s="8">
        <f t="shared" si="155"/>
        <v>502</v>
      </c>
      <c r="P243" s="8"/>
      <c r="Q243" s="8">
        <f t="shared" si="156"/>
        <v>12</v>
      </c>
      <c r="R243" s="8"/>
      <c r="S243" s="8">
        <f t="shared" si="157"/>
        <v>30</v>
      </c>
      <c r="T243" s="8"/>
      <c r="U243" s="8">
        <f t="shared" si="158"/>
        <v>212</v>
      </c>
      <c r="V243" s="8"/>
      <c r="W243" s="8">
        <f t="shared" si="173"/>
        <v>0</v>
      </c>
      <c r="X243" s="8"/>
      <c r="Y243" s="8">
        <f t="shared" si="167"/>
        <v>115</v>
      </c>
      <c r="Z243" s="8"/>
      <c r="AA243" s="8">
        <f t="shared" si="160"/>
        <v>1142</v>
      </c>
      <c r="AB243" s="8"/>
      <c r="AC243" s="8">
        <f t="shared" si="161"/>
        <v>75</v>
      </c>
      <c r="AD243" s="8"/>
      <c r="AE243" s="8">
        <f t="shared" si="168"/>
        <v>53</v>
      </c>
      <c r="AF243" s="8"/>
      <c r="AG243" s="8">
        <f t="shared" si="148"/>
        <v>417</v>
      </c>
      <c r="AH243" s="8"/>
      <c r="AI243" s="8">
        <f t="shared" si="169"/>
        <v>258</v>
      </c>
      <c r="AJ243" s="8"/>
      <c r="AK243" s="102">
        <f t="shared" si="147"/>
        <v>8</v>
      </c>
      <c r="AL243" s="12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c r="FJ243" s="8"/>
      <c r="FK243" s="8"/>
      <c r="FL243" s="8"/>
      <c r="FM243" s="8"/>
      <c r="FN243" s="8"/>
      <c r="FO243" s="8"/>
      <c r="FP243" s="8"/>
      <c r="FQ243" s="8"/>
      <c r="FR243" s="8"/>
      <c r="FS243" s="8"/>
      <c r="FT243" s="8"/>
      <c r="FU243" s="8"/>
      <c r="FV243" s="8"/>
      <c r="FW243" s="8"/>
      <c r="FX243" s="8"/>
      <c r="FY243" s="8"/>
      <c r="FZ243" s="8"/>
      <c r="GA243" s="8"/>
      <c r="GB243" s="8"/>
      <c r="GC243" s="8"/>
      <c r="GD243" s="8"/>
      <c r="GE243" s="8"/>
      <c r="GF243" s="8"/>
      <c r="GG243" s="8"/>
      <c r="GH243" s="8"/>
      <c r="GI243" s="8"/>
      <c r="GJ243" s="8"/>
      <c r="GK243" s="8"/>
    </row>
    <row r="244" spans="1:193" ht="15" customHeight="1" x14ac:dyDescent="0.3">
      <c r="A244" s="103">
        <v>44207</v>
      </c>
      <c r="B244" s="8">
        <v>0</v>
      </c>
      <c r="C244" s="8">
        <f t="shared" si="171"/>
        <v>0</v>
      </c>
      <c r="D244" s="8">
        <v>0</v>
      </c>
      <c r="E244" s="8">
        <f t="shared" si="172"/>
        <v>0</v>
      </c>
      <c r="F244" s="8">
        <v>11</v>
      </c>
      <c r="G244" s="8">
        <f t="shared" si="165"/>
        <v>134</v>
      </c>
      <c r="H244" s="8">
        <v>0</v>
      </c>
      <c r="I244" s="8">
        <f t="shared" si="170"/>
        <v>404</v>
      </c>
      <c r="J244" s="8">
        <v>0</v>
      </c>
      <c r="K244" s="8">
        <f t="shared" si="153"/>
        <v>14</v>
      </c>
      <c r="L244" s="8">
        <v>5</v>
      </c>
      <c r="M244" s="8">
        <f t="shared" si="154"/>
        <v>268</v>
      </c>
      <c r="N244" s="8">
        <v>13</v>
      </c>
      <c r="O244" s="8">
        <f t="shared" si="155"/>
        <v>515</v>
      </c>
      <c r="P244" s="8">
        <v>2</v>
      </c>
      <c r="Q244" s="8">
        <f t="shared" si="156"/>
        <v>14</v>
      </c>
      <c r="R244" s="8">
        <v>0</v>
      </c>
      <c r="S244" s="8">
        <f t="shared" si="157"/>
        <v>30</v>
      </c>
      <c r="T244" s="8">
        <v>0</v>
      </c>
      <c r="U244" s="8">
        <f t="shared" si="158"/>
        <v>212</v>
      </c>
      <c r="V244" s="8">
        <v>0</v>
      </c>
      <c r="W244" s="8">
        <f t="shared" si="173"/>
        <v>0</v>
      </c>
      <c r="X244" s="8">
        <v>17</v>
      </c>
      <c r="Y244" s="8">
        <f t="shared" si="167"/>
        <v>132</v>
      </c>
      <c r="Z244" s="8">
        <v>56</v>
      </c>
      <c r="AA244" s="8">
        <f t="shared" si="160"/>
        <v>1198</v>
      </c>
      <c r="AB244" s="8">
        <v>4</v>
      </c>
      <c r="AC244" s="8">
        <f t="shared" si="161"/>
        <v>79</v>
      </c>
      <c r="AD244" s="8">
        <v>18</v>
      </c>
      <c r="AE244" s="8">
        <f t="shared" si="168"/>
        <v>71</v>
      </c>
      <c r="AF244" s="8">
        <v>15</v>
      </c>
      <c r="AG244" s="8">
        <f t="shared" si="148"/>
        <v>432</v>
      </c>
      <c r="AH244" s="8">
        <v>22</v>
      </c>
      <c r="AI244" s="8">
        <f t="shared" si="169"/>
        <v>280</v>
      </c>
      <c r="AJ244" s="8">
        <v>0</v>
      </c>
      <c r="AK244" s="102">
        <f t="shared" si="147"/>
        <v>8</v>
      </c>
      <c r="AL244" s="12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c r="FJ244" s="8"/>
      <c r="FK244" s="8"/>
      <c r="FL244" s="8"/>
      <c r="FM244" s="8"/>
      <c r="FN244" s="8"/>
      <c r="FO244" s="8"/>
      <c r="FP244" s="8"/>
      <c r="FQ244" s="8"/>
      <c r="FR244" s="8"/>
      <c r="FS244" s="8"/>
      <c r="FT244" s="8"/>
      <c r="FU244" s="8"/>
      <c r="FV244" s="8"/>
      <c r="FW244" s="8"/>
      <c r="FX244" s="8"/>
      <c r="FY244" s="8"/>
      <c r="FZ244" s="8"/>
      <c r="GA244" s="8"/>
      <c r="GB244" s="8"/>
      <c r="GC244" s="8"/>
      <c r="GD244" s="8"/>
      <c r="GE244" s="8"/>
      <c r="GF244" s="8"/>
      <c r="GG244" s="8"/>
      <c r="GH244" s="8"/>
      <c r="GI244" s="8"/>
      <c r="GJ244" s="8"/>
      <c r="GK244" s="8"/>
    </row>
    <row r="245" spans="1:193" ht="15" customHeight="1" x14ac:dyDescent="0.3">
      <c r="A245" s="103">
        <v>44208</v>
      </c>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102"/>
      <c r="AL245" s="12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c r="EO245" s="8"/>
      <c r="EP245" s="8"/>
      <c r="EQ245" s="8"/>
      <c r="ER245" s="8"/>
      <c r="ES245" s="8"/>
      <c r="ET245" s="8"/>
      <c r="EU245" s="8"/>
      <c r="EV245" s="8"/>
      <c r="EW245" s="8"/>
      <c r="EX245" s="8"/>
      <c r="EY245" s="8"/>
      <c r="EZ245" s="8"/>
      <c r="FA245" s="8"/>
      <c r="FB245" s="8"/>
      <c r="FC245" s="8"/>
      <c r="FD245" s="8"/>
      <c r="FE245" s="8"/>
      <c r="FF245" s="8"/>
      <c r="FG245" s="8"/>
      <c r="FH245" s="8"/>
      <c r="FI245" s="8"/>
      <c r="FJ245" s="8"/>
      <c r="FK245" s="8"/>
      <c r="FL245" s="8"/>
      <c r="FM245" s="8"/>
      <c r="FN245" s="8"/>
      <c r="FO245" s="8"/>
      <c r="FP245" s="8"/>
      <c r="FQ245" s="8"/>
      <c r="FR245" s="8"/>
      <c r="FS245" s="8"/>
      <c r="FT245" s="8"/>
      <c r="FU245" s="8"/>
      <c r="FV245" s="8"/>
      <c r="FW245" s="8"/>
      <c r="FX245" s="8"/>
      <c r="FY245" s="8"/>
      <c r="FZ245" s="8"/>
      <c r="GA245" s="8"/>
      <c r="GB245" s="8"/>
      <c r="GC245" s="8"/>
      <c r="GD245" s="8"/>
      <c r="GE245" s="8"/>
      <c r="GF245" s="8"/>
      <c r="GG245" s="8"/>
      <c r="GH245" s="8"/>
      <c r="GI245" s="8"/>
      <c r="GJ245" s="8"/>
      <c r="GK245" s="8"/>
    </row>
    <row r="246" spans="1:193" ht="15" customHeight="1" x14ac:dyDescent="0.3">
      <c r="A246" s="103">
        <v>44209</v>
      </c>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102"/>
      <c r="AL246" s="12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c r="EO246" s="8"/>
      <c r="EP246" s="8"/>
      <c r="EQ246" s="8"/>
      <c r="ER246" s="8"/>
      <c r="ES246" s="8"/>
      <c r="ET246" s="8"/>
      <c r="EU246" s="8"/>
      <c r="EV246" s="8"/>
      <c r="EW246" s="8"/>
      <c r="EX246" s="8"/>
      <c r="EY246" s="8"/>
      <c r="EZ246" s="8"/>
      <c r="FA246" s="8"/>
      <c r="FB246" s="8"/>
      <c r="FC246" s="8"/>
      <c r="FD246" s="8"/>
      <c r="FE246" s="8"/>
      <c r="FF246" s="8"/>
      <c r="FG246" s="8"/>
      <c r="FH246" s="8"/>
      <c r="FI246" s="8"/>
      <c r="FJ246" s="8"/>
      <c r="FK246" s="8"/>
      <c r="FL246" s="8"/>
      <c r="FM246" s="8"/>
      <c r="FN246" s="8"/>
      <c r="FO246" s="8"/>
      <c r="FP246" s="8"/>
      <c r="FQ246" s="8"/>
      <c r="FR246" s="8"/>
      <c r="FS246" s="8"/>
      <c r="FT246" s="8"/>
      <c r="FU246" s="8"/>
      <c r="FV246" s="8"/>
      <c r="FW246" s="8"/>
      <c r="FX246" s="8"/>
      <c r="FY246" s="8"/>
      <c r="FZ246" s="8"/>
      <c r="GA246" s="8"/>
      <c r="GB246" s="8"/>
      <c r="GC246" s="8"/>
      <c r="GD246" s="8"/>
      <c r="GE246" s="8"/>
      <c r="GF246" s="8"/>
      <c r="GG246" s="8"/>
      <c r="GH246" s="8"/>
      <c r="GI246" s="8"/>
      <c r="GJ246" s="8"/>
      <c r="GK246" s="8"/>
    </row>
    <row r="247" spans="1:193" ht="15" customHeight="1" x14ac:dyDescent="0.3">
      <c r="A247" s="103">
        <v>44210</v>
      </c>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102"/>
      <c r="AL247" s="12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c r="EO247" s="8"/>
      <c r="EP247" s="8"/>
      <c r="EQ247" s="8"/>
      <c r="ER247" s="8"/>
      <c r="ES247" s="8"/>
      <c r="ET247" s="8"/>
      <c r="EU247" s="8"/>
      <c r="EV247" s="8"/>
      <c r="EW247" s="8"/>
      <c r="EX247" s="8"/>
      <c r="EY247" s="8"/>
      <c r="EZ247" s="8"/>
      <c r="FA247" s="8"/>
      <c r="FB247" s="8"/>
      <c r="FC247" s="8"/>
      <c r="FD247" s="8"/>
      <c r="FE247" s="8"/>
      <c r="FF247" s="8"/>
      <c r="FG247" s="8"/>
      <c r="FH247" s="8"/>
      <c r="FI247" s="8"/>
      <c r="FJ247" s="8"/>
      <c r="FK247" s="8"/>
      <c r="FL247" s="8"/>
      <c r="FM247" s="8"/>
      <c r="FN247" s="8"/>
      <c r="FO247" s="8"/>
      <c r="FP247" s="8"/>
      <c r="FQ247" s="8"/>
      <c r="FR247" s="8"/>
      <c r="FS247" s="8"/>
      <c r="FT247" s="8"/>
      <c r="FU247" s="8"/>
      <c r="FV247" s="8"/>
      <c r="FW247" s="8"/>
      <c r="FX247" s="8"/>
      <c r="FY247" s="8"/>
      <c r="FZ247" s="8"/>
      <c r="GA247" s="8"/>
      <c r="GB247" s="8"/>
      <c r="GC247" s="8"/>
      <c r="GD247" s="8"/>
      <c r="GE247" s="8"/>
      <c r="GF247" s="8"/>
      <c r="GG247" s="8"/>
      <c r="GH247" s="8"/>
      <c r="GI247" s="8"/>
      <c r="GJ247" s="8"/>
      <c r="GK247" s="8"/>
    </row>
    <row r="248" spans="1:193" ht="15" customHeight="1" x14ac:dyDescent="0.3">
      <c r="A248" s="103">
        <v>44211</v>
      </c>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102"/>
      <c r="AL248" s="12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c r="ES248" s="8"/>
      <c r="ET248" s="8"/>
      <c r="EU248" s="8"/>
      <c r="EV248" s="8"/>
      <c r="EW248" s="8"/>
      <c r="EX248" s="8"/>
      <c r="EY248" s="8"/>
      <c r="EZ248" s="8"/>
      <c r="FA248" s="8"/>
      <c r="FB248" s="8"/>
      <c r="FC248" s="8"/>
      <c r="FD248" s="8"/>
      <c r="FE248" s="8"/>
      <c r="FF248" s="8"/>
      <c r="FG248" s="8"/>
      <c r="FH248" s="8"/>
      <c r="FI248" s="8"/>
      <c r="FJ248" s="8"/>
      <c r="FK248" s="8"/>
      <c r="FL248" s="8"/>
      <c r="FM248" s="8"/>
      <c r="FN248" s="8"/>
      <c r="FO248" s="8"/>
      <c r="FP248" s="8"/>
      <c r="FQ248" s="8"/>
      <c r="FR248" s="8"/>
      <c r="FS248" s="8"/>
      <c r="FT248" s="8"/>
      <c r="FU248" s="8"/>
      <c r="FV248" s="8"/>
      <c r="FW248" s="8"/>
      <c r="FX248" s="8"/>
      <c r="FY248" s="8"/>
      <c r="FZ248" s="8"/>
      <c r="GA248" s="8"/>
      <c r="GB248" s="8"/>
      <c r="GC248" s="8"/>
      <c r="GD248" s="8"/>
      <c r="GE248" s="8"/>
      <c r="GF248" s="8"/>
      <c r="GG248" s="8"/>
      <c r="GH248" s="8"/>
      <c r="GI248" s="8"/>
      <c r="GJ248" s="8"/>
      <c r="GK248" s="8"/>
    </row>
    <row r="249" spans="1:193" ht="15" customHeight="1" x14ac:dyDescent="0.3">
      <c r="A249" s="103">
        <v>44212</v>
      </c>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102"/>
      <c r="AL249" s="12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c r="ES249" s="8"/>
      <c r="ET249" s="8"/>
      <c r="EU249" s="8"/>
      <c r="EV249" s="8"/>
      <c r="EW249" s="8"/>
      <c r="EX249" s="8"/>
      <c r="EY249" s="8"/>
      <c r="EZ249" s="8"/>
      <c r="FA249" s="8"/>
      <c r="FB249" s="8"/>
      <c r="FC249" s="8"/>
      <c r="FD249" s="8"/>
      <c r="FE249" s="8"/>
      <c r="FF249" s="8"/>
      <c r="FG249" s="8"/>
      <c r="FH249" s="8"/>
      <c r="FI249" s="8"/>
      <c r="FJ249" s="8"/>
      <c r="FK249" s="8"/>
      <c r="FL249" s="8"/>
      <c r="FM249" s="8"/>
      <c r="FN249" s="8"/>
      <c r="FO249" s="8"/>
      <c r="FP249" s="8"/>
      <c r="FQ249" s="8"/>
      <c r="FR249" s="8"/>
      <c r="FS249" s="8"/>
      <c r="FT249" s="8"/>
      <c r="FU249" s="8"/>
      <c r="FV249" s="8"/>
      <c r="FW249" s="8"/>
      <c r="FX249" s="8"/>
      <c r="FY249" s="8"/>
      <c r="FZ249" s="8"/>
      <c r="GA249" s="8"/>
      <c r="GB249" s="8"/>
      <c r="GC249" s="8"/>
      <c r="GD249" s="8"/>
      <c r="GE249" s="8"/>
      <c r="GF249" s="8"/>
      <c r="GG249" s="8"/>
      <c r="GH249" s="8"/>
      <c r="GI249" s="8"/>
      <c r="GJ249" s="8"/>
      <c r="GK249" s="8"/>
    </row>
    <row r="250" spans="1:193" ht="15" customHeight="1" x14ac:dyDescent="0.3">
      <c r="A250" s="103">
        <v>44213</v>
      </c>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102"/>
      <c r="AL250" s="12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c r="ES250" s="8"/>
      <c r="ET250" s="8"/>
      <c r="EU250" s="8"/>
      <c r="EV250" s="8"/>
      <c r="EW250" s="8"/>
      <c r="EX250" s="8"/>
      <c r="EY250" s="8"/>
      <c r="EZ250" s="8"/>
      <c r="FA250" s="8"/>
      <c r="FB250" s="8"/>
      <c r="FC250" s="8"/>
      <c r="FD250" s="8"/>
      <c r="FE250" s="8"/>
      <c r="FF250" s="8"/>
      <c r="FG250" s="8"/>
      <c r="FH250" s="8"/>
      <c r="FI250" s="8"/>
      <c r="FJ250" s="8"/>
      <c r="FK250" s="8"/>
      <c r="FL250" s="8"/>
      <c r="FM250" s="8"/>
      <c r="FN250" s="8"/>
      <c r="FO250" s="8"/>
      <c r="FP250" s="8"/>
      <c r="FQ250" s="8"/>
      <c r="FR250" s="8"/>
      <c r="FS250" s="8"/>
      <c r="FT250" s="8"/>
      <c r="FU250" s="8"/>
      <c r="FV250" s="8"/>
      <c r="FW250" s="8"/>
      <c r="FX250" s="8"/>
      <c r="FY250" s="8"/>
      <c r="FZ250" s="8"/>
      <c r="GA250" s="8"/>
      <c r="GB250" s="8"/>
      <c r="GC250" s="8"/>
      <c r="GD250" s="8"/>
      <c r="GE250" s="8"/>
      <c r="GF250" s="8"/>
      <c r="GG250" s="8"/>
      <c r="GH250" s="8"/>
      <c r="GI250" s="8"/>
      <c r="GJ250" s="8"/>
      <c r="GK250" s="8"/>
    </row>
    <row r="251" spans="1:193" ht="14.25" customHeight="1" x14ac:dyDescent="0.3">
      <c r="A251" s="103"/>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102"/>
      <c r="AL251" s="12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c r="EO251" s="8"/>
      <c r="EP251" s="8"/>
      <c r="EQ251" s="8"/>
      <c r="ER251" s="8"/>
      <c r="ES251" s="8"/>
      <c r="ET251" s="8"/>
      <c r="EU251" s="8"/>
      <c r="EV251" s="8"/>
      <c r="EW251" s="8"/>
      <c r="EX251" s="8"/>
      <c r="EY251" s="8"/>
      <c r="EZ251" s="8"/>
      <c r="FA251" s="8"/>
      <c r="FB251" s="8"/>
      <c r="FC251" s="8"/>
      <c r="FD251" s="8"/>
      <c r="FE251" s="8"/>
      <c r="FF251" s="8"/>
      <c r="FG251" s="8"/>
      <c r="FH251" s="8"/>
      <c r="FI251" s="8"/>
      <c r="FJ251" s="8"/>
      <c r="FK251" s="8"/>
      <c r="FL251" s="8"/>
      <c r="FM251" s="8"/>
      <c r="FN251" s="8"/>
      <c r="FO251" s="8"/>
      <c r="FP251" s="8"/>
      <c r="FQ251" s="8"/>
      <c r="FR251" s="8"/>
      <c r="FS251" s="8"/>
      <c r="FT251" s="8"/>
      <c r="FU251" s="8"/>
      <c r="FV251" s="8"/>
      <c r="FW251" s="8"/>
      <c r="FX251" s="8"/>
      <c r="FY251" s="8"/>
      <c r="FZ251" s="8"/>
      <c r="GA251" s="8"/>
      <c r="GB251" s="8"/>
      <c r="GC251" s="8"/>
      <c r="GD251" s="8"/>
      <c r="GE251" s="8"/>
      <c r="GF251" s="8"/>
      <c r="GG251" s="8"/>
      <c r="GH251" s="8"/>
      <c r="GI251" s="8"/>
      <c r="GJ251" s="8"/>
      <c r="GK251" s="8"/>
    </row>
    <row r="252" spans="1:193" s="106" customFormat="1" ht="14.5" thickBot="1" x14ac:dyDescent="0.35">
      <c r="A252" s="105" t="s">
        <v>87</v>
      </c>
      <c r="B252" s="262">
        <f>MAX(C3:C251)</f>
        <v>0</v>
      </c>
      <c r="C252" s="263"/>
      <c r="D252" s="262">
        <f>MAX(E3:E251)</f>
        <v>0</v>
      </c>
      <c r="E252" s="263"/>
      <c r="F252" s="262">
        <f>MAX(G3:G251)</f>
        <v>134</v>
      </c>
      <c r="G252" s="263"/>
      <c r="H252" s="262">
        <f t="shared" ref="H252" si="174">MAX(I3:I251)</f>
        <v>404</v>
      </c>
      <c r="I252" s="263"/>
      <c r="J252" s="262">
        <f t="shared" ref="J252" si="175">MAX(K3:K251)</f>
        <v>14</v>
      </c>
      <c r="K252" s="263"/>
      <c r="L252" s="262">
        <f t="shared" ref="L252" si="176">MAX(M3:M251)</f>
        <v>268</v>
      </c>
      <c r="M252" s="263"/>
      <c r="N252" s="262">
        <f t="shared" ref="N252" si="177">MAX(O3:O251)</f>
        <v>515</v>
      </c>
      <c r="O252" s="263"/>
      <c r="P252" s="262">
        <f t="shared" ref="P252" si="178">MAX(Q3:Q251)</f>
        <v>14</v>
      </c>
      <c r="Q252" s="263"/>
      <c r="R252" s="262">
        <f t="shared" ref="R252" si="179">MAX(S3:S251)</f>
        <v>30</v>
      </c>
      <c r="S252" s="263"/>
      <c r="T252" s="262">
        <f t="shared" ref="T252" si="180">MAX(U3:U251)</f>
        <v>212</v>
      </c>
      <c r="U252" s="263"/>
      <c r="V252" s="262">
        <f t="shared" ref="V252" si="181">MAX(W3:W251)</f>
        <v>0</v>
      </c>
      <c r="W252" s="263"/>
      <c r="X252" s="262">
        <f>MAX(Y3:Y251)</f>
        <v>132</v>
      </c>
      <c r="Y252" s="263"/>
      <c r="Z252" s="262">
        <f t="shared" ref="Z252" si="182">MAX(AA3:AA251)</f>
        <v>1198</v>
      </c>
      <c r="AA252" s="263"/>
      <c r="AB252" s="262">
        <f t="shared" ref="AB252" si="183">MAX(AC3:AC251)</f>
        <v>79</v>
      </c>
      <c r="AC252" s="263"/>
      <c r="AD252" s="262">
        <f>MAX(AE3:AE251)</f>
        <v>71</v>
      </c>
      <c r="AE252" s="263"/>
      <c r="AF252" s="262">
        <f t="shared" ref="AF252" si="184">MAX(AG3:AG251)</f>
        <v>432</v>
      </c>
      <c r="AG252" s="263"/>
      <c r="AH252" s="262">
        <f t="shared" ref="AH252" si="185">MAX(AI3:AI251)</f>
        <v>280</v>
      </c>
      <c r="AI252" s="263"/>
      <c r="AJ252" s="262">
        <f t="shared" ref="AJ252:CN252" si="186">MAX(AK3:AK251)</f>
        <v>8</v>
      </c>
      <c r="AK252" s="263"/>
      <c r="AL252" s="262">
        <f t="shared" si="186"/>
        <v>68</v>
      </c>
      <c r="AM252" s="263"/>
      <c r="AN252" s="262">
        <f t="shared" si="186"/>
        <v>1</v>
      </c>
      <c r="AO252" s="263"/>
      <c r="AP252" s="262">
        <f t="shared" si="186"/>
        <v>11</v>
      </c>
      <c r="AQ252" s="263"/>
      <c r="AR252" s="262">
        <f t="shared" si="186"/>
        <v>3</v>
      </c>
      <c r="AS252" s="263"/>
      <c r="AT252" s="262">
        <f t="shared" si="186"/>
        <v>4</v>
      </c>
      <c r="AU252" s="263"/>
      <c r="AV252" s="262">
        <f t="shared" si="186"/>
        <v>4</v>
      </c>
      <c r="AW252" s="263"/>
      <c r="AX252" s="262">
        <f t="shared" si="186"/>
        <v>3</v>
      </c>
      <c r="AY252" s="263"/>
      <c r="AZ252" s="262">
        <f t="shared" si="186"/>
        <v>3</v>
      </c>
      <c r="BA252" s="263"/>
      <c r="BB252" s="262">
        <f t="shared" si="186"/>
        <v>58</v>
      </c>
      <c r="BC252" s="263"/>
      <c r="BD252" s="262">
        <f t="shared" si="186"/>
        <v>3</v>
      </c>
      <c r="BE252" s="263"/>
      <c r="BF252" s="262">
        <f t="shared" si="186"/>
        <v>10</v>
      </c>
      <c r="BG252" s="263"/>
      <c r="BH252" s="262">
        <f t="shared" si="186"/>
        <v>1689</v>
      </c>
      <c r="BI252" s="263"/>
      <c r="BJ252" s="262">
        <f t="shared" si="186"/>
        <v>173</v>
      </c>
      <c r="BK252" s="263"/>
      <c r="BL252" s="262">
        <f t="shared" si="186"/>
        <v>3</v>
      </c>
      <c r="BM252" s="263"/>
      <c r="BN252" s="262">
        <f t="shared" si="186"/>
        <v>3</v>
      </c>
      <c r="BO252" s="263"/>
      <c r="BP252" s="262">
        <f t="shared" si="186"/>
        <v>24</v>
      </c>
      <c r="BQ252" s="263"/>
      <c r="BR252" s="262">
        <f t="shared" si="186"/>
        <v>15</v>
      </c>
      <c r="BS252" s="263"/>
      <c r="BT252" s="262">
        <f t="shared" si="186"/>
        <v>35</v>
      </c>
      <c r="BU252" s="263"/>
      <c r="BV252" s="262">
        <f t="shared" si="186"/>
        <v>72</v>
      </c>
      <c r="BW252" s="263"/>
      <c r="BX252" s="262">
        <f t="shared" si="186"/>
        <v>11</v>
      </c>
      <c r="BY252" s="263"/>
      <c r="BZ252" s="262">
        <f t="shared" si="186"/>
        <v>1</v>
      </c>
      <c r="CA252" s="263"/>
      <c r="CB252" s="262">
        <f t="shared" si="186"/>
        <v>0</v>
      </c>
      <c r="CC252" s="263"/>
      <c r="CD252" s="262">
        <f t="shared" si="186"/>
        <v>0</v>
      </c>
      <c r="CE252" s="263"/>
      <c r="CF252" s="262">
        <f t="shared" si="186"/>
        <v>0</v>
      </c>
      <c r="CG252" s="263"/>
      <c r="CH252" s="262">
        <f t="shared" si="186"/>
        <v>0</v>
      </c>
      <c r="CI252" s="263"/>
      <c r="CJ252" s="262">
        <f t="shared" si="186"/>
        <v>1</v>
      </c>
      <c r="CK252" s="263"/>
      <c r="CL252" s="262">
        <f t="shared" si="186"/>
        <v>0</v>
      </c>
      <c r="CM252" s="263"/>
      <c r="CN252" s="262">
        <f t="shared" si="186"/>
        <v>2</v>
      </c>
      <c r="CO252" s="263"/>
      <c r="CP252" s="262">
        <f t="shared" ref="CP252:FJ252" si="187">MAX(CQ3:CQ251)</f>
        <v>18</v>
      </c>
      <c r="CQ252" s="263"/>
      <c r="CR252" s="262">
        <f t="shared" si="187"/>
        <v>3</v>
      </c>
      <c r="CS252" s="263"/>
      <c r="CT252" s="262">
        <f t="shared" si="187"/>
        <v>10</v>
      </c>
      <c r="CU252" s="263"/>
      <c r="CV252" s="262">
        <f t="shared" si="187"/>
        <v>30</v>
      </c>
      <c r="CW252" s="263"/>
      <c r="CX252" s="262">
        <f t="shared" si="187"/>
        <v>5</v>
      </c>
      <c r="CY252" s="263"/>
      <c r="CZ252" s="262">
        <f t="shared" si="187"/>
        <v>21</v>
      </c>
      <c r="DA252" s="263"/>
      <c r="DB252" s="262">
        <f t="shared" si="187"/>
        <v>0</v>
      </c>
      <c r="DC252" s="263"/>
      <c r="DD252" s="262">
        <f t="shared" ref="DD252" si="188">MAX(DE3:DE251)</f>
        <v>0</v>
      </c>
      <c r="DE252" s="263"/>
      <c r="DF252" s="262">
        <f t="shared" si="187"/>
        <v>12</v>
      </c>
      <c r="DG252" s="263"/>
      <c r="DH252" s="262">
        <f t="shared" si="187"/>
        <v>1</v>
      </c>
      <c r="DI252" s="263"/>
      <c r="DJ252" s="262">
        <f t="shared" si="187"/>
        <v>14</v>
      </c>
      <c r="DK252" s="263"/>
      <c r="DL252" s="262">
        <f t="shared" si="187"/>
        <v>5</v>
      </c>
      <c r="DM252" s="263"/>
      <c r="DN252" s="262">
        <f t="shared" si="187"/>
        <v>21</v>
      </c>
      <c r="DO252" s="263"/>
      <c r="DP252" s="262">
        <f t="shared" si="187"/>
        <v>2556</v>
      </c>
      <c r="DQ252" s="263"/>
      <c r="DR252" s="262">
        <f t="shared" si="187"/>
        <v>6</v>
      </c>
      <c r="DS252" s="263"/>
      <c r="DT252" s="262">
        <f t="shared" si="187"/>
        <v>16</v>
      </c>
      <c r="DU252" s="263"/>
      <c r="DV252" s="262">
        <f t="shared" si="187"/>
        <v>1</v>
      </c>
      <c r="DW252" s="263"/>
      <c r="DX252" s="262">
        <f t="shared" si="187"/>
        <v>31</v>
      </c>
      <c r="DY252" s="263"/>
      <c r="DZ252" s="262">
        <f t="shared" si="187"/>
        <v>45</v>
      </c>
      <c r="EA252" s="263"/>
      <c r="EB252" s="262">
        <f t="shared" si="187"/>
        <v>10</v>
      </c>
      <c r="EC252" s="263"/>
      <c r="ED252" s="262">
        <f t="shared" si="187"/>
        <v>50</v>
      </c>
      <c r="EE252" s="263"/>
      <c r="EF252" s="262">
        <f t="shared" si="187"/>
        <v>22</v>
      </c>
      <c r="EG252" s="263"/>
      <c r="EH252" s="262">
        <f t="shared" si="187"/>
        <v>2</v>
      </c>
      <c r="EI252" s="263"/>
      <c r="EJ252" s="262">
        <f t="shared" si="187"/>
        <v>1</v>
      </c>
      <c r="EK252" s="263"/>
      <c r="EL252" s="262">
        <f t="shared" si="187"/>
        <v>2</v>
      </c>
      <c r="EM252" s="263"/>
      <c r="EN252" s="262">
        <f t="shared" si="187"/>
        <v>139</v>
      </c>
      <c r="EO252" s="263"/>
      <c r="EP252" s="262">
        <f t="shared" ref="EP252" si="189">MAX(EQ3:EQ251)</f>
        <v>1558</v>
      </c>
      <c r="EQ252" s="263"/>
      <c r="ER252" s="262">
        <f t="shared" si="187"/>
        <v>0</v>
      </c>
      <c r="ES252" s="263"/>
      <c r="ET252" s="262">
        <f t="shared" ref="ET252" si="190">MAX(EU3:EU251)</f>
        <v>125</v>
      </c>
      <c r="EU252" s="263"/>
      <c r="EV252" s="262">
        <f t="shared" si="187"/>
        <v>10</v>
      </c>
      <c r="EW252" s="263"/>
      <c r="EX252" s="262">
        <f t="shared" si="187"/>
        <v>1</v>
      </c>
      <c r="EY252" s="263"/>
      <c r="EZ252" s="262">
        <f t="shared" si="187"/>
        <v>8</v>
      </c>
      <c r="FA252" s="263"/>
      <c r="FB252" s="262">
        <f t="shared" ref="FB252" si="191">MAX(FC3:FC251)</f>
        <v>2</v>
      </c>
      <c r="FC252" s="263"/>
      <c r="FD252" s="262">
        <f t="shared" ref="FD252" si="192">MAX(FE3:FE251)</f>
        <v>585</v>
      </c>
      <c r="FE252" s="263"/>
      <c r="FF252" s="262">
        <f t="shared" si="187"/>
        <v>337</v>
      </c>
      <c r="FG252" s="263"/>
      <c r="FH252" s="262">
        <f t="shared" si="187"/>
        <v>40</v>
      </c>
      <c r="FI252" s="263"/>
      <c r="FJ252" s="262">
        <f t="shared" si="187"/>
        <v>0</v>
      </c>
      <c r="FK252" s="263"/>
      <c r="FL252" s="262">
        <f>MAX(FM3:FM251)</f>
        <v>3</v>
      </c>
      <c r="FM252" s="263"/>
      <c r="FN252" s="262">
        <f>MAX(FO3:FO251)</f>
        <v>1</v>
      </c>
      <c r="FO252" s="263"/>
      <c r="FP252" s="262">
        <f>MAX(FQ3:FQ251)</f>
        <v>0</v>
      </c>
      <c r="FQ252" s="263"/>
      <c r="FR252" s="262">
        <f>MAX(FS3:FS251)</f>
        <v>76</v>
      </c>
      <c r="FS252" s="263"/>
      <c r="FT252" s="262">
        <f>MAX(FU3:FU251)</f>
        <v>1468</v>
      </c>
      <c r="FU252" s="263"/>
      <c r="FV252" s="262">
        <f>MAX(FW3:FW251)</f>
        <v>0</v>
      </c>
      <c r="FW252" s="263"/>
      <c r="FX252" s="262">
        <f>MAX(FY3:FY251)</f>
        <v>2</v>
      </c>
      <c r="FY252" s="263"/>
      <c r="FZ252" s="262">
        <f>MAX(GA3:GA251)</f>
        <v>180</v>
      </c>
      <c r="GA252" s="263"/>
      <c r="GB252" s="262">
        <f>MAX(GC3:GC251)</f>
        <v>8</v>
      </c>
      <c r="GC252" s="263"/>
      <c r="GD252" s="262">
        <f>MAX(GE3:GE251)</f>
        <v>1</v>
      </c>
      <c r="GE252" s="263"/>
      <c r="GF252" s="262">
        <f>MAX(GG3:GG251)</f>
        <v>46</v>
      </c>
      <c r="GG252" s="263"/>
      <c r="GH252" s="262">
        <f t="shared" ref="GH252" si="193">MAX(GI3:GI251)</f>
        <v>89</v>
      </c>
      <c r="GI252" s="263"/>
      <c r="GJ252" s="262">
        <f>MAX(GK3:GK251)</f>
        <v>46</v>
      </c>
      <c r="GK252" s="263"/>
    </row>
    <row r="253" spans="1:193" s="34" customFormat="1" ht="12" thickTop="1" x14ac:dyDescent="0.25">
      <c r="AK253" s="129"/>
      <c r="AL253" s="129"/>
    </row>
    <row r="254" spans="1:193" s="34" customFormat="1" ht="11.5" x14ac:dyDescent="0.25">
      <c r="GJ254" s="34" t="s">
        <v>155</v>
      </c>
      <c r="GK254" s="42">
        <f>SUM(B252:GK252)</f>
        <v>13595</v>
      </c>
    </row>
  </sheetData>
  <mergeCells count="192">
    <mergeCell ref="D1:E1"/>
    <mergeCell ref="AL1:AM1"/>
    <mergeCell ref="BR1:BS1"/>
    <mergeCell ref="BT1:BU1"/>
    <mergeCell ref="F1:G1"/>
    <mergeCell ref="DJ1:DK1"/>
    <mergeCell ref="CF252:CG252"/>
    <mergeCell ref="ER252:ES252"/>
    <mergeCell ref="FL252:FM252"/>
    <mergeCell ref="DX1:DY1"/>
    <mergeCell ref="CL1:CM1"/>
    <mergeCell ref="CZ1:DA1"/>
    <mergeCell ref="EP1:EQ1"/>
    <mergeCell ref="EJ1:EK1"/>
    <mergeCell ref="CR252:CS252"/>
    <mergeCell ref="CV252:CW252"/>
    <mergeCell ref="CX252:CY252"/>
    <mergeCell ref="CZ252:DA252"/>
    <mergeCell ref="EN252:EO252"/>
    <mergeCell ref="DX252:DY252"/>
    <mergeCell ref="DH1:DI1"/>
    <mergeCell ref="DH252:DI252"/>
    <mergeCell ref="DL1:DM1"/>
    <mergeCell ref="DL252:DM252"/>
    <mergeCell ref="GJ1:GK1"/>
    <mergeCell ref="FV1:FW1"/>
    <mergeCell ref="FX1:FY1"/>
    <mergeCell ref="ER1:ES1"/>
    <mergeCell ref="FV252:FW252"/>
    <mergeCell ref="EP252:EQ252"/>
    <mergeCell ref="FD1:FE1"/>
    <mergeCell ref="GH1:GI1"/>
    <mergeCell ref="BF252:BG252"/>
    <mergeCell ref="BV252:BW252"/>
    <mergeCell ref="EJ252:EK252"/>
    <mergeCell ref="DP1:DQ1"/>
    <mergeCell ref="GH252:GI252"/>
    <mergeCell ref="BF1:BG1"/>
    <mergeCell ref="BZ1:CA1"/>
    <mergeCell ref="GB1:GC1"/>
    <mergeCell ref="FT1:FU1"/>
    <mergeCell ref="GF1:GG1"/>
    <mergeCell ref="FZ1:GA1"/>
    <mergeCell ref="GD1:GE1"/>
    <mergeCell ref="FR1:FS1"/>
    <mergeCell ref="FH1:FI1"/>
    <mergeCell ref="EL1:EM1"/>
    <mergeCell ref="EX1:EY1"/>
    <mergeCell ref="EZ1:FA1"/>
    <mergeCell ref="FJ1:FK1"/>
    <mergeCell ref="EV1:EW1"/>
    <mergeCell ref="FF1:FG1"/>
    <mergeCell ref="ET1:EU1"/>
    <mergeCell ref="FL1:FM1"/>
    <mergeCell ref="FP1:FQ1"/>
    <mergeCell ref="GD252:GE252"/>
    <mergeCell ref="GB252:GC252"/>
    <mergeCell ref="GF252:GG252"/>
    <mergeCell ref="X252:Y252"/>
    <mergeCell ref="FJ252:FK252"/>
    <mergeCell ref="EV252:EW252"/>
    <mergeCell ref="EX252:EY252"/>
    <mergeCell ref="FF252:FG252"/>
    <mergeCell ref="GJ252:GK252"/>
    <mergeCell ref="ET252:EU252"/>
    <mergeCell ref="BT252:BU252"/>
    <mergeCell ref="FT252:FU252"/>
    <mergeCell ref="FZ252:GA252"/>
    <mergeCell ref="ED252:EE252"/>
    <mergeCell ref="DJ252:DK252"/>
    <mergeCell ref="DD252:DE252"/>
    <mergeCell ref="DF252:DG252"/>
    <mergeCell ref="DR252:DS252"/>
    <mergeCell ref="DT252:DU252"/>
    <mergeCell ref="BH252:BI252"/>
    <mergeCell ref="BJ252:BK252"/>
    <mergeCell ref="BL252:BM252"/>
    <mergeCell ref="BN252:BO252"/>
    <mergeCell ref="BP252:BQ252"/>
    <mergeCell ref="DN252:DO252"/>
    <mergeCell ref="CV1:CW1"/>
    <mergeCell ref="BV1:BW1"/>
    <mergeCell ref="CB1:CC1"/>
    <mergeCell ref="DT1:DU1"/>
    <mergeCell ref="DZ1:EA1"/>
    <mergeCell ref="DF1:DG1"/>
    <mergeCell ref="FX252:FY252"/>
    <mergeCell ref="FR252:FS252"/>
    <mergeCell ref="AD252:AE252"/>
    <mergeCell ref="ED1:EE1"/>
    <mergeCell ref="FN1:FO1"/>
    <mergeCell ref="FN252:FO252"/>
    <mergeCell ref="FP252:FQ252"/>
    <mergeCell ref="DZ252:EA252"/>
    <mergeCell ref="EB252:EC252"/>
    <mergeCell ref="DV252:DW252"/>
    <mergeCell ref="FH252:FI252"/>
    <mergeCell ref="EZ252:FA252"/>
    <mergeCell ref="EL252:EM252"/>
    <mergeCell ref="EF252:EG252"/>
    <mergeCell ref="EN1:EO1"/>
    <mergeCell ref="EF1:EG1"/>
    <mergeCell ref="FD252:FE252"/>
    <mergeCell ref="AJ252:AK252"/>
    <mergeCell ref="J1:K1"/>
    <mergeCell ref="AP252:AQ252"/>
    <mergeCell ref="AR252:AS252"/>
    <mergeCell ref="AT252:AU252"/>
    <mergeCell ref="CN1:CO1"/>
    <mergeCell ref="BB1:BC1"/>
    <mergeCell ref="AV252:AW252"/>
    <mergeCell ref="DP252:DQ252"/>
    <mergeCell ref="AX252:AY252"/>
    <mergeCell ref="BB252:BC252"/>
    <mergeCell ref="L252:M252"/>
    <mergeCell ref="DB252:DC252"/>
    <mergeCell ref="BZ252:CA252"/>
    <mergeCell ref="V252:W252"/>
    <mergeCell ref="AN252:AO252"/>
    <mergeCell ref="CL252:CM252"/>
    <mergeCell ref="CR1:CS1"/>
    <mergeCell ref="AB252:AC252"/>
    <mergeCell ref="Z252:AA252"/>
    <mergeCell ref="AB1:AC1"/>
    <mergeCell ref="AH1:AI1"/>
    <mergeCell ref="AH252:AI252"/>
    <mergeCell ref="DD1:DE1"/>
    <mergeCell ref="CF1:CG1"/>
    <mergeCell ref="H252:I252"/>
    <mergeCell ref="B252:C252"/>
    <mergeCell ref="D252:E252"/>
    <mergeCell ref="F252:G252"/>
    <mergeCell ref="B1:C1"/>
    <mergeCell ref="CN252:CO252"/>
    <mergeCell ref="BX252:BY252"/>
    <mergeCell ref="CH252:CI252"/>
    <mergeCell ref="CT252:CU252"/>
    <mergeCell ref="AF252:AG252"/>
    <mergeCell ref="N252:O252"/>
    <mergeCell ref="CD252:CE252"/>
    <mergeCell ref="CJ252:CK252"/>
    <mergeCell ref="CP252:CQ252"/>
    <mergeCell ref="CB252:CC252"/>
    <mergeCell ref="BR252:BS252"/>
    <mergeCell ref="BD252:BE252"/>
    <mergeCell ref="T1:U1"/>
    <mergeCell ref="L1:M1"/>
    <mergeCell ref="BX1:BY1"/>
    <mergeCell ref="H1:I1"/>
    <mergeCell ref="CP1:CQ1"/>
    <mergeCell ref="CH1:CI1"/>
    <mergeCell ref="Z1:AA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CT1:CU1"/>
    <mergeCell ref="J252:K252"/>
    <mergeCell ref="AL252:AM252"/>
    <mergeCell ref="DR1:DS1"/>
    <mergeCell ref="DV1:DW1"/>
    <mergeCell ref="DB1:DC1"/>
    <mergeCell ref="DN1:DO1"/>
    <mergeCell ref="P1:Q1"/>
    <mergeCell ref="FB252:FC252"/>
    <mergeCell ref="P252:Q252"/>
    <mergeCell ref="FB1:FC1"/>
    <mergeCell ref="BH1:BI1"/>
    <mergeCell ref="BJ1:BK1"/>
    <mergeCell ref="BL1:BM1"/>
    <mergeCell ref="BN1:BO1"/>
    <mergeCell ref="BP1:BQ1"/>
    <mergeCell ref="EH252:EI252"/>
    <mergeCell ref="CX1:CY1"/>
    <mergeCell ref="EB1:EC1"/>
    <mergeCell ref="EH1:EI1"/>
    <mergeCell ref="AZ252:BA252"/>
    <mergeCell ref="R252:S252"/>
    <mergeCell ref="T252:U252"/>
    <mergeCell ref="V1:W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2"/>
  <sheetViews>
    <sheetView zoomScale="110" zoomScaleNormal="110" workbookViewId="0">
      <pane xSplit="1" ySplit="2" topLeftCell="B239" activePane="bottomRight" state="frozen"/>
      <selection pane="topRight" activeCell="B1" sqref="B1"/>
      <selection pane="bottomLeft" activeCell="A3" sqref="A3"/>
      <selection pane="bottomRight" activeCell="M276" sqref="M276"/>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08"/>
      <c r="B1" s="266" t="s">
        <v>90</v>
      </c>
      <c r="C1" s="266"/>
      <c r="D1" s="266"/>
      <c r="E1" s="266"/>
      <c r="F1" s="266"/>
      <c r="G1" s="266"/>
      <c r="H1" s="266"/>
      <c r="I1" s="266"/>
      <c r="J1" s="266"/>
      <c r="K1" s="267"/>
    </row>
    <row r="2" spans="1:11" x14ac:dyDescent="0.3">
      <c r="A2" s="109"/>
      <c r="B2" s="268" t="s">
        <v>22</v>
      </c>
      <c r="C2" s="268"/>
      <c r="D2" s="268" t="s">
        <v>23</v>
      </c>
      <c r="E2" s="268"/>
      <c r="F2" s="268" t="s">
        <v>24</v>
      </c>
      <c r="G2" s="268"/>
      <c r="H2" s="268" t="s">
        <v>25</v>
      </c>
      <c r="I2" s="268"/>
      <c r="J2" s="268" t="s">
        <v>26</v>
      </c>
      <c r="K2" s="269"/>
    </row>
    <row r="3" spans="1:11" x14ac:dyDescent="0.3">
      <c r="A3" s="109"/>
      <c r="B3" s="110" t="s">
        <v>3</v>
      </c>
      <c r="C3" s="110" t="s">
        <v>2</v>
      </c>
      <c r="D3" s="110" t="s">
        <v>3</v>
      </c>
      <c r="E3" s="110" t="s">
        <v>2</v>
      </c>
      <c r="F3" s="110" t="s">
        <v>3</v>
      </c>
      <c r="G3" s="110" t="s">
        <v>2</v>
      </c>
      <c r="H3" s="110" t="s">
        <v>3</v>
      </c>
      <c r="I3" s="110" t="s">
        <v>2</v>
      </c>
      <c r="J3" s="110" t="s">
        <v>3</v>
      </c>
      <c r="K3" s="111" t="s">
        <v>2</v>
      </c>
    </row>
    <row r="4" spans="1:11" x14ac:dyDescent="0.3">
      <c r="A4" s="112">
        <v>43952.333333333336</v>
      </c>
      <c r="B4" s="110"/>
      <c r="C4" s="110"/>
      <c r="D4" s="110"/>
      <c r="E4" s="110"/>
      <c r="F4" s="110"/>
      <c r="G4" s="110"/>
      <c r="H4" s="110"/>
      <c r="I4" s="110"/>
      <c r="J4" s="110"/>
      <c r="K4" s="111"/>
    </row>
    <row r="5" spans="1:11" x14ac:dyDescent="0.3">
      <c r="A5" s="112">
        <v>43953.333333333336</v>
      </c>
      <c r="B5" s="110"/>
      <c r="C5" s="110"/>
      <c r="D5" s="110"/>
      <c r="E5" s="110"/>
      <c r="F5" s="110"/>
      <c r="G5" s="110"/>
      <c r="H5" s="110"/>
      <c r="I5" s="110"/>
      <c r="J5" s="110"/>
      <c r="K5" s="111"/>
    </row>
    <row r="6" spans="1:11" x14ac:dyDescent="0.3">
      <c r="A6" s="112">
        <v>43954.333333333336</v>
      </c>
      <c r="B6" s="110"/>
      <c r="C6" s="110"/>
      <c r="D6" s="110"/>
      <c r="E6" s="110"/>
      <c r="F6" s="110"/>
      <c r="G6" s="110"/>
      <c r="H6" s="110"/>
      <c r="I6" s="110"/>
      <c r="J6" s="110"/>
      <c r="K6" s="111"/>
    </row>
    <row r="7" spans="1:11" x14ac:dyDescent="0.3">
      <c r="A7" s="112">
        <v>43955.333333333336</v>
      </c>
      <c r="B7" s="110"/>
      <c r="C7" s="110"/>
      <c r="D7" s="110"/>
      <c r="E7" s="110"/>
      <c r="F7" s="110"/>
      <c r="G7" s="110"/>
      <c r="H7" s="110"/>
      <c r="I7" s="110"/>
      <c r="J7" s="110"/>
      <c r="K7" s="111"/>
    </row>
    <row r="8" spans="1:11" x14ac:dyDescent="0.3">
      <c r="A8" s="112">
        <v>43956.333333333336</v>
      </c>
      <c r="B8" s="110"/>
      <c r="C8" s="110"/>
      <c r="D8" s="110"/>
      <c r="E8" s="110"/>
      <c r="F8" s="110"/>
      <c r="G8" s="110"/>
      <c r="H8" s="110"/>
      <c r="I8" s="110"/>
      <c r="J8" s="110"/>
      <c r="K8" s="111"/>
    </row>
    <row r="9" spans="1:11" x14ac:dyDescent="0.3">
      <c r="A9" s="112">
        <v>43957.333333333336</v>
      </c>
      <c r="B9" s="110"/>
      <c r="C9" s="110"/>
      <c r="D9" s="110"/>
      <c r="E9" s="110"/>
      <c r="F9" s="110"/>
      <c r="G9" s="110"/>
      <c r="H9" s="110"/>
      <c r="I9" s="110"/>
      <c r="J9" s="110"/>
      <c r="K9" s="111"/>
    </row>
    <row r="10" spans="1:11" x14ac:dyDescent="0.3">
      <c r="A10" s="112">
        <v>43958.333333333336</v>
      </c>
      <c r="B10" s="110"/>
      <c r="C10" s="110"/>
      <c r="D10" s="110"/>
      <c r="E10" s="110"/>
      <c r="F10" s="110"/>
      <c r="G10" s="110"/>
      <c r="H10" s="110"/>
      <c r="I10" s="110"/>
      <c r="J10" s="110"/>
      <c r="K10" s="111"/>
    </row>
    <row r="11" spans="1:11" x14ac:dyDescent="0.3">
      <c r="A11" s="112">
        <v>43959.333333333336</v>
      </c>
      <c r="B11" s="110"/>
      <c r="C11" s="110"/>
      <c r="D11" s="110"/>
      <c r="E11" s="110"/>
      <c r="F11" s="110"/>
      <c r="G11" s="110"/>
      <c r="H11" s="110"/>
      <c r="I11" s="110"/>
      <c r="J11" s="110"/>
      <c r="K11" s="111"/>
    </row>
    <row r="12" spans="1:11" x14ac:dyDescent="0.3">
      <c r="A12" s="112">
        <v>43960.333333333336</v>
      </c>
      <c r="B12" s="110"/>
      <c r="C12" s="110"/>
      <c r="D12" s="110"/>
      <c r="E12" s="110"/>
      <c r="F12" s="110"/>
      <c r="G12" s="110"/>
      <c r="H12" s="110"/>
      <c r="I12" s="110"/>
      <c r="J12" s="110"/>
      <c r="K12" s="111"/>
    </row>
    <row r="13" spans="1:11" x14ac:dyDescent="0.3">
      <c r="A13" s="112">
        <v>43961.333333333336</v>
      </c>
      <c r="B13" s="110"/>
      <c r="C13" s="110"/>
      <c r="D13" s="110"/>
      <c r="E13" s="110"/>
      <c r="F13" s="110"/>
      <c r="G13" s="110"/>
      <c r="H13" s="110"/>
      <c r="I13" s="110"/>
      <c r="J13" s="110"/>
      <c r="K13" s="111"/>
    </row>
    <row r="14" spans="1:11" x14ac:dyDescent="0.3">
      <c r="A14" s="112">
        <v>43962.333333333336</v>
      </c>
      <c r="B14" s="110"/>
      <c r="C14" s="110"/>
      <c r="D14" s="110"/>
      <c r="E14" s="110"/>
      <c r="F14" s="110"/>
      <c r="G14" s="110"/>
      <c r="H14" s="110"/>
      <c r="I14" s="110"/>
      <c r="J14" s="110"/>
      <c r="K14" s="111"/>
    </row>
    <row r="15" spans="1:11" x14ac:dyDescent="0.3">
      <c r="A15" s="112">
        <v>43963.333333333336</v>
      </c>
      <c r="B15" s="110"/>
      <c r="C15" s="110"/>
      <c r="D15" s="110"/>
      <c r="E15" s="110"/>
      <c r="F15" s="110"/>
      <c r="G15" s="110"/>
      <c r="H15" s="110"/>
      <c r="I15" s="110"/>
      <c r="J15" s="110"/>
      <c r="K15" s="111"/>
    </row>
    <row r="16" spans="1:11" x14ac:dyDescent="0.3">
      <c r="A16" s="112">
        <v>43964.333333333336</v>
      </c>
      <c r="B16" s="110"/>
      <c r="C16" s="110"/>
      <c r="D16" s="110"/>
      <c r="E16" s="110"/>
      <c r="F16" s="110"/>
      <c r="G16" s="110"/>
      <c r="H16" s="110"/>
      <c r="I16" s="110"/>
      <c r="J16" s="110"/>
      <c r="K16" s="111"/>
    </row>
    <row r="17" spans="1:11" x14ac:dyDescent="0.3">
      <c r="A17" s="112">
        <v>43965.333333333336</v>
      </c>
      <c r="B17" s="110"/>
      <c r="C17" s="110"/>
      <c r="D17" s="110"/>
      <c r="E17" s="110"/>
      <c r="F17" s="110"/>
      <c r="G17" s="110"/>
      <c r="H17" s="110"/>
      <c r="I17" s="110"/>
      <c r="J17" s="110"/>
      <c r="K17" s="111"/>
    </row>
    <row r="18" spans="1:11" x14ac:dyDescent="0.3">
      <c r="A18" s="112">
        <v>43966.333333333336</v>
      </c>
      <c r="B18" s="110"/>
      <c r="C18" s="110"/>
      <c r="D18" s="110"/>
      <c r="E18" s="110"/>
      <c r="F18" s="110"/>
      <c r="G18" s="110"/>
      <c r="H18" s="110"/>
      <c r="I18" s="110"/>
      <c r="J18" s="110"/>
      <c r="K18" s="111"/>
    </row>
    <row r="19" spans="1:11" x14ac:dyDescent="0.3">
      <c r="A19" s="112">
        <v>43967.333333333336</v>
      </c>
      <c r="B19" s="110"/>
      <c r="C19" s="110"/>
      <c r="D19" s="110"/>
      <c r="E19" s="110"/>
      <c r="F19" s="110"/>
      <c r="G19" s="110"/>
      <c r="H19" s="110"/>
      <c r="I19" s="110"/>
      <c r="J19" s="110"/>
      <c r="K19" s="111"/>
    </row>
    <row r="20" spans="1:11" x14ac:dyDescent="0.3">
      <c r="A20" s="112">
        <v>43968.333333333336</v>
      </c>
      <c r="B20" s="110"/>
      <c r="C20" s="110"/>
      <c r="D20" s="110"/>
      <c r="E20" s="110"/>
      <c r="F20" s="110"/>
      <c r="G20" s="110"/>
      <c r="H20" s="110"/>
      <c r="I20" s="110"/>
      <c r="J20" s="110"/>
      <c r="K20" s="111"/>
    </row>
    <row r="21" spans="1:11" x14ac:dyDescent="0.3">
      <c r="A21" s="112">
        <v>43969.333333333336</v>
      </c>
      <c r="B21" s="110"/>
      <c r="C21" s="110"/>
      <c r="D21" s="110"/>
      <c r="E21" s="110"/>
      <c r="F21" s="110"/>
      <c r="G21" s="110"/>
      <c r="H21" s="110"/>
      <c r="I21" s="110"/>
      <c r="J21" s="110"/>
      <c r="K21" s="111"/>
    </row>
    <row r="22" spans="1:11" x14ac:dyDescent="0.3">
      <c r="A22" s="112">
        <v>43970.333333333336</v>
      </c>
      <c r="B22" s="110"/>
      <c r="C22" s="110"/>
      <c r="D22" s="110"/>
      <c r="E22" s="110"/>
      <c r="F22" s="110"/>
      <c r="G22" s="110"/>
      <c r="H22" s="110"/>
      <c r="I22" s="110"/>
      <c r="J22" s="110"/>
      <c r="K22" s="111"/>
    </row>
    <row r="23" spans="1:11" x14ac:dyDescent="0.3">
      <c r="A23" s="112">
        <v>43971.333333333336</v>
      </c>
      <c r="B23" s="110"/>
      <c r="C23" s="110"/>
      <c r="D23" s="110"/>
      <c r="E23" s="110"/>
      <c r="F23" s="110"/>
      <c r="G23" s="110"/>
      <c r="H23" s="110"/>
      <c r="I23" s="110"/>
      <c r="J23" s="110"/>
      <c r="K23" s="111"/>
    </row>
    <row r="24" spans="1:11" x14ac:dyDescent="0.3">
      <c r="A24" s="112">
        <v>43972.333333333336</v>
      </c>
      <c r="B24" s="110"/>
      <c r="C24" s="110"/>
      <c r="D24" s="110"/>
      <c r="E24" s="110"/>
      <c r="F24" s="110"/>
      <c r="G24" s="110"/>
      <c r="H24" s="110"/>
      <c r="I24" s="110"/>
      <c r="J24" s="110"/>
      <c r="K24" s="111"/>
    </row>
    <row r="25" spans="1:11" x14ac:dyDescent="0.3">
      <c r="A25" s="112">
        <v>43973.333333333336</v>
      </c>
      <c r="B25" s="110"/>
      <c r="C25" s="110"/>
      <c r="D25" s="110"/>
      <c r="E25" s="110"/>
      <c r="F25" s="110"/>
      <c r="G25" s="110"/>
      <c r="H25" s="110"/>
      <c r="I25" s="110"/>
      <c r="J25" s="110"/>
      <c r="K25" s="111"/>
    </row>
    <row r="26" spans="1:11" x14ac:dyDescent="0.3">
      <c r="A26" s="112">
        <v>43974.333333333336</v>
      </c>
      <c r="B26" s="110"/>
      <c r="C26" s="110"/>
      <c r="D26" s="110"/>
      <c r="E26" s="110"/>
      <c r="F26" s="110"/>
      <c r="G26" s="110"/>
      <c r="H26" s="110"/>
      <c r="I26" s="110"/>
      <c r="J26" s="110"/>
      <c r="K26" s="111"/>
    </row>
    <row r="27" spans="1:11" x14ac:dyDescent="0.3">
      <c r="A27" s="112">
        <v>43975.333333333336</v>
      </c>
      <c r="B27" s="110"/>
      <c r="C27" s="110"/>
      <c r="D27" s="110"/>
      <c r="E27" s="110"/>
      <c r="F27" s="110"/>
      <c r="G27" s="110"/>
      <c r="H27" s="110"/>
      <c r="I27" s="110"/>
      <c r="J27" s="110"/>
      <c r="K27" s="111"/>
    </row>
    <row r="28" spans="1:11" x14ac:dyDescent="0.3">
      <c r="A28" s="112">
        <v>43976.333333333336</v>
      </c>
      <c r="B28" s="110"/>
      <c r="C28" s="110"/>
      <c r="D28" s="110"/>
      <c r="E28" s="110"/>
      <c r="F28" s="110"/>
      <c r="G28" s="110"/>
      <c r="H28" s="110"/>
      <c r="I28" s="110"/>
      <c r="J28" s="110"/>
      <c r="K28" s="111"/>
    </row>
    <row r="29" spans="1:11" x14ac:dyDescent="0.3">
      <c r="A29" s="112">
        <v>43977.333333333336</v>
      </c>
      <c r="B29" s="110"/>
      <c r="C29" s="110"/>
      <c r="D29" s="110"/>
      <c r="E29" s="110"/>
      <c r="F29" s="110"/>
      <c r="G29" s="110"/>
      <c r="H29" s="110"/>
      <c r="I29" s="110"/>
      <c r="J29" s="110"/>
      <c r="K29" s="111"/>
    </row>
    <row r="30" spans="1:11" x14ac:dyDescent="0.3">
      <c r="A30" s="112">
        <v>43978.333333333336</v>
      </c>
      <c r="B30" s="110"/>
      <c r="C30" s="110"/>
      <c r="D30" s="110"/>
      <c r="E30" s="110"/>
      <c r="F30" s="110"/>
      <c r="G30" s="110"/>
      <c r="H30" s="110"/>
      <c r="I30" s="110"/>
      <c r="J30" s="110"/>
      <c r="K30" s="111"/>
    </row>
    <row r="31" spans="1:11" x14ac:dyDescent="0.3">
      <c r="A31" s="112">
        <v>43979.333333333336</v>
      </c>
      <c r="B31" s="110"/>
      <c r="C31" s="110"/>
      <c r="D31" s="110"/>
      <c r="E31" s="110"/>
      <c r="F31" s="110"/>
      <c r="G31" s="110"/>
      <c r="H31" s="110"/>
      <c r="I31" s="110"/>
      <c r="J31" s="110"/>
      <c r="K31" s="111"/>
    </row>
    <row r="32" spans="1:11" x14ac:dyDescent="0.3">
      <c r="A32" s="112">
        <v>43980.333333333336</v>
      </c>
      <c r="B32" s="110"/>
      <c r="C32" s="110"/>
      <c r="D32" s="110"/>
      <c r="E32" s="110"/>
      <c r="F32" s="110"/>
      <c r="G32" s="110"/>
      <c r="H32" s="110"/>
      <c r="I32" s="110"/>
      <c r="J32" s="110"/>
      <c r="K32" s="111"/>
    </row>
    <row r="33" spans="1:11" x14ac:dyDescent="0.3">
      <c r="A33" s="112">
        <v>43981.333333333336</v>
      </c>
      <c r="B33" s="110"/>
      <c r="C33" s="110"/>
      <c r="D33" s="110"/>
      <c r="E33" s="110"/>
      <c r="F33" s="110"/>
      <c r="G33" s="110"/>
      <c r="H33" s="110"/>
      <c r="I33" s="110"/>
      <c r="J33" s="110"/>
      <c r="K33" s="111"/>
    </row>
    <row r="34" spans="1:11" x14ac:dyDescent="0.3">
      <c r="A34" s="112">
        <v>43982.333333333336</v>
      </c>
      <c r="B34" s="110"/>
      <c r="C34" s="110"/>
      <c r="D34" s="110"/>
      <c r="E34" s="110"/>
      <c r="F34" s="110"/>
      <c r="G34" s="110"/>
      <c r="H34" s="110"/>
      <c r="I34" s="110"/>
      <c r="J34" s="110"/>
      <c r="K34" s="111"/>
    </row>
    <row r="35" spans="1:11" x14ac:dyDescent="0.3">
      <c r="A35" s="112">
        <v>43983.333333333336</v>
      </c>
      <c r="B35" s="110"/>
      <c r="C35" s="110"/>
      <c r="D35" s="110"/>
      <c r="E35" s="110"/>
      <c r="F35" s="110"/>
      <c r="G35" s="110"/>
      <c r="H35" s="110"/>
      <c r="I35" s="110"/>
      <c r="J35" s="110"/>
      <c r="K35" s="111"/>
    </row>
    <row r="36" spans="1:11" x14ac:dyDescent="0.3">
      <c r="A36" s="112">
        <v>43984.333333333336</v>
      </c>
      <c r="B36" s="110"/>
      <c r="C36" s="110"/>
      <c r="D36" s="110"/>
      <c r="E36" s="110"/>
      <c r="F36" s="110"/>
      <c r="G36" s="110"/>
      <c r="H36" s="110"/>
      <c r="I36" s="110"/>
      <c r="J36" s="110"/>
      <c r="K36" s="111"/>
    </row>
    <row r="37" spans="1:11" x14ac:dyDescent="0.3">
      <c r="A37" s="112">
        <v>43985.333333333336</v>
      </c>
      <c r="B37" s="110"/>
      <c r="C37" s="110"/>
      <c r="D37" s="110"/>
      <c r="E37" s="110"/>
      <c r="F37" s="110"/>
      <c r="G37" s="110"/>
      <c r="H37" s="110"/>
      <c r="I37" s="110"/>
      <c r="J37" s="110"/>
      <c r="K37" s="111"/>
    </row>
    <row r="38" spans="1:11" x14ac:dyDescent="0.3">
      <c r="A38" s="112">
        <v>43986.333333333336</v>
      </c>
      <c r="B38" s="110"/>
      <c r="C38" s="110"/>
      <c r="D38" s="110"/>
      <c r="E38" s="110"/>
      <c r="F38" s="110"/>
      <c r="G38" s="110"/>
      <c r="H38" s="110"/>
      <c r="I38" s="110"/>
      <c r="J38" s="110"/>
      <c r="K38" s="111"/>
    </row>
    <row r="39" spans="1:11" x14ac:dyDescent="0.3">
      <c r="A39" s="112">
        <v>43987.333333333336</v>
      </c>
      <c r="B39" s="110"/>
      <c r="C39" s="110"/>
      <c r="D39" s="110"/>
      <c r="E39" s="110"/>
      <c r="F39" s="110"/>
      <c r="G39" s="110"/>
      <c r="H39" s="110"/>
      <c r="I39" s="110"/>
      <c r="J39" s="110"/>
      <c r="K39" s="111"/>
    </row>
    <row r="40" spans="1:11" x14ac:dyDescent="0.3">
      <c r="A40" s="112">
        <v>43988.333333333336</v>
      </c>
      <c r="B40" s="110"/>
      <c r="C40" s="110"/>
      <c r="D40" s="110"/>
      <c r="E40" s="110"/>
      <c r="F40" s="110"/>
      <c r="G40" s="110"/>
      <c r="H40" s="110"/>
      <c r="I40" s="110"/>
      <c r="J40" s="110"/>
      <c r="K40" s="111"/>
    </row>
    <row r="41" spans="1:11" x14ac:dyDescent="0.3">
      <c r="A41" s="112">
        <v>43989.333333333336</v>
      </c>
      <c r="B41" s="110"/>
      <c r="C41" s="110"/>
      <c r="D41" s="110"/>
      <c r="E41" s="110"/>
      <c r="F41" s="110"/>
      <c r="G41" s="110"/>
      <c r="H41" s="110"/>
      <c r="I41" s="110"/>
      <c r="J41" s="110"/>
      <c r="K41" s="111"/>
    </row>
    <row r="42" spans="1:11" x14ac:dyDescent="0.3">
      <c r="A42" s="112">
        <v>43990.333333333336</v>
      </c>
      <c r="B42" s="110"/>
      <c r="C42" s="110"/>
      <c r="D42" s="110"/>
      <c r="E42" s="110"/>
      <c r="F42" s="110"/>
      <c r="G42" s="110"/>
      <c r="H42" s="110"/>
      <c r="I42" s="110"/>
      <c r="J42" s="110"/>
      <c r="K42" s="111"/>
    </row>
    <row r="43" spans="1:11" x14ac:dyDescent="0.3">
      <c r="A43" s="112">
        <v>43991.333333333336</v>
      </c>
      <c r="B43" s="110"/>
      <c r="C43" s="110"/>
      <c r="D43" s="110"/>
      <c r="E43" s="110"/>
      <c r="F43" s="110"/>
      <c r="G43" s="110"/>
      <c r="H43" s="110"/>
      <c r="I43" s="110"/>
      <c r="J43" s="110"/>
      <c r="K43" s="111"/>
    </row>
    <row r="44" spans="1:11" x14ac:dyDescent="0.3">
      <c r="A44" s="112">
        <v>43992.333333333336</v>
      </c>
      <c r="B44" s="110"/>
      <c r="C44" s="110"/>
      <c r="D44" s="110"/>
      <c r="E44" s="110"/>
      <c r="F44" s="110"/>
      <c r="G44" s="110"/>
      <c r="H44" s="110"/>
      <c r="I44" s="110"/>
      <c r="J44" s="110"/>
      <c r="K44" s="111"/>
    </row>
    <row r="45" spans="1:11" x14ac:dyDescent="0.3">
      <c r="A45" s="112">
        <v>43993.333333333336</v>
      </c>
      <c r="B45" s="110"/>
      <c r="C45" s="110"/>
      <c r="D45" s="110"/>
      <c r="E45" s="110"/>
      <c r="F45" s="110"/>
      <c r="G45" s="110"/>
      <c r="H45" s="110"/>
      <c r="I45" s="110"/>
      <c r="J45" s="110"/>
      <c r="K45" s="111"/>
    </row>
    <row r="46" spans="1:11" x14ac:dyDescent="0.3">
      <c r="A46" s="112">
        <v>43994.333333333336</v>
      </c>
      <c r="B46" s="110"/>
      <c r="C46" s="110"/>
      <c r="D46" s="110"/>
      <c r="E46" s="110"/>
      <c r="F46" s="110"/>
      <c r="G46" s="110"/>
      <c r="H46" s="110"/>
      <c r="I46" s="110"/>
      <c r="J46" s="110"/>
      <c r="K46" s="111"/>
    </row>
    <row r="47" spans="1:11" x14ac:dyDescent="0.3">
      <c r="A47" s="113">
        <v>43997.333333333336</v>
      </c>
      <c r="B47" s="114"/>
      <c r="C47" s="114"/>
      <c r="D47" s="114"/>
      <c r="E47" s="114"/>
      <c r="F47" s="114"/>
      <c r="G47" s="114"/>
      <c r="H47" s="114"/>
      <c r="I47" s="114"/>
      <c r="J47" s="114"/>
      <c r="K47" s="115"/>
    </row>
    <row r="48" spans="1:11" x14ac:dyDescent="0.3">
      <c r="A48" s="113">
        <v>43998.333333333336</v>
      </c>
      <c r="B48" s="114"/>
      <c r="C48" s="114"/>
      <c r="D48" s="114"/>
      <c r="E48" s="114"/>
      <c r="F48" s="114"/>
      <c r="G48" s="114"/>
      <c r="H48" s="114"/>
      <c r="I48" s="114"/>
      <c r="J48" s="114"/>
      <c r="K48" s="115"/>
    </row>
    <row r="49" spans="1:11" x14ac:dyDescent="0.3">
      <c r="A49" s="113">
        <v>43999.333333333336</v>
      </c>
      <c r="B49" s="114"/>
      <c r="C49" s="114"/>
      <c r="D49" s="114"/>
      <c r="E49" s="114"/>
      <c r="F49" s="114"/>
      <c r="G49" s="114"/>
      <c r="H49" s="114"/>
      <c r="I49" s="114"/>
      <c r="J49" s="114"/>
      <c r="K49" s="115"/>
    </row>
    <row r="50" spans="1:11" x14ac:dyDescent="0.3">
      <c r="A50" s="113">
        <v>44000</v>
      </c>
      <c r="B50" s="114"/>
      <c r="C50" s="114"/>
      <c r="D50" s="114"/>
      <c r="E50" s="114"/>
      <c r="F50" s="114"/>
      <c r="G50" s="114"/>
      <c r="H50" s="114"/>
      <c r="I50" s="114"/>
      <c r="J50" s="114"/>
      <c r="K50" s="115"/>
    </row>
    <row r="51" spans="1:11" x14ac:dyDescent="0.3">
      <c r="A51" s="113">
        <v>44001</v>
      </c>
      <c r="B51" s="114"/>
      <c r="C51" s="114"/>
      <c r="D51" s="114"/>
      <c r="E51" s="114"/>
      <c r="F51" s="114"/>
      <c r="G51" s="114"/>
      <c r="H51" s="114"/>
      <c r="I51" s="114"/>
      <c r="J51" s="114"/>
      <c r="K51" s="115"/>
    </row>
    <row r="52" spans="1:11" x14ac:dyDescent="0.3">
      <c r="A52" s="113">
        <v>44004</v>
      </c>
      <c r="B52" s="114"/>
      <c r="C52" s="114"/>
      <c r="D52" s="114"/>
      <c r="E52" s="114"/>
      <c r="F52" s="114"/>
      <c r="G52" s="114"/>
      <c r="H52" s="114"/>
      <c r="I52" s="114"/>
      <c r="J52" s="114"/>
      <c r="K52" s="115"/>
    </row>
    <row r="53" spans="1:11" x14ac:dyDescent="0.3">
      <c r="A53" s="113">
        <v>44005</v>
      </c>
      <c r="B53" s="114"/>
      <c r="C53" s="114"/>
      <c r="D53" s="114"/>
      <c r="E53" s="114"/>
      <c r="F53" s="114"/>
      <c r="G53" s="114"/>
      <c r="H53" s="114"/>
      <c r="I53" s="114"/>
      <c r="J53" s="114"/>
      <c r="K53" s="115"/>
    </row>
    <row r="54" spans="1:11" x14ac:dyDescent="0.3">
      <c r="A54" s="113">
        <v>44006</v>
      </c>
      <c r="B54" s="114"/>
      <c r="C54" s="114"/>
      <c r="D54" s="114"/>
      <c r="E54" s="114"/>
      <c r="F54" s="114"/>
      <c r="G54" s="114"/>
      <c r="H54" s="114"/>
      <c r="I54" s="114"/>
      <c r="J54" s="114"/>
      <c r="K54" s="115"/>
    </row>
    <row r="55" spans="1:11" x14ac:dyDescent="0.3">
      <c r="A55" s="113">
        <v>44007</v>
      </c>
      <c r="B55" s="114"/>
      <c r="C55" s="114"/>
      <c r="D55" s="114"/>
      <c r="E55" s="114"/>
      <c r="F55" s="114"/>
      <c r="G55" s="114"/>
      <c r="H55" s="114"/>
      <c r="I55" s="114"/>
      <c r="J55" s="114"/>
      <c r="K55" s="115"/>
    </row>
    <row r="56" spans="1:11" x14ac:dyDescent="0.3">
      <c r="A56" s="113">
        <v>44008</v>
      </c>
      <c r="B56" s="114"/>
      <c r="C56" s="114"/>
      <c r="D56" s="114"/>
      <c r="E56" s="114"/>
      <c r="F56" s="114"/>
      <c r="G56" s="114"/>
      <c r="H56" s="114"/>
      <c r="I56" s="114"/>
      <c r="J56" s="114"/>
      <c r="K56" s="115"/>
    </row>
    <row r="57" spans="1:11" x14ac:dyDescent="0.3">
      <c r="A57" s="113">
        <v>44011</v>
      </c>
      <c r="B57" s="114"/>
      <c r="C57" s="114"/>
      <c r="D57" s="114"/>
      <c r="E57" s="114"/>
      <c r="F57" s="114"/>
      <c r="G57" s="114"/>
      <c r="H57" s="114"/>
      <c r="I57" s="114"/>
      <c r="J57" s="114"/>
      <c r="K57" s="115"/>
    </row>
    <row r="58" spans="1:11" x14ac:dyDescent="0.3">
      <c r="A58" s="113">
        <v>44012</v>
      </c>
      <c r="B58" s="114"/>
      <c r="C58" s="114"/>
      <c r="D58" s="114"/>
      <c r="E58" s="114"/>
      <c r="F58" s="114"/>
      <c r="G58" s="114"/>
      <c r="H58" s="114"/>
      <c r="I58" s="114"/>
      <c r="J58" s="114"/>
      <c r="K58" s="115"/>
    </row>
    <row r="59" spans="1:11" x14ac:dyDescent="0.3">
      <c r="A59" s="113">
        <v>44013</v>
      </c>
      <c r="B59" s="114"/>
      <c r="C59" s="114"/>
      <c r="D59" s="114"/>
      <c r="E59" s="114"/>
      <c r="F59" s="114"/>
      <c r="G59" s="114"/>
      <c r="H59" s="114"/>
      <c r="I59" s="114"/>
      <c r="J59" s="114"/>
      <c r="K59" s="115"/>
    </row>
    <row r="60" spans="1:11" x14ac:dyDescent="0.3">
      <c r="A60" s="113">
        <v>44014</v>
      </c>
      <c r="B60" s="114"/>
      <c r="C60" s="114"/>
      <c r="D60" s="114"/>
      <c r="E60" s="114"/>
      <c r="F60" s="114"/>
      <c r="G60" s="114"/>
      <c r="H60" s="114"/>
      <c r="I60" s="114"/>
      <c r="J60" s="114"/>
      <c r="K60" s="115"/>
    </row>
    <row r="61" spans="1:11" x14ac:dyDescent="0.3">
      <c r="A61" s="113">
        <v>44015</v>
      </c>
      <c r="B61" s="114"/>
      <c r="C61" s="114"/>
      <c r="D61" s="114"/>
      <c r="E61" s="114"/>
      <c r="F61" s="114"/>
      <c r="G61" s="114"/>
      <c r="H61" s="114"/>
      <c r="I61" s="114"/>
      <c r="J61" s="114"/>
      <c r="K61" s="115"/>
    </row>
    <row r="62" spans="1:11" x14ac:dyDescent="0.3">
      <c r="A62" s="113">
        <v>44018</v>
      </c>
      <c r="B62" s="114"/>
      <c r="C62" s="114"/>
      <c r="D62" s="114"/>
      <c r="E62" s="114"/>
      <c r="F62" s="114"/>
      <c r="G62" s="114"/>
      <c r="H62" s="114"/>
      <c r="I62" s="114"/>
      <c r="J62" s="114"/>
      <c r="K62" s="115"/>
    </row>
    <row r="63" spans="1:11" x14ac:dyDescent="0.3">
      <c r="A63" s="113">
        <v>44019</v>
      </c>
      <c r="B63" s="114"/>
      <c r="C63" s="114"/>
      <c r="D63" s="114"/>
      <c r="E63" s="114"/>
      <c r="F63" s="114"/>
      <c r="G63" s="114"/>
      <c r="H63" s="114"/>
      <c r="I63" s="114"/>
      <c r="J63" s="114"/>
      <c r="K63" s="115"/>
    </row>
    <row r="64" spans="1:11" x14ac:dyDescent="0.3">
      <c r="A64" s="113">
        <v>44020</v>
      </c>
      <c r="B64" s="114"/>
      <c r="C64" s="114"/>
      <c r="D64" s="114"/>
      <c r="E64" s="114"/>
      <c r="F64" s="114"/>
      <c r="G64" s="114"/>
      <c r="H64" s="114"/>
      <c r="I64" s="114"/>
      <c r="J64" s="114"/>
      <c r="K64" s="115"/>
    </row>
    <row r="65" spans="1:11" x14ac:dyDescent="0.3">
      <c r="A65" s="113">
        <v>44021</v>
      </c>
      <c r="B65" s="114"/>
      <c r="C65" s="114"/>
      <c r="D65" s="114"/>
      <c r="E65" s="114"/>
      <c r="F65" s="114"/>
      <c r="G65" s="114"/>
      <c r="H65" s="114"/>
      <c r="I65" s="114"/>
      <c r="J65" s="114"/>
      <c r="K65" s="115"/>
    </row>
    <row r="66" spans="1:11" x14ac:dyDescent="0.3">
      <c r="A66" s="113">
        <v>44022</v>
      </c>
      <c r="B66" s="114"/>
      <c r="C66" s="114"/>
      <c r="D66" s="114"/>
      <c r="E66" s="114"/>
      <c r="F66" s="114"/>
      <c r="G66" s="114"/>
      <c r="H66" s="114"/>
      <c r="I66" s="114"/>
      <c r="J66" s="114"/>
      <c r="K66" s="115"/>
    </row>
    <row r="67" spans="1:11" x14ac:dyDescent="0.3">
      <c r="A67" s="113">
        <v>44025</v>
      </c>
      <c r="B67" s="114">
        <v>170</v>
      </c>
      <c r="C67" s="114">
        <v>170</v>
      </c>
      <c r="D67" s="114">
        <v>48</v>
      </c>
      <c r="E67" s="114">
        <v>48</v>
      </c>
      <c r="F67" s="114">
        <v>5</v>
      </c>
      <c r="G67" s="114">
        <v>5</v>
      </c>
      <c r="H67" s="114">
        <v>0</v>
      </c>
      <c r="I67" s="114">
        <v>0</v>
      </c>
      <c r="J67" s="114">
        <v>0</v>
      </c>
      <c r="K67" s="115">
        <v>0</v>
      </c>
    </row>
    <row r="68" spans="1:11" x14ac:dyDescent="0.3">
      <c r="A68" s="113">
        <v>44026</v>
      </c>
      <c r="B68" s="114">
        <v>74</v>
      </c>
      <c r="C68" s="114">
        <f>SUM(C67,B68)</f>
        <v>244</v>
      </c>
      <c r="D68" s="114">
        <v>14</v>
      </c>
      <c r="E68" s="114">
        <f>SUM(E67,D68)</f>
        <v>62</v>
      </c>
      <c r="F68" s="114">
        <v>3</v>
      </c>
      <c r="G68" s="114">
        <f>SUM(G67,F68)</f>
        <v>8</v>
      </c>
      <c r="H68" s="114">
        <v>0</v>
      </c>
      <c r="I68" s="114">
        <f>SUM(I67,H68)</f>
        <v>0</v>
      </c>
      <c r="J68" s="114">
        <v>0</v>
      </c>
      <c r="K68" s="115">
        <f>SUM(K67,J68)</f>
        <v>0</v>
      </c>
    </row>
    <row r="69" spans="1:11" x14ac:dyDescent="0.3">
      <c r="A69" s="113">
        <v>44027</v>
      </c>
      <c r="B69" s="114">
        <v>17</v>
      </c>
      <c r="C69" s="114">
        <f t="shared" ref="C69:C132" si="0">SUM(C68,B69)</f>
        <v>261</v>
      </c>
      <c r="D69" s="114">
        <v>24</v>
      </c>
      <c r="E69" s="114">
        <f t="shared" ref="E69:E132" si="1">SUM(E68,D69)</f>
        <v>86</v>
      </c>
      <c r="F69" s="114">
        <v>2</v>
      </c>
      <c r="G69" s="114">
        <f t="shared" ref="G69:G132" si="2">SUM(G68,F69)</f>
        <v>10</v>
      </c>
      <c r="H69" s="114">
        <v>0</v>
      </c>
      <c r="I69" s="114">
        <f t="shared" ref="I69:I97" si="3">SUM(I68,H69)</f>
        <v>0</v>
      </c>
      <c r="J69" s="114">
        <v>0</v>
      </c>
      <c r="K69" s="115">
        <f t="shared" ref="K69:K132" si="4">SUM(K68,J69)</f>
        <v>0</v>
      </c>
    </row>
    <row r="70" spans="1:11" x14ac:dyDescent="0.3">
      <c r="A70" s="113">
        <v>44028</v>
      </c>
      <c r="B70" s="114">
        <v>61</v>
      </c>
      <c r="C70" s="114">
        <f t="shared" si="0"/>
        <v>322</v>
      </c>
      <c r="D70" s="114">
        <v>38</v>
      </c>
      <c r="E70" s="114">
        <f t="shared" si="1"/>
        <v>124</v>
      </c>
      <c r="F70" s="114">
        <v>5</v>
      </c>
      <c r="G70" s="114">
        <f t="shared" si="2"/>
        <v>15</v>
      </c>
      <c r="H70" s="114">
        <v>0</v>
      </c>
      <c r="I70" s="114">
        <f t="shared" si="3"/>
        <v>0</v>
      </c>
      <c r="J70" s="114">
        <v>0</v>
      </c>
      <c r="K70" s="115">
        <f t="shared" si="4"/>
        <v>0</v>
      </c>
    </row>
    <row r="71" spans="1:11" x14ac:dyDescent="0.3">
      <c r="A71" s="113">
        <v>44029</v>
      </c>
      <c r="B71" s="114">
        <v>52</v>
      </c>
      <c r="C71" s="114">
        <f t="shared" si="0"/>
        <v>374</v>
      </c>
      <c r="D71" s="114">
        <v>24</v>
      </c>
      <c r="E71" s="114">
        <f t="shared" si="1"/>
        <v>148</v>
      </c>
      <c r="F71" s="114">
        <v>4</v>
      </c>
      <c r="G71" s="114">
        <f t="shared" si="2"/>
        <v>19</v>
      </c>
      <c r="H71" s="114">
        <v>0</v>
      </c>
      <c r="I71" s="114">
        <f t="shared" si="3"/>
        <v>0</v>
      </c>
      <c r="J71" s="114">
        <v>2</v>
      </c>
      <c r="K71" s="115">
        <f t="shared" si="4"/>
        <v>2</v>
      </c>
    </row>
    <row r="72" spans="1:11" x14ac:dyDescent="0.3">
      <c r="A72" s="113">
        <v>44032</v>
      </c>
      <c r="B72" s="114">
        <v>306</v>
      </c>
      <c r="C72" s="114">
        <f t="shared" si="0"/>
        <v>680</v>
      </c>
      <c r="D72" s="114">
        <v>101</v>
      </c>
      <c r="E72" s="114">
        <f t="shared" si="1"/>
        <v>249</v>
      </c>
      <c r="F72" s="114">
        <v>25</v>
      </c>
      <c r="G72" s="114">
        <f t="shared" si="2"/>
        <v>44</v>
      </c>
      <c r="H72" s="114">
        <v>0</v>
      </c>
      <c r="I72" s="114">
        <f t="shared" si="3"/>
        <v>0</v>
      </c>
      <c r="J72" s="114">
        <v>2</v>
      </c>
      <c r="K72" s="115">
        <f t="shared" si="4"/>
        <v>4</v>
      </c>
    </row>
    <row r="73" spans="1:11" x14ac:dyDescent="0.3">
      <c r="A73" s="113">
        <v>44033</v>
      </c>
      <c r="B73" s="114">
        <v>75</v>
      </c>
      <c r="C73" s="114">
        <f t="shared" si="0"/>
        <v>755</v>
      </c>
      <c r="D73" s="114">
        <v>15</v>
      </c>
      <c r="E73" s="114">
        <f t="shared" si="1"/>
        <v>264</v>
      </c>
      <c r="F73" s="114">
        <v>5</v>
      </c>
      <c r="G73" s="114">
        <f t="shared" si="2"/>
        <v>49</v>
      </c>
      <c r="H73" s="114">
        <v>0</v>
      </c>
      <c r="I73" s="114">
        <f t="shared" si="3"/>
        <v>0</v>
      </c>
      <c r="J73" s="114">
        <v>1</v>
      </c>
      <c r="K73" s="115">
        <f t="shared" si="4"/>
        <v>5</v>
      </c>
    </row>
    <row r="74" spans="1:11" x14ac:dyDescent="0.3">
      <c r="A74" s="113">
        <v>44034</v>
      </c>
      <c r="B74" s="114">
        <v>49</v>
      </c>
      <c r="C74" s="114">
        <f t="shared" si="0"/>
        <v>804</v>
      </c>
      <c r="D74" s="114">
        <v>20</v>
      </c>
      <c r="E74" s="114">
        <f t="shared" si="1"/>
        <v>284</v>
      </c>
      <c r="F74" s="114">
        <v>7</v>
      </c>
      <c r="G74" s="114">
        <f t="shared" si="2"/>
        <v>56</v>
      </c>
      <c r="H74" s="114">
        <v>0</v>
      </c>
      <c r="I74" s="114">
        <f t="shared" si="3"/>
        <v>0</v>
      </c>
      <c r="J74" s="114">
        <v>0</v>
      </c>
      <c r="K74" s="115">
        <f t="shared" si="4"/>
        <v>5</v>
      </c>
    </row>
    <row r="75" spans="1:11" x14ac:dyDescent="0.3">
      <c r="A75" s="113">
        <v>44035</v>
      </c>
      <c r="B75" s="114">
        <v>82</v>
      </c>
      <c r="C75" s="114">
        <f t="shared" si="0"/>
        <v>886</v>
      </c>
      <c r="D75" s="114">
        <v>84</v>
      </c>
      <c r="E75" s="114">
        <f t="shared" si="1"/>
        <v>368</v>
      </c>
      <c r="F75" s="114">
        <v>16</v>
      </c>
      <c r="G75" s="114">
        <f t="shared" si="2"/>
        <v>72</v>
      </c>
      <c r="H75" s="114">
        <v>1</v>
      </c>
      <c r="I75" s="114">
        <f t="shared" si="3"/>
        <v>1</v>
      </c>
      <c r="J75" s="114">
        <v>1</v>
      </c>
      <c r="K75" s="115">
        <f t="shared" si="4"/>
        <v>6</v>
      </c>
    </row>
    <row r="76" spans="1:11" x14ac:dyDescent="0.3">
      <c r="A76" s="113">
        <v>44036</v>
      </c>
      <c r="B76" s="114">
        <v>123</v>
      </c>
      <c r="C76" s="114">
        <f t="shared" si="0"/>
        <v>1009</v>
      </c>
      <c r="D76" s="114">
        <v>164</v>
      </c>
      <c r="E76" s="114">
        <f t="shared" si="1"/>
        <v>532</v>
      </c>
      <c r="F76" s="114">
        <v>27</v>
      </c>
      <c r="G76" s="114">
        <f t="shared" si="2"/>
        <v>99</v>
      </c>
      <c r="H76" s="114">
        <v>0</v>
      </c>
      <c r="I76" s="114">
        <f t="shared" si="3"/>
        <v>1</v>
      </c>
      <c r="J76" s="114">
        <v>2</v>
      </c>
      <c r="K76" s="115">
        <f t="shared" si="4"/>
        <v>8</v>
      </c>
    </row>
    <row r="77" spans="1:11" x14ac:dyDescent="0.3">
      <c r="A77" s="113">
        <v>44039</v>
      </c>
      <c r="B77" s="114">
        <v>397</v>
      </c>
      <c r="C77" s="114">
        <f t="shared" si="0"/>
        <v>1406</v>
      </c>
      <c r="D77" s="114">
        <v>277</v>
      </c>
      <c r="E77" s="114">
        <f t="shared" si="1"/>
        <v>809</v>
      </c>
      <c r="F77" s="114">
        <v>42</v>
      </c>
      <c r="G77" s="114">
        <f t="shared" si="2"/>
        <v>141</v>
      </c>
      <c r="H77" s="114">
        <v>0</v>
      </c>
      <c r="I77" s="114">
        <f t="shared" si="3"/>
        <v>1</v>
      </c>
      <c r="J77" s="114">
        <v>5</v>
      </c>
      <c r="K77" s="115">
        <f t="shared" si="4"/>
        <v>13</v>
      </c>
    </row>
    <row r="78" spans="1:11" x14ac:dyDescent="0.3">
      <c r="A78" s="113">
        <v>44040</v>
      </c>
      <c r="B78" s="114">
        <v>114</v>
      </c>
      <c r="C78" s="114">
        <f t="shared" si="0"/>
        <v>1520</v>
      </c>
      <c r="D78" s="114">
        <v>110</v>
      </c>
      <c r="E78" s="114">
        <f t="shared" si="1"/>
        <v>919</v>
      </c>
      <c r="F78" s="114">
        <v>34</v>
      </c>
      <c r="G78" s="114">
        <f t="shared" si="2"/>
        <v>175</v>
      </c>
      <c r="H78" s="114">
        <v>0</v>
      </c>
      <c r="I78" s="114">
        <f t="shared" si="3"/>
        <v>1</v>
      </c>
      <c r="J78" s="114">
        <v>0</v>
      </c>
      <c r="K78" s="115">
        <f t="shared" si="4"/>
        <v>13</v>
      </c>
    </row>
    <row r="79" spans="1:11" x14ac:dyDescent="0.3">
      <c r="A79" s="113">
        <v>44041</v>
      </c>
      <c r="B79" s="114">
        <v>96</v>
      </c>
      <c r="C79" s="114">
        <f t="shared" si="0"/>
        <v>1616</v>
      </c>
      <c r="D79" s="114">
        <v>106</v>
      </c>
      <c r="E79" s="114">
        <f t="shared" si="1"/>
        <v>1025</v>
      </c>
      <c r="F79" s="114">
        <v>9</v>
      </c>
      <c r="G79" s="114">
        <f t="shared" si="2"/>
        <v>184</v>
      </c>
      <c r="H79" s="114">
        <v>0</v>
      </c>
      <c r="I79" s="114">
        <f t="shared" si="3"/>
        <v>1</v>
      </c>
      <c r="J79" s="114">
        <v>1</v>
      </c>
      <c r="K79" s="115">
        <f t="shared" si="4"/>
        <v>14</v>
      </c>
    </row>
    <row r="80" spans="1:11" x14ac:dyDescent="0.3">
      <c r="A80" s="113">
        <v>44042</v>
      </c>
      <c r="B80" s="114">
        <v>130</v>
      </c>
      <c r="C80" s="114">
        <f t="shared" si="0"/>
        <v>1746</v>
      </c>
      <c r="D80" s="114">
        <v>141</v>
      </c>
      <c r="E80" s="114">
        <f t="shared" si="1"/>
        <v>1166</v>
      </c>
      <c r="F80" s="114">
        <v>13</v>
      </c>
      <c r="G80" s="114">
        <f t="shared" si="2"/>
        <v>197</v>
      </c>
      <c r="H80" s="114">
        <v>0</v>
      </c>
      <c r="I80" s="114">
        <f t="shared" si="3"/>
        <v>1</v>
      </c>
      <c r="J80" s="114">
        <v>3</v>
      </c>
      <c r="K80" s="115">
        <f t="shared" si="4"/>
        <v>17</v>
      </c>
    </row>
    <row r="81" spans="1:11" x14ac:dyDescent="0.3">
      <c r="A81" s="113">
        <v>44043</v>
      </c>
      <c r="B81" s="114">
        <v>139</v>
      </c>
      <c r="C81" s="114">
        <f t="shared" si="0"/>
        <v>1885</v>
      </c>
      <c r="D81" s="114">
        <v>120</v>
      </c>
      <c r="E81" s="114">
        <f t="shared" si="1"/>
        <v>1286</v>
      </c>
      <c r="F81" s="114">
        <v>2</v>
      </c>
      <c r="G81" s="114">
        <f t="shared" si="2"/>
        <v>199</v>
      </c>
      <c r="H81" s="114">
        <v>2</v>
      </c>
      <c r="I81" s="114">
        <f t="shared" si="3"/>
        <v>3</v>
      </c>
      <c r="J81" s="114">
        <v>0</v>
      </c>
      <c r="K81" s="115">
        <f t="shared" si="4"/>
        <v>17</v>
      </c>
    </row>
    <row r="82" spans="1:11" x14ac:dyDescent="0.3">
      <c r="A82" s="113">
        <v>44044</v>
      </c>
      <c r="B82" s="114"/>
      <c r="C82" s="114">
        <f t="shared" si="0"/>
        <v>1885</v>
      </c>
      <c r="D82" s="114"/>
      <c r="E82" s="114">
        <f t="shared" si="1"/>
        <v>1286</v>
      </c>
      <c r="F82" s="114"/>
      <c r="G82" s="114">
        <f t="shared" si="2"/>
        <v>199</v>
      </c>
      <c r="H82" s="114"/>
      <c r="I82" s="114">
        <f t="shared" si="3"/>
        <v>3</v>
      </c>
      <c r="J82" s="114"/>
      <c r="K82" s="115">
        <f t="shared" si="4"/>
        <v>17</v>
      </c>
    </row>
    <row r="83" spans="1:11" x14ac:dyDescent="0.3">
      <c r="A83" s="113">
        <v>44045</v>
      </c>
      <c r="B83" s="114"/>
      <c r="C83" s="114">
        <f t="shared" si="0"/>
        <v>1885</v>
      </c>
      <c r="D83" s="114"/>
      <c r="E83" s="114">
        <f t="shared" si="1"/>
        <v>1286</v>
      </c>
      <c r="F83" s="114"/>
      <c r="G83" s="114">
        <f t="shared" si="2"/>
        <v>199</v>
      </c>
      <c r="H83" s="114"/>
      <c r="I83" s="114">
        <f t="shared" si="3"/>
        <v>3</v>
      </c>
      <c r="J83" s="114"/>
      <c r="K83" s="115">
        <f t="shared" si="4"/>
        <v>17</v>
      </c>
    </row>
    <row r="84" spans="1:11" x14ac:dyDescent="0.3">
      <c r="A84" s="113">
        <v>44046</v>
      </c>
      <c r="B84" s="114">
        <v>355</v>
      </c>
      <c r="C84" s="114">
        <f t="shared" si="0"/>
        <v>2240</v>
      </c>
      <c r="D84" s="114">
        <v>219</v>
      </c>
      <c r="E84" s="114">
        <f t="shared" si="1"/>
        <v>1505</v>
      </c>
      <c r="F84" s="114">
        <v>18</v>
      </c>
      <c r="G84" s="114">
        <f t="shared" si="2"/>
        <v>217</v>
      </c>
      <c r="H84" s="114">
        <v>0</v>
      </c>
      <c r="I84" s="114">
        <f t="shared" si="3"/>
        <v>3</v>
      </c>
      <c r="J84" s="114">
        <v>0</v>
      </c>
      <c r="K84" s="115">
        <f t="shared" si="4"/>
        <v>17</v>
      </c>
    </row>
    <row r="85" spans="1:11" x14ac:dyDescent="0.3">
      <c r="A85" s="113">
        <v>44047</v>
      </c>
      <c r="B85" s="114">
        <v>113</v>
      </c>
      <c r="C85" s="114">
        <f t="shared" si="0"/>
        <v>2353</v>
      </c>
      <c r="D85" s="114">
        <v>31</v>
      </c>
      <c r="E85" s="114">
        <f t="shared" si="1"/>
        <v>1536</v>
      </c>
      <c r="F85" s="114">
        <v>17</v>
      </c>
      <c r="G85" s="114">
        <f t="shared" si="2"/>
        <v>234</v>
      </c>
      <c r="H85" s="114">
        <v>1</v>
      </c>
      <c r="I85" s="114">
        <f t="shared" si="3"/>
        <v>4</v>
      </c>
      <c r="J85" s="114">
        <v>5</v>
      </c>
      <c r="K85" s="115">
        <f t="shared" si="4"/>
        <v>22</v>
      </c>
    </row>
    <row r="86" spans="1:11" x14ac:dyDescent="0.3">
      <c r="A86" s="113">
        <v>44048</v>
      </c>
      <c r="B86" s="114">
        <v>40</v>
      </c>
      <c r="C86" s="114">
        <f t="shared" si="0"/>
        <v>2393</v>
      </c>
      <c r="D86" s="114">
        <v>46</v>
      </c>
      <c r="E86" s="114">
        <f t="shared" si="1"/>
        <v>1582</v>
      </c>
      <c r="F86" s="114">
        <v>1</v>
      </c>
      <c r="G86" s="114">
        <f t="shared" si="2"/>
        <v>235</v>
      </c>
      <c r="H86" s="114">
        <v>2</v>
      </c>
      <c r="I86" s="114">
        <f t="shared" si="3"/>
        <v>6</v>
      </c>
      <c r="J86" s="114">
        <v>0</v>
      </c>
      <c r="K86" s="115">
        <f t="shared" si="4"/>
        <v>22</v>
      </c>
    </row>
    <row r="87" spans="1:11" x14ac:dyDescent="0.3">
      <c r="A87" s="113">
        <v>44049</v>
      </c>
      <c r="B87" s="114">
        <v>61</v>
      </c>
      <c r="C87" s="114">
        <f t="shared" si="0"/>
        <v>2454</v>
      </c>
      <c r="D87" s="114">
        <v>41</v>
      </c>
      <c r="E87" s="114">
        <f t="shared" si="1"/>
        <v>1623</v>
      </c>
      <c r="F87" s="114">
        <v>3</v>
      </c>
      <c r="G87" s="114">
        <f t="shared" si="2"/>
        <v>238</v>
      </c>
      <c r="H87" s="114">
        <v>0</v>
      </c>
      <c r="I87" s="114">
        <f t="shared" si="3"/>
        <v>6</v>
      </c>
      <c r="J87" s="114">
        <v>0</v>
      </c>
      <c r="K87" s="115">
        <f t="shared" si="4"/>
        <v>22</v>
      </c>
    </row>
    <row r="88" spans="1:11" x14ac:dyDescent="0.3">
      <c r="A88" s="113">
        <v>44050</v>
      </c>
      <c r="B88" s="114">
        <v>82</v>
      </c>
      <c r="C88" s="114">
        <f t="shared" si="0"/>
        <v>2536</v>
      </c>
      <c r="D88" s="114">
        <v>19</v>
      </c>
      <c r="E88" s="114">
        <f t="shared" si="1"/>
        <v>1642</v>
      </c>
      <c r="F88" s="114">
        <v>5</v>
      </c>
      <c r="G88" s="114">
        <f t="shared" si="2"/>
        <v>243</v>
      </c>
      <c r="H88" s="114">
        <v>0</v>
      </c>
      <c r="I88" s="114">
        <f t="shared" si="3"/>
        <v>6</v>
      </c>
      <c r="J88" s="114">
        <v>0</v>
      </c>
      <c r="K88" s="115">
        <f t="shared" si="4"/>
        <v>22</v>
      </c>
    </row>
    <row r="89" spans="1:11" x14ac:dyDescent="0.3">
      <c r="A89" s="113">
        <v>44051</v>
      </c>
      <c r="B89" s="114"/>
      <c r="C89" s="114">
        <f t="shared" si="0"/>
        <v>2536</v>
      </c>
      <c r="D89" s="114"/>
      <c r="E89" s="114">
        <f t="shared" si="1"/>
        <v>1642</v>
      </c>
      <c r="F89" s="114"/>
      <c r="G89" s="114">
        <f t="shared" si="2"/>
        <v>243</v>
      </c>
      <c r="H89" s="114"/>
      <c r="I89" s="114">
        <f t="shared" si="3"/>
        <v>6</v>
      </c>
      <c r="J89" s="114"/>
      <c r="K89" s="115">
        <f t="shared" si="4"/>
        <v>22</v>
      </c>
    </row>
    <row r="90" spans="1:11" x14ac:dyDescent="0.3">
      <c r="A90" s="113">
        <v>44052</v>
      </c>
      <c r="B90" s="114"/>
      <c r="C90" s="114">
        <f t="shared" si="0"/>
        <v>2536</v>
      </c>
      <c r="D90" s="114"/>
      <c r="E90" s="114">
        <f t="shared" si="1"/>
        <v>1642</v>
      </c>
      <c r="F90" s="114"/>
      <c r="G90" s="114">
        <f t="shared" si="2"/>
        <v>243</v>
      </c>
      <c r="H90" s="114"/>
      <c r="I90" s="114">
        <f t="shared" si="3"/>
        <v>6</v>
      </c>
      <c r="J90" s="114"/>
      <c r="K90" s="115">
        <f t="shared" si="4"/>
        <v>22</v>
      </c>
    </row>
    <row r="91" spans="1:11" x14ac:dyDescent="0.3">
      <c r="A91" s="113">
        <v>44053</v>
      </c>
      <c r="B91" s="114">
        <v>320</v>
      </c>
      <c r="C91" s="114">
        <f t="shared" si="0"/>
        <v>2856</v>
      </c>
      <c r="D91" s="114">
        <v>85</v>
      </c>
      <c r="E91" s="114">
        <f t="shared" si="1"/>
        <v>1727</v>
      </c>
      <c r="F91" s="114">
        <v>40</v>
      </c>
      <c r="G91" s="114">
        <f t="shared" si="2"/>
        <v>283</v>
      </c>
      <c r="H91" s="114">
        <v>0</v>
      </c>
      <c r="I91" s="114">
        <f t="shared" si="3"/>
        <v>6</v>
      </c>
      <c r="J91" s="114">
        <v>0</v>
      </c>
      <c r="K91" s="115">
        <f t="shared" si="4"/>
        <v>22</v>
      </c>
    </row>
    <row r="92" spans="1:11" x14ac:dyDescent="0.3">
      <c r="A92" s="113">
        <v>44054</v>
      </c>
      <c r="B92" s="114">
        <v>88</v>
      </c>
      <c r="C92" s="114">
        <f t="shared" si="0"/>
        <v>2944</v>
      </c>
      <c r="D92" s="114">
        <v>17</v>
      </c>
      <c r="E92" s="114">
        <f t="shared" si="1"/>
        <v>1744</v>
      </c>
      <c r="F92" s="114">
        <v>12</v>
      </c>
      <c r="G92" s="114">
        <f t="shared" si="2"/>
        <v>295</v>
      </c>
      <c r="H92" s="114">
        <v>0</v>
      </c>
      <c r="I92" s="114">
        <f t="shared" si="3"/>
        <v>6</v>
      </c>
      <c r="J92" s="114">
        <v>1</v>
      </c>
      <c r="K92" s="115">
        <f t="shared" si="4"/>
        <v>23</v>
      </c>
    </row>
    <row r="93" spans="1:11" x14ac:dyDescent="0.3">
      <c r="A93" s="113">
        <v>44055</v>
      </c>
      <c r="B93" s="114">
        <v>16</v>
      </c>
      <c r="C93" s="114">
        <f t="shared" si="0"/>
        <v>2960</v>
      </c>
      <c r="D93" s="114">
        <v>11</v>
      </c>
      <c r="E93" s="114">
        <f t="shared" si="1"/>
        <v>1755</v>
      </c>
      <c r="F93" s="114">
        <v>2</v>
      </c>
      <c r="G93" s="114">
        <f t="shared" si="2"/>
        <v>297</v>
      </c>
      <c r="H93" s="114">
        <v>0</v>
      </c>
      <c r="I93" s="114">
        <f t="shared" si="3"/>
        <v>6</v>
      </c>
      <c r="J93" s="114">
        <v>2</v>
      </c>
      <c r="K93" s="115">
        <f t="shared" si="4"/>
        <v>25</v>
      </c>
    </row>
    <row r="94" spans="1:11" x14ac:dyDescent="0.3">
      <c r="A94" s="113">
        <v>44056</v>
      </c>
      <c r="B94" s="114">
        <v>77</v>
      </c>
      <c r="C94" s="114">
        <f t="shared" si="0"/>
        <v>3037</v>
      </c>
      <c r="D94" s="114">
        <v>9</v>
      </c>
      <c r="E94" s="114">
        <f t="shared" si="1"/>
        <v>1764</v>
      </c>
      <c r="F94" s="114">
        <v>4</v>
      </c>
      <c r="G94" s="114">
        <f t="shared" si="2"/>
        <v>301</v>
      </c>
      <c r="H94" s="114">
        <v>0</v>
      </c>
      <c r="I94" s="114">
        <f t="shared" si="3"/>
        <v>6</v>
      </c>
      <c r="J94" s="114">
        <v>0</v>
      </c>
      <c r="K94" s="115">
        <f t="shared" si="4"/>
        <v>25</v>
      </c>
    </row>
    <row r="95" spans="1:11" x14ac:dyDescent="0.3">
      <c r="A95" s="113">
        <v>44057</v>
      </c>
      <c r="B95" s="114">
        <v>69</v>
      </c>
      <c r="C95" s="114">
        <f t="shared" si="0"/>
        <v>3106</v>
      </c>
      <c r="D95" s="114">
        <v>32</v>
      </c>
      <c r="E95" s="114">
        <f t="shared" si="1"/>
        <v>1796</v>
      </c>
      <c r="F95" s="114">
        <v>2</v>
      </c>
      <c r="G95" s="114">
        <f t="shared" si="2"/>
        <v>303</v>
      </c>
      <c r="H95" s="114">
        <v>0</v>
      </c>
      <c r="I95" s="114">
        <f t="shared" si="3"/>
        <v>6</v>
      </c>
      <c r="J95" s="114">
        <v>2</v>
      </c>
      <c r="K95" s="115">
        <f t="shared" si="4"/>
        <v>27</v>
      </c>
    </row>
    <row r="96" spans="1:11" x14ac:dyDescent="0.3">
      <c r="A96" s="113">
        <v>44058</v>
      </c>
      <c r="B96" s="114"/>
      <c r="C96" s="114">
        <f t="shared" si="0"/>
        <v>3106</v>
      </c>
      <c r="D96" s="114"/>
      <c r="E96" s="114">
        <f t="shared" si="1"/>
        <v>1796</v>
      </c>
      <c r="F96" s="114"/>
      <c r="G96" s="114">
        <f t="shared" si="2"/>
        <v>303</v>
      </c>
      <c r="H96" s="114"/>
      <c r="I96" s="114">
        <f t="shared" si="3"/>
        <v>6</v>
      </c>
      <c r="J96" s="114"/>
      <c r="K96" s="115">
        <f t="shared" si="4"/>
        <v>27</v>
      </c>
    </row>
    <row r="97" spans="1:11" x14ac:dyDescent="0.3">
      <c r="A97" s="113">
        <v>44059</v>
      </c>
      <c r="B97" s="114"/>
      <c r="C97" s="114">
        <f t="shared" si="0"/>
        <v>3106</v>
      </c>
      <c r="D97" s="114"/>
      <c r="E97" s="114">
        <f t="shared" si="1"/>
        <v>1796</v>
      </c>
      <c r="F97" s="114"/>
      <c r="G97" s="114">
        <f t="shared" si="2"/>
        <v>303</v>
      </c>
      <c r="H97" s="114"/>
      <c r="I97" s="114">
        <f t="shared" si="3"/>
        <v>6</v>
      </c>
      <c r="J97" s="114"/>
      <c r="K97" s="115">
        <f t="shared" si="4"/>
        <v>27</v>
      </c>
    </row>
    <row r="98" spans="1:11" x14ac:dyDescent="0.3">
      <c r="A98" s="113">
        <v>44060</v>
      </c>
      <c r="B98" s="114">
        <v>252</v>
      </c>
      <c r="C98" s="114">
        <f t="shared" si="0"/>
        <v>3358</v>
      </c>
      <c r="D98" s="114">
        <v>84</v>
      </c>
      <c r="E98" s="114">
        <f t="shared" si="1"/>
        <v>1880</v>
      </c>
      <c r="F98" s="114">
        <v>31</v>
      </c>
      <c r="G98" s="114">
        <f t="shared" si="2"/>
        <v>334</v>
      </c>
      <c r="H98" s="114">
        <v>1</v>
      </c>
      <c r="I98" s="114">
        <f>I97+H98</f>
        <v>7</v>
      </c>
      <c r="J98" s="114">
        <v>0</v>
      </c>
      <c r="K98" s="115">
        <f t="shared" si="4"/>
        <v>27</v>
      </c>
    </row>
    <row r="99" spans="1:11" x14ac:dyDescent="0.3">
      <c r="A99" s="113">
        <v>44061</v>
      </c>
      <c r="B99" s="114">
        <v>89</v>
      </c>
      <c r="C99" s="114">
        <f t="shared" si="0"/>
        <v>3447</v>
      </c>
      <c r="D99" s="114">
        <v>22</v>
      </c>
      <c r="E99" s="114">
        <f t="shared" si="1"/>
        <v>1902</v>
      </c>
      <c r="F99" s="114">
        <v>7</v>
      </c>
      <c r="G99" s="114">
        <f t="shared" si="2"/>
        <v>341</v>
      </c>
      <c r="H99" s="114">
        <v>0</v>
      </c>
      <c r="I99" s="114">
        <f>I98+H99</f>
        <v>7</v>
      </c>
      <c r="J99" s="114">
        <v>0</v>
      </c>
      <c r="K99" s="115">
        <f t="shared" si="4"/>
        <v>27</v>
      </c>
    </row>
    <row r="100" spans="1:11" x14ac:dyDescent="0.3">
      <c r="A100" s="113">
        <v>44062</v>
      </c>
      <c r="B100" s="114">
        <v>50</v>
      </c>
      <c r="C100" s="114">
        <f t="shared" si="0"/>
        <v>3497</v>
      </c>
      <c r="D100" s="114">
        <v>25</v>
      </c>
      <c r="E100" s="114">
        <f t="shared" si="1"/>
        <v>1927</v>
      </c>
      <c r="F100" s="114">
        <v>2</v>
      </c>
      <c r="G100" s="114">
        <f t="shared" si="2"/>
        <v>343</v>
      </c>
      <c r="H100" s="114">
        <v>0</v>
      </c>
      <c r="I100" s="114">
        <f>I99+H100</f>
        <v>7</v>
      </c>
      <c r="J100" s="114">
        <v>0</v>
      </c>
      <c r="K100" s="115">
        <f t="shared" si="4"/>
        <v>27</v>
      </c>
    </row>
    <row r="101" spans="1:11" x14ac:dyDescent="0.3">
      <c r="A101" s="113">
        <v>44063</v>
      </c>
      <c r="B101" s="114">
        <v>29</v>
      </c>
      <c r="C101" s="114">
        <f t="shared" si="0"/>
        <v>3526</v>
      </c>
      <c r="D101" s="114">
        <v>16</v>
      </c>
      <c r="E101" s="114">
        <f t="shared" si="1"/>
        <v>1943</v>
      </c>
      <c r="F101" s="114">
        <v>5</v>
      </c>
      <c r="G101" s="114">
        <f t="shared" si="2"/>
        <v>348</v>
      </c>
      <c r="H101" s="114">
        <v>0</v>
      </c>
      <c r="I101" s="114">
        <f>I100+H101</f>
        <v>7</v>
      </c>
      <c r="J101" s="114">
        <v>0</v>
      </c>
      <c r="K101" s="115">
        <f t="shared" si="4"/>
        <v>27</v>
      </c>
    </row>
    <row r="102" spans="1:11" x14ac:dyDescent="0.3">
      <c r="A102" s="113">
        <v>44064</v>
      </c>
      <c r="B102" s="114">
        <v>72</v>
      </c>
      <c r="C102" s="114">
        <f t="shared" si="0"/>
        <v>3598</v>
      </c>
      <c r="D102" s="114">
        <v>15</v>
      </c>
      <c r="E102" s="114">
        <f t="shared" si="1"/>
        <v>1958</v>
      </c>
      <c r="F102" s="114">
        <v>4</v>
      </c>
      <c r="G102" s="114">
        <f t="shared" si="2"/>
        <v>352</v>
      </c>
      <c r="H102" s="114">
        <v>0</v>
      </c>
      <c r="I102" s="114">
        <f>I101+H102</f>
        <v>7</v>
      </c>
      <c r="J102" s="114">
        <v>0</v>
      </c>
      <c r="K102" s="115">
        <f t="shared" si="4"/>
        <v>27</v>
      </c>
    </row>
    <row r="103" spans="1:11" x14ac:dyDescent="0.3">
      <c r="A103" s="113">
        <v>44065</v>
      </c>
      <c r="B103" s="114"/>
      <c r="C103" s="114">
        <f t="shared" si="0"/>
        <v>3598</v>
      </c>
      <c r="D103" s="114"/>
      <c r="E103" s="114">
        <f t="shared" si="1"/>
        <v>1958</v>
      </c>
      <c r="F103" s="114"/>
      <c r="G103" s="114">
        <f t="shared" si="2"/>
        <v>352</v>
      </c>
      <c r="H103" s="114"/>
      <c r="I103" s="114">
        <f t="shared" ref="I103:I158" si="5">I102+H103</f>
        <v>7</v>
      </c>
      <c r="J103" s="114"/>
      <c r="K103" s="115">
        <f t="shared" si="4"/>
        <v>27</v>
      </c>
    </row>
    <row r="104" spans="1:11" x14ac:dyDescent="0.3">
      <c r="A104" s="113">
        <v>44066</v>
      </c>
      <c r="B104" s="114"/>
      <c r="C104" s="114">
        <f t="shared" si="0"/>
        <v>3598</v>
      </c>
      <c r="D104" s="114"/>
      <c r="E104" s="114">
        <f t="shared" si="1"/>
        <v>1958</v>
      </c>
      <c r="F104" s="114"/>
      <c r="G104" s="114">
        <f t="shared" si="2"/>
        <v>352</v>
      </c>
      <c r="H104" s="114"/>
      <c r="I104" s="114">
        <f t="shared" si="5"/>
        <v>7</v>
      </c>
      <c r="J104" s="114"/>
      <c r="K104" s="115">
        <f t="shared" si="4"/>
        <v>27</v>
      </c>
    </row>
    <row r="105" spans="1:11" x14ac:dyDescent="0.3">
      <c r="A105" s="113">
        <v>44067</v>
      </c>
      <c r="B105" s="114">
        <v>216</v>
      </c>
      <c r="C105" s="114">
        <f t="shared" si="0"/>
        <v>3814</v>
      </c>
      <c r="D105" s="114">
        <v>78</v>
      </c>
      <c r="E105" s="114">
        <f t="shared" si="1"/>
        <v>2036</v>
      </c>
      <c r="F105" s="114">
        <v>14</v>
      </c>
      <c r="G105" s="114">
        <f t="shared" si="2"/>
        <v>366</v>
      </c>
      <c r="H105" s="114">
        <v>0</v>
      </c>
      <c r="I105" s="114">
        <f t="shared" si="5"/>
        <v>7</v>
      </c>
      <c r="J105" s="114">
        <v>1</v>
      </c>
      <c r="K105" s="115">
        <f t="shared" si="4"/>
        <v>28</v>
      </c>
    </row>
    <row r="106" spans="1:11" x14ac:dyDescent="0.3">
      <c r="A106" s="113">
        <v>44068</v>
      </c>
      <c r="B106" s="114">
        <v>54</v>
      </c>
      <c r="C106" s="114">
        <f t="shared" si="0"/>
        <v>3868</v>
      </c>
      <c r="D106" s="114">
        <v>16</v>
      </c>
      <c r="E106" s="114">
        <f t="shared" si="1"/>
        <v>2052</v>
      </c>
      <c r="F106" s="114">
        <v>0</v>
      </c>
      <c r="G106" s="114">
        <f t="shared" si="2"/>
        <v>366</v>
      </c>
      <c r="H106" s="114">
        <v>0</v>
      </c>
      <c r="I106" s="114">
        <f t="shared" si="5"/>
        <v>7</v>
      </c>
      <c r="J106" s="114">
        <v>0</v>
      </c>
      <c r="K106" s="115">
        <f t="shared" si="4"/>
        <v>28</v>
      </c>
    </row>
    <row r="107" spans="1:11" x14ac:dyDescent="0.3">
      <c r="A107" s="113">
        <v>44069</v>
      </c>
      <c r="B107" s="114">
        <v>38</v>
      </c>
      <c r="C107" s="114">
        <f t="shared" si="0"/>
        <v>3906</v>
      </c>
      <c r="D107" s="114">
        <v>14</v>
      </c>
      <c r="E107" s="114">
        <f t="shared" si="1"/>
        <v>2066</v>
      </c>
      <c r="F107" s="114">
        <v>0</v>
      </c>
      <c r="G107" s="114">
        <f t="shared" si="2"/>
        <v>366</v>
      </c>
      <c r="H107" s="114">
        <v>0</v>
      </c>
      <c r="I107" s="114">
        <f t="shared" si="5"/>
        <v>7</v>
      </c>
      <c r="J107" s="114">
        <v>0</v>
      </c>
      <c r="K107" s="115">
        <f t="shared" si="4"/>
        <v>28</v>
      </c>
    </row>
    <row r="108" spans="1:11" x14ac:dyDescent="0.3">
      <c r="A108" s="113">
        <v>44070</v>
      </c>
      <c r="B108" s="114">
        <v>37</v>
      </c>
      <c r="C108" s="114">
        <f t="shared" si="0"/>
        <v>3943</v>
      </c>
      <c r="D108" s="114">
        <v>11</v>
      </c>
      <c r="E108" s="114">
        <f t="shared" si="1"/>
        <v>2077</v>
      </c>
      <c r="F108" s="114">
        <v>1</v>
      </c>
      <c r="G108" s="114">
        <f t="shared" si="2"/>
        <v>367</v>
      </c>
      <c r="H108" s="114">
        <v>1</v>
      </c>
      <c r="I108" s="114">
        <f t="shared" si="5"/>
        <v>8</v>
      </c>
      <c r="J108" s="114">
        <v>0</v>
      </c>
      <c r="K108" s="115">
        <f t="shared" si="4"/>
        <v>28</v>
      </c>
    </row>
    <row r="109" spans="1:11" x14ac:dyDescent="0.3">
      <c r="A109" s="113">
        <v>44071</v>
      </c>
      <c r="B109" s="114">
        <v>60</v>
      </c>
      <c r="C109" s="114">
        <f t="shared" si="0"/>
        <v>4003</v>
      </c>
      <c r="D109" s="114">
        <v>15</v>
      </c>
      <c r="E109" s="114">
        <f t="shared" si="1"/>
        <v>2092</v>
      </c>
      <c r="F109" s="114">
        <v>3</v>
      </c>
      <c r="G109" s="114">
        <f t="shared" si="2"/>
        <v>370</v>
      </c>
      <c r="H109" s="114">
        <v>0</v>
      </c>
      <c r="I109" s="114">
        <f t="shared" si="5"/>
        <v>8</v>
      </c>
      <c r="J109" s="114">
        <v>0</v>
      </c>
      <c r="K109" s="115">
        <f t="shared" si="4"/>
        <v>28</v>
      </c>
    </row>
    <row r="110" spans="1:11" x14ac:dyDescent="0.3">
      <c r="A110" s="113">
        <v>44072</v>
      </c>
      <c r="B110" s="114"/>
      <c r="C110" s="114">
        <f t="shared" si="0"/>
        <v>4003</v>
      </c>
      <c r="D110" s="114"/>
      <c r="E110" s="114">
        <f t="shared" si="1"/>
        <v>2092</v>
      </c>
      <c r="F110" s="114"/>
      <c r="G110" s="114">
        <f t="shared" si="2"/>
        <v>370</v>
      </c>
      <c r="H110" s="114"/>
      <c r="I110" s="114">
        <f t="shared" si="5"/>
        <v>8</v>
      </c>
      <c r="J110" s="114"/>
      <c r="K110" s="115">
        <f t="shared" si="4"/>
        <v>28</v>
      </c>
    </row>
    <row r="111" spans="1:11" x14ac:dyDescent="0.3">
      <c r="A111" s="113">
        <v>44073</v>
      </c>
      <c r="B111" s="114"/>
      <c r="C111" s="114">
        <f t="shared" si="0"/>
        <v>4003</v>
      </c>
      <c r="D111" s="114"/>
      <c r="E111" s="114">
        <f t="shared" si="1"/>
        <v>2092</v>
      </c>
      <c r="F111" s="114"/>
      <c r="G111" s="114">
        <f t="shared" si="2"/>
        <v>370</v>
      </c>
      <c r="H111" s="114"/>
      <c r="I111" s="114">
        <f t="shared" si="5"/>
        <v>8</v>
      </c>
      <c r="J111" s="114"/>
      <c r="K111" s="115">
        <f t="shared" si="4"/>
        <v>28</v>
      </c>
    </row>
    <row r="112" spans="1:11" x14ac:dyDescent="0.3">
      <c r="A112" s="113">
        <v>44074</v>
      </c>
      <c r="B112" s="114">
        <v>169</v>
      </c>
      <c r="C112" s="114">
        <f t="shared" si="0"/>
        <v>4172</v>
      </c>
      <c r="D112" s="114">
        <v>44</v>
      </c>
      <c r="E112" s="114">
        <f t="shared" si="1"/>
        <v>2136</v>
      </c>
      <c r="F112" s="114">
        <v>12</v>
      </c>
      <c r="G112" s="114">
        <f t="shared" si="2"/>
        <v>382</v>
      </c>
      <c r="H112" s="114">
        <v>2</v>
      </c>
      <c r="I112" s="114">
        <f t="shared" si="5"/>
        <v>10</v>
      </c>
      <c r="J112" s="114">
        <v>1</v>
      </c>
      <c r="K112" s="115">
        <f t="shared" si="4"/>
        <v>29</v>
      </c>
    </row>
    <row r="113" spans="1:11" x14ac:dyDescent="0.3">
      <c r="A113" s="113">
        <v>44075</v>
      </c>
      <c r="B113" s="114">
        <v>37</v>
      </c>
      <c r="C113" s="114">
        <f t="shared" si="0"/>
        <v>4209</v>
      </c>
      <c r="D113" s="114">
        <v>13</v>
      </c>
      <c r="E113" s="114">
        <f t="shared" si="1"/>
        <v>2149</v>
      </c>
      <c r="F113" s="114">
        <v>4</v>
      </c>
      <c r="G113" s="114">
        <f t="shared" si="2"/>
        <v>386</v>
      </c>
      <c r="H113" s="114">
        <v>0</v>
      </c>
      <c r="I113" s="114">
        <f t="shared" si="5"/>
        <v>10</v>
      </c>
      <c r="J113" s="114">
        <v>0</v>
      </c>
      <c r="K113" s="115">
        <f t="shared" si="4"/>
        <v>29</v>
      </c>
    </row>
    <row r="114" spans="1:11" x14ac:dyDescent="0.3">
      <c r="A114" s="113">
        <v>44076</v>
      </c>
      <c r="B114" s="114">
        <v>36</v>
      </c>
      <c r="C114" s="114">
        <f t="shared" si="0"/>
        <v>4245</v>
      </c>
      <c r="D114" s="114">
        <v>10</v>
      </c>
      <c r="E114" s="114">
        <f t="shared" si="1"/>
        <v>2159</v>
      </c>
      <c r="F114" s="114">
        <v>3</v>
      </c>
      <c r="G114" s="114">
        <f t="shared" si="2"/>
        <v>389</v>
      </c>
      <c r="H114" s="114">
        <v>1</v>
      </c>
      <c r="I114" s="114">
        <f t="shared" si="5"/>
        <v>11</v>
      </c>
      <c r="J114" s="114">
        <v>0</v>
      </c>
      <c r="K114" s="115">
        <f t="shared" si="4"/>
        <v>29</v>
      </c>
    </row>
    <row r="115" spans="1:11" x14ac:dyDescent="0.3">
      <c r="A115" s="113">
        <v>44077</v>
      </c>
      <c r="B115" s="114">
        <v>41</v>
      </c>
      <c r="C115" s="114">
        <f t="shared" si="0"/>
        <v>4286</v>
      </c>
      <c r="D115" s="114">
        <v>11</v>
      </c>
      <c r="E115" s="114">
        <f t="shared" si="1"/>
        <v>2170</v>
      </c>
      <c r="F115" s="114">
        <v>0</v>
      </c>
      <c r="G115" s="114">
        <f t="shared" si="2"/>
        <v>389</v>
      </c>
      <c r="H115" s="114">
        <v>0</v>
      </c>
      <c r="I115" s="114">
        <f t="shared" si="5"/>
        <v>11</v>
      </c>
      <c r="J115" s="114">
        <v>0</v>
      </c>
      <c r="K115" s="115">
        <f t="shared" si="4"/>
        <v>29</v>
      </c>
    </row>
    <row r="116" spans="1:11" x14ac:dyDescent="0.3">
      <c r="A116" s="113">
        <v>44078</v>
      </c>
      <c r="B116" s="114">
        <v>43</v>
      </c>
      <c r="C116" s="114">
        <f t="shared" si="0"/>
        <v>4329</v>
      </c>
      <c r="D116" s="114">
        <v>4</v>
      </c>
      <c r="E116" s="114">
        <f t="shared" si="1"/>
        <v>2174</v>
      </c>
      <c r="F116" s="114">
        <v>1</v>
      </c>
      <c r="G116" s="114">
        <f t="shared" si="2"/>
        <v>390</v>
      </c>
      <c r="H116" s="114">
        <v>0</v>
      </c>
      <c r="I116" s="114">
        <f t="shared" si="5"/>
        <v>11</v>
      </c>
      <c r="J116" s="114">
        <v>0</v>
      </c>
      <c r="K116" s="115">
        <f t="shared" si="4"/>
        <v>29</v>
      </c>
    </row>
    <row r="117" spans="1:11" x14ac:dyDescent="0.3">
      <c r="A117" s="113">
        <v>44079</v>
      </c>
      <c r="B117" s="114"/>
      <c r="C117" s="114">
        <f t="shared" si="0"/>
        <v>4329</v>
      </c>
      <c r="D117" s="114"/>
      <c r="E117" s="114">
        <f t="shared" si="1"/>
        <v>2174</v>
      </c>
      <c r="F117" s="114"/>
      <c r="G117" s="114">
        <f t="shared" si="2"/>
        <v>390</v>
      </c>
      <c r="H117" s="114"/>
      <c r="I117" s="114">
        <f t="shared" si="5"/>
        <v>11</v>
      </c>
      <c r="J117" s="114"/>
      <c r="K117" s="115">
        <f t="shared" si="4"/>
        <v>29</v>
      </c>
    </row>
    <row r="118" spans="1:11" x14ac:dyDescent="0.3">
      <c r="A118" s="113">
        <v>44080</v>
      </c>
      <c r="B118" s="114"/>
      <c r="C118" s="114">
        <f t="shared" si="0"/>
        <v>4329</v>
      </c>
      <c r="D118" s="114"/>
      <c r="E118" s="114">
        <f t="shared" si="1"/>
        <v>2174</v>
      </c>
      <c r="F118" s="114"/>
      <c r="G118" s="114">
        <f t="shared" si="2"/>
        <v>390</v>
      </c>
      <c r="H118" s="114"/>
      <c r="I118" s="114">
        <f t="shared" si="5"/>
        <v>11</v>
      </c>
      <c r="J118" s="114"/>
      <c r="K118" s="115">
        <f t="shared" si="4"/>
        <v>29</v>
      </c>
    </row>
    <row r="119" spans="1:11" x14ac:dyDescent="0.3">
      <c r="A119" s="113">
        <v>44081</v>
      </c>
      <c r="B119" s="114">
        <v>132</v>
      </c>
      <c r="C119" s="114">
        <f t="shared" si="0"/>
        <v>4461</v>
      </c>
      <c r="D119" s="114">
        <v>33</v>
      </c>
      <c r="E119" s="114">
        <f t="shared" si="1"/>
        <v>2207</v>
      </c>
      <c r="F119" s="114">
        <v>4</v>
      </c>
      <c r="G119" s="114">
        <f t="shared" si="2"/>
        <v>394</v>
      </c>
      <c r="H119" s="114">
        <v>0</v>
      </c>
      <c r="I119" s="114">
        <f t="shared" si="5"/>
        <v>11</v>
      </c>
      <c r="J119" s="114">
        <v>0</v>
      </c>
      <c r="K119" s="115">
        <f t="shared" si="4"/>
        <v>29</v>
      </c>
    </row>
    <row r="120" spans="1:11" x14ac:dyDescent="0.3">
      <c r="A120" s="113">
        <v>44082</v>
      </c>
      <c r="B120" s="114">
        <v>41</v>
      </c>
      <c r="C120" s="114">
        <f t="shared" si="0"/>
        <v>4502</v>
      </c>
      <c r="D120" s="114">
        <v>7</v>
      </c>
      <c r="E120" s="114">
        <f t="shared" si="1"/>
        <v>2214</v>
      </c>
      <c r="F120" s="114">
        <v>7</v>
      </c>
      <c r="G120" s="114">
        <f t="shared" si="2"/>
        <v>401</v>
      </c>
      <c r="H120" s="114">
        <v>0</v>
      </c>
      <c r="I120" s="114">
        <f t="shared" si="5"/>
        <v>11</v>
      </c>
      <c r="J120" s="114">
        <v>0</v>
      </c>
      <c r="K120" s="115">
        <f t="shared" si="4"/>
        <v>29</v>
      </c>
    </row>
    <row r="121" spans="1:11" x14ac:dyDescent="0.3">
      <c r="A121" s="113">
        <v>44083</v>
      </c>
      <c r="B121" s="114">
        <v>44</v>
      </c>
      <c r="C121" s="114">
        <f t="shared" si="0"/>
        <v>4546</v>
      </c>
      <c r="D121" s="114">
        <v>6</v>
      </c>
      <c r="E121" s="114">
        <f t="shared" si="1"/>
        <v>2220</v>
      </c>
      <c r="F121" s="114">
        <v>3</v>
      </c>
      <c r="G121" s="114">
        <f t="shared" si="2"/>
        <v>404</v>
      </c>
      <c r="H121" s="114">
        <v>0</v>
      </c>
      <c r="I121" s="114">
        <f t="shared" si="5"/>
        <v>11</v>
      </c>
      <c r="J121" s="114">
        <v>0</v>
      </c>
      <c r="K121" s="115">
        <f t="shared" si="4"/>
        <v>29</v>
      </c>
    </row>
    <row r="122" spans="1:11" x14ac:dyDescent="0.3">
      <c r="A122" s="113">
        <v>44084</v>
      </c>
      <c r="B122" s="114">
        <v>24</v>
      </c>
      <c r="C122" s="114">
        <f t="shared" si="0"/>
        <v>4570</v>
      </c>
      <c r="D122" s="114">
        <v>12</v>
      </c>
      <c r="E122" s="114">
        <f t="shared" si="1"/>
        <v>2232</v>
      </c>
      <c r="F122" s="114">
        <v>0</v>
      </c>
      <c r="G122" s="114">
        <f t="shared" si="2"/>
        <v>404</v>
      </c>
      <c r="H122" s="114">
        <v>0</v>
      </c>
      <c r="I122" s="114">
        <f t="shared" si="5"/>
        <v>11</v>
      </c>
      <c r="J122" s="114">
        <v>0</v>
      </c>
      <c r="K122" s="115">
        <f t="shared" si="4"/>
        <v>29</v>
      </c>
    </row>
    <row r="123" spans="1:11" x14ac:dyDescent="0.3">
      <c r="A123" s="113">
        <v>44085</v>
      </c>
      <c r="B123" s="114">
        <v>41</v>
      </c>
      <c r="C123" s="114">
        <f t="shared" si="0"/>
        <v>4611</v>
      </c>
      <c r="D123" s="114">
        <v>9</v>
      </c>
      <c r="E123" s="114">
        <f t="shared" si="1"/>
        <v>2241</v>
      </c>
      <c r="F123" s="114">
        <v>1</v>
      </c>
      <c r="G123" s="114">
        <f t="shared" si="2"/>
        <v>405</v>
      </c>
      <c r="H123" s="114">
        <v>2</v>
      </c>
      <c r="I123" s="114">
        <f t="shared" si="5"/>
        <v>13</v>
      </c>
      <c r="J123" s="114">
        <v>0</v>
      </c>
      <c r="K123" s="115">
        <f t="shared" si="4"/>
        <v>29</v>
      </c>
    </row>
    <row r="124" spans="1:11" x14ac:dyDescent="0.3">
      <c r="A124" s="113">
        <v>44086</v>
      </c>
      <c r="B124" s="114"/>
      <c r="C124" s="114">
        <f t="shared" si="0"/>
        <v>4611</v>
      </c>
      <c r="D124" s="114"/>
      <c r="E124" s="114">
        <f t="shared" si="1"/>
        <v>2241</v>
      </c>
      <c r="F124" s="114"/>
      <c r="G124" s="114">
        <f t="shared" si="2"/>
        <v>405</v>
      </c>
      <c r="H124" s="114"/>
      <c r="I124" s="114">
        <f t="shared" si="5"/>
        <v>13</v>
      </c>
      <c r="J124" s="114"/>
      <c r="K124" s="115">
        <f t="shared" si="4"/>
        <v>29</v>
      </c>
    </row>
    <row r="125" spans="1:11" x14ac:dyDescent="0.3">
      <c r="A125" s="113">
        <v>44087</v>
      </c>
      <c r="B125" s="114"/>
      <c r="C125" s="114">
        <f t="shared" si="0"/>
        <v>4611</v>
      </c>
      <c r="D125" s="114"/>
      <c r="E125" s="114">
        <f t="shared" si="1"/>
        <v>2241</v>
      </c>
      <c r="F125" s="114"/>
      <c r="G125" s="114">
        <f t="shared" si="2"/>
        <v>405</v>
      </c>
      <c r="H125" s="114"/>
      <c r="I125" s="114">
        <f t="shared" si="5"/>
        <v>13</v>
      </c>
      <c r="J125" s="114"/>
      <c r="K125" s="115">
        <f t="shared" si="4"/>
        <v>29</v>
      </c>
    </row>
    <row r="126" spans="1:11" x14ac:dyDescent="0.3">
      <c r="A126" s="113">
        <v>44088</v>
      </c>
      <c r="B126" s="114">
        <v>187</v>
      </c>
      <c r="C126" s="114">
        <f t="shared" si="0"/>
        <v>4798</v>
      </c>
      <c r="D126" s="114">
        <v>51</v>
      </c>
      <c r="E126" s="114">
        <f t="shared" si="1"/>
        <v>2292</v>
      </c>
      <c r="F126" s="114">
        <v>10</v>
      </c>
      <c r="G126" s="114">
        <f t="shared" si="2"/>
        <v>415</v>
      </c>
      <c r="H126" s="114">
        <v>3</v>
      </c>
      <c r="I126" s="114">
        <f t="shared" si="5"/>
        <v>16</v>
      </c>
      <c r="J126" s="114">
        <v>0</v>
      </c>
      <c r="K126" s="115">
        <f t="shared" si="4"/>
        <v>29</v>
      </c>
    </row>
    <row r="127" spans="1:11" x14ac:dyDescent="0.3">
      <c r="A127" s="113">
        <v>44089</v>
      </c>
      <c r="B127" s="114">
        <v>40</v>
      </c>
      <c r="C127" s="114">
        <f t="shared" si="0"/>
        <v>4838</v>
      </c>
      <c r="D127" s="114">
        <v>20</v>
      </c>
      <c r="E127" s="114">
        <f t="shared" si="1"/>
        <v>2312</v>
      </c>
      <c r="F127" s="114">
        <v>6</v>
      </c>
      <c r="G127" s="114">
        <f t="shared" si="2"/>
        <v>421</v>
      </c>
      <c r="H127" s="114">
        <v>0</v>
      </c>
      <c r="I127" s="114">
        <f t="shared" si="5"/>
        <v>16</v>
      </c>
      <c r="J127" s="114">
        <v>0</v>
      </c>
      <c r="K127" s="115">
        <f t="shared" si="4"/>
        <v>29</v>
      </c>
    </row>
    <row r="128" spans="1:11" x14ac:dyDescent="0.3">
      <c r="A128" s="113">
        <v>44090</v>
      </c>
      <c r="B128" s="114">
        <v>50</v>
      </c>
      <c r="C128" s="114">
        <f t="shared" si="0"/>
        <v>4888</v>
      </c>
      <c r="D128" s="114">
        <v>9</v>
      </c>
      <c r="E128" s="114">
        <f t="shared" si="1"/>
        <v>2321</v>
      </c>
      <c r="F128" s="114">
        <v>4</v>
      </c>
      <c r="G128" s="114">
        <f t="shared" si="2"/>
        <v>425</v>
      </c>
      <c r="H128" s="114">
        <v>0</v>
      </c>
      <c r="I128" s="114">
        <f t="shared" si="5"/>
        <v>16</v>
      </c>
      <c r="J128" s="114">
        <v>0</v>
      </c>
      <c r="K128" s="115">
        <f t="shared" si="4"/>
        <v>29</v>
      </c>
    </row>
    <row r="129" spans="1:11" x14ac:dyDescent="0.3">
      <c r="A129" s="113">
        <v>44091</v>
      </c>
      <c r="B129" s="114">
        <v>33</v>
      </c>
      <c r="C129" s="114">
        <f t="shared" si="0"/>
        <v>4921</v>
      </c>
      <c r="D129" s="114">
        <v>22</v>
      </c>
      <c r="E129" s="114">
        <f t="shared" si="1"/>
        <v>2343</v>
      </c>
      <c r="F129" s="114">
        <v>2</v>
      </c>
      <c r="G129" s="114">
        <f t="shared" si="2"/>
        <v>427</v>
      </c>
      <c r="H129" s="114">
        <v>5</v>
      </c>
      <c r="I129" s="114">
        <f t="shared" si="5"/>
        <v>21</v>
      </c>
      <c r="J129" s="114">
        <v>0</v>
      </c>
      <c r="K129" s="115">
        <f t="shared" si="4"/>
        <v>29</v>
      </c>
    </row>
    <row r="130" spans="1:11" x14ac:dyDescent="0.3">
      <c r="A130" s="113">
        <v>44092</v>
      </c>
      <c r="B130" s="114">
        <v>57</v>
      </c>
      <c r="C130" s="114">
        <f t="shared" si="0"/>
        <v>4978</v>
      </c>
      <c r="D130" s="114">
        <v>22</v>
      </c>
      <c r="E130" s="114">
        <f t="shared" si="1"/>
        <v>2365</v>
      </c>
      <c r="F130" s="114">
        <v>4</v>
      </c>
      <c r="G130" s="114">
        <f t="shared" si="2"/>
        <v>431</v>
      </c>
      <c r="H130" s="114">
        <v>0</v>
      </c>
      <c r="I130" s="114">
        <f t="shared" si="5"/>
        <v>21</v>
      </c>
      <c r="J130" s="114">
        <v>0</v>
      </c>
      <c r="K130" s="115">
        <f t="shared" si="4"/>
        <v>29</v>
      </c>
    </row>
    <row r="131" spans="1:11" x14ac:dyDescent="0.3">
      <c r="A131" s="113">
        <v>44093</v>
      </c>
      <c r="B131" s="114"/>
      <c r="C131" s="114">
        <f t="shared" si="0"/>
        <v>4978</v>
      </c>
      <c r="D131" s="114"/>
      <c r="E131" s="114">
        <f t="shared" si="1"/>
        <v>2365</v>
      </c>
      <c r="F131" s="114"/>
      <c r="G131" s="114">
        <f t="shared" si="2"/>
        <v>431</v>
      </c>
      <c r="H131" s="114"/>
      <c r="I131" s="114">
        <f t="shared" si="5"/>
        <v>21</v>
      </c>
      <c r="J131" s="114"/>
      <c r="K131" s="115">
        <f t="shared" si="4"/>
        <v>29</v>
      </c>
    </row>
    <row r="132" spans="1:11" x14ac:dyDescent="0.3">
      <c r="A132" s="113">
        <v>44094</v>
      </c>
      <c r="B132" s="114"/>
      <c r="C132" s="114">
        <f t="shared" si="0"/>
        <v>4978</v>
      </c>
      <c r="D132" s="114"/>
      <c r="E132" s="114">
        <f t="shared" si="1"/>
        <v>2365</v>
      </c>
      <c r="F132" s="114"/>
      <c r="G132" s="114">
        <f t="shared" si="2"/>
        <v>431</v>
      </c>
      <c r="H132" s="114"/>
      <c r="I132" s="114">
        <f t="shared" si="5"/>
        <v>21</v>
      </c>
      <c r="J132" s="114"/>
      <c r="K132" s="115">
        <f t="shared" si="4"/>
        <v>29</v>
      </c>
    </row>
    <row r="133" spans="1:11" x14ac:dyDescent="0.3">
      <c r="A133" s="113">
        <v>44095</v>
      </c>
      <c r="B133" s="114">
        <v>219</v>
      </c>
      <c r="C133" s="114">
        <f>SUM(C132,B133)</f>
        <v>5197</v>
      </c>
      <c r="D133" s="114">
        <v>148</v>
      </c>
      <c r="E133" s="114">
        <f t="shared" ref="E133:E158" si="6">SUM(E132,D133)</f>
        <v>2513</v>
      </c>
      <c r="F133" s="114">
        <v>28</v>
      </c>
      <c r="G133" s="114">
        <f t="shared" ref="G133:G158" si="7">SUM(G132,F133)</f>
        <v>459</v>
      </c>
      <c r="H133" s="114">
        <v>3</v>
      </c>
      <c r="I133" s="114">
        <f t="shared" si="5"/>
        <v>24</v>
      </c>
      <c r="J133" s="114">
        <v>0</v>
      </c>
      <c r="K133" s="115">
        <f t="shared" ref="K133:K158" si="8">SUM(K132,J133)</f>
        <v>29</v>
      </c>
    </row>
    <row r="134" spans="1:11" x14ac:dyDescent="0.3">
      <c r="A134" s="113">
        <v>44096</v>
      </c>
      <c r="B134" s="114">
        <v>43</v>
      </c>
      <c r="C134" s="114">
        <f>SUM(C133,B134)</f>
        <v>5240</v>
      </c>
      <c r="D134" s="114">
        <v>9</v>
      </c>
      <c r="E134" s="114">
        <f t="shared" si="6"/>
        <v>2522</v>
      </c>
      <c r="F134" s="114">
        <v>4</v>
      </c>
      <c r="G134" s="114">
        <f t="shared" si="7"/>
        <v>463</v>
      </c>
      <c r="H134" s="114">
        <v>2</v>
      </c>
      <c r="I134" s="114">
        <f t="shared" si="5"/>
        <v>26</v>
      </c>
      <c r="J134" s="114">
        <v>0</v>
      </c>
      <c r="K134" s="115">
        <f t="shared" si="8"/>
        <v>29</v>
      </c>
    </row>
    <row r="135" spans="1:11" x14ac:dyDescent="0.3">
      <c r="A135" s="113">
        <v>44097</v>
      </c>
      <c r="B135" s="114">
        <v>23</v>
      </c>
      <c r="C135" s="114">
        <f>SUM(C134,B135)</f>
        <v>5263</v>
      </c>
      <c r="D135" s="114">
        <v>25</v>
      </c>
      <c r="E135" s="114">
        <f t="shared" si="6"/>
        <v>2547</v>
      </c>
      <c r="F135" s="114">
        <v>1</v>
      </c>
      <c r="G135" s="114">
        <f t="shared" si="7"/>
        <v>464</v>
      </c>
      <c r="H135" s="114">
        <v>4</v>
      </c>
      <c r="I135" s="114">
        <f t="shared" si="5"/>
        <v>30</v>
      </c>
      <c r="J135" s="114">
        <v>0</v>
      </c>
      <c r="K135" s="115">
        <f t="shared" si="8"/>
        <v>29</v>
      </c>
    </row>
    <row r="136" spans="1:11" x14ac:dyDescent="0.3">
      <c r="A136" s="113">
        <v>44098</v>
      </c>
      <c r="B136" s="116">
        <v>36</v>
      </c>
      <c r="C136" s="114">
        <f>SUM(C135,B136)</f>
        <v>5299</v>
      </c>
      <c r="D136" s="116">
        <v>24</v>
      </c>
      <c r="E136" s="114">
        <f t="shared" si="6"/>
        <v>2571</v>
      </c>
      <c r="F136" s="116">
        <v>0</v>
      </c>
      <c r="G136" s="114">
        <f t="shared" si="7"/>
        <v>464</v>
      </c>
      <c r="H136" s="116">
        <v>2</v>
      </c>
      <c r="I136" s="114">
        <f t="shared" si="5"/>
        <v>32</v>
      </c>
      <c r="J136" s="116">
        <v>0</v>
      </c>
      <c r="K136" s="115">
        <f t="shared" si="8"/>
        <v>29</v>
      </c>
    </row>
    <row r="137" spans="1:11" x14ac:dyDescent="0.3">
      <c r="A137" s="113">
        <v>44099</v>
      </c>
      <c r="B137" s="116">
        <v>44</v>
      </c>
      <c r="C137" s="114">
        <f>SUM(C136,B137)</f>
        <v>5343</v>
      </c>
      <c r="D137" s="116">
        <v>22</v>
      </c>
      <c r="E137" s="114">
        <f t="shared" si="6"/>
        <v>2593</v>
      </c>
      <c r="F137" s="116">
        <v>10</v>
      </c>
      <c r="G137" s="114">
        <f t="shared" si="7"/>
        <v>474</v>
      </c>
      <c r="H137" s="116">
        <v>2</v>
      </c>
      <c r="I137" s="114">
        <f t="shared" si="5"/>
        <v>34</v>
      </c>
      <c r="J137" s="116">
        <v>0</v>
      </c>
      <c r="K137" s="115">
        <f t="shared" si="8"/>
        <v>29</v>
      </c>
    </row>
    <row r="138" spans="1:11" x14ac:dyDescent="0.3">
      <c r="A138" s="113">
        <v>44100</v>
      </c>
      <c r="B138" s="116"/>
      <c r="C138" s="114">
        <f t="shared" ref="C138:C158" si="9">SUM(C137,B138)</f>
        <v>5343</v>
      </c>
      <c r="D138" s="116"/>
      <c r="E138" s="114">
        <f t="shared" si="6"/>
        <v>2593</v>
      </c>
      <c r="F138" s="116"/>
      <c r="G138" s="114">
        <f t="shared" si="7"/>
        <v>474</v>
      </c>
      <c r="H138" s="116"/>
      <c r="I138" s="114">
        <f t="shared" si="5"/>
        <v>34</v>
      </c>
      <c r="J138" s="116"/>
      <c r="K138" s="115">
        <f t="shared" si="8"/>
        <v>29</v>
      </c>
    </row>
    <row r="139" spans="1:11" x14ac:dyDescent="0.3">
      <c r="A139" s="113">
        <v>44101</v>
      </c>
      <c r="B139" s="116"/>
      <c r="C139" s="114">
        <f t="shared" si="9"/>
        <v>5343</v>
      </c>
      <c r="D139" s="116"/>
      <c r="E139" s="114">
        <f t="shared" si="6"/>
        <v>2593</v>
      </c>
      <c r="F139" s="116"/>
      <c r="G139" s="114">
        <f t="shared" si="7"/>
        <v>474</v>
      </c>
      <c r="H139" s="116"/>
      <c r="I139" s="114">
        <f t="shared" si="5"/>
        <v>34</v>
      </c>
      <c r="J139" s="116"/>
      <c r="K139" s="115">
        <f t="shared" si="8"/>
        <v>29</v>
      </c>
    </row>
    <row r="140" spans="1:11" x14ac:dyDescent="0.3">
      <c r="A140" s="113">
        <v>44102</v>
      </c>
      <c r="B140" s="116">
        <v>184</v>
      </c>
      <c r="C140" s="114">
        <f t="shared" si="9"/>
        <v>5527</v>
      </c>
      <c r="D140" s="116">
        <v>106</v>
      </c>
      <c r="E140" s="114">
        <f t="shared" si="6"/>
        <v>2699</v>
      </c>
      <c r="F140" s="116">
        <v>26</v>
      </c>
      <c r="G140" s="114">
        <f t="shared" si="7"/>
        <v>500</v>
      </c>
      <c r="H140" s="116">
        <v>5</v>
      </c>
      <c r="I140" s="114">
        <f t="shared" si="5"/>
        <v>39</v>
      </c>
      <c r="J140" s="116">
        <v>1</v>
      </c>
      <c r="K140" s="115">
        <f t="shared" si="8"/>
        <v>30</v>
      </c>
    </row>
    <row r="141" spans="1:11" x14ac:dyDescent="0.3">
      <c r="A141" s="113">
        <v>44103</v>
      </c>
      <c r="B141" s="116">
        <v>67</v>
      </c>
      <c r="C141" s="114">
        <f t="shared" si="9"/>
        <v>5594</v>
      </c>
      <c r="D141" s="116">
        <v>43</v>
      </c>
      <c r="E141" s="114">
        <f t="shared" si="6"/>
        <v>2742</v>
      </c>
      <c r="F141" s="116">
        <v>11</v>
      </c>
      <c r="G141" s="114">
        <f t="shared" si="7"/>
        <v>511</v>
      </c>
      <c r="H141" s="116">
        <v>6</v>
      </c>
      <c r="I141" s="114">
        <f t="shared" si="5"/>
        <v>45</v>
      </c>
      <c r="J141" s="116">
        <v>0</v>
      </c>
      <c r="K141" s="115">
        <f t="shared" si="8"/>
        <v>30</v>
      </c>
    </row>
    <row r="142" spans="1:11" x14ac:dyDescent="0.3">
      <c r="A142" s="113">
        <v>44104</v>
      </c>
      <c r="B142" s="116">
        <v>52</v>
      </c>
      <c r="C142" s="114">
        <f t="shared" si="9"/>
        <v>5646</v>
      </c>
      <c r="D142" s="116">
        <v>18</v>
      </c>
      <c r="E142" s="114">
        <f t="shared" si="6"/>
        <v>2760</v>
      </c>
      <c r="F142" s="116">
        <v>4</v>
      </c>
      <c r="G142" s="114">
        <f t="shared" si="7"/>
        <v>515</v>
      </c>
      <c r="H142" s="116">
        <v>5</v>
      </c>
      <c r="I142" s="114">
        <f t="shared" si="5"/>
        <v>50</v>
      </c>
      <c r="J142" s="116">
        <v>0</v>
      </c>
      <c r="K142" s="115">
        <f t="shared" si="8"/>
        <v>30</v>
      </c>
    </row>
    <row r="143" spans="1:11" x14ac:dyDescent="0.3">
      <c r="A143" s="113">
        <v>44105</v>
      </c>
      <c r="B143" s="116">
        <v>76</v>
      </c>
      <c r="C143" s="114">
        <f t="shared" si="9"/>
        <v>5722</v>
      </c>
      <c r="D143" s="116">
        <v>40</v>
      </c>
      <c r="E143" s="114">
        <f t="shared" si="6"/>
        <v>2800</v>
      </c>
      <c r="F143" s="116">
        <v>2</v>
      </c>
      <c r="G143" s="114">
        <f t="shared" si="7"/>
        <v>517</v>
      </c>
      <c r="H143" s="116">
        <v>6</v>
      </c>
      <c r="I143" s="114">
        <f t="shared" si="5"/>
        <v>56</v>
      </c>
      <c r="J143" s="116">
        <v>0</v>
      </c>
      <c r="K143" s="115">
        <f t="shared" si="8"/>
        <v>30</v>
      </c>
    </row>
    <row r="144" spans="1:11" x14ac:dyDescent="0.3">
      <c r="A144" s="113">
        <v>44106</v>
      </c>
      <c r="B144" s="116">
        <v>73</v>
      </c>
      <c r="C144" s="114">
        <f t="shared" si="9"/>
        <v>5795</v>
      </c>
      <c r="D144" s="116">
        <v>52</v>
      </c>
      <c r="E144" s="114">
        <f t="shared" si="6"/>
        <v>2852</v>
      </c>
      <c r="F144" s="116">
        <v>5</v>
      </c>
      <c r="G144" s="114">
        <f t="shared" si="7"/>
        <v>522</v>
      </c>
      <c r="H144" s="116">
        <v>5</v>
      </c>
      <c r="I144" s="114">
        <f t="shared" si="5"/>
        <v>61</v>
      </c>
      <c r="J144" s="116">
        <v>1</v>
      </c>
      <c r="K144" s="115">
        <f t="shared" si="8"/>
        <v>31</v>
      </c>
    </row>
    <row r="145" spans="1:11" x14ac:dyDescent="0.3">
      <c r="A145" s="113">
        <v>44107</v>
      </c>
      <c r="B145" s="116"/>
      <c r="C145" s="114">
        <f t="shared" si="9"/>
        <v>5795</v>
      </c>
      <c r="D145" s="116"/>
      <c r="E145" s="114">
        <f t="shared" si="6"/>
        <v>2852</v>
      </c>
      <c r="F145" s="116"/>
      <c r="G145" s="114">
        <f t="shared" si="7"/>
        <v>522</v>
      </c>
      <c r="H145" s="116"/>
      <c r="I145" s="114">
        <f t="shared" si="5"/>
        <v>61</v>
      </c>
      <c r="J145" s="116"/>
      <c r="K145" s="115">
        <f t="shared" si="8"/>
        <v>31</v>
      </c>
    </row>
    <row r="146" spans="1:11" x14ac:dyDescent="0.3">
      <c r="A146" s="113">
        <v>44108</v>
      </c>
      <c r="B146" s="116"/>
      <c r="C146" s="114">
        <f t="shared" si="9"/>
        <v>5795</v>
      </c>
      <c r="D146" s="116"/>
      <c r="E146" s="114">
        <f t="shared" si="6"/>
        <v>2852</v>
      </c>
      <c r="F146" s="116"/>
      <c r="G146" s="114">
        <f t="shared" si="7"/>
        <v>522</v>
      </c>
      <c r="H146" s="116"/>
      <c r="I146" s="114">
        <f t="shared" si="5"/>
        <v>61</v>
      </c>
      <c r="J146" s="116"/>
      <c r="K146" s="115">
        <f t="shared" si="8"/>
        <v>31</v>
      </c>
    </row>
    <row r="147" spans="1:11" x14ac:dyDescent="0.3">
      <c r="A147" s="113">
        <v>44109</v>
      </c>
      <c r="B147" s="116">
        <v>362</v>
      </c>
      <c r="C147" s="114">
        <f t="shared" si="9"/>
        <v>6157</v>
      </c>
      <c r="D147" s="116">
        <v>186</v>
      </c>
      <c r="E147" s="114">
        <f t="shared" si="6"/>
        <v>3038</v>
      </c>
      <c r="F147" s="116">
        <v>40</v>
      </c>
      <c r="G147" s="114">
        <f t="shared" si="7"/>
        <v>562</v>
      </c>
      <c r="H147" s="116">
        <v>11</v>
      </c>
      <c r="I147" s="114">
        <f t="shared" si="5"/>
        <v>72</v>
      </c>
      <c r="J147" s="116">
        <v>2</v>
      </c>
      <c r="K147" s="115">
        <f t="shared" si="8"/>
        <v>33</v>
      </c>
    </row>
    <row r="148" spans="1:11" x14ac:dyDescent="0.3">
      <c r="A148" s="113">
        <v>44110</v>
      </c>
      <c r="B148" s="116">
        <v>58</v>
      </c>
      <c r="C148" s="114">
        <f t="shared" si="9"/>
        <v>6215</v>
      </c>
      <c r="D148" s="116">
        <v>45</v>
      </c>
      <c r="E148" s="114">
        <f t="shared" si="6"/>
        <v>3083</v>
      </c>
      <c r="F148" s="116">
        <v>7</v>
      </c>
      <c r="G148" s="114">
        <f t="shared" si="7"/>
        <v>569</v>
      </c>
      <c r="H148" s="116">
        <v>2</v>
      </c>
      <c r="I148" s="114">
        <f t="shared" si="5"/>
        <v>74</v>
      </c>
      <c r="J148" s="116">
        <v>0</v>
      </c>
      <c r="K148" s="115">
        <f t="shared" si="8"/>
        <v>33</v>
      </c>
    </row>
    <row r="149" spans="1:11" x14ac:dyDescent="0.3">
      <c r="A149" s="113">
        <v>44111</v>
      </c>
      <c r="B149" s="116">
        <v>33</v>
      </c>
      <c r="C149" s="114">
        <f t="shared" si="9"/>
        <v>6248</v>
      </c>
      <c r="D149" s="116">
        <v>56</v>
      </c>
      <c r="E149" s="114">
        <f t="shared" si="6"/>
        <v>3139</v>
      </c>
      <c r="F149" s="116">
        <v>0</v>
      </c>
      <c r="G149" s="114">
        <f t="shared" si="7"/>
        <v>569</v>
      </c>
      <c r="H149" s="116">
        <v>2</v>
      </c>
      <c r="I149" s="114">
        <f t="shared" si="5"/>
        <v>76</v>
      </c>
      <c r="J149" s="116">
        <v>0</v>
      </c>
      <c r="K149" s="115">
        <f t="shared" si="8"/>
        <v>33</v>
      </c>
    </row>
    <row r="150" spans="1:11" x14ac:dyDescent="0.3">
      <c r="A150" s="113">
        <v>44112</v>
      </c>
      <c r="B150" s="116">
        <v>83</v>
      </c>
      <c r="C150" s="114">
        <f t="shared" si="9"/>
        <v>6331</v>
      </c>
      <c r="D150" s="116">
        <v>33</v>
      </c>
      <c r="E150" s="114">
        <f t="shared" si="6"/>
        <v>3172</v>
      </c>
      <c r="F150" s="116">
        <v>5</v>
      </c>
      <c r="G150" s="114">
        <f t="shared" si="7"/>
        <v>574</v>
      </c>
      <c r="H150" s="116">
        <v>2</v>
      </c>
      <c r="I150" s="114">
        <f t="shared" si="5"/>
        <v>78</v>
      </c>
      <c r="J150" s="116">
        <v>0</v>
      </c>
      <c r="K150" s="115">
        <f t="shared" si="8"/>
        <v>33</v>
      </c>
    </row>
    <row r="151" spans="1:11" x14ac:dyDescent="0.3">
      <c r="A151" s="113">
        <v>44113</v>
      </c>
      <c r="B151" s="116">
        <v>20</v>
      </c>
      <c r="C151" s="114">
        <f t="shared" si="9"/>
        <v>6351</v>
      </c>
      <c r="D151" s="116">
        <v>18</v>
      </c>
      <c r="E151" s="114">
        <f t="shared" si="6"/>
        <v>3190</v>
      </c>
      <c r="F151" s="116">
        <v>13</v>
      </c>
      <c r="G151" s="114">
        <f t="shared" si="7"/>
        <v>587</v>
      </c>
      <c r="H151" s="116">
        <v>4</v>
      </c>
      <c r="I151" s="114">
        <f t="shared" si="5"/>
        <v>82</v>
      </c>
      <c r="J151" s="116">
        <v>0</v>
      </c>
      <c r="K151" s="115">
        <f t="shared" si="8"/>
        <v>33</v>
      </c>
    </row>
    <row r="152" spans="1:11" x14ac:dyDescent="0.3">
      <c r="A152" s="113">
        <v>44114</v>
      </c>
      <c r="B152" s="116"/>
      <c r="C152" s="114">
        <f t="shared" si="9"/>
        <v>6351</v>
      </c>
      <c r="D152" s="116"/>
      <c r="E152" s="114">
        <f t="shared" si="6"/>
        <v>3190</v>
      </c>
      <c r="F152" s="116"/>
      <c r="G152" s="114">
        <f t="shared" si="7"/>
        <v>587</v>
      </c>
      <c r="H152" s="116"/>
      <c r="I152" s="114">
        <f t="shared" si="5"/>
        <v>82</v>
      </c>
      <c r="J152" s="116"/>
      <c r="K152" s="115">
        <f t="shared" si="8"/>
        <v>33</v>
      </c>
    </row>
    <row r="153" spans="1:11" x14ac:dyDescent="0.3">
      <c r="A153" s="113">
        <v>44115</v>
      </c>
      <c r="B153" s="116"/>
      <c r="C153" s="114">
        <f t="shared" si="9"/>
        <v>6351</v>
      </c>
      <c r="D153" s="116"/>
      <c r="E153" s="114">
        <f t="shared" si="6"/>
        <v>3190</v>
      </c>
      <c r="F153" s="116"/>
      <c r="G153" s="114">
        <f t="shared" si="7"/>
        <v>587</v>
      </c>
      <c r="H153" s="116"/>
      <c r="I153" s="114">
        <f t="shared" si="5"/>
        <v>82</v>
      </c>
      <c r="J153" s="116"/>
      <c r="K153" s="115">
        <f t="shared" si="8"/>
        <v>33</v>
      </c>
    </row>
    <row r="154" spans="1:11" x14ac:dyDescent="0.3">
      <c r="A154" s="113">
        <v>44116</v>
      </c>
      <c r="B154" s="116">
        <v>351</v>
      </c>
      <c r="C154" s="114">
        <f t="shared" si="9"/>
        <v>6702</v>
      </c>
      <c r="D154" s="116">
        <v>179</v>
      </c>
      <c r="E154" s="114">
        <f t="shared" si="6"/>
        <v>3369</v>
      </c>
      <c r="F154" s="116">
        <v>37</v>
      </c>
      <c r="G154" s="114">
        <f t="shared" si="7"/>
        <v>624</v>
      </c>
      <c r="H154" s="116">
        <v>15</v>
      </c>
      <c r="I154" s="114">
        <f t="shared" si="5"/>
        <v>97</v>
      </c>
      <c r="J154" s="116">
        <v>9</v>
      </c>
      <c r="K154" s="115">
        <f t="shared" si="8"/>
        <v>42</v>
      </c>
    </row>
    <row r="155" spans="1:11" x14ac:dyDescent="0.3">
      <c r="A155" s="113">
        <v>44117</v>
      </c>
      <c r="B155" s="116">
        <v>94</v>
      </c>
      <c r="C155" s="114">
        <f t="shared" si="9"/>
        <v>6796</v>
      </c>
      <c r="D155" s="116">
        <v>50</v>
      </c>
      <c r="E155" s="114">
        <f t="shared" si="6"/>
        <v>3419</v>
      </c>
      <c r="F155" s="116">
        <v>17</v>
      </c>
      <c r="G155" s="114">
        <f t="shared" si="7"/>
        <v>641</v>
      </c>
      <c r="H155" s="116">
        <v>8</v>
      </c>
      <c r="I155" s="114">
        <f t="shared" si="5"/>
        <v>105</v>
      </c>
      <c r="J155" s="116">
        <v>0</v>
      </c>
      <c r="K155" s="115">
        <f t="shared" si="8"/>
        <v>42</v>
      </c>
    </row>
    <row r="156" spans="1:11" x14ac:dyDescent="0.3">
      <c r="A156" s="113">
        <v>44118</v>
      </c>
      <c r="B156" s="116">
        <v>109</v>
      </c>
      <c r="C156" s="114">
        <f t="shared" si="9"/>
        <v>6905</v>
      </c>
      <c r="D156" s="116">
        <v>30</v>
      </c>
      <c r="E156" s="114">
        <f t="shared" si="6"/>
        <v>3449</v>
      </c>
      <c r="F156" s="116">
        <v>1</v>
      </c>
      <c r="G156" s="114">
        <f t="shared" si="7"/>
        <v>642</v>
      </c>
      <c r="H156" s="116">
        <v>4</v>
      </c>
      <c r="I156" s="114">
        <f t="shared" si="5"/>
        <v>109</v>
      </c>
      <c r="J156" s="116">
        <v>0</v>
      </c>
      <c r="K156" s="115">
        <f t="shared" si="8"/>
        <v>42</v>
      </c>
    </row>
    <row r="157" spans="1:11" x14ac:dyDescent="0.3">
      <c r="A157" s="113">
        <v>44119</v>
      </c>
      <c r="B157" s="116">
        <v>66</v>
      </c>
      <c r="C157" s="114">
        <f t="shared" si="9"/>
        <v>6971</v>
      </c>
      <c r="D157" s="116">
        <v>21</v>
      </c>
      <c r="E157" s="114">
        <f t="shared" si="6"/>
        <v>3470</v>
      </c>
      <c r="F157" s="116">
        <v>4</v>
      </c>
      <c r="G157" s="114">
        <f t="shared" si="7"/>
        <v>646</v>
      </c>
      <c r="H157" s="116">
        <v>3</v>
      </c>
      <c r="I157" s="114">
        <f t="shared" si="5"/>
        <v>112</v>
      </c>
      <c r="J157" s="116">
        <v>0</v>
      </c>
      <c r="K157" s="115">
        <f t="shared" si="8"/>
        <v>42</v>
      </c>
    </row>
    <row r="158" spans="1:11" x14ac:dyDescent="0.3">
      <c r="A158" s="113">
        <v>44120</v>
      </c>
      <c r="B158" s="116">
        <v>57</v>
      </c>
      <c r="C158" s="114">
        <f t="shared" si="9"/>
        <v>7028</v>
      </c>
      <c r="D158" s="116">
        <v>32</v>
      </c>
      <c r="E158" s="114">
        <f t="shared" si="6"/>
        <v>3502</v>
      </c>
      <c r="F158" s="116">
        <v>9</v>
      </c>
      <c r="G158" s="114">
        <f t="shared" si="7"/>
        <v>655</v>
      </c>
      <c r="H158" s="116">
        <v>9</v>
      </c>
      <c r="I158" s="114">
        <f t="shared" si="5"/>
        <v>121</v>
      </c>
      <c r="J158" s="116">
        <v>0</v>
      </c>
      <c r="K158" s="115">
        <f t="shared" si="8"/>
        <v>42</v>
      </c>
    </row>
    <row r="159" spans="1:11" x14ac:dyDescent="0.3">
      <c r="A159" s="113">
        <v>44121</v>
      </c>
      <c r="B159" s="116"/>
      <c r="C159" s="114">
        <f t="shared" ref="C159:C160" si="10">SUM(C158,B159)</f>
        <v>7028</v>
      </c>
      <c r="D159" s="116"/>
      <c r="E159" s="114">
        <f t="shared" ref="E159:E160" si="11">SUM(E158,D159)</f>
        <v>3502</v>
      </c>
      <c r="F159" s="116"/>
      <c r="G159" s="114">
        <f t="shared" ref="G159:G160" si="12">SUM(G158,F159)</f>
        <v>655</v>
      </c>
      <c r="H159" s="116"/>
      <c r="I159" s="114">
        <f t="shared" ref="I159:I160" si="13">I158+H159</f>
        <v>121</v>
      </c>
      <c r="J159" s="116"/>
      <c r="K159" s="115">
        <f t="shared" ref="K159:K160" si="14">SUM(K158,J159)</f>
        <v>42</v>
      </c>
    </row>
    <row r="160" spans="1:11" x14ac:dyDescent="0.3">
      <c r="A160" s="113">
        <v>44122</v>
      </c>
      <c r="B160" s="116"/>
      <c r="C160" s="114">
        <f t="shared" si="10"/>
        <v>7028</v>
      </c>
      <c r="D160" s="116"/>
      <c r="E160" s="114">
        <f t="shared" si="11"/>
        <v>3502</v>
      </c>
      <c r="F160" s="116"/>
      <c r="G160" s="114">
        <f t="shared" si="12"/>
        <v>655</v>
      </c>
      <c r="H160" s="116"/>
      <c r="I160" s="114">
        <f t="shared" si="13"/>
        <v>121</v>
      </c>
      <c r="J160" s="116"/>
      <c r="K160" s="115">
        <f t="shared" si="14"/>
        <v>42</v>
      </c>
    </row>
    <row r="161" spans="1:11" x14ac:dyDescent="0.3">
      <c r="A161" s="113">
        <v>44123</v>
      </c>
      <c r="B161" s="116">
        <v>207</v>
      </c>
      <c r="C161" s="114">
        <f t="shared" ref="C161:C217" si="15">SUM(C160,B161)</f>
        <v>7235</v>
      </c>
      <c r="D161" s="116">
        <v>136</v>
      </c>
      <c r="E161" s="114">
        <f t="shared" ref="E161:E229" si="16">SUM(E160,D161)</f>
        <v>3638</v>
      </c>
      <c r="F161" s="116">
        <v>40</v>
      </c>
      <c r="G161" s="114">
        <f t="shared" ref="G161:G229" si="17">SUM(G160,F161)</f>
        <v>695</v>
      </c>
      <c r="H161" s="116">
        <v>20</v>
      </c>
      <c r="I161" s="114">
        <f t="shared" ref="I161:I210" si="18">I160+H161</f>
        <v>141</v>
      </c>
      <c r="J161" s="116">
        <v>0</v>
      </c>
      <c r="K161" s="115">
        <f t="shared" ref="K161:K218" si="19">SUM(K160,J161)</f>
        <v>42</v>
      </c>
    </row>
    <row r="162" spans="1:11" x14ac:dyDescent="0.3">
      <c r="A162" s="113">
        <v>44124</v>
      </c>
      <c r="B162" s="116">
        <v>46</v>
      </c>
      <c r="C162" s="114">
        <f t="shared" si="15"/>
        <v>7281</v>
      </c>
      <c r="D162" s="116">
        <v>17</v>
      </c>
      <c r="E162" s="114">
        <f t="shared" si="16"/>
        <v>3655</v>
      </c>
      <c r="F162" s="116">
        <v>10</v>
      </c>
      <c r="G162" s="114">
        <f t="shared" si="17"/>
        <v>705</v>
      </c>
      <c r="H162" s="116">
        <v>0</v>
      </c>
      <c r="I162" s="114">
        <f t="shared" si="18"/>
        <v>141</v>
      </c>
      <c r="J162" s="116">
        <v>0</v>
      </c>
      <c r="K162" s="115">
        <f t="shared" si="19"/>
        <v>42</v>
      </c>
    </row>
    <row r="163" spans="1:11" x14ac:dyDescent="0.3">
      <c r="A163" s="113">
        <v>44125</v>
      </c>
      <c r="B163" s="116">
        <v>42</v>
      </c>
      <c r="C163" s="114">
        <f t="shared" si="15"/>
        <v>7323</v>
      </c>
      <c r="D163" s="116">
        <v>32</v>
      </c>
      <c r="E163" s="114">
        <f t="shared" si="16"/>
        <v>3687</v>
      </c>
      <c r="F163" s="116">
        <v>9</v>
      </c>
      <c r="G163" s="114">
        <f t="shared" si="17"/>
        <v>714</v>
      </c>
      <c r="H163" s="116">
        <v>4</v>
      </c>
      <c r="I163" s="114">
        <f t="shared" si="18"/>
        <v>145</v>
      </c>
      <c r="J163" s="116">
        <v>0</v>
      </c>
      <c r="K163" s="115">
        <f t="shared" si="19"/>
        <v>42</v>
      </c>
    </row>
    <row r="164" spans="1:11" x14ac:dyDescent="0.3">
      <c r="A164" s="113">
        <v>44126</v>
      </c>
      <c r="B164" s="116">
        <v>28</v>
      </c>
      <c r="C164" s="114">
        <f t="shared" si="15"/>
        <v>7351</v>
      </c>
      <c r="D164" s="116">
        <v>12</v>
      </c>
      <c r="E164" s="114">
        <f t="shared" si="16"/>
        <v>3699</v>
      </c>
      <c r="F164" s="116">
        <v>9</v>
      </c>
      <c r="G164" s="114">
        <f t="shared" si="17"/>
        <v>723</v>
      </c>
      <c r="H164" s="116">
        <v>3</v>
      </c>
      <c r="I164" s="114">
        <f t="shared" si="18"/>
        <v>148</v>
      </c>
      <c r="J164" s="116">
        <v>0</v>
      </c>
      <c r="K164" s="115">
        <f t="shared" si="19"/>
        <v>42</v>
      </c>
    </row>
    <row r="165" spans="1:11" x14ac:dyDescent="0.3">
      <c r="A165" s="113">
        <v>44127</v>
      </c>
      <c r="B165" s="116">
        <v>29</v>
      </c>
      <c r="C165" s="114">
        <f t="shared" si="15"/>
        <v>7380</v>
      </c>
      <c r="D165" s="116">
        <v>41</v>
      </c>
      <c r="E165" s="114">
        <f t="shared" si="16"/>
        <v>3740</v>
      </c>
      <c r="F165" s="116">
        <v>5</v>
      </c>
      <c r="G165" s="114">
        <f t="shared" si="17"/>
        <v>728</v>
      </c>
      <c r="H165" s="116">
        <v>2</v>
      </c>
      <c r="I165" s="114">
        <f t="shared" si="18"/>
        <v>150</v>
      </c>
      <c r="J165" s="116">
        <v>0</v>
      </c>
      <c r="K165" s="115">
        <f t="shared" si="19"/>
        <v>42</v>
      </c>
    </row>
    <row r="166" spans="1:11" x14ac:dyDescent="0.3">
      <c r="A166" s="113">
        <v>44128</v>
      </c>
      <c r="B166" s="116"/>
      <c r="C166" s="114">
        <f t="shared" si="15"/>
        <v>7380</v>
      </c>
      <c r="D166" s="116"/>
      <c r="E166" s="114">
        <f t="shared" si="16"/>
        <v>3740</v>
      </c>
      <c r="F166" s="116"/>
      <c r="G166" s="114">
        <f t="shared" si="17"/>
        <v>728</v>
      </c>
      <c r="H166" s="116"/>
      <c r="I166" s="114">
        <f t="shared" si="18"/>
        <v>150</v>
      </c>
      <c r="J166" s="116"/>
      <c r="K166" s="115">
        <f t="shared" si="19"/>
        <v>42</v>
      </c>
    </row>
    <row r="167" spans="1:11" x14ac:dyDescent="0.3">
      <c r="A167" s="113">
        <v>44129</v>
      </c>
      <c r="B167" s="116"/>
      <c r="C167" s="114">
        <f t="shared" si="15"/>
        <v>7380</v>
      </c>
      <c r="D167" s="116"/>
      <c r="E167" s="114">
        <f t="shared" si="16"/>
        <v>3740</v>
      </c>
      <c r="F167" s="116"/>
      <c r="G167" s="114">
        <f t="shared" si="17"/>
        <v>728</v>
      </c>
      <c r="H167" s="116"/>
      <c r="I167" s="114">
        <f t="shared" si="18"/>
        <v>150</v>
      </c>
      <c r="J167" s="116"/>
      <c r="K167" s="115">
        <f t="shared" si="19"/>
        <v>42</v>
      </c>
    </row>
    <row r="168" spans="1:11" x14ac:dyDescent="0.3">
      <c r="A168" s="113">
        <v>44130</v>
      </c>
      <c r="B168" s="116">
        <v>214</v>
      </c>
      <c r="C168" s="114">
        <f t="shared" si="15"/>
        <v>7594</v>
      </c>
      <c r="D168" s="116">
        <v>93</v>
      </c>
      <c r="E168" s="114">
        <f t="shared" si="16"/>
        <v>3833</v>
      </c>
      <c r="F168" s="116">
        <v>39</v>
      </c>
      <c r="G168" s="114">
        <f t="shared" si="17"/>
        <v>767</v>
      </c>
      <c r="H168" s="116">
        <v>15</v>
      </c>
      <c r="I168" s="114">
        <f t="shared" si="18"/>
        <v>165</v>
      </c>
      <c r="J168" s="116">
        <v>0</v>
      </c>
      <c r="K168" s="115">
        <f t="shared" si="19"/>
        <v>42</v>
      </c>
    </row>
    <row r="169" spans="1:11" x14ac:dyDescent="0.3">
      <c r="A169" s="113">
        <v>44131</v>
      </c>
      <c r="B169" s="116">
        <v>43</v>
      </c>
      <c r="C169" s="114">
        <f t="shared" si="15"/>
        <v>7637</v>
      </c>
      <c r="D169" s="116">
        <v>28</v>
      </c>
      <c r="E169" s="114">
        <f t="shared" si="16"/>
        <v>3861</v>
      </c>
      <c r="F169" s="116">
        <v>5</v>
      </c>
      <c r="G169" s="114">
        <f t="shared" si="17"/>
        <v>772</v>
      </c>
      <c r="H169" s="116">
        <v>5</v>
      </c>
      <c r="I169" s="114">
        <f t="shared" si="18"/>
        <v>170</v>
      </c>
      <c r="J169" s="116">
        <v>0</v>
      </c>
      <c r="K169" s="115">
        <f t="shared" si="19"/>
        <v>42</v>
      </c>
    </row>
    <row r="170" spans="1:11" x14ac:dyDescent="0.3">
      <c r="A170" s="113">
        <v>44132</v>
      </c>
      <c r="B170" s="116">
        <v>26</v>
      </c>
      <c r="C170" s="114">
        <f t="shared" si="15"/>
        <v>7663</v>
      </c>
      <c r="D170" s="116">
        <v>16</v>
      </c>
      <c r="E170" s="114">
        <f t="shared" si="16"/>
        <v>3877</v>
      </c>
      <c r="F170" s="116">
        <v>4</v>
      </c>
      <c r="G170" s="114">
        <f t="shared" si="17"/>
        <v>776</v>
      </c>
      <c r="H170" s="116">
        <v>0</v>
      </c>
      <c r="I170" s="114">
        <f t="shared" si="18"/>
        <v>170</v>
      </c>
      <c r="J170" s="116">
        <v>0</v>
      </c>
      <c r="K170" s="115">
        <f t="shared" si="19"/>
        <v>42</v>
      </c>
    </row>
    <row r="171" spans="1:11" x14ac:dyDescent="0.3">
      <c r="A171" s="113">
        <v>44133</v>
      </c>
      <c r="B171" s="116">
        <v>14</v>
      </c>
      <c r="C171" s="114">
        <f t="shared" si="15"/>
        <v>7677</v>
      </c>
      <c r="D171" s="116">
        <v>9</v>
      </c>
      <c r="E171" s="114">
        <f t="shared" si="16"/>
        <v>3886</v>
      </c>
      <c r="F171" s="116">
        <v>2</v>
      </c>
      <c r="G171" s="114">
        <f t="shared" si="17"/>
        <v>778</v>
      </c>
      <c r="H171" s="116">
        <v>3</v>
      </c>
      <c r="I171" s="114">
        <f t="shared" si="18"/>
        <v>173</v>
      </c>
      <c r="J171" s="116">
        <v>0</v>
      </c>
      <c r="K171" s="115">
        <f t="shared" si="19"/>
        <v>42</v>
      </c>
    </row>
    <row r="172" spans="1:11" x14ac:dyDescent="0.3">
      <c r="A172" s="113">
        <v>44134</v>
      </c>
      <c r="B172" s="116">
        <v>5</v>
      </c>
      <c r="C172" s="114">
        <f t="shared" si="15"/>
        <v>7682</v>
      </c>
      <c r="D172" s="116">
        <v>2</v>
      </c>
      <c r="E172" s="114">
        <f t="shared" si="16"/>
        <v>3888</v>
      </c>
      <c r="F172" s="116">
        <v>0</v>
      </c>
      <c r="G172" s="114">
        <f t="shared" si="17"/>
        <v>778</v>
      </c>
      <c r="H172" s="116">
        <v>1</v>
      </c>
      <c r="I172" s="114">
        <f t="shared" si="18"/>
        <v>174</v>
      </c>
      <c r="J172" s="116">
        <v>0</v>
      </c>
      <c r="K172" s="115">
        <f t="shared" si="19"/>
        <v>42</v>
      </c>
    </row>
    <row r="173" spans="1:11" x14ac:dyDescent="0.3">
      <c r="A173" s="113">
        <v>44135</v>
      </c>
      <c r="B173" s="116"/>
      <c r="C173" s="114">
        <f t="shared" si="15"/>
        <v>7682</v>
      </c>
      <c r="D173" s="116"/>
      <c r="E173" s="114">
        <f t="shared" si="16"/>
        <v>3888</v>
      </c>
      <c r="F173" s="116"/>
      <c r="G173" s="114">
        <f t="shared" si="17"/>
        <v>778</v>
      </c>
      <c r="H173" s="116"/>
      <c r="I173" s="114">
        <f t="shared" si="18"/>
        <v>174</v>
      </c>
      <c r="J173" s="116"/>
      <c r="K173" s="115">
        <f t="shared" si="19"/>
        <v>42</v>
      </c>
    </row>
    <row r="174" spans="1:11" x14ac:dyDescent="0.3">
      <c r="A174" s="113">
        <v>44136</v>
      </c>
      <c r="B174" s="116"/>
      <c r="C174" s="114">
        <f t="shared" si="15"/>
        <v>7682</v>
      </c>
      <c r="D174" s="116"/>
      <c r="E174" s="114">
        <f t="shared" si="16"/>
        <v>3888</v>
      </c>
      <c r="F174" s="116"/>
      <c r="G174" s="114">
        <f t="shared" si="17"/>
        <v>778</v>
      </c>
      <c r="H174" s="116"/>
      <c r="I174" s="114">
        <f t="shared" si="18"/>
        <v>174</v>
      </c>
      <c r="J174" s="116"/>
      <c r="K174" s="115">
        <f t="shared" si="19"/>
        <v>42</v>
      </c>
    </row>
    <row r="175" spans="1:11" x14ac:dyDescent="0.3">
      <c r="A175" s="113">
        <v>44137</v>
      </c>
      <c r="B175" s="116">
        <v>5</v>
      </c>
      <c r="C175" s="114">
        <f t="shared" si="15"/>
        <v>7687</v>
      </c>
      <c r="D175" s="116">
        <v>4</v>
      </c>
      <c r="E175" s="114">
        <f t="shared" si="16"/>
        <v>3892</v>
      </c>
      <c r="F175" s="116">
        <v>0</v>
      </c>
      <c r="G175" s="114">
        <f t="shared" si="17"/>
        <v>778</v>
      </c>
      <c r="H175" s="116">
        <v>6</v>
      </c>
      <c r="I175" s="114">
        <f t="shared" si="18"/>
        <v>180</v>
      </c>
      <c r="J175" s="116">
        <v>0</v>
      </c>
      <c r="K175" s="115">
        <f t="shared" si="19"/>
        <v>42</v>
      </c>
    </row>
    <row r="176" spans="1:11" x14ac:dyDescent="0.3">
      <c r="A176" s="113">
        <v>44138</v>
      </c>
      <c r="B176" s="116">
        <v>1</v>
      </c>
      <c r="C176" s="114">
        <f t="shared" si="15"/>
        <v>7688</v>
      </c>
      <c r="D176" s="116">
        <v>0</v>
      </c>
      <c r="E176" s="114">
        <f t="shared" si="16"/>
        <v>3892</v>
      </c>
      <c r="F176" s="116">
        <v>0</v>
      </c>
      <c r="G176" s="114">
        <f t="shared" si="17"/>
        <v>778</v>
      </c>
      <c r="H176" s="116">
        <v>2</v>
      </c>
      <c r="I176" s="114">
        <f t="shared" si="18"/>
        <v>182</v>
      </c>
      <c r="J176" s="116">
        <v>0</v>
      </c>
      <c r="K176" s="115">
        <f t="shared" si="19"/>
        <v>42</v>
      </c>
    </row>
    <row r="177" spans="1:12" x14ac:dyDescent="0.3">
      <c r="A177" s="113">
        <v>44139</v>
      </c>
      <c r="B177" s="116">
        <v>0</v>
      </c>
      <c r="C177" s="114">
        <f t="shared" si="15"/>
        <v>7688</v>
      </c>
      <c r="D177" s="116">
        <v>1</v>
      </c>
      <c r="E177" s="114">
        <f t="shared" si="16"/>
        <v>3893</v>
      </c>
      <c r="F177" s="116">
        <v>0</v>
      </c>
      <c r="G177" s="114">
        <f t="shared" si="17"/>
        <v>778</v>
      </c>
      <c r="H177" s="116">
        <v>0</v>
      </c>
      <c r="I177" s="114">
        <f t="shared" si="18"/>
        <v>182</v>
      </c>
      <c r="J177" s="116">
        <v>0</v>
      </c>
      <c r="K177" s="115">
        <f t="shared" si="19"/>
        <v>42</v>
      </c>
      <c r="L177" s="41"/>
    </row>
    <row r="178" spans="1:12" x14ac:dyDescent="0.3">
      <c r="A178" s="113">
        <v>44140</v>
      </c>
      <c r="B178" s="124">
        <v>0</v>
      </c>
      <c r="C178" s="114">
        <f t="shared" si="15"/>
        <v>7688</v>
      </c>
      <c r="D178" s="124">
        <v>0</v>
      </c>
      <c r="E178" s="114">
        <f t="shared" si="16"/>
        <v>3893</v>
      </c>
      <c r="F178" s="124">
        <v>0</v>
      </c>
      <c r="G178" s="114">
        <f t="shared" si="17"/>
        <v>778</v>
      </c>
      <c r="H178" s="124">
        <v>0</v>
      </c>
      <c r="I178" s="114">
        <f t="shared" si="18"/>
        <v>182</v>
      </c>
      <c r="J178" s="124">
        <v>0</v>
      </c>
      <c r="K178" s="115">
        <f t="shared" si="19"/>
        <v>42</v>
      </c>
      <c r="L178" s="41"/>
    </row>
    <row r="179" spans="1:12" x14ac:dyDescent="0.3">
      <c r="A179" s="113">
        <v>44141</v>
      </c>
      <c r="B179" s="124">
        <v>0</v>
      </c>
      <c r="C179" s="114">
        <f t="shared" si="15"/>
        <v>7688</v>
      </c>
      <c r="D179" s="124">
        <v>2</v>
      </c>
      <c r="E179" s="114">
        <f t="shared" si="16"/>
        <v>3895</v>
      </c>
      <c r="F179" s="124">
        <v>0</v>
      </c>
      <c r="G179" s="114">
        <f t="shared" si="17"/>
        <v>778</v>
      </c>
      <c r="H179" s="124">
        <v>0</v>
      </c>
      <c r="I179" s="114">
        <f t="shared" si="18"/>
        <v>182</v>
      </c>
      <c r="J179" s="124">
        <v>0</v>
      </c>
      <c r="K179" s="115">
        <f t="shared" si="19"/>
        <v>42</v>
      </c>
      <c r="L179" s="41"/>
    </row>
    <row r="180" spans="1:12" x14ac:dyDescent="0.3">
      <c r="A180" s="113">
        <v>44142</v>
      </c>
      <c r="B180" s="124"/>
      <c r="C180" s="114">
        <f t="shared" si="15"/>
        <v>7688</v>
      </c>
      <c r="D180" s="124"/>
      <c r="E180" s="114">
        <f t="shared" si="16"/>
        <v>3895</v>
      </c>
      <c r="F180" s="124"/>
      <c r="G180" s="114">
        <f t="shared" si="17"/>
        <v>778</v>
      </c>
      <c r="H180" s="124"/>
      <c r="I180" s="114">
        <f t="shared" si="18"/>
        <v>182</v>
      </c>
      <c r="J180" s="124"/>
      <c r="K180" s="115">
        <f t="shared" si="19"/>
        <v>42</v>
      </c>
      <c r="L180" s="41"/>
    </row>
    <row r="181" spans="1:12" x14ac:dyDescent="0.3">
      <c r="A181" s="113">
        <v>44143</v>
      </c>
      <c r="B181" s="124"/>
      <c r="C181" s="114">
        <f t="shared" si="15"/>
        <v>7688</v>
      </c>
      <c r="D181" s="124"/>
      <c r="E181" s="114">
        <f t="shared" si="16"/>
        <v>3895</v>
      </c>
      <c r="F181" s="124"/>
      <c r="G181" s="114">
        <f t="shared" si="17"/>
        <v>778</v>
      </c>
      <c r="H181" s="124"/>
      <c r="I181" s="114">
        <f t="shared" si="18"/>
        <v>182</v>
      </c>
      <c r="J181" s="124"/>
      <c r="K181" s="115">
        <f t="shared" si="19"/>
        <v>42</v>
      </c>
      <c r="L181" s="41"/>
    </row>
    <row r="182" spans="1:12" x14ac:dyDescent="0.3">
      <c r="A182" s="113">
        <v>44144</v>
      </c>
      <c r="B182" s="124">
        <v>2</v>
      </c>
      <c r="C182" s="114">
        <f t="shared" si="15"/>
        <v>7690</v>
      </c>
      <c r="D182" s="124">
        <v>2</v>
      </c>
      <c r="E182" s="114">
        <f t="shared" si="16"/>
        <v>3897</v>
      </c>
      <c r="F182" s="124">
        <v>2</v>
      </c>
      <c r="G182" s="114">
        <f t="shared" si="17"/>
        <v>780</v>
      </c>
      <c r="H182" s="124">
        <v>2</v>
      </c>
      <c r="I182" s="114">
        <f t="shared" si="18"/>
        <v>184</v>
      </c>
      <c r="J182" s="124">
        <v>0</v>
      </c>
      <c r="K182" s="115">
        <f t="shared" si="19"/>
        <v>42</v>
      </c>
      <c r="L182" s="41"/>
    </row>
    <row r="183" spans="1:12" x14ac:dyDescent="0.3">
      <c r="A183" s="113">
        <v>44145</v>
      </c>
      <c r="B183" s="124">
        <v>0</v>
      </c>
      <c r="C183" s="114">
        <f t="shared" si="15"/>
        <v>7690</v>
      </c>
      <c r="D183" s="124">
        <v>0</v>
      </c>
      <c r="E183" s="114">
        <f t="shared" si="16"/>
        <v>3897</v>
      </c>
      <c r="F183" s="124">
        <v>0</v>
      </c>
      <c r="G183" s="114">
        <f t="shared" si="17"/>
        <v>780</v>
      </c>
      <c r="H183" s="124">
        <v>0</v>
      </c>
      <c r="I183" s="114">
        <f t="shared" si="18"/>
        <v>184</v>
      </c>
      <c r="J183" s="124">
        <v>0</v>
      </c>
      <c r="K183" s="115">
        <f t="shared" si="19"/>
        <v>42</v>
      </c>
      <c r="L183" s="41"/>
    </row>
    <row r="184" spans="1:12" x14ac:dyDescent="0.3">
      <c r="A184" s="113">
        <v>44146</v>
      </c>
      <c r="B184" s="133">
        <v>1</v>
      </c>
      <c r="C184" s="114">
        <f t="shared" si="15"/>
        <v>7691</v>
      </c>
      <c r="D184" s="124">
        <v>0</v>
      </c>
      <c r="E184" s="114">
        <f t="shared" si="16"/>
        <v>3897</v>
      </c>
      <c r="F184" s="124">
        <v>0</v>
      </c>
      <c r="G184" s="114">
        <f t="shared" si="17"/>
        <v>780</v>
      </c>
      <c r="H184" s="124">
        <v>0</v>
      </c>
      <c r="I184" s="114">
        <f t="shared" si="18"/>
        <v>184</v>
      </c>
      <c r="J184" s="124">
        <v>0</v>
      </c>
      <c r="K184" s="115">
        <f t="shared" si="19"/>
        <v>42</v>
      </c>
      <c r="L184" s="41"/>
    </row>
    <row r="185" spans="1:12" x14ac:dyDescent="0.3">
      <c r="A185" s="113">
        <v>44147</v>
      </c>
      <c r="B185" s="124">
        <v>0</v>
      </c>
      <c r="C185" s="114">
        <f t="shared" si="15"/>
        <v>7691</v>
      </c>
      <c r="D185" s="124">
        <v>0</v>
      </c>
      <c r="E185" s="114">
        <f t="shared" si="16"/>
        <v>3897</v>
      </c>
      <c r="F185" s="124">
        <v>0</v>
      </c>
      <c r="G185" s="114">
        <f t="shared" si="17"/>
        <v>780</v>
      </c>
      <c r="H185" s="124">
        <v>0</v>
      </c>
      <c r="I185" s="114">
        <f t="shared" si="18"/>
        <v>184</v>
      </c>
      <c r="J185" s="124">
        <v>0</v>
      </c>
      <c r="K185" s="115">
        <f t="shared" si="19"/>
        <v>42</v>
      </c>
      <c r="L185" s="41"/>
    </row>
    <row r="186" spans="1:12" x14ac:dyDescent="0.3">
      <c r="A186" s="113">
        <v>44148</v>
      </c>
      <c r="B186" s="124">
        <v>0</v>
      </c>
      <c r="C186" s="114">
        <f t="shared" si="15"/>
        <v>7691</v>
      </c>
      <c r="D186" s="124">
        <v>0</v>
      </c>
      <c r="E186" s="114">
        <f t="shared" si="16"/>
        <v>3897</v>
      </c>
      <c r="F186" s="124">
        <v>0</v>
      </c>
      <c r="G186" s="114">
        <f t="shared" si="17"/>
        <v>780</v>
      </c>
      <c r="H186" s="124">
        <v>0</v>
      </c>
      <c r="I186" s="114">
        <f t="shared" si="18"/>
        <v>184</v>
      </c>
      <c r="J186" s="124">
        <v>0</v>
      </c>
      <c r="K186" s="115">
        <f t="shared" si="19"/>
        <v>42</v>
      </c>
      <c r="L186" s="41"/>
    </row>
    <row r="187" spans="1:12" x14ac:dyDescent="0.3">
      <c r="A187" s="113">
        <v>44149</v>
      </c>
      <c r="B187" s="124"/>
      <c r="C187" s="114">
        <f t="shared" si="15"/>
        <v>7691</v>
      </c>
      <c r="D187" s="124"/>
      <c r="E187" s="114">
        <f t="shared" si="16"/>
        <v>3897</v>
      </c>
      <c r="F187" s="124"/>
      <c r="G187" s="114">
        <f t="shared" si="17"/>
        <v>780</v>
      </c>
      <c r="H187" s="124"/>
      <c r="I187" s="114">
        <f t="shared" si="18"/>
        <v>184</v>
      </c>
      <c r="J187" s="124"/>
      <c r="K187" s="115">
        <f t="shared" si="19"/>
        <v>42</v>
      </c>
      <c r="L187" s="41"/>
    </row>
    <row r="188" spans="1:12" x14ac:dyDescent="0.3">
      <c r="A188" s="113">
        <v>44150</v>
      </c>
      <c r="B188" s="124"/>
      <c r="C188" s="114">
        <f t="shared" si="15"/>
        <v>7691</v>
      </c>
      <c r="D188" s="124"/>
      <c r="E188" s="114">
        <f t="shared" si="16"/>
        <v>3897</v>
      </c>
      <c r="F188" s="124"/>
      <c r="G188" s="114">
        <f t="shared" si="17"/>
        <v>780</v>
      </c>
      <c r="H188" s="124"/>
      <c r="I188" s="114">
        <f t="shared" si="18"/>
        <v>184</v>
      </c>
      <c r="J188" s="124"/>
      <c r="K188" s="115">
        <f t="shared" si="19"/>
        <v>42</v>
      </c>
      <c r="L188" s="41"/>
    </row>
    <row r="189" spans="1:12" x14ac:dyDescent="0.3">
      <c r="A189" s="113">
        <v>44151</v>
      </c>
      <c r="B189" s="124">
        <v>1</v>
      </c>
      <c r="C189" s="114">
        <f t="shared" si="15"/>
        <v>7692</v>
      </c>
      <c r="D189" s="124">
        <v>4</v>
      </c>
      <c r="E189" s="114">
        <f t="shared" si="16"/>
        <v>3901</v>
      </c>
      <c r="F189" s="124">
        <v>0</v>
      </c>
      <c r="G189" s="114">
        <f t="shared" si="17"/>
        <v>780</v>
      </c>
      <c r="H189" s="124">
        <v>1</v>
      </c>
      <c r="I189" s="114">
        <f t="shared" si="18"/>
        <v>185</v>
      </c>
      <c r="J189" s="124">
        <v>0</v>
      </c>
      <c r="K189" s="115">
        <f t="shared" si="19"/>
        <v>42</v>
      </c>
      <c r="L189" s="41"/>
    </row>
    <row r="190" spans="1:12" x14ac:dyDescent="0.3">
      <c r="A190" s="113">
        <v>44152</v>
      </c>
      <c r="B190" s="124">
        <v>0</v>
      </c>
      <c r="C190" s="114">
        <f t="shared" si="15"/>
        <v>7692</v>
      </c>
      <c r="D190" s="124">
        <v>0</v>
      </c>
      <c r="E190" s="114">
        <f t="shared" si="16"/>
        <v>3901</v>
      </c>
      <c r="F190" s="124">
        <v>0</v>
      </c>
      <c r="G190" s="114">
        <f t="shared" si="17"/>
        <v>780</v>
      </c>
      <c r="H190" s="124">
        <v>0</v>
      </c>
      <c r="I190" s="114">
        <f t="shared" si="18"/>
        <v>185</v>
      </c>
      <c r="J190" s="124">
        <v>0</v>
      </c>
      <c r="K190" s="115">
        <f t="shared" si="19"/>
        <v>42</v>
      </c>
      <c r="L190" s="41"/>
    </row>
    <row r="191" spans="1:12" x14ac:dyDescent="0.3">
      <c r="A191" s="113">
        <v>44153</v>
      </c>
      <c r="B191" s="124">
        <v>1</v>
      </c>
      <c r="C191" s="114">
        <f t="shared" si="15"/>
        <v>7693</v>
      </c>
      <c r="D191" s="124">
        <v>5</v>
      </c>
      <c r="E191" s="114">
        <f t="shared" si="16"/>
        <v>3906</v>
      </c>
      <c r="F191" s="124">
        <v>0</v>
      </c>
      <c r="G191" s="114">
        <f t="shared" si="17"/>
        <v>780</v>
      </c>
      <c r="H191" s="124">
        <v>0</v>
      </c>
      <c r="I191" s="114">
        <f t="shared" si="18"/>
        <v>185</v>
      </c>
      <c r="J191" s="124">
        <v>0</v>
      </c>
      <c r="K191" s="115">
        <f t="shared" si="19"/>
        <v>42</v>
      </c>
      <c r="L191" s="41"/>
    </row>
    <row r="192" spans="1:12" x14ac:dyDescent="0.3">
      <c r="A192" s="113">
        <v>44154</v>
      </c>
      <c r="B192" s="124">
        <v>0</v>
      </c>
      <c r="C192" s="114">
        <f t="shared" si="15"/>
        <v>7693</v>
      </c>
      <c r="D192" s="124">
        <v>0</v>
      </c>
      <c r="E192" s="114">
        <f t="shared" si="16"/>
        <v>3906</v>
      </c>
      <c r="F192" s="124">
        <v>1</v>
      </c>
      <c r="G192" s="114">
        <f t="shared" si="17"/>
        <v>781</v>
      </c>
      <c r="H192" s="124">
        <v>0</v>
      </c>
      <c r="I192" s="114">
        <f t="shared" si="18"/>
        <v>185</v>
      </c>
      <c r="J192" s="124">
        <v>0</v>
      </c>
      <c r="K192" s="115">
        <f t="shared" si="19"/>
        <v>42</v>
      </c>
      <c r="L192" s="41"/>
    </row>
    <row r="193" spans="1:12" x14ac:dyDescent="0.3">
      <c r="A193" s="113">
        <v>44155</v>
      </c>
      <c r="B193" s="124">
        <v>0</v>
      </c>
      <c r="C193" s="114">
        <f t="shared" si="15"/>
        <v>7693</v>
      </c>
      <c r="D193" s="124">
        <v>0</v>
      </c>
      <c r="E193" s="114">
        <f t="shared" si="16"/>
        <v>3906</v>
      </c>
      <c r="F193" s="124">
        <v>0</v>
      </c>
      <c r="G193" s="114">
        <f t="shared" si="17"/>
        <v>781</v>
      </c>
      <c r="H193" s="124">
        <v>0</v>
      </c>
      <c r="I193" s="114">
        <f t="shared" si="18"/>
        <v>185</v>
      </c>
      <c r="J193" s="124">
        <v>0</v>
      </c>
      <c r="K193" s="115">
        <f t="shared" si="19"/>
        <v>42</v>
      </c>
      <c r="L193" s="41"/>
    </row>
    <row r="194" spans="1:12" x14ac:dyDescent="0.3">
      <c r="A194" s="113">
        <v>44156</v>
      </c>
      <c r="B194" s="124"/>
      <c r="C194" s="114">
        <f t="shared" si="15"/>
        <v>7693</v>
      </c>
      <c r="D194" s="124"/>
      <c r="E194" s="114">
        <f t="shared" si="16"/>
        <v>3906</v>
      </c>
      <c r="F194" s="124"/>
      <c r="G194" s="114">
        <f t="shared" si="17"/>
        <v>781</v>
      </c>
      <c r="H194" s="124"/>
      <c r="I194" s="114">
        <f t="shared" si="18"/>
        <v>185</v>
      </c>
      <c r="J194" s="124"/>
      <c r="K194" s="115">
        <f t="shared" si="19"/>
        <v>42</v>
      </c>
      <c r="L194" s="41"/>
    </row>
    <row r="195" spans="1:12" x14ac:dyDescent="0.3">
      <c r="A195" s="113">
        <v>44157</v>
      </c>
      <c r="B195" s="124"/>
      <c r="C195" s="114">
        <f t="shared" si="15"/>
        <v>7693</v>
      </c>
      <c r="D195" s="124"/>
      <c r="E195" s="114">
        <f t="shared" si="16"/>
        <v>3906</v>
      </c>
      <c r="F195" s="124"/>
      <c r="G195" s="114">
        <f t="shared" si="17"/>
        <v>781</v>
      </c>
      <c r="H195" s="124"/>
      <c r="I195" s="114">
        <f t="shared" si="18"/>
        <v>185</v>
      </c>
      <c r="J195" s="124"/>
      <c r="K195" s="115">
        <f t="shared" si="19"/>
        <v>42</v>
      </c>
      <c r="L195" s="41"/>
    </row>
    <row r="196" spans="1:12" x14ac:dyDescent="0.3">
      <c r="A196" s="113">
        <v>44158</v>
      </c>
      <c r="B196" s="124">
        <v>3</v>
      </c>
      <c r="C196" s="114">
        <f t="shared" si="15"/>
        <v>7696</v>
      </c>
      <c r="D196" s="124">
        <v>1</v>
      </c>
      <c r="E196" s="114">
        <f t="shared" si="16"/>
        <v>3907</v>
      </c>
      <c r="F196" s="124">
        <v>1</v>
      </c>
      <c r="G196" s="114">
        <f t="shared" si="17"/>
        <v>782</v>
      </c>
      <c r="H196" s="124">
        <v>1</v>
      </c>
      <c r="I196" s="114">
        <f t="shared" si="18"/>
        <v>186</v>
      </c>
      <c r="J196" s="124">
        <v>0</v>
      </c>
      <c r="K196" s="115">
        <f t="shared" si="19"/>
        <v>42</v>
      </c>
      <c r="L196" s="41"/>
    </row>
    <row r="197" spans="1:12" x14ac:dyDescent="0.3">
      <c r="A197" s="113">
        <v>44159</v>
      </c>
      <c r="B197" s="124">
        <v>0</v>
      </c>
      <c r="C197" s="114">
        <f t="shared" si="15"/>
        <v>7696</v>
      </c>
      <c r="D197" s="124">
        <v>0</v>
      </c>
      <c r="E197" s="114">
        <f t="shared" si="16"/>
        <v>3907</v>
      </c>
      <c r="F197" s="124">
        <v>0</v>
      </c>
      <c r="G197" s="114">
        <f t="shared" si="17"/>
        <v>782</v>
      </c>
      <c r="H197" s="124">
        <v>0</v>
      </c>
      <c r="I197" s="114">
        <f t="shared" si="18"/>
        <v>186</v>
      </c>
      <c r="J197" s="124">
        <v>0</v>
      </c>
      <c r="K197" s="115">
        <f t="shared" si="19"/>
        <v>42</v>
      </c>
      <c r="L197" s="41"/>
    </row>
    <row r="198" spans="1:12" x14ac:dyDescent="0.3">
      <c r="A198" s="113">
        <v>44160</v>
      </c>
      <c r="B198" s="124">
        <v>0</v>
      </c>
      <c r="C198" s="114">
        <f t="shared" si="15"/>
        <v>7696</v>
      </c>
      <c r="D198" s="124">
        <v>1</v>
      </c>
      <c r="E198" s="114">
        <f t="shared" si="16"/>
        <v>3908</v>
      </c>
      <c r="F198" s="124">
        <v>0</v>
      </c>
      <c r="G198" s="114">
        <f t="shared" si="17"/>
        <v>782</v>
      </c>
      <c r="H198" s="124">
        <v>0</v>
      </c>
      <c r="I198" s="114">
        <f t="shared" si="18"/>
        <v>186</v>
      </c>
      <c r="J198" s="124">
        <v>0</v>
      </c>
      <c r="K198" s="115">
        <f t="shared" si="19"/>
        <v>42</v>
      </c>
      <c r="L198" s="41"/>
    </row>
    <row r="199" spans="1:12" x14ac:dyDescent="0.3">
      <c r="A199" s="113">
        <v>44161</v>
      </c>
      <c r="B199" s="124">
        <v>0</v>
      </c>
      <c r="C199" s="114">
        <f t="shared" si="15"/>
        <v>7696</v>
      </c>
      <c r="D199" s="124">
        <v>0</v>
      </c>
      <c r="E199" s="114">
        <f t="shared" si="16"/>
        <v>3908</v>
      </c>
      <c r="F199" s="124">
        <v>0</v>
      </c>
      <c r="G199" s="114">
        <f t="shared" si="17"/>
        <v>782</v>
      </c>
      <c r="H199" s="124">
        <v>0</v>
      </c>
      <c r="I199" s="114">
        <f t="shared" si="18"/>
        <v>186</v>
      </c>
      <c r="J199" s="124">
        <v>0</v>
      </c>
      <c r="K199" s="115">
        <f t="shared" si="19"/>
        <v>42</v>
      </c>
      <c r="L199" s="41"/>
    </row>
    <row r="200" spans="1:12" x14ac:dyDescent="0.3">
      <c r="A200" s="113">
        <v>44162</v>
      </c>
      <c r="B200" s="124">
        <v>0</v>
      </c>
      <c r="C200" s="114">
        <f t="shared" si="15"/>
        <v>7696</v>
      </c>
      <c r="D200" s="124">
        <v>0</v>
      </c>
      <c r="E200" s="114">
        <f t="shared" si="16"/>
        <v>3908</v>
      </c>
      <c r="F200" s="124">
        <v>0</v>
      </c>
      <c r="G200" s="114">
        <f t="shared" si="17"/>
        <v>782</v>
      </c>
      <c r="H200" s="124">
        <v>0</v>
      </c>
      <c r="I200" s="114">
        <f t="shared" si="18"/>
        <v>186</v>
      </c>
      <c r="J200" s="124">
        <v>0</v>
      </c>
      <c r="K200" s="115">
        <f t="shared" si="19"/>
        <v>42</v>
      </c>
      <c r="L200" s="41"/>
    </row>
    <row r="201" spans="1:12" x14ac:dyDescent="0.3">
      <c r="A201" s="113">
        <v>44163</v>
      </c>
      <c r="B201" s="124"/>
      <c r="C201" s="114">
        <f t="shared" si="15"/>
        <v>7696</v>
      </c>
      <c r="D201" s="124"/>
      <c r="E201" s="114">
        <f t="shared" si="16"/>
        <v>3908</v>
      </c>
      <c r="F201" s="124"/>
      <c r="G201" s="114">
        <f t="shared" si="17"/>
        <v>782</v>
      </c>
      <c r="H201" s="124"/>
      <c r="I201" s="114">
        <f t="shared" si="18"/>
        <v>186</v>
      </c>
      <c r="J201" s="124"/>
      <c r="K201" s="115">
        <f t="shared" si="19"/>
        <v>42</v>
      </c>
      <c r="L201" s="41"/>
    </row>
    <row r="202" spans="1:12" x14ac:dyDescent="0.3">
      <c r="A202" s="113">
        <v>44164</v>
      </c>
      <c r="B202" s="124"/>
      <c r="C202" s="114">
        <f t="shared" si="15"/>
        <v>7696</v>
      </c>
      <c r="D202" s="124"/>
      <c r="E202" s="114">
        <f t="shared" si="16"/>
        <v>3908</v>
      </c>
      <c r="F202" s="124"/>
      <c r="G202" s="114">
        <f t="shared" si="17"/>
        <v>782</v>
      </c>
      <c r="H202" s="124"/>
      <c r="I202" s="114">
        <f t="shared" si="18"/>
        <v>186</v>
      </c>
      <c r="J202" s="124"/>
      <c r="K202" s="115">
        <f t="shared" si="19"/>
        <v>42</v>
      </c>
      <c r="L202" s="41"/>
    </row>
    <row r="203" spans="1:12" x14ac:dyDescent="0.3">
      <c r="A203" s="113">
        <v>44165</v>
      </c>
      <c r="B203" s="124">
        <v>3</v>
      </c>
      <c r="C203" s="114">
        <f t="shared" si="15"/>
        <v>7699</v>
      </c>
      <c r="D203" s="124">
        <v>2</v>
      </c>
      <c r="E203" s="114">
        <f t="shared" si="16"/>
        <v>3910</v>
      </c>
      <c r="F203" s="124">
        <v>0</v>
      </c>
      <c r="G203" s="114">
        <f t="shared" si="17"/>
        <v>782</v>
      </c>
      <c r="H203" s="124">
        <v>0</v>
      </c>
      <c r="I203" s="114">
        <f t="shared" si="18"/>
        <v>186</v>
      </c>
      <c r="J203" s="124">
        <v>0</v>
      </c>
      <c r="K203" s="115">
        <f t="shared" si="19"/>
        <v>42</v>
      </c>
      <c r="L203" s="41"/>
    </row>
    <row r="204" spans="1:12" x14ac:dyDescent="0.3">
      <c r="A204" s="113">
        <v>44166</v>
      </c>
      <c r="B204" s="124">
        <v>0</v>
      </c>
      <c r="C204" s="114">
        <f t="shared" si="15"/>
        <v>7699</v>
      </c>
      <c r="D204" s="124">
        <v>0</v>
      </c>
      <c r="E204" s="114">
        <f t="shared" si="16"/>
        <v>3910</v>
      </c>
      <c r="F204" s="124">
        <v>0</v>
      </c>
      <c r="G204" s="114">
        <f t="shared" si="17"/>
        <v>782</v>
      </c>
      <c r="H204" s="124">
        <v>0</v>
      </c>
      <c r="I204" s="114">
        <f t="shared" si="18"/>
        <v>186</v>
      </c>
      <c r="J204" s="124">
        <v>0</v>
      </c>
      <c r="K204" s="115">
        <f t="shared" si="19"/>
        <v>42</v>
      </c>
      <c r="L204" s="41"/>
    </row>
    <row r="205" spans="1:12" x14ac:dyDescent="0.3">
      <c r="A205" s="113">
        <v>44167</v>
      </c>
      <c r="B205" s="124">
        <v>0</v>
      </c>
      <c r="C205" s="114">
        <f t="shared" si="15"/>
        <v>7699</v>
      </c>
      <c r="D205" s="124">
        <v>0</v>
      </c>
      <c r="E205" s="114">
        <f t="shared" si="16"/>
        <v>3910</v>
      </c>
      <c r="F205" s="124">
        <v>0</v>
      </c>
      <c r="G205" s="114">
        <f t="shared" si="17"/>
        <v>782</v>
      </c>
      <c r="H205" s="124">
        <v>5</v>
      </c>
      <c r="I205" s="114">
        <f t="shared" si="18"/>
        <v>191</v>
      </c>
      <c r="J205" s="124">
        <v>0</v>
      </c>
      <c r="K205" s="115">
        <f t="shared" si="19"/>
        <v>42</v>
      </c>
      <c r="L205" s="41"/>
    </row>
    <row r="206" spans="1:12" x14ac:dyDescent="0.3">
      <c r="A206" s="113">
        <v>44168</v>
      </c>
      <c r="B206" s="124">
        <v>0</v>
      </c>
      <c r="C206" s="114">
        <f t="shared" si="15"/>
        <v>7699</v>
      </c>
      <c r="D206" s="124">
        <v>0</v>
      </c>
      <c r="E206" s="114">
        <f t="shared" si="16"/>
        <v>3910</v>
      </c>
      <c r="F206" s="124">
        <v>0</v>
      </c>
      <c r="G206" s="114">
        <f t="shared" si="17"/>
        <v>782</v>
      </c>
      <c r="H206" s="124">
        <v>0</v>
      </c>
      <c r="I206" s="114">
        <f t="shared" si="18"/>
        <v>191</v>
      </c>
      <c r="J206" s="124">
        <v>0</v>
      </c>
      <c r="K206" s="115">
        <f t="shared" si="19"/>
        <v>42</v>
      </c>
      <c r="L206" s="41"/>
    </row>
    <row r="207" spans="1:12" x14ac:dyDescent="0.3">
      <c r="A207" s="113">
        <v>44169</v>
      </c>
      <c r="B207" s="133">
        <v>0</v>
      </c>
      <c r="C207" s="157">
        <f t="shared" si="15"/>
        <v>7699</v>
      </c>
      <c r="D207" s="133">
        <v>0</v>
      </c>
      <c r="E207" s="157">
        <f t="shared" si="16"/>
        <v>3910</v>
      </c>
      <c r="F207" s="124">
        <v>0</v>
      </c>
      <c r="G207" s="114">
        <f t="shared" si="17"/>
        <v>782</v>
      </c>
      <c r="H207" s="124">
        <v>0</v>
      </c>
      <c r="I207" s="114">
        <f t="shared" si="18"/>
        <v>191</v>
      </c>
      <c r="J207" s="124">
        <v>0</v>
      </c>
      <c r="K207" s="115">
        <f t="shared" si="19"/>
        <v>42</v>
      </c>
      <c r="L207" s="41"/>
    </row>
    <row r="208" spans="1:12" x14ac:dyDescent="0.3">
      <c r="A208" s="113">
        <v>44170</v>
      </c>
      <c r="B208" s="124"/>
      <c r="C208" s="114">
        <f t="shared" si="15"/>
        <v>7699</v>
      </c>
      <c r="D208" s="124"/>
      <c r="E208" s="114">
        <f t="shared" si="16"/>
        <v>3910</v>
      </c>
      <c r="F208" s="124"/>
      <c r="G208" s="114">
        <f t="shared" si="17"/>
        <v>782</v>
      </c>
      <c r="H208" s="124"/>
      <c r="I208" s="114">
        <f t="shared" si="18"/>
        <v>191</v>
      </c>
      <c r="J208" s="124"/>
      <c r="K208" s="115">
        <f t="shared" si="19"/>
        <v>42</v>
      </c>
      <c r="L208" s="41"/>
    </row>
    <row r="209" spans="1:12" x14ac:dyDescent="0.3">
      <c r="A209" s="113">
        <v>44171</v>
      </c>
      <c r="B209" s="124"/>
      <c r="C209" s="114">
        <f t="shared" si="15"/>
        <v>7699</v>
      </c>
      <c r="D209" s="124"/>
      <c r="E209" s="114">
        <f t="shared" si="16"/>
        <v>3910</v>
      </c>
      <c r="F209" s="124"/>
      <c r="G209" s="114">
        <f t="shared" si="17"/>
        <v>782</v>
      </c>
      <c r="H209" s="124"/>
      <c r="I209" s="114">
        <f t="shared" si="18"/>
        <v>191</v>
      </c>
      <c r="J209" s="124"/>
      <c r="K209" s="115">
        <f t="shared" si="19"/>
        <v>42</v>
      </c>
      <c r="L209" s="41"/>
    </row>
    <row r="210" spans="1:12" x14ac:dyDescent="0.3">
      <c r="A210" s="113">
        <v>44172</v>
      </c>
      <c r="B210" s="124">
        <v>2</v>
      </c>
      <c r="C210" s="114">
        <f t="shared" si="15"/>
        <v>7701</v>
      </c>
      <c r="D210" s="124">
        <v>7</v>
      </c>
      <c r="E210" s="114">
        <f t="shared" si="16"/>
        <v>3917</v>
      </c>
      <c r="F210" s="124">
        <v>0</v>
      </c>
      <c r="G210" s="114">
        <f t="shared" si="17"/>
        <v>782</v>
      </c>
      <c r="H210" s="124">
        <v>0</v>
      </c>
      <c r="I210" s="114">
        <f t="shared" si="18"/>
        <v>191</v>
      </c>
      <c r="J210" s="124">
        <v>0</v>
      </c>
      <c r="K210" s="115">
        <f t="shared" si="19"/>
        <v>42</v>
      </c>
      <c r="L210" s="41"/>
    </row>
    <row r="211" spans="1:12" x14ac:dyDescent="0.3">
      <c r="A211" s="113">
        <v>44173</v>
      </c>
      <c r="B211" s="124">
        <v>1</v>
      </c>
      <c r="C211" s="114">
        <f t="shared" si="15"/>
        <v>7702</v>
      </c>
      <c r="D211" s="124">
        <v>0</v>
      </c>
      <c r="E211" s="114">
        <f t="shared" si="16"/>
        <v>3917</v>
      </c>
      <c r="F211" s="124">
        <v>0</v>
      </c>
      <c r="G211" s="114">
        <f t="shared" si="17"/>
        <v>782</v>
      </c>
      <c r="H211" s="124">
        <v>0</v>
      </c>
      <c r="I211" s="114">
        <f>I210+H211</f>
        <v>191</v>
      </c>
      <c r="J211" s="124">
        <v>0</v>
      </c>
      <c r="K211" s="115">
        <f t="shared" si="19"/>
        <v>42</v>
      </c>
      <c r="L211" s="41"/>
    </row>
    <row r="212" spans="1:12" x14ac:dyDescent="0.3">
      <c r="A212" s="113">
        <v>44174</v>
      </c>
      <c r="B212" s="124">
        <v>0</v>
      </c>
      <c r="C212" s="114">
        <f t="shared" si="15"/>
        <v>7702</v>
      </c>
      <c r="D212" s="124">
        <v>0</v>
      </c>
      <c r="E212" s="114">
        <f t="shared" si="16"/>
        <v>3917</v>
      </c>
      <c r="F212" s="124">
        <v>0</v>
      </c>
      <c r="G212" s="114">
        <f t="shared" si="17"/>
        <v>782</v>
      </c>
      <c r="H212" s="124">
        <v>0</v>
      </c>
      <c r="I212" s="114">
        <f>I211+H212</f>
        <v>191</v>
      </c>
      <c r="J212" s="124">
        <v>0</v>
      </c>
      <c r="K212" s="115">
        <f t="shared" si="19"/>
        <v>42</v>
      </c>
      <c r="L212" s="41"/>
    </row>
    <row r="213" spans="1:12" x14ac:dyDescent="0.3">
      <c r="A213" s="113">
        <v>44175</v>
      </c>
      <c r="B213" s="124">
        <v>0</v>
      </c>
      <c r="C213" s="114">
        <f t="shared" si="15"/>
        <v>7702</v>
      </c>
      <c r="D213" s="124">
        <v>0</v>
      </c>
      <c r="E213" s="114">
        <f t="shared" si="16"/>
        <v>3917</v>
      </c>
      <c r="F213" s="124">
        <v>0</v>
      </c>
      <c r="G213" s="114">
        <f t="shared" si="17"/>
        <v>782</v>
      </c>
      <c r="H213" s="124">
        <v>0</v>
      </c>
      <c r="I213" s="114">
        <f>I212+H213</f>
        <v>191</v>
      </c>
      <c r="J213" s="124">
        <v>0</v>
      </c>
      <c r="K213" s="115">
        <f t="shared" si="19"/>
        <v>42</v>
      </c>
      <c r="L213" s="41"/>
    </row>
    <row r="214" spans="1:12" x14ac:dyDescent="0.3">
      <c r="A214" s="113">
        <v>44176</v>
      </c>
      <c r="B214" s="124">
        <v>0</v>
      </c>
      <c r="C214" s="114">
        <f t="shared" si="15"/>
        <v>7702</v>
      </c>
      <c r="D214" s="124">
        <v>0</v>
      </c>
      <c r="E214" s="114">
        <f t="shared" si="16"/>
        <v>3917</v>
      </c>
      <c r="F214" s="124">
        <v>2</v>
      </c>
      <c r="G214" s="114">
        <f t="shared" si="17"/>
        <v>784</v>
      </c>
      <c r="H214" s="124">
        <v>0</v>
      </c>
      <c r="I214" s="114">
        <f>I213+H214</f>
        <v>191</v>
      </c>
      <c r="J214" s="124">
        <v>0</v>
      </c>
      <c r="K214" s="115">
        <f t="shared" si="19"/>
        <v>42</v>
      </c>
      <c r="L214" s="41"/>
    </row>
    <row r="215" spans="1:12" x14ac:dyDescent="0.3">
      <c r="A215" s="113">
        <v>44177</v>
      </c>
      <c r="B215" s="124"/>
      <c r="C215" s="114">
        <f t="shared" si="15"/>
        <v>7702</v>
      </c>
      <c r="D215" s="124"/>
      <c r="E215" s="114">
        <f t="shared" si="16"/>
        <v>3917</v>
      </c>
      <c r="F215" s="124"/>
      <c r="G215" s="114">
        <f t="shared" si="17"/>
        <v>784</v>
      </c>
      <c r="H215" s="124"/>
      <c r="I215" s="114">
        <f t="shared" ref="I215:I245" si="20">I214+H215</f>
        <v>191</v>
      </c>
      <c r="J215" s="124"/>
      <c r="K215" s="115">
        <f t="shared" si="19"/>
        <v>42</v>
      </c>
      <c r="L215" s="41"/>
    </row>
    <row r="216" spans="1:12" x14ac:dyDescent="0.3">
      <c r="A216" s="113">
        <v>44178</v>
      </c>
      <c r="B216" s="124"/>
      <c r="C216" s="114">
        <f t="shared" si="15"/>
        <v>7702</v>
      </c>
      <c r="D216" s="124"/>
      <c r="E216" s="114">
        <f t="shared" si="16"/>
        <v>3917</v>
      </c>
      <c r="F216" s="124"/>
      <c r="G216" s="114">
        <f t="shared" si="17"/>
        <v>784</v>
      </c>
      <c r="H216" s="124"/>
      <c r="I216" s="114">
        <f t="shared" si="20"/>
        <v>191</v>
      </c>
      <c r="J216" s="124"/>
      <c r="K216" s="115">
        <f t="shared" si="19"/>
        <v>42</v>
      </c>
      <c r="L216" s="41"/>
    </row>
    <row r="217" spans="1:12" x14ac:dyDescent="0.3">
      <c r="A217" s="113">
        <v>44179</v>
      </c>
      <c r="B217" s="124">
        <v>8</v>
      </c>
      <c r="C217" s="114">
        <f t="shared" si="15"/>
        <v>7710</v>
      </c>
      <c r="D217" s="124">
        <v>3</v>
      </c>
      <c r="E217" s="114">
        <f t="shared" si="16"/>
        <v>3920</v>
      </c>
      <c r="F217" s="124">
        <v>0</v>
      </c>
      <c r="G217" s="114">
        <f t="shared" si="17"/>
        <v>784</v>
      </c>
      <c r="H217" s="124">
        <v>0</v>
      </c>
      <c r="I217" s="114">
        <f t="shared" si="20"/>
        <v>191</v>
      </c>
      <c r="J217" s="124">
        <v>0</v>
      </c>
      <c r="K217" s="115">
        <f t="shared" si="19"/>
        <v>42</v>
      </c>
      <c r="L217" s="41"/>
    </row>
    <row r="218" spans="1:12" x14ac:dyDescent="0.3">
      <c r="A218" s="113">
        <v>44180</v>
      </c>
      <c r="B218" s="124">
        <v>6</v>
      </c>
      <c r="C218" s="114">
        <f>SUM(C217,B218)</f>
        <v>7716</v>
      </c>
      <c r="D218" s="124">
        <v>0</v>
      </c>
      <c r="E218" s="114">
        <f t="shared" si="16"/>
        <v>3920</v>
      </c>
      <c r="F218" s="124">
        <v>0</v>
      </c>
      <c r="G218" s="114">
        <f t="shared" si="17"/>
        <v>784</v>
      </c>
      <c r="H218" s="124">
        <v>0</v>
      </c>
      <c r="I218" s="114">
        <f t="shared" si="20"/>
        <v>191</v>
      </c>
      <c r="J218" s="124">
        <v>0</v>
      </c>
      <c r="K218" s="115">
        <f t="shared" si="19"/>
        <v>42</v>
      </c>
      <c r="L218" s="41"/>
    </row>
    <row r="219" spans="1:12" x14ac:dyDescent="0.3">
      <c r="A219" s="113">
        <v>44181</v>
      </c>
      <c r="B219" s="124">
        <v>5</v>
      </c>
      <c r="C219" s="114">
        <f>SUM(C218,B219)</f>
        <v>7721</v>
      </c>
      <c r="D219" s="124">
        <v>2</v>
      </c>
      <c r="E219" s="114">
        <f t="shared" si="16"/>
        <v>3922</v>
      </c>
      <c r="F219" s="124">
        <v>0</v>
      </c>
      <c r="G219" s="114">
        <f t="shared" si="17"/>
        <v>784</v>
      </c>
      <c r="H219" s="124">
        <v>0</v>
      </c>
      <c r="I219" s="114">
        <f t="shared" si="20"/>
        <v>191</v>
      </c>
      <c r="J219" s="124">
        <v>0</v>
      </c>
      <c r="K219" s="115">
        <f>SUM(K218,J219)</f>
        <v>42</v>
      </c>
      <c r="L219" s="41"/>
    </row>
    <row r="220" spans="1:12" x14ac:dyDescent="0.3">
      <c r="A220" s="113">
        <v>44182</v>
      </c>
      <c r="B220" s="124">
        <v>28</v>
      </c>
      <c r="C220" s="114">
        <f>SUM(C219,B220)</f>
        <v>7749</v>
      </c>
      <c r="D220" s="124">
        <v>7</v>
      </c>
      <c r="E220" s="114">
        <f t="shared" si="16"/>
        <v>3929</v>
      </c>
      <c r="F220" s="124">
        <v>1</v>
      </c>
      <c r="G220" s="114">
        <f t="shared" si="17"/>
        <v>785</v>
      </c>
      <c r="H220" s="124">
        <v>0</v>
      </c>
      <c r="I220" s="114">
        <f t="shared" si="20"/>
        <v>191</v>
      </c>
      <c r="J220" s="124">
        <v>0</v>
      </c>
      <c r="K220" s="115">
        <f>SUM(K219,J220)</f>
        <v>42</v>
      </c>
      <c r="L220" s="41"/>
    </row>
    <row r="221" spans="1:12" x14ac:dyDescent="0.3">
      <c r="A221" s="113">
        <v>44183</v>
      </c>
      <c r="B221" s="124">
        <v>13</v>
      </c>
      <c r="C221" s="114">
        <f>SUM(C220,B221)</f>
        <v>7762</v>
      </c>
      <c r="D221" s="124">
        <v>0</v>
      </c>
      <c r="E221" s="114">
        <f t="shared" si="16"/>
        <v>3929</v>
      </c>
      <c r="F221" s="124">
        <v>3</v>
      </c>
      <c r="G221" s="114">
        <f t="shared" si="17"/>
        <v>788</v>
      </c>
      <c r="H221" s="124">
        <v>0</v>
      </c>
      <c r="I221" s="114">
        <f t="shared" si="20"/>
        <v>191</v>
      </c>
      <c r="J221" s="124">
        <v>0</v>
      </c>
      <c r="K221" s="115">
        <f>SUM(K220,J221)</f>
        <v>42</v>
      </c>
      <c r="L221" s="41"/>
    </row>
    <row r="222" spans="1:12" x14ac:dyDescent="0.3">
      <c r="A222" s="113">
        <v>44184</v>
      </c>
      <c r="B222" s="124"/>
      <c r="C222" s="114">
        <f t="shared" ref="C222:C245" si="21">SUM(C221,B222)</f>
        <v>7762</v>
      </c>
      <c r="D222" s="124"/>
      <c r="E222" s="114">
        <f t="shared" si="16"/>
        <v>3929</v>
      </c>
      <c r="F222" s="124"/>
      <c r="G222" s="114">
        <f t="shared" si="17"/>
        <v>788</v>
      </c>
      <c r="H222" s="124"/>
      <c r="I222" s="114">
        <f t="shared" si="20"/>
        <v>191</v>
      </c>
      <c r="J222" s="124"/>
      <c r="K222" s="115">
        <f t="shared" ref="K222:K245" si="22">SUM(K221,J222)</f>
        <v>42</v>
      </c>
      <c r="L222" s="41"/>
    </row>
    <row r="223" spans="1:12" x14ac:dyDescent="0.3">
      <c r="A223" s="113">
        <v>44185</v>
      </c>
      <c r="B223" s="124"/>
      <c r="C223" s="114">
        <f t="shared" si="21"/>
        <v>7762</v>
      </c>
      <c r="D223" s="124"/>
      <c r="E223" s="114">
        <f t="shared" si="16"/>
        <v>3929</v>
      </c>
      <c r="F223" s="124"/>
      <c r="G223" s="114">
        <f t="shared" si="17"/>
        <v>788</v>
      </c>
      <c r="H223" s="124"/>
      <c r="I223" s="114">
        <f t="shared" si="20"/>
        <v>191</v>
      </c>
      <c r="J223" s="124"/>
      <c r="K223" s="115">
        <f t="shared" si="22"/>
        <v>42</v>
      </c>
      <c r="L223" s="41"/>
    </row>
    <row r="224" spans="1:12" x14ac:dyDescent="0.3">
      <c r="A224" s="113">
        <v>44186</v>
      </c>
      <c r="B224" s="124">
        <v>23</v>
      </c>
      <c r="C224" s="114">
        <f t="shared" si="21"/>
        <v>7785</v>
      </c>
      <c r="D224" s="124">
        <v>8</v>
      </c>
      <c r="E224" s="114">
        <f t="shared" si="16"/>
        <v>3937</v>
      </c>
      <c r="F224" s="124">
        <v>0</v>
      </c>
      <c r="G224" s="114">
        <f t="shared" si="17"/>
        <v>788</v>
      </c>
      <c r="H224" s="124">
        <v>0</v>
      </c>
      <c r="I224" s="114">
        <f t="shared" si="20"/>
        <v>191</v>
      </c>
      <c r="J224" s="124">
        <v>0</v>
      </c>
      <c r="K224" s="115">
        <f t="shared" si="22"/>
        <v>42</v>
      </c>
      <c r="L224" s="41"/>
    </row>
    <row r="225" spans="1:12" x14ac:dyDescent="0.3">
      <c r="A225" s="113">
        <v>44187</v>
      </c>
      <c r="B225" s="124">
        <v>69</v>
      </c>
      <c r="C225" s="114">
        <f t="shared" si="21"/>
        <v>7854</v>
      </c>
      <c r="D225" s="124">
        <v>27</v>
      </c>
      <c r="E225" s="114">
        <f t="shared" si="16"/>
        <v>3964</v>
      </c>
      <c r="F225" s="124">
        <v>2</v>
      </c>
      <c r="G225" s="114">
        <f t="shared" si="17"/>
        <v>790</v>
      </c>
      <c r="H225" s="124">
        <v>0</v>
      </c>
      <c r="I225" s="114">
        <f t="shared" si="20"/>
        <v>191</v>
      </c>
      <c r="J225" s="124">
        <v>0</v>
      </c>
      <c r="K225" s="115">
        <f t="shared" si="22"/>
        <v>42</v>
      </c>
      <c r="L225" s="41"/>
    </row>
    <row r="226" spans="1:12" x14ac:dyDescent="0.3">
      <c r="A226" s="113">
        <v>44188</v>
      </c>
      <c r="B226" s="124">
        <v>37</v>
      </c>
      <c r="C226" s="114">
        <f t="shared" si="21"/>
        <v>7891</v>
      </c>
      <c r="D226" s="124">
        <v>2</v>
      </c>
      <c r="E226" s="114">
        <f t="shared" si="16"/>
        <v>3966</v>
      </c>
      <c r="F226" s="124">
        <v>0</v>
      </c>
      <c r="G226" s="114">
        <f t="shared" si="17"/>
        <v>790</v>
      </c>
      <c r="H226" s="124">
        <v>1</v>
      </c>
      <c r="I226" s="114">
        <f t="shared" si="20"/>
        <v>192</v>
      </c>
      <c r="J226" s="124">
        <v>0</v>
      </c>
      <c r="K226" s="115">
        <f t="shared" si="22"/>
        <v>42</v>
      </c>
      <c r="L226" s="41"/>
    </row>
    <row r="227" spans="1:12" x14ac:dyDescent="0.3">
      <c r="A227" s="113">
        <v>44189</v>
      </c>
      <c r="B227" s="124">
        <v>17</v>
      </c>
      <c r="C227" s="114">
        <f t="shared" si="21"/>
        <v>7908</v>
      </c>
      <c r="D227" s="124">
        <v>8</v>
      </c>
      <c r="E227" s="114">
        <f t="shared" si="16"/>
        <v>3974</v>
      </c>
      <c r="F227" s="124">
        <v>1</v>
      </c>
      <c r="G227" s="114">
        <f t="shared" si="17"/>
        <v>791</v>
      </c>
      <c r="H227" s="124">
        <v>1</v>
      </c>
      <c r="I227" s="114">
        <f t="shared" si="20"/>
        <v>193</v>
      </c>
      <c r="J227" s="124">
        <v>0</v>
      </c>
      <c r="K227" s="115">
        <f t="shared" si="22"/>
        <v>42</v>
      </c>
      <c r="L227" s="41"/>
    </row>
    <row r="228" spans="1:12" x14ac:dyDescent="0.3">
      <c r="A228" s="113">
        <v>44190</v>
      </c>
      <c r="B228" s="124">
        <v>11</v>
      </c>
      <c r="C228" s="114">
        <f t="shared" si="21"/>
        <v>7919</v>
      </c>
      <c r="D228" s="124">
        <v>5</v>
      </c>
      <c r="E228" s="114">
        <f t="shared" si="16"/>
        <v>3979</v>
      </c>
      <c r="F228" s="124">
        <v>0</v>
      </c>
      <c r="G228" s="114">
        <f t="shared" si="17"/>
        <v>791</v>
      </c>
      <c r="H228" s="124">
        <v>0</v>
      </c>
      <c r="I228" s="114">
        <f t="shared" si="20"/>
        <v>193</v>
      </c>
      <c r="J228" s="124">
        <v>0</v>
      </c>
      <c r="K228" s="115">
        <f t="shared" si="22"/>
        <v>42</v>
      </c>
      <c r="L228" s="41"/>
    </row>
    <row r="229" spans="1:12" x14ac:dyDescent="0.3">
      <c r="A229" s="113">
        <v>44191</v>
      </c>
      <c r="B229" s="124"/>
      <c r="C229" s="114">
        <f t="shared" si="21"/>
        <v>7919</v>
      </c>
      <c r="D229" s="124"/>
      <c r="E229" s="114">
        <f t="shared" si="16"/>
        <v>3979</v>
      </c>
      <c r="F229" s="124"/>
      <c r="G229" s="114">
        <f t="shared" si="17"/>
        <v>791</v>
      </c>
      <c r="H229" s="124"/>
      <c r="I229" s="114">
        <f t="shared" si="20"/>
        <v>193</v>
      </c>
      <c r="J229" s="124"/>
      <c r="K229" s="115">
        <f t="shared" si="22"/>
        <v>42</v>
      </c>
      <c r="L229" s="41"/>
    </row>
    <row r="230" spans="1:12" x14ac:dyDescent="0.3">
      <c r="A230" s="113">
        <v>44192</v>
      </c>
      <c r="B230" s="124"/>
      <c r="C230" s="114">
        <f t="shared" si="21"/>
        <v>7919</v>
      </c>
      <c r="D230" s="124"/>
      <c r="E230" s="114">
        <f t="shared" ref="E230:E245" si="23">SUM(E229,D230)</f>
        <v>3979</v>
      </c>
      <c r="F230" s="124"/>
      <c r="G230" s="114">
        <f t="shared" ref="G230:G245" si="24">SUM(G229,F230)</f>
        <v>791</v>
      </c>
      <c r="H230" s="124"/>
      <c r="I230" s="114">
        <f t="shared" si="20"/>
        <v>193</v>
      </c>
      <c r="J230" s="124"/>
      <c r="K230" s="115">
        <f t="shared" si="22"/>
        <v>42</v>
      </c>
      <c r="L230" s="41"/>
    </row>
    <row r="231" spans="1:12" x14ac:dyDescent="0.3">
      <c r="A231" s="113">
        <v>44193</v>
      </c>
      <c r="B231" s="124">
        <v>47</v>
      </c>
      <c r="C231" s="114">
        <f t="shared" si="21"/>
        <v>7966</v>
      </c>
      <c r="D231" s="124">
        <v>14</v>
      </c>
      <c r="E231" s="114">
        <f t="shared" si="23"/>
        <v>3993</v>
      </c>
      <c r="F231" s="124">
        <v>8</v>
      </c>
      <c r="G231" s="114">
        <f t="shared" si="24"/>
        <v>799</v>
      </c>
      <c r="H231" s="124">
        <v>2</v>
      </c>
      <c r="I231" s="114">
        <f t="shared" si="20"/>
        <v>195</v>
      </c>
      <c r="J231" s="124">
        <v>0</v>
      </c>
      <c r="K231" s="115">
        <f t="shared" si="22"/>
        <v>42</v>
      </c>
      <c r="L231" s="41"/>
    </row>
    <row r="232" spans="1:12" x14ac:dyDescent="0.3">
      <c r="A232" s="113">
        <v>44194</v>
      </c>
      <c r="B232" s="124">
        <v>9</v>
      </c>
      <c r="C232" s="114">
        <f t="shared" si="21"/>
        <v>7975</v>
      </c>
      <c r="D232" s="124">
        <v>8</v>
      </c>
      <c r="E232" s="114">
        <f t="shared" si="23"/>
        <v>4001</v>
      </c>
      <c r="F232" s="124">
        <v>0</v>
      </c>
      <c r="G232" s="114">
        <f t="shared" si="24"/>
        <v>799</v>
      </c>
      <c r="H232" s="124">
        <v>1</v>
      </c>
      <c r="I232" s="114">
        <f t="shared" si="20"/>
        <v>196</v>
      </c>
      <c r="J232" s="124">
        <v>0</v>
      </c>
      <c r="K232" s="115">
        <f t="shared" si="22"/>
        <v>42</v>
      </c>
      <c r="L232" s="41"/>
    </row>
    <row r="233" spans="1:12" x14ac:dyDescent="0.3">
      <c r="A233" s="113">
        <v>44195</v>
      </c>
      <c r="B233" s="124">
        <v>11</v>
      </c>
      <c r="C233" s="114">
        <f t="shared" si="21"/>
        <v>7986</v>
      </c>
      <c r="D233" s="124">
        <v>20</v>
      </c>
      <c r="E233" s="114">
        <f t="shared" si="23"/>
        <v>4021</v>
      </c>
      <c r="F233" s="124">
        <v>4</v>
      </c>
      <c r="G233" s="114">
        <f t="shared" si="24"/>
        <v>803</v>
      </c>
      <c r="H233" s="124">
        <v>0</v>
      </c>
      <c r="I233" s="114">
        <f t="shared" si="20"/>
        <v>196</v>
      </c>
      <c r="J233" s="124">
        <v>0</v>
      </c>
      <c r="K233" s="115">
        <f t="shared" si="22"/>
        <v>42</v>
      </c>
      <c r="L233" s="41"/>
    </row>
    <row r="234" spans="1:12" x14ac:dyDescent="0.3">
      <c r="A234" s="113">
        <v>44196</v>
      </c>
      <c r="B234" s="124">
        <v>9</v>
      </c>
      <c r="C234" s="114">
        <f t="shared" si="21"/>
        <v>7995</v>
      </c>
      <c r="D234" s="124">
        <v>12</v>
      </c>
      <c r="E234" s="114">
        <f t="shared" si="23"/>
        <v>4033</v>
      </c>
      <c r="F234" s="124">
        <v>0</v>
      </c>
      <c r="G234" s="114">
        <f t="shared" si="24"/>
        <v>803</v>
      </c>
      <c r="H234" s="124">
        <v>0</v>
      </c>
      <c r="I234" s="114">
        <f t="shared" si="20"/>
        <v>196</v>
      </c>
      <c r="J234" s="124">
        <v>0</v>
      </c>
      <c r="K234" s="115">
        <f t="shared" si="22"/>
        <v>42</v>
      </c>
      <c r="L234" s="41"/>
    </row>
    <row r="235" spans="1:12" x14ac:dyDescent="0.3">
      <c r="A235" s="113">
        <v>44197</v>
      </c>
      <c r="B235" s="124">
        <v>17</v>
      </c>
      <c r="C235" s="114">
        <f t="shared" si="21"/>
        <v>8012</v>
      </c>
      <c r="D235" s="124">
        <v>15</v>
      </c>
      <c r="E235" s="114">
        <f t="shared" si="23"/>
        <v>4048</v>
      </c>
      <c r="F235" s="124">
        <v>0</v>
      </c>
      <c r="G235" s="114">
        <f t="shared" si="24"/>
        <v>803</v>
      </c>
      <c r="H235" s="124">
        <v>0</v>
      </c>
      <c r="I235" s="114">
        <f t="shared" si="20"/>
        <v>196</v>
      </c>
      <c r="J235" s="124">
        <v>0</v>
      </c>
      <c r="K235" s="115">
        <f t="shared" si="22"/>
        <v>42</v>
      </c>
      <c r="L235" s="41"/>
    </row>
    <row r="236" spans="1:12" x14ac:dyDescent="0.3">
      <c r="A236" s="113">
        <v>44198</v>
      </c>
      <c r="B236" s="124"/>
      <c r="C236" s="114">
        <f t="shared" si="21"/>
        <v>8012</v>
      </c>
      <c r="D236" s="124"/>
      <c r="E236" s="114">
        <f t="shared" si="23"/>
        <v>4048</v>
      </c>
      <c r="F236" s="124"/>
      <c r="G236" s="114">
        <f t="shared" si="24"/>
        <v>803</v>
      </c>
      <c r="H236" s="124"/>
      <c r="I236" s="114">
        <f t="shared" si="20"/>
        <v>196</v>
      </c>
      <c r="J236" s="124"/>
      <c r="K236" s="115">
        <f t="shared" si="22"/>
        <v>42</v>
      </c>
      <c r="L236" s="41"/>
    </row>
    <row r="237" spans="1:12" x14ac:dyDescent="0.3">
      <c r="A237" s="113">
        <v>44199</v>
      </c>
      <c r="B237" s="124"/>
      <c r="C237" s="114">
        <f t="shared" si="21"/>
        <v>8012</v>
      </c>
      <c r="D237" s="124"/>
      <c r="E237" s="114">
        <f t="shared" si="23"/>
        <v>4048</v>
      </c>
      <c r="F237" s="124"/>
      <c r="G237" s="114">
        <f t="shared" si="24"/>
        <v>803</v>
      </c>
      <c r="H237" s="124"/>
      <c r="I237" s="114">
        <f t="shared" si="20"/>
        <v>196</v>
      </c>
      <c r="J237" s="124"/>
      <c r="K237" s="115">
        <f t="shared" si="22"/>
        <v>42</v>
      </c>
      <c r="L237" s="41"/>
    </row>
    <row r="238" spans="1:12" x14ac:dyDescent="0.3">
      <c r="A238" s="113">
        <v>44200</v>
      </c>
      <c r="B238" s="124">
        <v>110</v>
      </c>
      <c r="C238" s="114">
        <f t="shared" si="21"/>
        <v>8122</v>
      </c>
      <c r="D238" s="124">
        <v>57</v>
      </c>
      <c r="E238" s="114">
        <f t="shared" si="23"/>
        <v>4105</v>
      </c>
      <c r="F238" s="124">
        <v>19</v>
      </c>
      <c r="G238" s="114">
        <f t="shared" si="24"/>
        <v>822</v>
      </c>
      <c r="H238" s="124">
        <v>14</v>
      </c>
      <c r="I238" s="114">
        <f t="shared" si="20"/>
        <v>210</v>
      </c>
      <c r="J238" s="124">
        <v>0</v>
      </c>
      <c r="K238" s="115">
        <f t="shared" si="22"/>
        <v>42</v>
      </c>
      <c r="L238" s="41"/>
    </row>
    <row r="239" spans="1:12" x14ac:dyDescent="0.3">
      <c r="A239" s="113">
        <v>44201</v>
      </c>
      <c r="B239" s="124">
        <v>32</v>
      </c>
      <c r="C239" s="114">
        <f t="shared" si="21"/>
        <v>8154</v>
      </c>
      <c r="D239" s="124">
        <v>15</v>
      </c>
      <c r="E239" s="114">
        <f t="shared" si="23"/>
        <v>4120</v>
      </c>
      <c r="F239" s="124">
        <v>1</v>
      </c>
      <c r="G239" s="114">
        <f t="shared" si="24"/>
        <v>823</v>
      </c>
      <c r="H239" s="124">
        <v>1</v>
      </c>
      <c r="I239" s="114">
        <f t="shared" si="20"/>
        <v>211</v>
      </c>
      <c r="J239" s="124">
        <v>0</v>
      </c>
      <c r="K239" s="115">
        <f t="shared" si="22"/>
        <v>42</v>
      </c>
      <c r="L239" s="41"/>
    </row>
    <row r="240" spans="1:12" x14ac:dyDescent="0.3">
      <c r="A240" s="113">
        <v>44202</v>
      </c>
      <c r="B240" s="124">
        <v>15</v>
      </c>
      <c r="C240" s="114">
        <f t="shared" si="21"/>
        <v>8169</v>
      </c>
      <c r="D240" s="124">
        <v>6</v>
      </c>
      <c r="E240" s="114">
        <f t="shared" si="23"/>
        <v>4126</v>
      </c>
      <c r="F240" s="124">
        <v>0</v>
      </c>
      <c r="G240" s="114">
        <f t="shared" si="24"/>
        <v>823</v>
      </c>
      <c r="H240" s="124">
        <v>0</v>
      </c>
      <c r="I240" s="114">
        <f t="shared" si="20"/>
        <v>211</v>
      </c>
      <c r="J240" s="124">
        <v>0</v>
      </c>
      <c r="K240" s="115">
        <f t="shared" si="22"/>
        <v>42</v>
      </c>
      <c r="L240" s="41"/>
    </row>
    <row r="241" spans="1:12" x14ac:dyDescent="0.3">
      <c r="A241" s="113">
        <v>44203</v>
      </c>
      <c r="B241" s="124">
        <v>5</v>
      </c>
      <c r="C241" s="114">
        <f t="shared" si="21"/>
        <v>8174</v>
      </c>
      <c r="D241" s="124">
        <v>9</v>
      </c>
      <c r="E241" s="114">
        <f t="shared" si="23"/>
        <v>4135</v>
      </c>
      <c r="F241" s="124">
        <v>3</v>
      </c>
      <c r="G241" s="114">
        <f t="shared" si="24"/>
        <v>826</v>
      </c>
      <c r="H241" s="124">
        <v>0</v>
      </c>
      <c r="I241" s="114">
        <f t="shared" si="20"/>
        <v>211</v>
      </c>
      <c r="J241" s="124">
        <v>0</v>
      </c>
      <c r="K241" s="115">
        <f t="shared" si="22"/>
        <v>42</v>
      </c>
      <c r="L241" s="41"/>
    </row>
    <row r="242" spans="1:12" x14ac:dyDescent="0.3">
      <c r="A242" s="113">
        <v>44204</v>
      </c>
      <c r="B242" s="124">
        <v>16</v>
      </c>
      <c r="C242" s="114">
        <f t="shared" si="21"/>
        <v>8190</v>
      </c>
      <c r="D242" s="124">
        <v>5</v>
      </c>
      <c r="E242" s="114">
        <f t="shared" si="23"/>
        <v>4140</v>
      </c>
      <c r="F242" s="124">
        <v>22</v>
      </c>
      <c r="G242" s="114">
        <f t="shared" si="24"/>
        <v>848</v>
      </c>
      <c r="H242" s="124">
        <v>1</v>
      </c>
      <c r="I242" s="114">
        <f t="shared" si="20"/>
        <v>212</v>
      </c>
      <c r="J242" s="124">
        <v>0</v>
      </c>
      <c r="K242" s="115">
        <f t="shared" si="22"/>
        <v>42</v>
      </c>
      <c r="L242" s="41"/>
    </row>
    <row r="243" spans="1:12" x14ac:dyDescent="0.3">
      <c r="A243" s="113">
        <v>44205</v>
      </c>
      <c r="B243" s="124"/>
      <c r="C243" s="114">
        <f t="shared" si="21"/>
        <v>8190</v>
      </c>
      <c r="D243" s="124"/>
      <c r="E243" s="114">
        <f t="shared" si="23"/>
        <v>4140</v>
      </c>
      <c r="F243" s="124"/>
      <c r="G243" s="114">
        <f t="shared" si="24"/>
        <v>848</v>
      </c>
      <c r="H243" s="124"/>
      <c r="I243" s="114">
        <f t="shared" si="20"/>
        <v>212</v>
      </c>
      <c r="J243" s="124"/>
      <c r="K243" s="115">
        <f t="shared" si="22"/>
        <v>42</v>
      </c>
      <c r="L243" s="41"/>
    </row>
    <row r="244" spans="1:12" x14ac:dyDescent="0.3">
      <c r="A244" s="113">
        <v>44206</v>
      </c>
      <c r="B244" s="124"/>
      <c r="C244" s="114">
        <f t="shared" si="21"/>
        <v>8190</v>
      </c>
      <c r="D244" s="124"/>
      <c r="E244" s="114">
        <f t="shared" si="23"/>
        <v>4140</v>
      </c>
      <c r="F244" s="124"/>
      <c r="G244" s="114">
        <f t="shared" si="24"/>
        <v>848</v>
      </c>
      <c r="H244" s="124"/>
      <c r="I244" s="114">
        <f t="shared" si="20"/>
        <v>212</v>
      </c>
      <c r="J244" s="124"/>
      <c r="K244" s="115">
        <f t="shared" si="22"/>
        <v>42</v>
      </c>
      <c r="L244" s="41"/>
    </row>
    <row r="245" spans="1:12" x14ac:dyDescent="0.3">
      <c r="A245" s="113">
        <v>44207</v>
      </c>
      <c r="B245" s="124">
        <v>96</v>
      </c>
      <c r="C245" s="114">
        <f t="shared" si="21"/>
        <v>8286</v>
      </c>
      <c r="D245" s="124">
        <v>52</v>
      </c>
      <c r="E245" s="114">
        <f t="shared" si="23"/>
        <v>4192</v>
      </c>
      <c r="F245" s="124">
        <v>9</v>
      </c>
      <c r="G245" s="114">
        <f t="shared" si="24"/>
        <v>857</v>
      </c>
      <c r="H245" s="124">
        <v>6</v>
      </c>
      <c r="I245" s="114">
        <f t="shared" si="20"/>
        <v>218</v>
      </c>
      <c r="J245" s="124">
        <v>0</v>
      </c>
      <c r="K245" s="115">
        <f t="shared" si="22"/>
        <v>42</v>
      </c>
      <c r="L245" s="41"/>
    </row>
    <row r="246" spans="1:12" x14ac:dyDescent="0.3">
      <c r="A246" s="113">
        <v>44208</v>
      </c>
      <c r="B246" s="124"/>
      <c r="C246" s="125"/>
      <c r="D246" s="124"/>
      <c r="E246" s="125"/>
      <c r="F246" s="124"/>
      <c r="G246" s="125"/>
      <c r="H246" s="124"/>
      <c r="I246" s="125"/>
      <c r="J246" s="124"/>
      <c r="K246" s="126"/>
      <c r="L246" s="41"/>
    </row>
    <row r="247" spans="1:12" x14ac:dyDescent="0.3">
      <c r="A247" s="113">
        <v>44209</v>
      </c>
      <c r="B247" s="124"/>
      <c r="C247" s="125"/>
      <c r="D247" s="124"/>
      <c r="E247" s="125"/>
      <c r="F247" s="124"/>
      <c r="G247" s="125"/>
      <c r="H247" s="124"/>
      <c r="I247" s="125"/>
      <c r="J247" s="124"/>
      <c r="K247" s="126"/>
      <c r="L247" s="41"/>
    </row>
    <row r="248" spans="1:12" x14ac:dyDescent="0.3">
      <c r="A248" s="113">
        <v>44210</v>
      </c>
      <c r="B248" s="124"/>
      <c r="C248" s="125"/>
      <c r="D248" s="124"/>
      <c r="E248" s="125"/>
      <c r="F248" s="124"/>
      <c r="G248" s="125"/>
      <c r="H248" s="124"/>
      <c r="I248" s="125"/>
      <c r="J248" s="124"/>
      <c r="K248" s="126"/>
      <c r="L248" s="41"/>
    </row>
    <row r="249" spans="1:12" x14ac:dyDescent="0.3">
      <c r="A249" s="113">
        <v>44211</v>
      </c>
      <c r="B249" s="124"/>
      <c r="C249" s="125"/>
      <c r="D249" s="124"/>
      <c r="E249" s="125"/>
      <c r="F249" s="124"/>
      <c r="G249" s="125"/>
      <c r="H249" s="124"/>
      <c r="I249" s="125"/>
      <c r="J249" s="124"/>
      <c r="K249" s="126"/>
      <c r="L249" s="41"/>
    </row>
    <row r="250" spans="1:12" x14ac:dyDescent="0.3">
      <c r="A250" s="113">
        <v>44212</v>
      </c>
      <c r="B250" s="124"/>
      <c r="C250" s="125"/>
      <c r="D250" s="124"/>
      <c r="E250" s="125"/>
      <c r="F250" s="124"/>
      <c r="G250" s="125"/>
      <c r="H250" s="124"/>
      <c r="I250" s="125"/>
      <c r="J250" s="124"/>
      <c r="K250" s="126"/>
      <c r="L250" s="41"/>
    </row>
    <row r="251" spans="1:12" x14ac:dyDescent="0.3">
      <c r="A251" s="113">
        <v>44213</v>
      </c>
      <c r="B251" s="124"/>
      <c r="C251" s="125"/>
      <c r="D251" s="124"/>
      <c r="E251" s="125"/>
      <c r="F251" s="124"/>
      <c r="G251" s="125"/>
      <c r="H251" s="124"/>
      <c r="I251" s="125"/>
      <c r="J251" s="124"/>
      <c r="K251" s="126"/>
      <c r="L251" s="41"/>
    </row>
    <row r="252" spans="1:12" x14ac:dyDescent="0.3">
      <c r="A252" s="123"/>
      <c r="B252" s="124"/>
      <c r="C252" s="125"/>
      <c r="D252" s="124"/>
      <c r="E252" s="125"/>
      <c r="F252" s="124"/>
      <c r="G252" s="125"/>
      <c r="H252" s="124"/>
      <c r="I252" s="125"/>
      <c r="J252" s="124"/>
      <c r="K252" s="126"/>
      <c r="L252" s="41"/>
    </row>
    <row r="253" spans="1:12" ht="14.5" thickBot="1" x14ac:dyDescent="0.35">
      <c r="A253" s="117" t="s">
        <v>87</v>
      </c>
      <c r="B253" s="118"/>
      <c r="C253" s="119">
        <f>MAX(C4:C252)</f>
        <v>8286</v>
      </c>
      <c r="D253" s="118"/>
      <c r="E253" s="119">
        <f>MAX(E4:E252)</f>
        <v>4192</v>
      </c>
      <c r="F253" s="118"/>
      <c r="G253" s="119">
        <f>MAX(G4:G252)</f>
        <v>857</v>
      </c>
      <c r="H253" s="118"/>
      <c r="I253" s="119">
        <f>MAX(I4:I252)</f>
        <v>218</v>
      </c>
      <c r="J253" s="118"/>
      <c r="K253" s="120">
        <f>MAX(K4:K252)</f>
        <v>42</v>
      </c>
    </row>
    <row r="254" spans="1:12" ht="14.5" thickTop="1" x14ac:dyDescent="0.3">
      <c r="B254" s="42"/>
      <c r="C254" s="42"/>
      <c r="D254" s="42"/>
      <c r="E254" s="42"/>
      <c r="F254" s="42"/>
      <c r="G254" s="42"/>
      <c r="H254" s="42"/>
      <c r="I254" s="42"/>
      <c r="J254" s="42"/>
      <c r="K254" s="42"/>
    </row>
    <row r="255" spans="1:12" x14ac:dyDescent="0.3">
      <c r="B255" s="42"/>
      <c r="C255" s="42"/>
      <c r="D255" s="42"/>
      <c r="E255" s="42"/>
      <c r="F255" s="42"/>
      <c r="G255" s="42"/>
      <c r="H255" s="42"/>
      <c r="I255" s="42"/>
      <c r="J255" s="41" t="s">
        <v>91</v>
      </c>
      <c r="K255" s="107">
        <f>SUM(B253:K253)</f>
        <v>13595</v>
      </c>
    </row>
    <row r="256" spans="1:12"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row r="352" spans="2:11" x14ac:dyDescent="0.3">
      <c r="B352" s="42"/>
      <c r="C352" s="42"/>
      <c r="D352" s="42"/>
      <c r="E352" s="42"/>
      <c r="F352" s="42"/>
      <c r="G352" s="42"/>
      <c r="H352" s="42"/>
      <c r="I352" s="42"/>
      <c r="J352" s="42"/>
      <c r="K352" s="42"/>
    </row>
    <row r="353" spans="2:11" x14ac:dyDescent="0.3">
      <c r="B353" s="42"/>
      <c r="C353" s="42"/>
      <c r="D353" s="42"/>
      <c r="E353" s="42"/>
      <c r="F353" s="42"/>
      <c r="G353" s="42"/>
      <c r="H353" s="42"/>
      <c r="I353" s="42"/>
      <c r="J353" s="42"/>
      <c r="K353" s="42"/>
    </row>
    <row r="354" spans="2:11" x14ac:dyDescent="0.3">
      <c r="B354" s="42"/>
      <c r="C354" s="42"/>
      <c r="D354" s="42"/>
      <c r="E354" s="42"/>
      <c r="F354" s="42"/>
      <c r="G354" s="42"/>
      <c r="H354" s="42"/>
      <c r="I354" s="42"/>
      <c r="J354" s="42"/>
      <c r="K354" s="42"/>
    </row>
    <row r="355" spans="2:11" x14ac:dyDescent="0.3">
      <c r="B355" s="42"/>
      <c r="C355" s="42"/>
      <c r="D355" s="42"/>
      <c r="E355" s="42"/>
      <c r="F355" s="42"/>
      <c r="G355" s="42"/>
      <c r="H355" s="42"/>
      <c r="I355" s="42"/>
      <c r="J355" s="42"/>
      <c r="K355" s="42"/>
    </row>
    <row r="356" spans="2:11" x14ac:dyDescent="0.3">
      <c r="B356" s="42"/>
      <c r="C356" s="42"/>
      <c r="D356" s="42"/>
      <c r="E356" s="42"/>
      <c r="F356" s="42"/>
      <c r="G356" s="42"/>
      <c r="H356" s="42"/>
      <c r="I356" s="42"/>
      <c r="J356" s="42"/>
      <c r="K356" s="42"/>
    </row>
    <row r="357" spans="2:11" x14ac:dyDescent="0.3">
      <c r="B357" s="42"/>
      <c r="C357" s="42"/>
      <c r="D357" s="42"/>
      <c r="E357" s="42"/>
      <c r="F357" s="42"/>
      <c r="G357" s="42"/>
      <c r="H357" s="42"/>
      <c r="I357" s="42"/>
      <c r="J357" s="42"/>
      <c r="K357" s="42"/>
    </row>
    <row r="358" spans="2:11" x14ac:dyDescent="0.3">
      <c r="B358" s="42"/>
      <c r="C358" s="42"/>
      <c r="D358" s="42"/>
      <c r="E358" s="42"/>
      <c r="F358" s="42"/>
      <c r="G358" s="42"/>
      <c r="H358" s="42"/>
      <c r="I358" s="42"/>
      <c r="J358" s="42"/>
      <c r="K358" s="42"/>
    </row>
    <row r="359" spans="2:11" x14ac:dyDescent="0.3">
      <c r="B359" s="42"/>
      <c r="C359" s="42"/>
      <c r="D359" s="42"/>
      <c r="E359" s="42"/>
      <c r="F359" s="42"/>
      <c r="G359" s="42"/>
      <c r="H359" s="42"/>
      <c r="I359" s="42"/>
      <c r="J359" s="42"/>
      <c r="K359" s="42"/>
    </row>
    <row r="360" spans="2:11" x14ac:dyDescent="0.3">
      <c r="B360" s="42"/>
      <c r="C360" s="42"/>
      <c r="D360" s="42"/>
      <c r="E360" s="42"/>
      <c r="F360" s="42"/>
      <c r="G360" s="42"/>
      <c r="H360" s="42"/>
      <c r="I360" s="42"/>
      <c r="J360" s="42"/>
      <c r="K360" s="42"/>
    </row>
    <row r="361" spans="2:11" x14ac:dyDescent="0.3">
      <c r="B361" s="42"/>
      <c r="C361" s="42"/>
      <c r="D361" s="42"/>
      <c r="E361" s="42"/>
      <c r="F361" s="42"/>
      <c r="G361" s="42"/>
      <c r="H361" s="42"/>
      <c r="I361" s="42"/>
      <c r="J361" s="42"/>
      <c r="K361" s="42"/>
    </row>
    <row r="362" spans="2:11" x14ac:dyDescent="0.3">
      <c r="B362" s="42"/>
      <c r="C362" s="42"/>
      <c r="D362" s="42"/>
      <c r="E362" s="42"/>
      <c r="F362" s="42"/>
      <c r="G362" s="42"/>
      <c r="H362" s="42"/>
      <c r="I362" s="42"/>
      <c r="J362" s="42"/>
      <c r="K362" s="42"/>
    </row>
    <row r="363" spans="2:11" x14ac:dyDescent="0.3">
      <c r="B363" s="42"/>
      <c r="C363" s="42"/>
      <c r="D363" s="42"/>
      <c r="E363" s="42"/>
      <c r="F363" s="42"/>
      <c r="G363" s="42"/>
      <c r="H363" s="42"/>
      <c r="I363" s="42"/>
      <c r="J363" s="42"/>
      <c r="K363" s="42"/>
    </row>
    <row r="364" spans="2:11" x14ac:dyDescent="0.3">
      <c r="B364" s="42"/>
      <c r="C364" s="42"/>
      <c r="D364" s="42"/>
      <c r="E364" s="42"/>
      <c r="F364" s="42"/>
      <c r="G364" s="42"/>
      <c r="H364" s="42"/>
      <c r="I364" s="42"/>
      <c r="J364" s="42"/>
      <c r="K364" s="42"/>
    </row>
    <row r="365" spans="2:11" x14ac:dyDescent="0.3">
      <c r="B365" s="42"/>
      <c r="C365" s="42"/>
      <c r="D365" s="42"/>
      <c r="E365" s="42"/>
      <c r="F365" s="42"/>
      <c r="G365" s="42"/>
      <c r="H365" s="42"/>
      <c r="I365" s="42"/>
      <c r="J365" s="42"/>
      <c r="K365" s="42"/>
    </row>
    <row r="366" spans="2:11" x14ac:dyDescent="0.3">
      <c r="B366" s="42"/>
      <c r="C366" s="42"/>
      <c r="D366" s="42"/>
      <c r="E366" s="42"/>
      <c r="F366" s="42"/>
      <c r="G366" s="42"/>
      <c r="H366" s="42"/>
      <c r="I366" s="42"/>
      <c r="J366" s="42"/>
      <c r="K366" s="42"/>
    </row>
    <row r="367" spans="2:11" x14ac:dyDescent="0.3">
      <c r="B367" s="42"/>
      <c r="C367" s="42"/>
      <c r="D367" s="42"/>
      <c r="E367" s="42"/>
      <c r="F367" s="42"/>
      <c r="G367" s="42"/>
      <c r="H367" s="42"/>
      <c r="I367" s="42"/>
      <c r="J367" s="42"/>
      <c r="K367" s="42"/>
    </row>
    <row r="368" spans="2:11" x14ac:dyDescent="0.3">
      <c r="B368" s="42"/>
      <c r="C368" s="42"/>
      <c r="D368" s="42"/>
      <c r="E368" s="42"/>
      <c r="F368" s="42"/>
      <c r="G368" s="42"/>
      <c r="H368" s="42"/>
      <c r="I368" s="42"/>
      <c r="J368" s="42"/>
      <c r="K368" s="42"/>
    </row>
    <row r="369" spans="2:11" x14ac:dyDescent="0.3">
      <c r="B369" s="42"/>
      <c r="C369" s="42"/>
      <c r="D369" s="42"/>
      <c r="E369" s="42"/>
      <c r="F369" s="42"/>
      <c r="G369" s="42"/>
      <c r="H369" s="42"/>
      <c r="I369" s="42"/>
      <c r="J369" s="42"/>
      <c r="K369" s="42"/>
    </row>
    <row r="370" spans="2:11" x14ac:dyDescent="0.3">
      <c r="B370" s="42"/>
      <c r="C370" s="42"/>
      <c r="D370" s="42"/>
      <c r="E370" s="42"/>
      <c r="F370" s="42"/>
      <c r="G370" s="42"/>
      <c r="H370" s="42"/>
      <c r="I370" s="42"/>
      <c r="J370" s="42"/>
      <c r="K370" s="42"/>
    </row>
    <row r="371" spans="2:11" x14ac:dyDescent="0.3">
      <c r="B371" s="42"/>
      <c r="C371" s="42"/>
      <c r="D371" s="42"/>
      <c r="E371" s="42"/>
      <c r="F371" s="42"/>
      <c r="G371" s="42"/>
      <c r="H371" s="42"/>
      <c r="I371" s="42"/>
      <c r="J371" s="42"/>
      <c r="K371" s="42"/>
    </row>
    <row r="372" spans="2:11" x14ac:dyDescent="0.3">
      <c r="B372" s="42"/>
      <c r="C372" s="42"/>
      <c r="D372" s="42"/>
      <c r="E372" s="42"/>
      <c r="F372" s="42"/>
      <c r="G372" s="42"/>
      <c r="H372" s="42"/>
      <c r="I372" s="42"/>
      <c r="J372" s="42"/>
      <c r="K372"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1"/>
  <sheetViews>
    <sheetView tabSelected="1" zoomScaleNormal="100" workbookViewId="0">
      <pane xSplit="1" ySplit="3" topLeftCell="H322" activePane="bottomRight" state="frozen"/>
      <selection pane="topRight" activeCell="B1" sqref="B1"/>
      <selection pane="bottomLeft" activeCell="A4" sqref="A4"/>
      <selection pane="bottomRight" activeCell="R316" sqref="R316"/>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3" width="13.75" style="45" customWidth="1"/>
    <col min="14" max="15" width="15.5" style="45" customWidth="1"/>
    <col min="16" max="16" width="14.83203125" style="45" customWidth="1"/>
    <col min="17" max="17" width="15.33203125" style="45" hidden="1" customWidth="1"/>
    <col min="18" max="18" width="9.75" style="34" bestFit="1" customWidth="1"/>
    <col min="19" max="19" width="10.58203125" style="34" customWidth="1"/>
    <col min="20" max="20" width="5.75" style="34" hidden="1" customWidth="1"/>
    <col min="21" max="22" width="16" style="42" hidden="1" customWidth="1"/>
    <col min="23" max="23" width="16.08203125" style="44" customWidth="1"/>
    <col min="24" max="16384" width="11.58203125" style="34"/>
  </cols>
  <sheetData>
    <row r="1" spans="1:25" ht="15" customHeight="1" thickTop="1" x14ac:dyDescent="0.3">
      <c r="A1" s="197" t="s">
        <v>92</v>
      </c>
      <c r="B1" s="198"/>
      <c r="C1" s="198"/>
      <c r="D1" s="198"/>
      <c r="E1" s="198"/>
      <c r="F1" s="198"/>
      <c r="G1" s="198"/>
      <c r="H1" s="198"/>
      <c r="I1" s="198"/>
      <c r="J1" s="198"/>
      <c r="K1" s="198"/>
      <c r="L1" s="198"/>
      <c r="M1" s="198"/>
      <c r="N1" s="198"/>
      <c r="O1" s="198"/>
      <c r="P1" s="198"/>
      <c r="Q1" s="198"/>
      <c r="R1" s="198"/>
      <c r="S1" s="198"/>
      <c r="T1" s="198"/>
      <c r="U1" s="198"/>
      <c r="V1" s="198"/>
      <c r="W1" s="199"/>
    </row>
    <row r="2" spans="1:25" ht="41.15" customHeight="1" x14ac:dyDescent="0.3">
      <c r="A2" s="13"/>
      <c r="B2" s="194" t="s">
        <v>0</v>
      </c>
      <c r="C2" s="195"/>
      <c r="D2" s="195"/>
      <c r="E2" s="195"/>
      <c r="F2" s="195"/>
      <c r="G2" s="195"/>
      <c r="H2" s="196"/>
      <c r="I2" s="200" t="s">
        <v>84</v>
      </c>
      <c r="J2" s="201"/>
      <c r="K2" s="201"/>
      <c r="L2" s="201"/>
      <c r="M2" s="201"/>
      <c r="N2" s="201"/>
      <c r="O2" s="201"/>
      <c r="P2" s="201"/>
      <c r="Q2" s="202"/>
      <c r="R2" s="193" t="s">
        <v>1</v>
      </c>
      <c r="S2" s="193"/>
      <c r="T2" s="136" t="s">
        <v>174</v>
      </c>
      <c r="U2" s="135" t="s">
        <v>175</v>
      </c>
      <c r="V2" s="135" t="s">
        <v>176</v>
      </c>
      <c r="W2" s="147" t="s">
        <v>75</v>
      </c>
    </row>
    <row r="3" spans="1:25" ht="114" customHeight="1" x14ac:dyDescent="0.3">
      <c r="A3" s="13"/>
      <c r="B3" s="14" t="s">
        <v>3</v>
      </c>
      <c r="C3" s="15" t="s">
        <v>2</v>
      </c>
      <c r="D3" s="16" t="s">
        <v>122</v>
      </c>
      <c r="E3" s="17" t="s">
        <v>81</v>
      </c>
      <c r="F3" s="18" t="s">
        <v>76</v>
      </c>
      <c r="G3" s="18" t="s">
        <v>77</v>
      </c>
      <c r="H3" s="18" t="s">
        <v>78</v>
      </c>
      <c r="I3" s="164" t="s">
        <v>192</v>
      </c>
      <c r="J3" s="15" t="s">
        <v>103</v>
      </c>
      <c r="K3" s="15" t="s">
        <v>104</v>
      </c>
      <c r="L3" s="15" t="s">
        <v>82</v>
      </c>
      <c r="M3" s="191" t="s">
        <v>194</v>
      </c>
      <c r="N3" s="167" t="s">
        <v>193</v>
      </c>
      <c r="O3" s="168" t="s">
        <v>190</v>
      </c>
      <c r="P3" s="160" t="s">
        <v>191</v>
      </c>
      <c r="Q3" s="19" t="s">
        <v>83</v>
      </c>
      <c r="R3" s="14" t="s">
        <v>4</v>
      </c>
      <c r="S3" s="14" t="s">
        <v>2</v>
      </c>
      <c r="T3" s="14"/>
      <c r="U3" s="137" t="s">
        <v>2</v>
      </c>
      <c r="V3" s="15" t="s">
        <v>2</v>
      </c>
      <c r="W3" s="20" t="s">
        <v>2</v>
      </c>
    </row>
    <row r="4" spans="1:25" ht="14" x14ac:dyDescent="0.3">
      <c r="A4" s="21">
        <v>43887.333333333336</v>
      </c>
      <c r="B4" s="14">
        <v>1</v>
      </c>
      <c r="C4" s="15">
        <v>1</v>
      </c>
      <c r="D4" s="22"/>
      <c r="E4" s="22">
        <f t="shared" ref="E4:E67" si="0">B4/6.8</f>
        <v>0.14705882352941177</v>
      </c>
      <c r="F4" s="18"/>
      <c r="G4" s="18"/>
      <c r="H4" s="18"/>
      <c r="I4" s="15"/>
      <c r="J4" s="15"/>
      <c r="K4" s="15"/>
      <c r="L4" s="15"/>
      <c r="M4" s="189"/>
      <c r="N4" s="161"/>
      <c r="O4" s="161"/>
      <c r="P4" s="19"/>
      <c r="Q4" s="19"/>
      <c r="R4" s="14">
        <v>0</v>
      </c>
      <c r="S4" s="14">
        <v>0</v>
      </c>
      <c r="T4" s="14"/>
      <c r="U4" s="15"/>
      <c r="V4" s="15"/>
      <c r="W4" s="23"/>
    </row>
    <row r="5" spans="1:25" ht="14" x14ac:dyDescent="0.3">
      <c r="A5" s="21">
        <v>43888.333333333336</v>
      </c>
      <c r="B5" s="14">
        <v>0</v>
      </c>
      <c r="C5" s="15">
        <f>SUM(C4,B5)</f>
        <v>1</v>
      </c>
      <c r="D5" s="22"/>
      <c r="E5" s="22">
        <f t="shared" si="0"/>
        <v>0</v>
      </c>
      <c r="F5" s="18"/>
      <c r="G5" s="18"/>
      <c r="H5" s="18"/>
      <c r="I5" s="15"/>
      <c r="J5" s="15"/>
      <c r="K5" s="15"/>
      <c r="L5" s="15"/>
      <c r="M5" s="189"/>
      <c r="N5" s="161"/>
      <c r="O5" s="161"/>
      <c r="P5" s="19"/>
      <c r="Q5" s="19"/>
      <c r="R5" s="14">
        <v>0</v>
      </c>
      <c r="S5" s="14">
        <f t="shared" ref="S5:S68" si="1">SUM(S4,R5)</f>
        <v>0</v>
      </c>
      <c r="T5" s="14"/>
      <c r="U5" s="15"/>
      <c r="V5" s="15"/>
      <c r="W5" s="23"/>
    </row>
    <row r="6" spans="1:25" ht="14" x14ac:dyDescent="0.3">
      <c r="A6" s="21">
        <v>43889.333333333336</v>
      </c>
      <c r="B6" s="14">
        <v>0</v>
      </c>
      <c r="C6" s="15">
        <f t="shared" ref="C6:C69" si="2">SUM(C5,B6)</f>
        <v>1</v>
      </c>
      <c r="D6" s="22"/>
      <c r="E6" s="22">
        <f t="shared" si="0"/>
        <v>0</v>
      </c>
      <c r="F6" s="18"/>
      <c r="G6" s="18"/>
      <c r="H6" s="18"/>
      <c r="I6" s="15"/>
      <c r="J6" s="15"/>
      <c r="K6" s="15"/>
      <c r="L6" s="15"/>
      <c r="M6" s="189"/>
      <c r="N6" s="161"/>
      <c r="O6" s="161"/>
      <c r="P6" s="19"/>
      <c r="Q6" s="19"/>
      <c r="R6" s="14">
        <v>0</v>
      </c>
      <c r="S6" s="14">
        <f t="shared" si="1"/>
        <v>0</v>
      </c>
      <c r="T6" s="14"/>
      <c r="U6" s="15"/>
      <c r="V6" s="15"/>
      <c r="W6" s="23"/>
    </row>
    <row r="7" spans="1:25" ht="14" x14ac:dyDescent="0.3">
      <c r="A7" s="21">
        <v>43890.333333333336</v>
      </c>
      <c r="B7" s="14">
        <v>2</v>
      </c>
      <c r="C7" s="15">
        <f t="shared" si="2"/>
        <v>3</v>
      </c>
      <c r="D7" s="22">
        <f t="shared" ref="D7:D67" si="3">AVERAGE(B4:B10)</f>
        <v>1</v>
      </c>
      <c r="E7" s="22">
        <f t="shared" si="0"/>
        <v>0.29411764705882354</v>
      </c>
      <c r="F7" s="18"/>
      <c r="G7" s="18"/>
      <c r="H7" s="18"/>
      <c r="I7" s="15"/>
      <c r="J7" s="15"/>
      <c r="K7" s="15"/>
      <c r="L7" s="15"/>
      <c r="M7" s="189"/>
      <c r="N7" s="161"/>
      <c r="O7" s="161"/>
      <c r="P7" s="19"/>
      <c r="Q7" s="19"/>
      <c r="R7" s="14">
        <v>0</v>
      </c>
      <c r="S7" s="14">
        <f t="shared" si="1"/>
        <v>0</v>
      </c>
      <c r="T7" s="14"/>
      <c r="U7" s="15"/>
      <c r="V7" s="15"/>
      <c r="W7" s="23"/>
    </row>
    <row r="8" spans="1:25" ht="14" x14ac:dyDescent="0.3">
      <c r="A8" s="21">
        <v>43891.333333333336</v>
      </c>
      <c r="B8" s="14">
        <v>1</v>
      </c>
      <c r="C8" s="15">
        <f t="shared" si="2"/>
        <v>4</v>
      </c>
      <c r="D8" s="22">
        <f t="shared" si="3"/>
        <v>1.2857142857142858</v>
      </c>
      <c r="E8" s="22">
        <f t="shared" si="0"/>
        <v>0.14705882352941177</v>
      </c>
      <c r="F8" s="18"/>
      <c r="G8" s="18"/>
      <c r="H8" s="18"/>
      <c r="I8" s="15"/>
      <c r="J8" s="15"/>
      <c r="K8" s="15"/>
      <c r="L8" s="15"/>
      <c r="M8" s="189"/>
      <c r="N8" s="161"/>
      <c r="O8" s="161"/>
      <c r="P8" s="19"/>
      <c r="Q8" s="19"/>
      <c r="R8" s="14">
        <v>0</v>
      </c>
      <c r="S8" s="14">
        <f t="shared" si="1"/>
        <v>0</v>
      </c>
      <c r="T8" s="14"/>
      <c r="U8" s="15"/>
      <c r="V8" s="15"/>
      <c r="W8" s="23"/>
    </row>
    <row r="9" spans="1:25" ht="14" x14ac:dyDescent="0.3">
      <c r="A9" s="21">
        <v>43892.333333333336</v>
      </c>
      <c r="B9" s="14">
        <v>3</v>
      </c>
      <c r="C9" s="15">
        <f t="shared" si="2"/>
        <v>7</v>
      </c>
      <c r="D9" s="22">
        <f t="shared" si="3"/>
        <v>1.4285714285714286</v>
      </c>
      <c r="E9" s="22">
        <f t="shared" si="0"/>
        <v>0.44117647058823528</v>
      </c>
      <c r="F9" s="18"/>
      <c r="G9" s="18"/>
      <c r="H9" s="18"/>
      <c r="I9" s="15"/>
      <c r="J9" s="15"/>
      <c r="K9" s="15"/>
      <c r="L9" s="15"/>
      <c r="M9" s="189"/>
      <c r="N9" s="161"/>
      <c r="O9" s="161"/>
      <c r="P9" s="19"/>
      <c r="Q9" s="19"/>
      <c r="R9" s="14">
        <v>0</v>
      </c>
      <c r="S9" s="14">
        <f t="shared" si="1"/>
        <v>0</v>
      </c>
      <c r="T9" s="14"/>
      <c r="U9" s="15"/>
      <c r="V9" s="15"/>
      <c r="W9" s="23"/>
      <c r="Y9" s="35"/>
    </row>
    <row r="10" spans="1:25"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9"/>
      <c r="N10" s="161"/>
      <c r="O10" s="161"/>
      <c r="P10" s="19"/>
      <c r="Q10" s="19"/>
      <c r="R10" s="14">
        <v>0</v>
      </c>
      <c r="S10" s="14">
        <f t="shared" si="1"/>
        <v>0</v>
      </c>
      <c r="T10" s="14"/>
      <c r="U10" s="15"/>
      <c r="V10" s="15"/>
      <c r="W10" s="23"/>
      <c r="Y10" s="35"/>
    </row>
    <row r="11" spans="1:25"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9"/>
      <c r="N11" s="161"/>
      <c r="O11" s="161"/>
      <c r="P11" s="19"/>
      <c r="Q11" s="19"/>
      <c r="R11" s="14">
        <v>0</v>
      </c>
      <c r="S11" s="14">
        <f t="shared" si="1"/>
        <v>0</v>
      </c>
      <c r="T11" s="14"/>
      <c r="U11" s="15"/>
      <c r="V11" s="15"/>
      <c r="W11" s="23"/>
      <c r="Y11" s="35"/>
    </row>
    <row r="12" spans="1:25"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9"/>
      <c r="N12" s="161"/>
      <c r="O12" s="161"/>
      <c r="P12" s="19"/>
      <c r="Q12" s="19"/>
      <c r="R12" s="14">
        <v>0</v>
      </c>
      <c r="S12" s="14">
        <f t="shared" si="1"/>
        <v>0</v>
      </c>
      <c r="T12" s="14"/>
      <c r="U12" s="15"/>
      <c r="V12" s="15"/>
      <c r="W12" s="23"/>
      <c r="Y12" s="35"/>
    </row>
    <row r="13" spans="1:25"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9"/>
      <c r="N13" s="161"/>
      <c r="O13" s="161"/>
      <c r="P13" s="19"/>
      <c r="Q13" s="19"/>
      <c r="R13" s="14">
        <v>0</v>
      </c>
      <c r="S13" s="14">
        <f t="shared" si="1"/>
        <v>0</v>
      </c>
      <c r="T13" s="14"/>
      <c r="U13" s="15"/>
      <c r="V13" s="15"/>
      <c r="W13" s="23"/>
      <c r="Y13" s="35"/>
    </row>
    <row r="14" spans="1:25"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9"/>
      <c r="N14" s="161"/>
      <c r="O14" s="161"/>
      <c r="P14" s="19"/>
      <c r="Q14" s="19"/>
      <c r="R14" s="14">
        <v>0</v>
      </c>
      <c r="S14" s="14">
        <f t="shared" si="1"/>
        <v>0</v>
      </c>
      <c r="T14" s="14"/>
      <c r="U14" s="15"/>
      <c r="V14" s="15"/>
      <c r="W14" s="23"/>
      <c r="Y14" s="35"/>
    </row>
    <row r="15" spans="1:25"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9"/>
      <c r="N15" s="161"/>
      <c r="O15" s="161"/>
      <c r="P15" s="19"/>
      <c r="Q15" s="19"/>
      <c r="R15" s="14">
        <v>0</v>
      </c>
      <c r="S15" s="14">
        <f t="shared" si="1"/>
        <v>0</v>
      </c>
      <c r="T15" s="14"/>
      <c r="U15" s="15"/>
      <c r="V15" s="15"/>
      <c r="W15" s="23"/>
      <c r="Y15" s="35"/>
    </row>
    <row r="16" spans="1:25"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9"/>
      <c r="N16" s="161"/>
      <c r="O16" s="161"/>
      <c r="P16" s="19"/>
      <c r="Q16" s="19"/>
      <c r="R16" s="14">
        <v>0</v>
      </c>
      <c r="S16" s="14">
        <f t="shared" si="1"/>
        <v>0</v>
      </c>
      <c r="T16" s="14"/>
      <c r="U16" s="15"/>
      <c r="V16" s="15"/>
      <c r="W16" s="23"/>
      <c r="Y16" s="35"/>
    </row>
    <row r="17" spans="1:25"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9"/>
      <c r="N17" s="161"/>
      <c r="O17" s="161"/>
      <c r="P17" s="19"/>
      <c r="Q17" s="19"/>
      <c r="R17" s="14">
        <v>0</v>
      </c>
      <c r="S17" s="14">
        <f t="shared" si="1"/>
        <v>0</v>
      </c>
      <c r="T17" s="14"/>
      <c r="U17" s="15"/>
      <c r="V17" s="15"/>
      <c r="W17" s="23"/>
      <c r="Y17" s="35"/>
    </row>
    <row r="18" spans="1:25"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9"/>
      <c r="N18" s="161"/>
      <c r="O18" s="161"/>
      <c r="P18" s="19"/>
      <c r="Q18" s="19"/>
      <c r="R18" s="14">
        <v>0</v>
      </c>
      <c r="S18" s="14">
        <f t="shared" si="1"/>
        <v>0</v>
      </c>
      <c r="T18" s="14"/>
      <c r="U18" s="15"/>
      <c r="V18" s="15"/>
      <c r="W18" s="23"/>
      <c r="Y18" s="35"/>
    </row>
    <row r="19" spans="1:25"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9"/>
      <c r="N19" s="161"/>
      <c r="O19" s="161"/>
      <c r="P19" s="19"/>
      <c r="Q19" s="19"/>
      <c r="R19" s="14">
        <v>0</v>
      </c>
      <c r="S19" s="14">
        <f t="shared" si="1"/>
        <v>0</v>
      </c>
      <c r="T19" s="14"/>
      <c r="U19" s="15"/>
      <c r="V19" s="15"/>
      <c r="W19" s="23"/>
      <c r="Y19" s="35"/>
    </row>
    <row r="20" spans="1:25"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9"/>
      <c r="N20" s="161"/>
      <c r="O20" s="161"/>
      <c r="P20" s="19"/>
      <c r="Q20" s="19"/>
      <c r="R20" s="14">
        <v>0</v>
      </c>
      <c r="S20" s="14">
        <f t="shared" si="1"/>
        <v>0</v>
      </c>
      <c r="T20" s="14"/>
      <c r="U20" s="15"/>
      <c r="V20" s="15"/>
      <c r="W20" s="23"/>
      <c r="Y20" s="35"/>
    </row>
    <row r="21" spans="1:25"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9"/>
      <c r="N21" s="161"/>
      <c r="O21" s="161"/>
      <c r="P21" s="19"/>
      <c r="Q21" s="19"/>
      <c r="R21" s="14">
        <v>0</v>
      </c>
      <c r="S21" s="14">
        <f t="shared" si="1"/>
        <v>0</v>
      </c>
      <c r="T21" s="14"/>
      <c r="U21" s="15"/>
      <c r="V21" s="15"/>
      <c r="W21" s="23"/>
      <c r="Y21" s="35"/>
    </row>
    <row r="22" spans="1:25"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9"/>
      <c r="N22" s="161"/>
      <c r="O22" s="161"/>
      <c r="P22" s="19"/>
      <c r="Q22" s="19"/>
      <c r="R22" s="14">
        <v>0</v>
      </c>
      <c r="S22" s="14">
        <f t="shared" si="1"/>
        <v>0</v>
      </c>
      <c r="T22" s="14"/>
      <c r="U22" s="15"/>
      <c r="V22" s="15"/>
      <c r="W22" s="23"/>
      <c r="Y22" s="35"/>
    </row>
    <row r="23" spans="1:25"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9"/>
      <c r="N23" s="161"/>
      <c r="O23" s="161"/>
      <c r="P23" s="19"/>
      <c r="Q23" s="19"/>
      <c r="R23" s="14">
        <v>0</v>
      </c>
      <c r="S23" s="14">
        <f t="shared" si="1"/>
        <v>0</v>
      </c>
      <c r="T23" s="14"/>
      <c r="U23" s="15"/>
      <c r="V23" s="15"/>
      <c r="W23" s="23"/>
      <c r="Y23" s="35"/>
    </row>
    <row r="24" spans="1:25"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9"/>
      <c r="N24" s="161"/>
      <c r="O24" s="161"/>
      <c r="P24" s="19"/>
      <c r="Q24" s="19"/>
      <c r="R24" s="14">
        <v>0</v>
      </c>
      <c r="S24" s="14">
        <f t="shared" si="1"/>
        <v>0</v>
      </c>
      <c r="T24" s="14"/>
      <c r="U24" s="15"/>
      <c r="V24" s="15"/>
      <c r="W24" s="23"/>
    </row>
    <row r="25" spans="1:25"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9"/>
      <c r="N25" s="161"/>
      <c r="O25" s="161"/>
      <c r="P25" s="19"/>
      <c r="Q25" s="19"/>
      <c r="R25" s="14">
        <v>0</v>
      </c>
      <c r="S25" s="14">
        <f t="shared" si="1"/>
        <v>0</v>
      </c>
      <c r="T25" s="14"/>
      <c r="U25" s="15"/>
      <c r="V25" s="15"/>
      <c r="W25" s="23"/>
    </row>
    <row r="26" spans="1:25"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9"/>
      <c r="N26" s="161"/>
      <c r="O26" s="161"/>
      <c r="P26" s="19"/>
      <c r="Q26" s="19"/>
      <c r="R26" s="14">
        <v>1</v>
      </c>
      <c r="S26" s="14">
        <f t="shared" si="1"/>
        <v>1</v>
      </c>
      <c r="T26" s="14"/>
      <c r="U26" s="15"/>
      <c r="V26" s="15"/>
      <c r="W26" s="23"/>
    </row>
    <row r="27" spans="1:25"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9"/>
      <c r="N27" s="161"/>
      <c r="O27" s="161"/>
      <c r="P27" s="19"/>
      <c r="Q27" s="19"/>
      <c r="R27" s="14">
        <v>0</v>
      </c>
      <c r="S27" s="14">
        <f t="shared" si="1"/>
        <v>1</v>
      </c>
      <c r="T27" s="14"/>
      <c r="U27" s="15"/>
      <c r="V27" s="15"/>
      <c r="W27" s="23"/>
    </row>
    <row r="28" spans="1:25"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9"/>
      <c r="N28" s="161"/>
      <c r="O28" s="161"/>
      <c r="P28" s="19"/>
      <c r="Q28" s="19"/>
      <c r="R28" s="14">
        <v>0</v>
      </c>
      <c r="S28" s="14">
        <f t="shared" si="1"/>
        <v>1</v>
      </c>
      <c r="T28" s="14"/>
      <c r="U28" s="15"/>
      <c r="V28" s="15"/>
      <c r="W28" s="23"/>
    </row>
    <row r="29" spans="1:25"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9"/>
      <c r="N29" s="161"/>
      <c r="O29" s="161"/>
      <c r="P29" s="19"/>
      <c r="Q29" s="19"/>
      <c r="R29" s="14">
        <v>0</v>
      </c>
      <c r="S29" s="14">
        <f t="shared" si="1"/>
        <v>1</v>
      </c>
      <c r="T29" s="14"/>
      <c r="U29" s="15"/>
      <c r="V29" s="15"/>
      <c r="W29" s="23"/>
    </row>
    <row r="30" spans="1:25"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62">
        <v>12</v>
      </c>
      <c r="N30" s="162"/>
      <c r="O30" s="162"/>
      <c r="P30" s="24"/>
      <c r="Q30" s="24"/>
      <c r="R30" s="14">
        <v>1</v>
      </c>
      <c r="S30" s="14">
        <f t="shared" si="1"/>
        <v>2</v>
      </c>
      <c r="T30" s="25"/>
      <c r="U30" s="26"/>
      <c r="V30" s="26"/>
      <c r="W30" s="23"/>
    </row>
    <row r="31" spans="1:25"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62">
        <v>13</v>
      </c>
      <c r="N31" s="162"/>
      <c r="O31" s="162"/>
      <c r="P31" s="24"/>
      <c r="Q31" s="24"/>
      <c r="R31" s="14">
        <v>0</v>
      </c>
      <c r="S31" s="14">
        <f t="shared" si="1"/>
        <v>2</v>
      </c>
      <c r="T31" s="25"/>
      <c r="U31" s="26"/>
      <c r="V31" s="26"/>
      <c r="W31" s="23"/>
    </row>
    <row r="32" spans="1:25"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62">
        <v>22</v>
      </c>
      <c r="N32" s="162">
        <v>31</v>
      </c>
      <c r="O32" s="162">
        <v>37</v>
      </c>
      <c r="P32" s="24"/>
      <c r="Q32" s="24">
        <f>P32+O32</f>
        <v>37</v>
      </c>
      <c r="R32" s="14">
        <v>0</v>
      </c>
      <c r="S32" s="14">
        <f t="shared" si="1"/>
        <v>2</v>
      </c>
      <c r="T32" s="25"/>
      <c r="U32" s="26"/>
      <c r="V32" s="26"/>
      <c r="W32" s="23"/>
    </row>
    <row r="33" spans="1:23"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62">
        <v>33</v>
      </c>
      <c r="N33" s="162">
        <v>32</v>
      </c>
      <c r="O33" s="162">
        <v>35</v>
      </c>
      <c r="P33" s="24"/>
      <c r="Q33" s="24">
        <f t="shared" ref="Q33:Q96" si="8">P33+O33</f>
        <v>35</v>
      </c>
      <c r="R33" s="14">
        <v>1</v>
      </c>
      <c r="S33" s="14">
        <f t="shared" si="1"/>
        <v>3</v>
      </c>
      <c r="T33" s="25"/>
      <c r="U33" s="26"/>
      <c r="V33" s="26"/>
      <c r="W33" s="23"/>
    </row>
    <row r="34" spans="1:23"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62"/>
      <c r="N34" s="162"/>
      <c r="O34" s="162"/>
      <c r="P34" s="24"/>
      <c r="Q34" s="24"/>
      <c r="R34" s="14">
        <v>2</v>
      </c>
      <c r="S34" s="14">
        <f t="shared" si="1"/>
        <v>5</v>
      </c>
      <c r="T34" s="25"/>
      <c r="U34" s="26"/>
      <c r="V34" s="26"/>
      <c r="W34" s="23"/>
    </row>
    <row r="35" spans="1:23"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62"/>
      <c r="N35" s="162"/>
      <c r="O35" s="162"/>
      <c r="P35" s="24"/>
      <c r="Q35" s="24"/>
      <c r="R35" s="14">
        <v>3</v>
      </c>
      <c r="S35" s="14">
        <f t="shared" si="1"/>
        <v>8</v>
      </c>
      <c r="T35" s="25"/>
      <c r="U35" s="26"/>
      <c r="V35" s="26"/>
      <c r="W35" s="23"/>
    </row>
    <row r="36" spans="1:23"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62"/>
      <c r="N36" s="162"/>
      <c r="O36" s="162"/>
      <c r="P36" s="24"/>
      <c r="Q36" s="24"/>
      <c r="R36" s="14">
        <v>1</v>
      </c>
      <c r="S36" s="14">
        <f t="shared" si="1"/>
        <v>9</v>
      </c>
      <c r="T36" s="25"/>
      <c r="U36" s="26"/>
      <c r="V36" s="26"/>
      <c r="W36" s="23"/>
    </row>
    <row r="37" spans="1:23"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62">
        <v>28</v>
      </c>
      <c r="N37" s="162">
        <v>38</v>
      </c>
      <c r="O37" s="162">
        <v>35</v>
      </c>
      <c r="P37" s="24"/>
      <c r="Q37" s="24">
        <f t="shared" si="8"/>
        <v>35</v>
      </c>
      <c r="R37" s="14">
        <v>2</v>
      </c>
      <c r="S37" s="14">
        <f t="shared" si="1"/>
        <v>11</v>
      </c>
      <c r="T37" s="25"/>
      <c r="U37" s="26"/>
      <c r="V37" s="26"/>
      <c r="W37" s="23"/>
    </row>
    <row r="38" spans="1:23"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62">
        <v>36</v>
      </c>
      <c r="N38" s="162">
        <v>36</v>
      </c>
      <c r="O38" s="162">
        <v>39</v>
      </c>
      <c r="P38" s="24"/>
      <c r="Q38" s="24">
        <f t="shared" si="8"/>
        <v>39</v>
      </c>
      <c r="R38" s="14">
        <v>0</v>
      </c>
      <c r="S38" s="14">
        <f t="shared" si="1"/>
        <v>11</v>
      </c>
      <c r="T38" s="25"/>
      <c r="U38" s="26"/>
      <c r="V38" s="26"/>
      <c r="W38" s="23"/>
    </row>
    <row r="39" spans="1:23"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62">
        <v>43</v>
      </c>
      <c r="N39" s="162">
        <v>19</v>
      </c>
      <c r="O39" s="162">
        <v>20</v>
      </c>
      <c r="P39" s="24"/>
      <c r="Q39" s="24">
        <f t="shared" si="8"/>
        <v>20</v>
      </c>
      <c r="R39" s="14">
        <v>0</v>
      </c>
      <c r="S39" s="14">
        <f t="shared" si="1"/>
        <v>11</v>
      </c>
      <c r="T39" s="25"/>
      <c r="U39" s="26"/>
      <c r="V39" s="26"/>
      <c r="W39" s="23"/>
    </row>
    <row r="40" spans="1:23"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62">
        <v>36</v>
      </c>
      <c r="N40" s="162">
        <v>39</v>
      </c>
      <c r="O40" s="162">
        <v>39</v>
      </c>
      <c r="P40" s="24"/>
      <c r="Q40" s="24">
        <f t="shared" si="8"/>
        <v>39</v>
      </c>
      <c r="R40" s="14">
        <v>3</v>
      </c>
      <c r="S40" s="14">
        <f t="shared" si="1"/>
        <v>14</v>
      </c>
      <c r="T40" s="25"/>
      <c r="U40" s="26"/>
      <c r="V40" s="26"/>
      <c r="W40" s="23"/>
    </row>
    <row r="41" spans="1:23"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62">
        <v>37</v>
      </c>
      <c r="N41" s="162">
        <v>38</v>
      </c>
      <c r="O41" s="162">
        <v>38</v>
      </c>
      <c r="P41" s="24"/>
      <c r="Q41" s="24">
        <f t="shared" si="8"/>
        <v>38</v>
      </c>
      <c r="R41" s="14">
        <v>1</v>
      </c>
      <c r="S41" s="14">
        <f t="shared" si="1"/>
        <v>15</v>
      </c>
      <c r="T41" s="25"/>
      <c r="U41" s="26"/>
      <c r="V41" s="26"/>
      <c r="W41" s="23"/>
    </row>
    <row r="42" spans="1:23"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62"/>
      <c r="N42" s="162"/>
      <c r="O42" s="162"/>
      <c r="P42" s="24"/>
      <c r="Q42" s="24"/>
      <c r="R42" s="14">
        <v>3</v>
      </c>
      <c r="S42" s="14">
        <f t="shared" si="1"/>
        <v>18</v>
      </c>
      <c r="T42" s="25"/>
      <c r="U42" s="26"/>
      <c r="V42" s="26"/>
      <c r="W42" s="23"/>
    </row>
    <row r="43" spans="1:23"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62"/>
      <c r="N43" s="162"/>
      <c r="O43" s="162"/>
      <c r="P43" s="24"/>
      <c r="Q43" s="24"/>
      <c r="R43" s="14">
        <v>1</v>
      </c>
      <c r="S43" s="14">
        <f t="shared" si="1"/>
        <v>19</v>
      </c>
      <c r="T43" s="25"/>
      <c r="U43" s="26"/>
      <c r="V43" s="26"/>
      <c r="W43" s="23"/>
    </row>
    <row r="44" spans="1:23"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62"/>
      <c r="N44" s="162"/>
      <c r="O44" s="162"/>
      <c r="P44" s="24"/>
      <c r="Q44" s="24"/>
      <c r="R44" s="14">
        <v>0</v>
      </c>
      <c r="S44" s="14">
        <f t="shared" si="1"/>
        <v>19</v>
      </c>
      <c r="T44" s="25"/>
      <c r="U44" s="26"/>
      <c r="V44" s="26"/>
      <c r="W44" s="23"/>
    </row>
    <row r="45" spans="1:23"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62">
        <v>45</v>
      </c>
      <c r="N45" s="162">
        <v>39</v>
      </c>
      <c r="O45" s="162">
        <v>38</v>
      </c>
      <c r="P45" s="24">
        <v>22</v>
      </c>
      <c r="Q45" s="24">
        <f t="shared" si="8"/>
        <v>60</v>
      </c>
      <c r="R45" s="14">
        <v>0</v>
      </c>
      <c r="S45" s="14">
        <f t="shared" si="1"/>
        <v>19</v>
      </c>
      <c r="T45" s="25"/>
      <c r="U45" s="26"/>
      <c r="V45" s="26"/>
      <c r="W45" s="23"/>
    </row>
    <row r="46" spans="1:23"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62">
        <v>47</v>
      </c>
      <c r="N46" s="162">
        <v>27</v>
      </c>
      <c r="O46" s="162">
        <v>27</v>
      </c>
      <c r="P46" s="24">
        <v>14</v>
      </c>
      <c r="Q46" s="24">
        <f t="shared" si="8"/>
        <v>41</v>
      </c>
      <c r="R46" s="14">
        <v>3</v>
      </c>
      <c r="S46" s="14">
        <f t="shared" si="1"/>
        <v>22</v>
      </c>
      <c r="T46" s="25"/>
      <c r="U46" s="26"/>
      <c r="V46" s="26"/>
      <c r="W46" s="23"/>
    </row>
    <row r="47" spans="1:23"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62">
        <v>38</v>
      </c>
      <c r="N47" s="162">
        <v>32</v>
      </c>
      <c r="O47" s="162">
        <v>35</v>
      </c>
      <c r="P47" s="24">
        <v>13</v>
      </c>
      <c r="Q47" s="24">
        <f t="shared" si="8"/>
        <v>48</v>
      </c>
      <c r="R47" s="14">
        <v>0</v>
      </c>
      <c r="S47" s="14">
        <f t="shared" si="1"/>
        <v>22</v>
      </c>
      <c r="T47" s="25"/>
      <c r="U47" s="26"/>
      <c r="V47" s="26"/>
      <c r="W47" s="23"/>
    </row>
    <row r="48" spans="1:23"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62">
        <v>35</v>
      </c>
      <c r="N48" s="162"/>
      <c r="O48" s="162"/>
      <c r="P48" s="24"/>
      <c r="Q48" s="24"/>
      <c r="R48" s="14">
        <v>4</v>
      </c>
      <c r="S48" s="14">
        <f t="shared" si="1"/>
        <v>26</v>
      </c>
      <c r="T48" s="25"/>
      <c r="U48" s="26"/>
      <c r="V48" s="26"/>
      <c r="W48" s="23"/>
    </row>
    <row r="49" spans="1:23"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62"/>
      <c r="N49" s="162">
        <v>39</v>
      </c>
      <c r="O49" s="162">
        <v>39</v>
      </c>
      <c r="P49" s="24">
        <v>11</v>
      </c>
      <c r="Q49" s="24">
        <f t="shared" si="8"/>
        <v>50</v>
      </c>
      <c r="R49" s="14">
        <v>1</v>
      </c>
      <c r="S49" s="14">
        <f t="shared" si="1"/>
        <v>27</v>
      </c>
      <c r="T49" s="25"/>
      <c r="U49" s="26"/>
      <c r="V49" s="26"/>
      <c r="W49" s="23"/>
    </row>
    <row r="50" spans="1:23"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62"/>
      <c r="N50" s="162"/>
      <c r="O50" s="162"/>
      <c r="P50" s="24"/>
      <c r="Q50" s="24"/>
      <c r="R50" s="14">
        <v>0</v>
      </c>
      <c r="S50" s="14">
        <f t="shared" si="1"/>
        <v>27</v>
      </c>
      <c r="T50" s="25"/>
      <c r="U50" s="26"/>
      <c r="V50" s="26"/>
      <c r="W50" s="23"/>
    </row>
    <row r="51" spans="1:23"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62"/>
      <c r="N51" s="162"/>
      <c r="O51" s="162"/>
      <c r="P51" s="24"/>
      <c r="Q51" s="24"/>
      <c r="R51" s="14">
        <v>0</v>
      </c>
      <c r="S51" s="14">
        <f t="shared" si="1"/>
        <v>27</v>
      </c>
      <c r="T51" s="25"/>
      <c r="U51" s="26"/>
      <c r="V51" s="26"/>
      <c r="W51" s="23"/>
    </row>
    <row r="52" spans="1:23"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62">
        <v>37</v>
      </c>
      <c r="N52" s="162">
        <v>36</v>
      </c>
      <c r="O52" s="162">
        <v>37</v>
      </c>
      <c r="P52" s="24">
        <v>9</v>
      </c>
      <c r="Q52" s="24">
        <f t="shared" si="8"/>
        <v>46</v>
      </c>
      <c r="R52" s="14">
        <v>2</v>
      </c>
      <c r="S52" s="14">
        <f t="shared" si="1"/>
        <v>29</v>
      </c>
      <c r="T52" s="25"/>
      <c r="U52" s="26"/>
      <c r="V52" s="26"/>
      <c r="W52" s="23"/>
    </row>
    <row r="53" spans="1:23" ht="14" x14ac:dyDescent="0.3">
      <c r="A53" s="21">
        <v>43936.333333333336</v>
      </c>
      <c r="B53" s="14">
        <v>15</v>
      </c>
      <c r="C53" s="15">
        <f t="shared" si="2"/>
        <v>945</v>
      </c>
      <c r="D53" s="22">
        <f t="shared" si="3"/>
        <v>15.285714285714286</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62">
        <v>42</v>
      </c>
      <c r="N53" s="162">
        <v>35</v>
      </c>
      <c r="O53" s="162">
        <v>34</v>
      </c>
      <c r="P53" s="24">
        <v>22</v>
      </c>
      <c r="Q53" s="24">
        <f t="shared" si="8"/>
        <v>56</v>
      </c>
      <c r="R53" s="14">
        <v>0</v>
      </c>
      <c r="S53" s="14">
        <f t="shared" si="1"/>
        <v>29</v>
      </c>
      <c r="T53" s="25"/>
      <c r="U53" s="26"/>
      <c r="V53" s="26"/>
      <c r="W53" s="23"/>
    </row>
    <row r="54" spans="1:23" ht="14" x14ac:dyDescent="0.3">
      <c r="A54" s="21">
        <v>43937.333333333336</v>
      </c>
      <c r="B54" s="14">
        <v>17</v>
      </c>
      <c r="C54" s="15">
        <f t="shared" si="2"/>
        <v>962</v>
      </c>
      <c r="D54" s="22">
        <f t="shared" si="3"/>
        <v>15.285714285714286</v>
      </c>
      <c r="E54" s="22">
        <f t="shared" si="0"/>
        <v>2.5</v>
      </c>
      <c r="F54" s="22">
        <f t="shared" si="4"/>
        <v>2.2899159663865545</v>
      </c>
      <c r="G54" s="22">
        <f t="shared" si="5"/>
        <v>16.02941176470588</v>
      </c>
      <c r="H54" s="22">
        <f t="shared" si="6"/>
        <v>48.676470588235297</v>
      </c>
      <c r="I54" s="24">
        <v>38</v>
      </c>
      <c r="J54" s="24">
        <v>20</v>
      </c>
      <c r="K54" s="24">
        <v>3</v>
      </c>
      <c r="L54" s="24">
        <f>SUM(J54:K54)</f>
        <v>23</v>
      </c>
      <c r="M54" s="162">
        <v>44</v>
      </c>
      <c r="N54" s="162">
        <v>35</v>
      </c>
      <c r="O54" s="162">
        <v>33</v>
      </c>
      <c r="P54" s="24">
        <v>23</v>
      </c>
      <c r="Q54" s="24">
        <f t="shared" si="8"/>
        <v>56</v>
      </c>
      <c r="R54" s="14">
        <v>1</v>
      </c>
      <c r="S54" s="14">
        <f t="shared" si="1"/>
        <v>30</v>
      </c>
      <c r="T54" s="25"/>
      <c r="U54" s="26"/>
      <c r="V54" s="26"/>
      <c r="W54" s="23"/>
    </row>
    <row r="55" spans="1:23" ht="14" x14ac:dyDescent="0.3">
      <c r="A55" s="21">
        <v>43938.333333333336</v>
      </c>
      <c r="B55" s="14">
        <v>26</v>
      </c>
      <c r="C55" s="15">
        <f t="shared" si="2"/>
        <v>988</v>
      </c>
      <c r="D55" s="22">
        <f t="shared" si="3"/>
        <v>14.571428571428571</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62">
        <v>39</v>
      </c>
      <c r="N55" s="162">
        <v>39</v>
      </c>
      <c r="O55" s="162">
        <v>34</v>
      </c>
      <c r="P55" s="24">
        <v>23</v>
      </c>
      <c r="Q55" s="24">
        <f t="shared" si="8"/>
        <v>57</v>
      </c>
      <c r="R55" s="14">
        <v>0</v>
      </c>
      <c r="S55" s="14">
        <f t="shared" si="1"/>
        <v>30</v>
      </c>
      <c r="T55" s="25"/>
      <c r="U55" s="26"/>
      <c r="V55" s="26"/>
      <c r="W55" s="23"/>
    </row>
    <row r="56" spans="1:23" ht="14" x14ac:dyDescent="0.3">
      <c r="A56" s="21">
        <v>43939.333333333336</v>
      </c>
      <c r="B56" s="184">
        <v>20</v>
      </c>
      <c r="C56" s="15">
        <f t="shared" si="2"/>
        <v>1008</v>
      </c>
      <c r="D56" s="22">
        <f t="shared" si="3"/>
        <v>13.857142857142858</v>
      </c>
      <c r="E56" s="22">
        <f t="shared" si="0"/>
        <v>2.9411764705882355</v>
      </c>
      <c r="F56" s="22">
        <f t="shared" si="4"/>
        <v>2.247899159663866</v>
      </c>
      <c r="G56" s="22">
        <f t="shared" si="5"/>
        <v>15.735294117647062</v>
      </c>
      <c r="H56" s="22">
        <f t="shared" si="6"/>
        <v>45</v>
      </c>
      <c r="I56" s="24"/>
      <c r="J56" s="24"/>
      <c r="K56" s="24"/>
      <c r="L56" s="24"/>
      <c r="M56" s="162"/>
      <c r="N56" s="162"/>
      <c r="O56" s="162"/>
      <c r="P56" s="24"/>
      <c r="Q56" s="24"/>
      <c r="R56" s="14">
        <v>0</v>
      </c>
      <c r="S56" s="14">
        <f t="shared" si="1"/>
        <v>30</v>
      </c>
      <c r="T56" s="25"/>
      <c r="U56" s="26"/>
      <c r="V56" s="26"/>
      <c r="W56" s="23"/>
    </row>
    <row r="57" spans="1:23" ht="14" x14ac:dyDescent="0.3">
      <c r="A57" s="21">
        <v>43940.333333333336</v>
      </c>
      <c r="B57" s="14">
        <v>8</v>
      </c>
      <c r="C57" s="15">
        <f t="shared" si="2"/>
        <v>1016</v>
      </c>
      <c r="D57" s="22">
        <f t="shared" si="3"/>
        <v>13.285714285714286</v>
      </c>
      <c r="E57" s="22">
        <f t="shared" si="0"/>
        <v>1.1764705882352942</v>
      </c>
      <c r="F57" s="22">
        <f t="shared" si="4"/>
        <v>2.2478991596638656</v>
      </c>
      <c r="G57" s="22">
        <f t="shared" si="5"/>
        <v>15.73529411764706</v>
      </c>
      <c r="H57" s="22">
        <f t="shared" si="6"/>
        <v>41.176470588235297</v>
      </c>
      <c r="I57" s="24"/>
      <c r="J57" s="24"/>
      <c r="K57" s="24"/>
      <c r="L57" s="24"/>
      <c r="M57" s="162"/>
      <c r="N57" s="162"/>
      <c r="O57" s="162"/>
      <c r="P57" s="24"/>
      <c r="Q57" s="24"/>
      <c r="R57" s="14">
        <v>1</v>
      </c>
      <c r="S57" s="14">
        <f t="shared" si="1"/>
        <v>31</v>
      </c>
      <c r="T57" s="25"/>
      <c r="U57" s="26"/>
      <c r="V57" s="26"/>
      <c r="W57" s="23"/>
    </row>
    <row r="58" spans="1:23" ht="14" x14ac:dyDescent="0.3">
      <c r="A58" s="21">
        <v>43941.333333333336</v>
      </c>
      <c r="B58" s="14">
        <v>2</v>
      </c>
      <c r="C58" s="15">
        <f t="shared" si="2"/>
        <v>1018</v>
      </c>
      <c r="D58" s="22">
        <f t="shared" si="3"/>
        <v>13</v>
      </c>
      <c r="E58" s="22">
        <f t="shared" si="0"/>
        <v>0.29411764705882354</v>
      </c>
      <c r="F58" s="22">
        <f t="shared" si="4"/>
        <v>2.1428571428571432</v>
      </c>
      <c r="G58" s="22">
        <f t="shared" si="5"/>
        <v>15.000000000000002</v>
      </c>
      <c r="H58" s="22">
        <f t="shared" si="6"/>
        <v>37.500000000000007</v>
      </c>
      <c r="I58" s="24">
        <v>27</v>
      </c>
      <c r="J58" s="24">
        <v>16</v>
      </c>
      <c r="K58" s="24">
        <v>2</v>
      </c>
      <c r="L58" s="24">
        <f>SUM(J58:K58)</f>
        <v>18</v>
      </c>
      <c r="M58" s="162">
        <v>33</v>
      </c>
      <c r="N58" s="162">
        <v>38</v>
      </c>
      <c r="O58" s="162">
        <v>33</v>
      </c>
      <c r="P58" s="24">
        <v>23</v>
      </c>
      <c r="Q58" s="24">
        <f t="shared" si="8"/>
        <v>56</v>
      </c>
      <c r="R58" s="14">
        <v>1</v>
      </c>
      <c r="S58" s="14">
        <f t="shared" si="1"/>
        <v>32</v>
      </c>
      <c r="T58" s="25"/>
      <c r="U58" s="26"/>
      <c r="V58" s="26"/>
      <c r="W58" s="23"/>
    </row>
    <row r="59" spans="1:23" ht="14" x14ac:dyDescent="0.3">
      <c r="A59" s="21">
        <v>43942.333333333336</v>
      </c>
      <c r="B59" s="14">
        <v>9</v>
      </c>
      <c r="C59" s="15">
        <f t="shared" si="2"/>
        <v>1027</v>
      </c>
      <c r="D59" s="22">
        <f t="shared" si="3"/>
        <v>11.714285714285714</v>
      </c>
      <c r="E59" s="22">
        <f t="shared" si="0"/>
        <v>1.3235294117647058</v>
      </c>
      <c r="F59" s="22">
        <f t="shared" si="4"/>
        <v>2.0378151260504205</v>
      </c>
      <c r="G59" s="22">
        <f t="shared" si="5"/>
        <v>14.264705882352942</v>
      </c>
      <c r="H59" s="22">
        <f t="shared" si="6"/>
        <v>34.411764705882355</v>
      </c>
      <c r="I59" s="24">
        <v>23</v>
      </c>
      <c r="J59" s="24">
        <v>18</v>
      </c>
      <c r="K59" s="24">
        <v>2</v>
      </c>
      <c r="L59" s="24">
        <f>SUM(J59:K59)</f>
        <v>20</v>
      </c>
      <c r="M59" s="162">
        <v>38</v>
      </c>
      <c r="N59" s="162">
        <v>32</v>
      </c>
      <c r="O59" s="162">
        <v>31</v>
      </c>
      <c r="P59" s="24">
        <v>22</v>
      </c>
      <c r="Q59" s="24">
        <f t="shared" si="8"/>
        <v>53</v>
      </c>
      <c r="R59" s="14">
        <v>2</v>
      </c>
      <c r="S59" s="14">
        <f t="shared" si="1"/>
        <v>34</v>
      </c>
      <c r="T59" s="25"/>
      <c r="U59" s="26"/>
      <c r="V59" s="26"/>
      <c r="W59" s="23"/>
    </row>
    <row r="60" spans="1:23" ht="14" x14ac:dyDescent="0.3">
      <c r="A60" s="21">
        <v>43943.333333333336</v>
      </c>
      <c r="B60" s="14">
        <v>11</v>
      </c>
      <c r="C60" s="15">
        <f t="shared" si="2"/>
        <v>1038</v>
      </c>
      <c r="D60" s="22">
        <f t="shared" si="3"/>
        <v>10</v>
      </c>
      <c r="E60" s="22">
        <f t="shared" si="0"/>
        <v>1.6176470588235294</v>
      </c>
      <c r="F60" s="22">
        <f t="shared" si="4"/>
        <v>1.9537815126050422</v>
      </c>
      <c r="G60" s="22">
        <f t="shared" si="5"/>
        <v>13.676470588235295</v>
      </c>
      <c r="H60" s="22">
        <f t="shared" si="6"/>
        <v>30.294117647058822</v>
      </c>
      <c r="I60" s="24">
        <v>19</v>
      </c>
      <c r="J60" s="24">
        <v>15</v>
      </c>
      <c r="K60" s="24">
        <v>3</v>
      </c>
      <c r="L60" s="24">
        <f>SUM(J60:K60)</f>
        <v>18</v>
      </c>
      <c r="M60" s="162">
        <v>35</v>
      </c>
      <c r="N60" s="162">
        <v>35</v>
      </c>
      <c r="O60" s="162">
        <v>30</v>
      </c>
      <c r="P60" s="24">
        <v>21</v>
      </c>
      <c r="Q60" s="24">
        <f t="shared" si="8"/>
        <v>51</v>
      </c>
      <c r="R60" s="14">
        <v>1</v>
      </c>
      <c r="S60" s="14">
        <f t="shared" si="1"/>
        <v>35</v>
      </c>
      <c r="T60" s="25"/>
      <c r="U60" s="26"/>
      <c r="V60" s="26"/>
      <c r="W60" s="23"/>
    </row>
    <row r="61" spans="1:23" ht="14" x14ac:dyDescent="0.3">
      <c r="A61" s="21">
        <v>43944.333333333336</v>
      </c>
      <c r="B61" s="14">
        <v>15</v>
      </c>
      <c r="C61" s="15">
        <f t="shared" si="2"/>
        <v>1053</v>
      </c>
      <c r="D61" s="22">
        <f t="shared" si="3"/>
        <v>10.285714285714286</v>
      </c>
      <c r="E61" s="22">
        <f t="shared" si="0"/>
        <v>2.2058823529411766</v>
      </c>
      <c r="F61" s="22">
        <f t="shared" si="4"/>
        <v>1.911764705882353</v>
      </c>
      <c r="G61" s="22">
        <f t="shared" si="5"/>
        <v>13.382352941176471</v>
      </c>
      <c r="H61" s="22">
        <f t="shared" si="6"/>
        <v>29.411764705882351</v>
      </c>
      <c r="I61" s="24">
        <v>20</v>
      </c>
      <c r="J61" s="24">
        <v>14</v>
      </c>
      <c r="K61" s="24">
        <v>1</v>
      </c>
      <c r="L61" s="24">
        <f>SUM(J61:K61)</f>
        <v>15</v>
      </c>
      <c r="M61" s="162">
        <v>35</v>
      </c>
      <c r="N61" s="162">
        <v>38</v>
      </c>
      <c r="O61" s="162">
        <v>33</v>
      </c>
      <c r="P61" s="24">
        <v>24</v>
      </c>
      <c r="Q61" s="24">
        <f t="shared" si="8"/>
        <v>57</v>
      </c>
      <c r="R61" s="14">
        <v>1</v>
      </c>
      <c r="S61" s="14">
        <f t="shared" si="1"/>
        <v>36</v>
      </c>
      <c r="T61" s="25"/>
      <c r="U61" s="26"/>
      <c r="V61" s="26"/>
      <c r="W61" s="23"/>
    </row>
    <row r="62" spans="1:23" ht="14" x14ac:dyDescent="0.3">
      <c r="A62" s="21">
        <v>43945.333333333336</v>
      </c>
      <c r="B62" s="14">
        <v>17</v>
      </c>
      <c r="C62" s="15">
        <f t="shared" si="2"/>
        <v>1070</v>
      </c>
      <c r="D62" s="22">
        <f t="shared" si="3"/>
        <v>10.714285714285714</v>
      </c>
      <c r="E62" s="22">
        <f t="shared" si="0"/>
        <v>2.5</v>
      </c>
      <c r="F62" s="22">
        <f t="shared" si="4"/>
        <v>1.722689075630252</v>
      </c>
      <c r="G62" s="22">
        <f t="shared" si="5"/>
        <v>12.058823529411764</v>
      </c>
      <c r="H62" s="22">
        <f t="shared" si="6"/>
        <v>27.941176470588236</v>
      </c>
      <c r="I62" s="24">
        <v>25</v>
      </c>
      <c r="J62" s="24">
        <v>14</v>
      </c>
      <c r="K62" s="24">
        <v>1</v>
      </c>
      <c r="L62" s="24">
        <f>SUM(J62:K62)</f>
        <v>15</v>
      </c>
      <c r="M62" s="162">
        <v>35</v>
      </c>
      <c r="N62" s="162">
        <v>22</v>
      </c>
      <c r="O62" s="162">
        <v>18</v>
      </c>
      <c r="P62" s="24">
        <v>27</v>
      </c>
      <c r="Q62" s="24">
        <f t="shared" si="8"/>
        <v>45</v>
      </c>
      <c r="R62" s="14">
        <v>0</v>
      </c>
      <c r="S62" s="14">
        <f t="shared" si="1"/>
        <v>36</v>
      </c>
      <c r="T62" s="25"/>
      <c r="U62" s="26"/>
      <c r="V62" s="26"/>
      <c r="W62" s="23"/>
    </row>
    <row r="63" spans="1:23" ht="14" x14ac:dyDescent="0.3">
      <c r="A63" s="21">
        <v>43946.333333333336</v>
      </c>
      <c r="B63" s="14">
        <v>8</v>
      </c>
      <c r="C63" s="15">
        <f t="shared" si="2"/>
        <v>1078</v>
      </c>
      <c r="D63" s="22">
        <f t="shared" si="3"/>
        <v>10.285714285714286</v>
      </c>
      <c r="E63" s="22">
        <f t="shared" si="0"/>
        <v>1.1764705882352942</v>
      </c>
      <c r="F63" s="22">
        <f t="shared" si="4"/>
        <v>1.4705882352941175</v>
      </c>
      <c r="G63" s="22">
        <f t="shared" si="5"/>
        <v>10.294117647058822</v>
      </c>
      <c r="H63" s="22">
        <f t="shared" si="6"/>
        <v>26.029411764705884</v>
      </c>
      <c r="I63" s="24"/>
      <c r="J63" s="24"/>
      <c r="K63" s="24"/>
      <c r="L63" s="24"/>
      <c r="M63" s="162"/>
      <c r="N63" s="162"/>
      <c r="O63" s="162"/>
      <c r="P63" s="24"/>
      <c r="Q63" s="24"/>
      <c r="R63" s="14">
        <v>1</v>
      </c>
      <c r="S63" s="14">
        <f t="shared" si="1"/>
        <v>37</v>
      </c>
      <c r="T63" s="25"/>
      <c r="U63" s="26"/>
      <c r="V63" s="26"/>
      <c r="W63" s="23"/>
    </row>
    <row r="64" spans="1:23" ht="14" x14ac:dyDescent="0.3">
      <c r="A64" s="21">
        <v>43947.333333333336</v>
      </c>
      <c r="B64" s="14">
        <v>10</v>
      </c>
      <c r="C64" s="15">
        <f t="shared" si="2"/>
        <v>1088</v>
      </c>
      <c r="D64" s="22">
        <f t="shared" si="3"/>
        <v>9.7142857142857135</v>
      </c>
      <c r="E64" s="22">
        <f t="shared" si="0"/>
        <v>1.4705882352941178</v>
      </c>
      <c r="F64" s="22">
        <f t="shared" si="4"/>
        <v>1.5126050420168067</v>
      </c>
      <c r="G64" s="22">
        <f t="shared" si="5"/>
        <v>10.588235294117647</v>
      </c>
      <c r="H64" s="22">
        <f t="shared" si="6"/>
        <v>26.32352941176471</v>
      </c>
      <c r="I64" s="24"/>
      <c r="J64" s="24"/>
      <c r="K64" s="24"/>
      <c r="L64" s="24"/>
      <c r="M64" s="162"/>
      <c r="N64" s="162"/>
      <c r="O64" s="162"/>
      <c r="P64" s="24"/>
      <c r="Q64" s="24"/>
      <c r="R64" s="14">
        <v>0</v>
      </c>
      <c r="S64" s="14">
        <f t="shared" si="1"/>
        <v>37</v>
      </c>
      <c r="T64" s="25"/>
      <c r="U64" s="26"/>
      <c r="V64" s="26"/>
      <c r="W64" s="23"/>
    </row>
    <row r="65" spans="1:23" ht="14" x14ac:dyDescent="0.3">
      <c r="A65" s="21">
        <v>43948.333333333336</v>
      </c>
      <c r="B65" s="14">
        <v>5</v>
      </c>
      <c r="C65" s="15">
        <f t="shared" si="2"/>
        <v>1093</v>
      </c>
      <c r="D65" s="22">
        <f t="shared" si="3"/>
        <v>8.4285714285714288</v>
      </c>
      <c r="E65" s="22">
        <f t="shared" si="0"/>
        <v>0.73529411764705888</v>
      </c>
      <c r="F65" s="22">
        <f t="shared" si="4"/>
        <v>1.5756302521008405</v>
      </c>
      <c r="G65" s="22">
        <f t="shared" si="5"/>
        <v>11.029411764705884</v>
      </c>
      <c r="H65" s="22">
        <f t="shared" si="6"/>
        <v>26.029411764705884</v>
      </c>
      <c r="I65" s="24">
        <v>27</v>
      </c>
      <c r="J65" s="24">
        <v>15</v>
      </c>
      <c r="K65" s="24">
        <v>0</v>
      </c>
      <c r="L65" s="24">
        <f>SUM(J65:K65)</f>
        <v>15</v>
      </c>
      <c r="M65" s="162">
        <v>39</v>
      </c>
      <c r="N65" s="162">
        <v>20</v>
      </c>
      <c r="O65" s="162">
        <v>13</v>
      </c>
      <c r="P65" s="24">
        <v>26</v>
      </c>
      <c r="Q65" s="24">
        <f t="shared" si="8"/>
        <v>39</v>
      </c>
      <c r="R65" s="14">
        <v>1</v>
      </c>
      <c r="S65" s="14">
        <f t="shared" si="1"/>
        <v>38</v>
      </c>
      <c r="T65" s="25"/>
      <c r="U65" s="26"/>
      <c r="V65" s="26"/>
      <c r="W65" s="23"/>
    </row>
    <row r="66" spans="1:23" ht="14" x14ac:dyDescent="0.3">
      <c r="A66" s="21">
        <v>43949.333333333336</v>
      </c>
      <c r="B66" s="14">
        <v>6</v>
      </c>
      <c r="C66" s="15">
        <f t="shared" si="2"/>
        <v>1099</v>
      </c>
      <c r="D66" s="22">
        <f t="shared" si="3"/>
        <v>7.7142857142857144</v>
      </c>
      <c r="E66" s="22">
        <f t="shared" si="0"/>
        <v>0.88235294117647056</v>
      </c>
      <c r="F66" s="22">
        <f t="shared" si="4"/>
        <v>1.5126050420168069</v>
      </c>
      <c r="G66" s="22">
        <f t="shared" si="5"/>
        <v>10.588235294117649</v>
      </c>
      <c r="H66" s="22">
        <f t="shared" si="6"/>
        <v>24.852941176470587</v>
      </c>
      <c r="I66" s="24">
        <v>27</v>
      </c>
      <c r="J66" s="24">
        <v>12</v>
      </c>
      <c r="K66" s="24">
        <v>2</v>
      </c>
      <c r="L66" s="24">
        <f>SUM(J66:K66)</f>
        <v>14</v>
      </c>
      <c r="M66" s="162">
        <v>32</v>
      </c>
      <c r="N66" s="162">
        <v>26</v>
      </c>
      <c r="O66" s="162">
        <v>22</v>
      </c>
      <c r="P66" s="24">
        <v>25</v>
      </c>
      <c r="Q66" s="24">
        <f t="shared" si="8"/>
        <v>47</v>
      </c>
      <c r="R66" s="14">
        <v>0</v>
      </c>
      <c r="S66" s="14">
        <f t="shared" si="1"/>
        <v>38</v>
      </c>
      <c r="T66" s="25"/>
      <c r="U66" s="26"/>
      <c r="V66" s="26"/>
      <c r="W66" s="23"/>
    </row>
    <row r="67" spans="1:23" ht="14" x14ac:dyDescent="0.3">
      <c r="A67" s="21">
        <v>43950.333333333336</v>
      </c>
      <c r="B67" s="14">
        <v>7</v>
      </c>
      <c r="C67" s="15">
        <f t="shared" si="2"/>
        <v>1106</v>
      </c>
      <c r="D67" s="22">
        <f t="shared" si="3"/>
        <v>7.2857142857142856</v>
      </c>
      <c r="E67" s="22">
        <f t="shared" si="0"/>
        <v>1.0294117647058825</v>
      </c>
      <c r="F67" s="22">
        <f t="shared" si="4"/>
        <v>1.4285714285714288</v>
      </c>
      <c r="G67" s="22">
        <f t="shared" si="5"/>
        <v>10.000000000000002</v>
      </c>
      <c r="H67" s="22">
        <f t="shared" si="6"/>
        <v>23.676470588235297</v>
      </c>
      <c r="I67" s="24">
        <v>26</v>
      </c>
      <c r="J67" s="24">
        <v>10</v>
      </c>
      <c r="K67" s="24">
        <v>2</v>
      </c>
      <c r="L67" s="24">
        <f>SUM(J67:K67)</f>
        <v>12</v>
      </c>
      <c r="M67" s="162">
        <v>36</v>
      </c>
      <c r="N67" s="162">
        <v>21</v>
      </c>
      <c r="O67" s="162">
        <v>18</v>
      </c>
      <c r="P67" s="24">
        <v>22</v>
      </c>
      <c r="Q67" s="24">
        <f t="shared" si="8"/>
        <v>40</v>
      </c>
      <c r="R67" s="14">
        <v>2</v>
      </c>
      <c r="S67" s="14">
        <f t="shared" si="1"/>
        <v>40</v>
      </c>
      <c r="T67" s="25"/>
      <c r="U67" s="26"/>
      <c r="V67" s="26"/>
      <c r="W67" s="23"/>
    </row>
    <row r="68" spans="1:23" ht="14" x14ac:dyDescent="0.3">
      <c r="A68" s="21">
        <v>43951.333333333336</v>
      </c>
      <c r="B68" s="14">
        <v>6</v>
      </c>
      <c r="C68" s="15">
        <f t="shared" si="2"/>
        <v>1112</v>
      </c>
      <c r="D68" s="22">
        <f t="shared" ref="D68:D71" si="9">AVERAGE(B65:B71)</f>
        <v>6.4285714285714288</v>
      </c>
      <c r="E68" s="22">
        <f t="shared" ref="E68" si="10">B68/6.8</f>
        <v>0.88235294117647056</v>
      </c>
      <c r="F68" s="22">
        <f t="shared" si="4"/>
        <v>1.239495798319328</v>
      </c>
      <c r="G68" s="22">
        <f t="shared" si="5"/>
        <v>8.6764705882352953</v>
      </c>
      <c r="H68" s="22">
        <f t="shared" si="6"/>
        <v>22.058823529411768</v>
      </c>
      <c r="I68" s="24">
        <v>23</v>
      </c>
      <c r="J68" s="24">
        <v>9</v>
      </c>
      <c r="K68" s="24">
        <v>1</v>
      </c>
      <c r="L68" s="24">
        <f>SUM(J68:K68)</f>
        <v>10</v>
      </c>
      <c r="M68" s="162">
        <v>36</v>
      </c>
      <c r="N68" s="162">
        <v>20</v>
      </c>
      <c r="O68" s="162">
        <v>16</v>
      </c>
      <c r="P68" s="24">
        <v>21</v>
      </c>
      <c r="Q68" s="24">
        <f t="shared" si="8"/>
        <v>37</v>
      </c>
      <c r="R68" s="14">
        <v>0</v>
      </c>
      <c r="S68" s="14">
        <f t="shared" si="1"/>
        <v>40</v>
      </c>
      <c r="T68" s="25"/>
      <c r="U68" s="26"/>
      <c r="V68" s="26"/>
      <c r="W68" s="23"/>
    </row>
    <row r="69" spans="1:23" ht="14" x14ac:dyDescent="0.3">
      <c r="A69" s="21">
        <v>43952.333333333336</v>
      </c>
      <c r="B69" s="14">
        <v>12</v>
      </c>
      <c r="C69" s="15">
        <f t="shared" si="2"/>
        <v>1124</v>
      </c>
      <c r="D69" s="22">
        <f t="shared" si="9"/>
        <v>6</v>
      </c>
      <c r="E69" s="22">
        <f>B69/6.8</f>
        <v>1.7647058823529411</v>
      </c>
      <c r="F69" s="22">
        <f t="shared" si="4"/>
        <v>1.1344537815126052</v>
      </c>
      <c r="G69" s="22">
        <f t="shared" si="5"/>
        <v>7.9411764705882364</v>
      </c>
      <c r="H69" s="22">
        <f t="shared" si="6"/>
        <v>20.000000000000004</v>
      </c>
      <c r="I69" s="24">
        <v>23</v>
      </c>
      <c r="J69" s="24">
        <v>9</v>
      </c>
      <c r="K69" s="24">
        <v>2</v>
      </c>
      <c r="L69" s="24">
        <f>SUM(J69:K69)</f>
        <v>11</v>
      </c>
      <c r="M69" s="162">
        <v>33</v>
      </c>
      <c r="N69" s="162">
        <v>23</v>
      </c>
      <c r="O69" s="162">
        <v>19</v>
      </c>
      <c r="P69" s="24">
        <v>23</v>
      </c>
      <c r="Q69" s="24">
        <f t="shared" si="8"/>
        <v>42</v>
      </c>
      <c r="R69" s="14">
        <v>1</v>
      </c>
      <c r="S69" s="14">
        <f t="shared" ref="S69:S132" si="11">SUM(S68,R69)</f>
        <v>41</v>
      </c>
      <c r="T69" s="25"/>
      <c r="U69" s="26"/>
      <c r="V69" s="26"/>
      <c r="W69" s="23"/>
    </row>
    <row r="70" spans="1:23" ht="14" x14ac:dyDescent="0.3">
      <c r="A70" s="21">
        <v>43953.333333333336</v>
      </c>
      <c r="B70" s="14">
        <v>5</v>
      </c>
      <c r="C70" s="15">
        <f t="shared" ref="C70:C133" si="12">SUM(C69,B70)</f>
        <v>1129</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62"/>
      <c r="N70" s="162"/>
      <c r="O70" s="162"/>
      <c r="P70" s="24"/>
      <c r="Q70" s="24"/>
      <c r="R70" s="14">
        <v>0</v>
      </c>
      <c r="S70" s="14">
        <f t="shared" si="11"/>
        <v>41</v>
      </c>
      <c r="T70" s="25"/>
      <c r="U70" s="26"/>
      <c r="V70" s="26"/>
      <c r="W70" s="23"/>
    </row>
    <row r="71" spans="1:23" ht="14" x14ac:dyDescent="0.3">
      <c r="A71" s="21">
        <v>43954.333333333336</v>
      </c>
      <c r="B71" s="14">
        <v>4</v>
      </c>
      <c r="C71" s="15">
        <f t="shared" si="12"/>
        <v>1133</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62"/>
      <c r="N71" s="162"/>
      <c r="O71" s="162"/>
      <c r="P71" s="24"/>
      <c r="Q71" s="24"/>
      <c r="R71" s="14">
        <v>0</v>
      </c>
      <c r="S71" s="14">
        <f t="shared" si="11"/>
        <v>41</v>
      </c>
      <c r="T71" s="25"/>
      <c r="U71" s="26"/>
      <c r="V71" s="26"/>
      <c r="W71" s="23"/>
    </row>
    <row r="72" spans="1:23" ht="14" x14ac:dyDescent="0.3">
      <c r="A72" s="21">
        <v>43955.333333333336</v>
      </c>
      <c r="B72" s="14">
        <v>2</v>
      </c>
      <c r="C72" s="15">
        <f t="shared" si="12"/>
        <v>1135</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62">
        <v>30</v>
      </c>
      <c r="N72" s="162">
        <v>24</v>
      </c>
      <c r="O72" s="162">
        <v>23</v>
      </c>
      <c r="P72" s="24">
        <v>21</v>
      </c>
      <c r="Q72" s="24">
        <f t="shared" si="8"/>
        <v>44</v>
      </c>
      <c r="R72" s="14">
        <v>1</v>
      </c>
      <c r="S72" s="14">
        <f t="shared" si="11"/>
        <v>42</v>
      </c>
      <c r="T72" s="25"/>
      <c r="U72" s="26"/>
      <c r="V72" s="26"/>
      <c r="W72" s="23"/>
    </row>
    <row r="73" spans="1:23" ht="14" x14ac:dyDescent="0.3">
      <c r="A73" s="21">
        <v>43956.333333333336</v>
      </c>
      <c r="B73" s="14">
        <v>6</v>
      </c>
      <c r="C73" s="15">
        <f t="shared" si="12"/>
        <v>1141</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62">
        <v>33</v>
      </c>
      <c r="N73" s="162">
        <v>24</v>
      </c>
      <c r="O73" s="162">
        <v>21</v>
      </c>
      <c r="P73" s="24">
        <v>17</v>
      </c>
      <c r="Q73" s="24">
        <f t="shared" si="8"/>
        <v>38</v>
      </c>
      <c r="R73" s="14">
        <v>0</v>
      </c>
      <c r="S73" s="14">
        <f t="shared" si="11"/>
        <v>42</v>
      </c>
      <c r="T73" s="25"/>
      <c r="U73" s="26"/>
      <c r="V73" s="26"/>
      <c r="W73" s="23"/>
    </row>
    <row r="74" spans="1:23" ht="14" x14ac:dyDescent="0.3">
      <c r="A74" s="21">
        <v>43957.333333333336</v>
      </c>
      <c r="B74" s="14">
        <v>4</v>
      </c>
      <c r="C74" s="15">
        <f t="shared" si="12"/>
        <v>1145</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62">
        <v>36</v>
      </c>
      <c r="N74" s="162">
        <v>17</v>
      </c>
      <c r="O74" s="162">
        <v>14</v>
      </c>
      <c r="P74" s="24">
        <v>20</v>
      </c>
      <c r="Q74" s="24">
        <f t="shared" si="8"/>
        <v>34</v>
      </c>
      <c r="R74" s="14">
        <v>0</v>
      </c>
      <c r="S74" s="14">
        <f t="shared" si="11"/>
        <v>42</v>
      </c>
      <c r="T74" s="25"/>
      <c r="U74" s="26"/>
      <c r="V74" s="26"/>
      <c r="W74" s="23"/>
    </row>
    <row r="75" spans="1:23" ht="14" x14ac:dyDescent="0.3">
      <c r="A75" s="21">
        <v>43958.333333333336</v>
      </c>
      <c r="B75" s="14">
        <v>4</v>
      </c>
      <c r="C75" s="15">
        <f t="shared" si="12"/>
        <v>1149</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62">
        <v>33</v>
      </c>
      <c r="N75" s="162">
        <v>21</v>
      </c>
      <c r="O75" s="162">
        <v>18</v>
      </c>
      <c r="P75" s="24">
        <v>24</v>
      </c>
      <c r="Q75" s="24">
        <f t="shared" si="8"/>
        <v>42</v>
      </c>
      <c r="R75" s="14">
        <v>0</v>
      </c>
      <c r="S75" s="14">
        <f t="shared" si="11"/>
        <v>42</v>
      </c>
      <c r="T75" s="25"/>
      <c r="U75" s="26"/>
      <c r="V75" s="26"/>
      <c r="W75" s="23"/>
    </row>
    <row r="76" spans="1:23" ht="14" x14ac:dyDescent="0.3">
      <c r="A76" s="21">
        <v>43959.333333333336</v>
      </c>
      <c r="B76" s="14">
        <v>4</v>
      </c>
      <c r="C76" s="15">
        <f t="shared" si="12"/>
        <v>1153</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62">
        <v>35</v>
      </c>
      <c r="N76" s="162">
        <v>23</v>
      </c>
      <c r="O76" s="162">
        <v>18</v>
      </c>
      <c r="P76" s="24">
        <v>24</v>
      </c>
      <c r="Q76" s="24">
        <f t="shared" si="8"/>
        <v>42</v>
      </c>
      <c r="R76" s="14">
        <v>1</v>
      </c>
      <c r="S76" s="14">
        <f t="shared" si="11"/>
        <v>43</v>
      </c>
      <c r="T76" s="25"/>
      <c r="U76" s="26"/>
      <c r="V76" s="26"/>
      <c r="W76" s="23"/>
    </row>
    <row r="77" spans="1:23" ht="14" x14ac:dyDescent="0.3">
      <c r="A77" s="21">
        <v>43960.333333333336</v>
      </c>
      <c r="B77" s="14">
        <v>2</v>
      </c>
      <c r="C77" s="15">
        <f t="shared" si="12"/>
        <v>1155</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62"/>
      <c r="N77" s="162"/>
      <c r="O77" s="162"/>
      <c r="P77" s="24"/>
      <c r="Q77" s="24"/>
      <c r="R77" s="14">
        <v>0</v>
      </c>
      <c r="S77" s="14">
        <f t="shared" si="11"/>
        <v>43</v>
      </c>
      <c r="T77" s="25"/>
      <c r="U77" s="26"/>
      <c r="V77" s="26"/>
      <c r="W77" s="23"/>
    </row>
    <row r="78" spans="1:23" ht="14" x14ac:dyDescent="0.3">
      <c r="A78" s="21">
        <v>43961.333333333336</v>
      </c>
      <c r="B78" s="14">
        <v>7</v>
      </c>
      <c r="C78" s="15">
        <f t="shared" si="12"/>
        <v>1162</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62"/>
      <c r="N78" s="162"/>
      <c r="O78" s="162"/>
      <c r="P78" s="24"/>
      <c r="Q78" s="24"/>
      <c r="R78" s="14">
        <v>1</v>
      </c>
      <c r="S78" s="14">
        <f t="shared" si="11"/>
        <v>44</v>
      </c>
      <c r="T78" s="25"/>
      <c r="U78" s="26"/>
      <c r="V78" s="26"/>
      <c r="W78" s="23"/>
    </row>
    <row r="79" spans="1:23" ht="14" x14ac:dyDescent="0.3">
      <c r="A79" s="21">
        <v>43962.333333333336</v>
      </c>
      <c r="B79" s="14">
        <v>4</v>
      </c>
      <c r="C79" s="15">
        <f t="shared" si="12"/>
        <v>1166</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62">
        <v>28</v>
      </c>
      <c r="N79" s="162">
        <v>25</v>
      </c>
      <c r="O79" s="162">
        <v>22</v>
      </c>
      <c r="P79" s="24">
        <v>17</v>
      </c>
      <c r="Q79" s="24">
        <f t="shared" si="8"/>
        <v>39</v>
      </c>
      <c r="R79" s="14">
        <v>0</v>
      </c>
      <c r="S79" s="14">
        <f t="shared" si="11"/>
        <v>44</v>
      </c>
      <c r="T79" s="25"/>
      <c r="U79" s="26"/>
      <c r="V79" s="26"/>
      <c r="W79" s="23"/>
    </row>
    <row r="80" spans="1:23" ht="14" x14ac:dyDescent="0.3">
      <c r="A80" s="21">
        <v>43963.333333333336</v>
      </c>
      <c r="B80" s="14">
        <v>2</v>
      </c>
      <c r="C80" s="15">
        <f t="shared" si="12"/>
        <v>1168</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62">
        <v>32</v>
      </c>
      <c r="N80" s="162">
        <v>21</v>
      </c>
      <c r="O80" s="162">
        <v>16</v>
      </c>
      <c r="P80" s="24">
        <v>19</v>
      </c>
      <c r="Q80" s="24">
        <f t="shared" si="8"/>
        <v>35</v>
      </c>
      <c r="R80" s="14">
        <v>0</v>
      </c>
      <c r="S80" s="14">
        <f t="shared" si="11"/>
        <v>44</v>
      </c>
      <c r="T80" s="25"/>
      <c r="U80" s="26"/>
      <c r="V80" s="26"/>
      <c r="W80" s="23"/>
    </row>
    <row r="81" spans="1:23" ht="14" x14ac:dyDescent="0.3">
      <c r="A81" s="21">
        <v>43964.333333333336</v>
      </c>
      <c r="B81" s="14">
        <v>5</v>
      </c>
      <c r="C81" s="15">
        <f t="shared" si="12"/>
        <v>1173</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62">
        <v>31</v>
      </c>
      <c r="N81" s="162">
        <v>22</v>
      </c>
      <c r="O81" s="162">
        <v>17</v>
      </c>
      <c r="P81" s="24">
        <v>16</v>
      </c>
      <c r="Q81" s="24">
        <f t="shared" si="8"/>
        <v>33</v>
      </c>
      <c r="R81" s="14">
        <v>0</v>
      </c>
      <c r="S81" s="14">
        <f t="shared" si="11"/>
        <v>44</v>
      </c>
      <c r="T81" s="25"/>
      <c r="U81" s="26"/>
      <c r="V81" s="26"/>
      <c r="W81" s="23"/>
    </row>
    <row r="82" spans="1:23" ht="14" x14ac:dyDescent="0.3">
      <c r="A82" s="21">
        <v>43965.333333333336</v>
      </c>
      <c r="B82" s="14">
        <v>4</v>
      </c>
      <c r="C82" s="15">
        <f t="shared" si="12"/>
        <v>1177</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62">
        <v>34</v>
      </c>
      <c r="N82" s="162">
        <v>21</v>
      </c>
      <c r="O82" s="162">
        <v>18</v>
      </c>
      <c r="P82" s="24">
        <v>16</v>
      </c>
      <c r="Q82" s="24">
        <f t="shared" si="8"/>
        <v>34</v>
      </c>
      <c r="R82" s="14">
        <v>0</v>
      </c>
      <c r="S82" s="14">
        <f t="shared" si="11"/>
        <v>44</v>
      </c>
      <c r="T82" s="25"/>
      <c r="U82" s="26"/>
      <c r="V82" s="26"/>
      <c r="W82" s="23"/>
    </row>
    <row r="83" spans="1:23" ht="14" x14ac:dyDescent="0.3">
      <c r="A83" s="21">
        <v>43966.333333333336</v>
      </c>
      <c r="B83" s="14">
        <v>4</v>
      </c>
      <c r="C83" s="15">
        <f t="shared" si="12"/>
        <v>1181</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62">
        <v>25</v>
      </c>
      <c r="N83" s="162">
        <v>22</v>
      </c>
      <c r="O83" s="162">
        <v>21</v>
      </c>
      <c r="P83" s="24">
        <v>22</v>
      </c>
      <c r="Q83" s="24">
        <f t="shared" si="8"/>
        <v>43</v>
      </c>
      <c r="R83" s="14">
        <v>1</v>
      </c>
      <c r="S83" s="14">
        <f t="shared" si="11"/>
        <v>45</v>
      </c>
      <c r="T83" s="25">
        <f>SUM(I83:K83)</f>
        <v>12</v>
      </c>
      <c r="U83" s="26">
        <f t="shared" ref="U83:U146" si="19">SUM(C69,-T83,-$R$332)</f>
        <v>588</v>
      </c>
      <c r="V83" s="26">
        <f>MROUND(U83,5)</f>
        <v>590</v>
      </c>
      <c r="W83" s="23">
        <f t="shared" ref="W83:W146" si="20">IF(V83&gt;V82,V83,V82)</f>
        <v>590</v>
      </c>
    </row>
    <row r="84" spans="1:23" ht="14.5" x14ac:dyDescent="0.35">
      <c r="A84" s="21">
        <v>43967.333333333336</v>
      </c>
      <c r="B84" s="14">
        <v>2</v>
      </c>
      <c r="C84" s="15">
        <f t="shared" si="12"/>
        <v>1183</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62"/>
      <c r="N84" s="162"/>
      <c r="O84" s="162"/>
      <c r="P84" s="24"/>
      <c r="Q84" s="24"/>
      <c r="R84" s="14">
        <v>1</v>
      </c>
      <c r="S84" s="14">
        <f t="shared" si="11"/>
        <v>46</v>
      </c>
      <c r="T84" s="27">
        <v>12</v>
      </c>
      <c r="U84" s="26">
        <f t="shared" si="19"/>
        <v>593</v>
      </c>
      <c r="V84" s="26">
        <f t="shared" ref="V84:V147" si="21">MROUND(U84,5)</f>
        <v>595</v>
      </c>
      <c r="W84" s="23">
        <f t="shared" si="20"/>
        <v>595</v>
      </c>
    </row>
    <row r="85" spans="1:23" ht="14.5" x14ac:dyDescent="0.35">
      <c r="A85" s="21">
        <v>43968.333333333336</v>
      </c>
      <c r="B85" s="14">
        <v>3</v>
      </c>
      <c r="C85" s="15">
        <f t="shared" si="12"/>
        <v>1186</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62"/>
      <c r="N85" s="162"/>
      <c r="O85" s="162"/>
      <c r="P85" s="24"/>
      <c r="Q85" s="24"/>
      <c r="R85" s="14">
        <v>0</v>
      </c>
      <c r="S85" s="14">
        <f t="shared" si="11"/>
        <v>46</v>
      </c>
      <c r="T85" s="27">
        <v>12</v>
      </c>
      <c r="U85" s="26">
        <f t="shared" si="19"/>
        <v>597</v>
      </c>
      <c r="V85" s="26">
        <f t="shared" si="21"/>
        <v>595</v>
      </c>
      <c r="W85" s="23">
        <f t="shared" si="20"/>
        <v>595</v>
      </c>
    </row>
    <row r="86" spans="1:23" ht="14" x14ac:dyDescent="0.3">
      <c r="A86" s="21">
        <v>43969.333333333336</v>
      </c>
      <c r="B86" s="14">
        <v>2</v>
      </c>
      <c r="C86" s="15">
        <f t="shared" si="12"/>
        <v>1188</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62">
        <v>34</v>
      </c>
      <c r="N86" s="162">
        <v>17</v>
      </c>
      <c r="O86" s="162">
        <v>18</v>
      </c>
      <c r="P86" s="24">
        <v>13</v>
      </c>
      <c r="Q86" s="24">
        <f t="shared" si="8"/>
        <v>31</v>
      </c>
      <c r="R86" s="14">
        <v>0</v>
      </c>
      <c r="S86" s="14">
        <f t="shared" si="11"/>
        <v>46</v>
      </c>
      <c r="T86" s="25">
        <f>SUM(I86:K86)</f>
        <v>7</v>
      </c>
      <c r="U86" s="26">
        <f t="shared" si="19"/>
        <v>604</v>
      </c>
      <c r="V86" s="26">
        <f t="shared" si="21"/>
        <v>605</v>
      </c>
      <c r="W86" s="23">
        <f t="shared" si="20"/>
        <v>605</v>
      </c>
    </row>
    <row r="87" spans="1:23" ht="14" x14ac:dyDescent="0.3">
      <c r="A87" s="21">
        <v>43970.333333333336</v>
      </c>
      <c r="B87" s="14">
        <v>7</v>
      </c>
      <c r="C87" s="15">
        <f t="shared" si="12"/>
        <v>1195</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62">
        <v>37</v>
      </c>
      <c r="N87" s="162">
        <v>19</v>
      </c>
      <c r="O87" s="162">
        <v>18</v>
      </c>
      <c r="P87" s="24">
        <v>21</v>
      </c>
      <c r="Q87" s="24">
        <f t="shared" si="8"/>
        <v>39</v>
      </c>
      <c r="R87" s="14">
        <v>0</v>
      </c>
      <c r="S87" s="14">
        <f t="shared" si="11"/>
        <v>46</v>
      </c>
      <c r="T87" s="25">
        <f>SUM(I87:K87)</f>
        <v>10</v>
      </c>
      <c r="U87" s="26">
        <f t="shared" si="19"/>
        <v>607</v>
      </c>
      <c r="V87" s="26">
        <f t="shared" si="21"/>
        <v>605</v>
      </c>
      <c r="W87" s="23">
        <f t="shared" si="20"/>
        <v>605</v>
      </c>
    </row>
    <row r="88" spans="1:23" ht="14" x14ac:dyDescent="0.3">
      <c r="A88" s="21">
        <v>43971.333333333336</v>
      </c>
      <c r="B88" s="14">
        <v>1</v>
      </c>
      <c r="C88" s="15">
        <f t="shared" si="12"/>
        <v>1196</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62">
        <v>37</v>
      </c>
      <c r="N88" s="162">
        <v>14</v>
      </c>
      <c r="O88" s="162">
        <v>12</v>
      </c>
      <c r="P88" s="24">
        <v>21</v>
      </c>
      <c r="Q88" s="24">
        <f t="shared" si="8"/>
        <v>33</v>
      </c>
      <c r="R88" s="14">
        <v>0</v>
      </c>
      <c r="S88" s="14">
        <f t="shared" si="11"/>
        <v>46</v>
      </c>
      <c r="T88" s="25">
        <f>SUM(I88:K88)</f>
        <v>11</v>
      </c>
      <c r="U88" s="26">
        <f t="shared" si="19"/>
        <v>610</v>
      </c>
      <c r="V88" s="26">
        <f t="shared" si="21"/>
        <v>610</v>
      </c>
      <c r="W88" s="23">
        <f t="shared" si="20"/>
        <v>610</v>
      </c>
    </row>
    <row r="89" spans="1:23" ht="14" x14ac:dyDescent="0.3">
      <c r="A89" s="21">
        <v>43972.333333333336</v>
      </c>
      <c r="B89" s="14">
        <v>0</v>
      </c>
      <c r="C89" s="15">
        <f t="shared" si="12"/>
        <v>1196</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62"/>
      <c r="N89" s="162">
        <v>15</v>
      </c>
      <c r="O89" s="162"/>
      <c r="P89" s="24"/>
      <c r="Q89" s="24"/>
      <c r="R89" s="14">
        <v>0</v>
      </c>
      <c r="S89" s="14">
        <f t="shared" si="11"/>
        <v>46</v>
      </c>
      <c r="T89" s="25">
        <v>11</v>
      </c>
      <c r="U89" s="26">
        <f t="shared" si="19"/>
        <v>614</v>
      </c>
      <c r="V89" s="26">
        <f t="shared" si="21"/>
        <v>615</v>
      </c>
      <c r="W89" s="23">
        <f t="shared" si="20"/>
        <v>615</v>
      </c>
    </row>
    <row r="90" spans="1:23" ht="14" x14ac:dyDescent="0.3">
      <c r="A90" s="21">
        <v>43973.333333333336</v>
      </c>
      <c r="B90" s="14">
        <v>2</v>
      </c>
      <c r="C90" s="15">
        <f t="shared" si="12"/>
        <v>1198</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62">
        <v>39</v>
      </c>
      <c r="N90" s="162">
        <v>19</v>
      </c>
      <c r="O90" s="162">
        <v>16</v>
      </c>
      <c r="P90" s="24">
        <v>9</v>
      </c>
      <c r="Q90" s="24">
        <f t="shared" si="8"/>
        <v>25</v>
      </c>
      <c r="R90" s="14">
        <v>0</v>
      </c>
      <c r="S90" s="14">
        <f t="shared" si="11"/>
        <v>46</v>
      </c>
      <c r="T90" s="25">
        <f>SUM(I90:K90)</f>
        <v>9</v>
      </c>
      <c r="U90" s="26">
        <f t="shared" si="19"/>
        <v>620</v>
      </c>
      <c r="V90" s="26">
        <f t="shared" si="21"/>
        <v>620</v>
      </c>
      <c r="W90" s="23">
        <f t="shared" si="20"/>
        <v>620</v>
      </c>
    </row>
    <row r="91" spans="1:23" ht="14.5" x14ac:dyDescent="0.35">
      <c r="A91" s="21">
        <v>43974.333333333336</v>
      </c>
      <c r="B91" s="14">
        <v>1</v>
      </c>
      <c r="C91" s="15">
        <f t="shared" si="12"/>
        <v>1199</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62"/>
      <c r="N91" s="162"/>
      <c r="O91" s="162"/>
      <c r="P91" s="24"/>
      <c r="Q91" s="24"/>
      <c r="R91" s="14">
        <v>0</v>
      </c>
      <c r="S91" s="14">
        <f t="shared" si="11"/>
        <v>46</v>
      </c>
      <c r="T91" s="27">
        <v>9</v>
      </c>
      <c r="U91" s="26">
        <f t="shared" si="19"/>
        <v>622</v>
      </c>
      <c r="V91" s="26">
        <f t="shared" si="21"/>
        <v>620</v>
      </c>
      <c r="W91" s="23">
        <f t="shared" si="20"/>
        <v>620</v>
      </c>
    </row>
    <row r="92" spans="1:23" ht="14.5" x14ac:dyDescent="0.35">
      <c r="A92" s="21">
        <v>43975.333333333336</v>
      </c>
      <c r="B92" s="14">
        <v>0</v>
      </c>
      <c r="C92" s="15">
        <f t="shared" si="12"/>
        <v>1199</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62"/>
      <c r="N92" s="162"/>
      <c r="O92" s="162"/>
      <c r="P92" s="24"/>
      <c r="Q92" s="24"/>
      <c r="R92" s="14">
        <v>0</v>
      </c>
      <c r="S92" s="14">
        <f t="shared" si="11"/>
        <v>46</v>
      </c>
      <c r="T92" s="27">
        <v>9</v>
      </c>
      <c r="U92" s="26">
        <f t="shared" si="19"/>
        <v>629</v>
      </c>
      <c r="V92" s="26">
        <f t="shared" si="21"/>
        <v>630</v>
      </c>
      <c r="W92" s="23">
        <f t="shared" si="20"/>
        <v>630</v>
      </c>
    </row>
    <row r="93" spans="1:23" ht="14" x14ac:dyDescent="0.3">
      <c r="A93" s="21">
        <v>43976.333333333336</v>
      </c>
      <c r="B93" s="14">
        <v>0</v>
      </c>
      <c r="C93" s="15">
        <f t="shared" si="12"/>
        <v>1199</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62">
        <v>35</v>
      </c>
      <c r="N93" s="162">
        <v>19</v>
      </c>
      <c r="O93" s="162">
        <v>16</v>
      </c>
      <c r="P93" s="24">
        <v>17</v>
      </c>
      <c r="Q93" s="24">
        <f t="shared" si="8"/>
        <v>33</v>
      </c>
      <c r="R93" s="14">
        <v>0</v>
      </c>
      <c r="S93" s="14">
        <f t="shared" si="11"/>
        <v>46</v>
      </c>
      <c r="T93" s="25">
        <f>SUM(I93:K93)</f>
        <v>6</v>
      </c>
      <c r="U93" s="26">
        <f t="shared" si="19"/>
        <v>636</v>
      </c>
      <c r="V93" s="26">
        <f t="shared" si="21"/>
        <v>635</v>
      </c>
      <c r="W93" s="23">
        <f t="shared" si="20"/>
        <v>635</v>
      </c>
    </row>
    <row r="94" spans="1:23" ht="14" x14ac:dyDescent="0.3">
      <c r="A94" s="21">
        <v>43977.333333333336</v>
      </c>
      <c r="B94" s="14">
        <v>2</v>
      </c>
      <c r="C94" s="15">
        <f t="shared" si="12"/>
        <v>1201</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62">
        <v>33</v>
      </c>
      <c r="N94" s="162">
        <v>21</v>
      </c>
      <c r="O94" s="162">
        <v>18</v>
      </c>
      <c r="P94" s="24">
        <v>18</v>
      </c>
      <c r="Q94" s="24">
        <f t="shared" si="8"/>
        <v>36</v>
      </c>
      <c r="R94" s="14">
        <v>1</v>
      </c>
      <c r="S94" s="14">
        <f t="shared" si="11"/>
        <v>47</v>
      </c>
      <c r="T94" s="25">
        <f>SUM(I94:K94)</f>
        <v>5</v>
      </c>
      <c r="U94" s="26">
        <f t="shared" si="19"/>
        <v>639</v>
      </c>
      <c r="V94" s="26">
        <f t="shared" si="21"/>
        <v>640</v>
      </c>
      <c r="W94" s="23">
        <f t="shared" si="20"/>
        <v>640</v>
      </c>
    </row>
    <row r="95" spans="1:23" ht="14" x14ac:dyDescent="0.3">
      <c r="A95" s="21">
        <v>43978.333333333336</v>
      </c>
      <c r="B95" s="14">
        <v>1</v>
      </c>
      <c r="C95" s="15">
        <f t="shared" si="12"/>
        <v>1202</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62">
        <v>36</v>
      </c>
      <c r="N95" s="162">
        <v>18</v>
      </c>
      <c r="O95" s="162">
        <v>15</v>
      </c>
      <c r="P95" s="24">
        <v>17</v>
      </c>
      <c r="Q95" s="24">
        <f t="shared" si="8"/>
        <v>32</v>
      </c>
      <c r="R95" s="14">
        <v>0</v>
      </c>
      <c r="S95" s="14">
        <f t="shared" si="11"/>
        <v>47</v>
      </c>
      <c r="T95" s="25">
        <f>SUM(I95:K95)</f>
        <v>5</v>
      </c>
      <c r="U95" s="26">
        <f t="shared" si="19"/>
        <v>644</v>
      </c>
      <c r="V95" s="26">
        <f t="shared" si="21"/>
        <v>645</v>
      </c>
      <c r="W95" s="23">
        <f t="shared" si="20"/>
        <v>645</v>
      </c>
    </row>
    <row r="96" spans="1:23" ht="14" x14ac:dyDescent="0.3">
      <c r="A96" s="21">
        <v>43979.333333333336</v>
      </c>
      <c r="B96" s="14">
        <v>1</v>
      </c>
      <c r="C96" s="15">
        <f t="shared" si="12"/>
        <v>1203</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62">
        <v>33</v>
      </c>
      <c r="N96" s="162">
        <v>20</v>
      </c>
      <c r="O96" s="162">
        <v>21</v>
      </c>
      <c r="P96" s="24">
        <v>21</v>
      </c>
      <c r="Q96" s="24">
        <f t="shared" si="8"/>
        <v>42</v>
      </c>
      <c r="R96" s="14">
        <v>0</v>
      </c>
      <c r="S96" s="14">
        <f t="shared" si="11"/>
        <v>47</v>
      </c>
      <c r="T96" s="25">
        <f>SUM(I96:K96)</f>
        <v>6</v>
      </c>
      <c r="U96" s="26">
        <f t="shared" si="19"/>
        <v>647</v>
      </c>
      <c r="V96" s="26">
        <f t="shared" si="21"/>
        <v>645</v>
      </c>
      <c r="W96" s="23">
        <f t="shared" si="20"/>
        <v>645</v>
      </c>
    </row>
    <row r="97" spans="1:23" ht="14" x14ac:dyDescent="0.3">
      <c r="A97" s="21">
        <v>43980.333333333336</v>
      </c>
      <c r="B97" s="14">
        <v>7</v>
      </c>
      <c r="C97" s="15">
        <f t="shared" si="12"/>
        <v>1210</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62">
        <v>36</v>
      </c>
      <c r="N97" s="162">
        <v>13</v>
      </c>
      <c r="O97" s="162">
        <v>13</v>
      </c>
      <c r="P97" s="24">
        <v>11</v>
      </c>
      <c r="Q97" s="24">
        <f t="shared" ref="Q97:Q160" si="22">P97+O97</f>
        <v>24</v>
      </c>
      <c r="R97" s="14">
        <v>0</v>
      </c>
      <c r="S97" s="14">
        <f t="shared" si="11"/>
        <v>47</v>
      </c>
      <c r="T97" s="25">
        <f>SUM(I97:K97)</f>
        <v>4</v>
      </c>
      <c r="U97" s="26">
        <f t="shared" si="19"/>
        <v>653</v>
      </c>
      <c r="V97" s="26">
        <f t="shared" si="21"/>
        <v>655</v>
      </c>
      <c r="W97" s="23">
        <f t="shared" si="20"/>
        <v>655</v>
      </c>
    </row>
    <row r="98" spans="1:23" ht="14.5" x14ac:dyDescent="0.35">
      <c r="A98" s="21">
        <v>43981.333333333336</v>
      </c>
      <c r="B98" s="14">
        <v>0</v>
      </c>
      <c r="C98" s="15">
        <f t="shared" si="12"/>
        <v>1210</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62"/>
      <c r="N98" s="162"/>
      <c r="O98" s="162"/>
      <c r="P98" s="24"/>
      <c r="Q98" s="24"/>
      <c r="R98" s="14">
        <v>0</v>
      </c>
      <c r="S98" s="14">
        <f t="shared" si="11"/>
        <v>47</v>
      </c>
      <c r="T98" s="27">
        <v>4</v>
      </c>
      <c r="U98" s="26">
        <f t="shared" si="19"/>
        <v>655</v>
      </c>
      <c r="V98" s="26">
        <f t="shared" si="21"/>
        <v>655</v>
      </c>
      <c r="W98" s="23">
        <f t="shared" si="20"/>
        <v>655</v>
      </c>
    </row>
    <row r="99" spans="1:23" ht="14.5" x14ac:dyDescent="0.35">
      <c r="A99" s="21">
        <v>43982.333333333336</v>
      </c>
      <c r="B99" s="14">
        <v>3</v>
      </c>
      <c r="C99" s="15">
        <f t="shared" si="12"/>
        <v>1213</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62"/>
      <c r="N99" s="162"/>
      <c r="O99" s="162"/>
      <c r="P99" s="24"/>
      <c r="Q99" s="24"/>
      <c r="R99" s="14">
        <v>0</v>
      </c>
      <c r="S99" s="14">
        <f t="shared" si="11"/>
        <v>47</v>
      </c>
      <c r="T99" s="27">
        <v>4</v>
      </c>
      <c r="U99" s="26">
        <f t="shared" si="19"/>
        <v>658</v>
      </c>
      <c r="V99" s="26">
        <f t="shared" si="21"/>
        <v>660</v>
      </c>
      <c r="W99" s="23">
        <f t="shared" si="20"/>
        <v>660</v>
      </c>
    </row>
    <row r="100" spans="1:23" ht="14" x14ac:dyDescent="0.3">
      <c r="A100" s="21">
        <v>43983.333333333336</v>
      </c>
      <c r="B100" s="14">
        <v>0</v>
      </c>
      <c r="C100" s="15">
        <f t="shared" si="12"/>
        <v>1213</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62"/>
      <c r="N100" s="162"/>
      <c r="O100" s="162"/>
      <c r="P100" s="24"/>
      <c r="Q100" s="24"/>
      <c r="R100" s="14">
        <v>0</v>
      </c>
      <c r="S100" s="14">
        <f t="shared" si="11"/>
        <v>47</v>
      </c>
      <c r="T100" s="25">
        <v>4</v>
      </c>
      <c r="U100" s="26">
        <f t="shared" si="19"/>
        <v>660</v>
      </c>
      <c r="V100" s="26">
        <f t="shared" si="21"/>
        <v>660</v>
      </c>
      <c r="W100" s="23">
        <f t="shared" si="20"/>
        <v>660</v>
      </c>
    </row>
    <row r="101" spans="1:23" ht="14" x14ac:dyDescent="0.3">
      <c r="A101" s="21">
        <v>43984.333333333336</v>
      </c>
      <c r="B101" s="14">
        <v>0</v>
      </c>
      <c r="C101" s="15">
        <f t="shared" si="12"/>
        <v>1213</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62">
        <v>33</v>
      </c>
      <c r="N101" s="162">
        <v>21</v>
      </c>
      <c r="O101" s="162">
        <v>20</v>
      </c>
      <c r="P101" s="24">
        <v>16</v>
      </c>
      <c r="Q101" s="24">
        <f t="shared" si="22"/>
        <v>36</v>
      </c>
      <c r="R101" s="14">
        <v>0</v>
      </c>
      <c r="S101" s="14">
        <f t="shared" si="11"/>
        <v>47</v>
      </c>
      <c r="T101" s="25">
        <f>SUM(I101:K101)</f>
        <v>4</v>
      </c>
      <c r="U101" s="26">
        <f t="shared" si="19"/>
        <v>667</v>
      </c>
      <c r="V101" s="26">
        <f t="shared" si="21"/>
        <v>665</v>
      </c>
      <c r="W101" s="23">
        <f t="shared" si="20"/>
        <v>665</v>
      </c>
    </row>
    <row r="102" spans="1:23" ht="14" x14ac:dyDescent="0.3">
      <c r="A102" s="21">
        <v>43985.333333333336</v>
      </c>
      <c r="B102" s="14">
        <v>1</v>
      </c>
      <c r="C102" s="15">
        <f t="shared" si="12"/>
        <v>1214</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62">
        <v>34</v>
      </c>
      <c r="N102" s="162">
        <v>19</v>
      </c>
      <c r="O102" s="162">
        <v>16</v>
      </c>
      <c r="P102" s="24">
        <v>16</v>
      </c>
      <c r="Q102" s="24">
        <f t="shared" si="22"/>
        <v>32</v>
      </c>
      <c r="R102" s="14">
        <v>0</v>
      </c>
      <c r="S102" s="14">
        <f t="shared" si="11"/>
        <v>47</v>
      </c>
      <c r="T102" s="25">
        <f>SUM(I102:K102)</f>
        <v>2</v>
      </c>
      <c r="U102" s="26">
        <f t="shared" si="19"/>
        <v>670</v>
      </c>
      <c r="V102" s="26">
        <f t="shared" si="21"/>
        <v>670</v>
      </c>
      <c r="W102" s="23">
        <f t="shared" si="20"/>
        <v>670</v>
      </c>
    </row>
    <row r="103" spans="1:23" ht="14" x14ac:dyDescent="0.3">
      <c r="A103" s="21">
        <v>43986.333333333336</v>
      </c>
      <c r="B103" s="14">
        <v>2</v>
      </c>
      <c r="C103" s="15">
        <f t="shared" si="12"/>
        <v>1216</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62">
        <v>27</v>
      </c>
      <c r="N103" s="162">
        <v>22</v>
      </c>
      <c r="O103" s="162">
        <v>22</v>
      </c>
      <c r="P103" s="24">
        <v>19</v>
      </c>
      <c r="Q103" s="24">
        <f t="shared" si="22"/>
        <v>41</v>
      </c>
      <c r="R103" s="14">
        <v>0</v>
      </c>
      <c r="S103" s="14">
        <f t="shared" si="11"/>
        <v>47</v>
      </c>
      <c r="T103" s="25">
        <f>SUM(I103:K103)</f>
        <v>3</v>
      </c>
      <c r="U103" s="26">
        <f t="shared" si="19"/>
        <v>669</v>
      </c>
      <c r="V103" s="26">
        <f t="shared" si="21"/>
        <v>670</v>
      </c>
      <c r="W103" s="23">
        <f>IF(V103&gt;V102,V103,V102)</f>
        <v>670</v>
      </c>
    </row>
    <row r="104" spans="1:23" ht="14" x14ac:dyDescent="0.3">
      <c r="A104" s="21">
        <v>43987.333333333336</v>
      </c>
      <c r="B104" s="14">
        <v>0</v>
      </c>
      <c r="C104" s="15">
        <f t="shared" si="12"/>
        <v>1216</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62">
        <v>35</v>
      </c>
      <c r="N104" s="162">
        <v>19</v>
      </c>
      <c r="O104" s="162">
        <v>18</v>
      </c>
      <c r="P104" s="24">
        <v>19</v>
      </c>
      <c r="Q104" s="24">
        <f t="shared" si="22"/>
        <v>37</v>
      </c>
      <c r="R104" s="14">
        <v>0</v>
      </c>
      <c r="S104" s="14">
        <f t="shared" si="11"/>
        <v>47</v>
      </c>
      <c r="T104" s="25">
        <f>SUM(I104:K104)</f>
        <v>2</v>
      </c>
      <c r="U104" s="26">
        <f t="shared" si="19"/>
        <v>672</v>
      </c>
      <c r="V104" s="26">
        <f t="shared" si="21"/>
        <v>670</v>
      </c>
      <c r="W104" s="23">
        <f t="shared" si="20"/>
        <v>670</v>
      </c>
    </row>
    <row r="105" spans="1:23" ht="14.5" x14ac:dyDescent="0.35">
      <c r="A105" s="21">
        <v>43988.333333333336</v>
      </c>
      <c r="B105" s="14">
        <v>2</v>
      </c>
      <c r="C105" s="15">
        <f t="shared" si="12"/>
        <v>1218</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62"/>
      <c r="N105" s="162"/>
      <c r="O105" s="162"/>
      <c r="P105" s="24"/>
      <c r="Q105" s="24"/>
      <c r="R105" s="14">
        <v>0</v>
      </c>
      <c r="S105" s="14">
        <f t="shared" si="11"/>
        <v>47</v>
      </c>
      <c r="T105" s="27">
        <v>2</v>
      </c>
      <c r="U105" s="26">
        <f t="shared" si="19"/>
        <v>673</v>
      </c>
      <c r="V105" s="26">
        <f t="shared" si="21"/>
        <v>675</v>
      </c>
      <c r="W105" s="23">
        <f t="shared" si="20"/>
        <v>675</v>
      </c>
    </row>
    <row r="106" spans="1:23" ht="14.5" x14ac:dyDescent="0.35">
      <c r="A106" s="21">
        <v>43989.333333333336</v>
      </c>
      <c r="B106" s="14">
        <v>0</v>
      </c>
      <c r="C106" s="15">
        <f t="shared" si="12"/>
        <v>1218</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62"/>
      <c r="N106" s="162"/>
      <c r="O106" s="162"/>
      <c r="P106" s="24"/>
      <c r="Q106" s="24"/>
      <c r="R106" s="14">
        <v>0</v>
      </c>
      <c r="S106" s="14">
        <f t="shared" si="11"/>
        <v>47</v>
      </c>
      <c r="T106" s="27">
        <v>2</v>
      </c>
      <c r="U106" s="26">
        <f t="shared" si="19"/>
        <v>673</v>
      </c>
      <c r="V106" s="26">
        <f t="shared" si="21"/>
        <v>675</v>
      </c>
      <c r="W106" s="23">
        <f t="shared" si="20"/>
        <v>675</v>
      </c>
    </row>
    <row r="107" spans="1:23" ht="14" x14ac:dyDescent="0.3">
      <c r="A107" s="21">
        <v>43990.333333333336</v>
      </c>
      <c r="B107" s="14">
        <v>0</v>
      </c>
      <c r="C107" s="15">
        <f t="shared" si="12"/>
        <v>1218</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62">
        <v>35</v>
      </c>
      <c r="N107" s="162">
        <v>16</v>
      </c>
      <c r="O107" s="162">
        <v>15</v>
      </c>
      <c r="P107" s="24">
        <v>21</v>
      </c>
      <c r="Q107" s="24">
        <f t="shared" si="22"/>
        <v>36</v>
      </c>
      <c r="R107" s="14">
        <v>0</v>
      </c>
      <c r="S107" s="14">
        <f t="shared" si="11"/>
        <v>47</v>
      </c>
      <c r="T107" s="25">
        <f>SUM(I107:K107)</f>
        <v>4</v>
      </c>
      <c r="U107" s="26">
        <f t="shared" si="19"/>
        <v>671</v>
      </c>
      <c r="V107" s="26">
        <f t="shared" si="21"/>
        <v>670</v>
      </c>
      <c r="W107" s="23">
        <f t="shared" si="20"/>
        <v>675</v>
      </c>
    </row>
    <row r="108" spans="1:23" ht="14" x14ac:dyDescent="0.3">
      <c r="A108" s="21">
        <v>43991.333333333336</v>
      </c>
      <c r="B108" s="14">
        <v>2</v>
      </c>
      <c r="C108" s="15">
        <f t="shared" si="12"/>
        <v>1220</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62">
        <v>34</v>
      </c>
      <c r="N108" s="162">
        <v>18</v>
      </c>
      <c r="O108" s="162">
        <v>17</v>
      </c>
      <c r="P108" s="24">
        <v>17</v>
      </c>
      <c r="Q108" s="24">
        <f t="shared" si="22"/>
        <v>34</v>
      </c>
      <c r="R108" s="14">
        <v>0</v>
      </c>
      <c r="S108" s="14">
        <f t="shared" si="11"/>
        <v>47</v>
      </c>
      <c r="T108" s="25">
        <f>SUM(I108:K108)</f>
        <v>3</v>
      </c>
      <c r="U108" s="26">
        <f t="shared" si="19"/>
        <v>674</v>
      </c>
      <c r="V108" s="26">
        <f t="shared" si="21"/>
        <v>675</v>
      </c>
      <c r="W108" s="23">
        <f t="shared" si="20"/>
        <v>675</v>
      </c>
    </row>
    <row r="109" spans="1:23" ht="14" x14ac:dyDescent="0.3">
      <c r="A109" s="21">
        <v>43992.333333333336</v>
      </c>
      <c r="B109" s="14">
        <v>0</v>
      </c>
      <c r="C109" s="15">
        <f t="shared" si="12"/>
        <v>1220</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62">
        <v>36</v>
      </c>
      <c r="N109" s="162">
        <v>16</v>
      </c>
      <c r="O109" s="162">
        <v>14</v>
      </c>
      <c r="P109" s="24">
        <v>19</v>
      </c>
      <c r="Q109" s="24">
        <f t="shared" si="22"/>
        <v>33</v>
      </c>
      <c r="R109" s="14">
        <v>0</v>
      </c>
      <c r="S109" s="14">
        <f t="shared" si="11"/>
        <v>47</v>
      </c>
      <c r="T109" s="25">
        <f>SUM(I109:K109)</f>
        <v>2</v>
      </c>
      <c r="U109" s="26">
        <f t="shared" si="19"/>
        <v>676</v>
      </c>
      <c r="V109" s="26">
        <f t="shared" si="21"/>
        <v>675</v>
      </c>
      <c r="W109" s="23">
        <f t="shared" si="20"/>
        <v>675</v>
      </c>
    </row>
    <row r="110" spans="1:23" ht="14" x14ac:dyDescent="0.3">
      <c r="A110" s="21">
        <v>43993.333333333336</v>
      </c>
      <c r="B110" s="14">
        <v>3</v>
      </c>
      <c r="C110" s="15">
        <f t="shared" si="12"/>
        <v>1223</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62">
        <v>34</v>
      </c>
      <c r="N110" s="162">
        <v>17</v>
      </c>
      <c r="O110" s="162">
        <v>17</v>
      </c>
      <c r="P110" s="24">
        <v>14</v>
      </c>
      <c r="Q110" s="24">
        <f t="shared" si="22"/>
        <v>31</v>
      </c>
      <c r="R110" s="14">
        <v>0</v>
      </c>
      <c r="S110" s="14">
        <f t="shared" si="11"/>
        <v>47</v>
      </c>
      <c r="T110" s="25">
        <f>SUM(I110:K110)</f>
        <v>2</v>
      </c>
      <c r="U110" s="26">
        <f t="shared" si="19"/>
        <v>677</v>
      </c>
      <c r="V110" s="26">
        <f t="shared" si="21"/>
        <v>675</v>
      </c>
      <c r="W110" s="23">
        <f t="shared" si="20"/>
        <v>675</v>
      </c>
    </row>
    <row r="111" spans="1:23" ht="14" x14ac:dyDescent="0.3">
      <c r="A111" s="21">
        <v>43994.333333333336</v>
      </c>
      <c r="B111" s="14">
        <v>3</v>
      </c>
      <c r="C111" s="15">
        <f t="shared" si="12"/>
        <v>1226</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62">
        <v>32</v>
      </c>
      <c r="N111" s="162">
        <v>21</v>
      </c>
      <c r="O111" s="162">
        <v>20</v>
      </c>
      <c r="P111" s="24">
        <v>17</v>
      </c>
      <c r="Q111" s="24">
        <f t="shared" si="22"/>
        <v>37</v>
      </c>
      <c r="R111" s="14">
        <v>0</v>
      </c>
      <c r="S111" s="14">
        <f t="shared" si="11"/>
        <v>47</v>
      </c>
      <c r="T111" s="25">
        <f>SUM(I111:K111)</f>
        <v>1</v>
      </c>
      <c r="U111" s="26">
        <f t="shared" si="19"/>
        <v>685</v>
      </c>
      <c r="V111" s="26">
        <f t="shared" si="21"/>
        <v>685</v>
      </c>
      <c r="W111" s="23">
        <f t="shared" si="20"/>
        <v>685</v>
      </c>
    </row>
    <row r="112" spans="1:23" ht="14.5" x14ac:dyDescent="0.35">
      <c r="A112" s="21">
        <v>43995.333333333336</v>
      </c>
      <c r="B112" s="29">
        <v>1</v>
      </c>
      <c r="C112" s="15">
        <f t="shared" si="12"/>
        <v>1227</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62"/>
      <c r="N112" s="162"/>
      <c r="O112" s="162"/>
      <c r="P112" s="24"/>
      <c r="Q112" s="24"/>
      <c r="R112" s="29">
        <v>0</v>
      </c>
      <c r="S112" s="14">
        <f t="shared" si="11"/>
        <v>47</v>
      </c>
      <c r="T112" s="27">
        <v>1</v>
      </c>
      <c r="U112" s="26">
        <f t="shared" si="19"/>
        <v>685</v>
      </c>
      <c r="V112" s="26">
        <f t="shared" si="21"/>
        <v>685</v>
      </c>
      <c r="W112" s="23">
        <f t="shared" si="20"/>
        <v>685</v>
      </c>
    </row>
    <row r="113" spans="1:23" ht="14.5" x14ac:dyDescent="0.35">
      <c r="A113" s="21">
        <v>43996.333333333336</v>
      </c>
      <c r="B113" s="29">
        <v>2</v>
      </c>
      <c r="C113" s="15">
        <f t="shared" si="12"/>
        <v>1229</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62"/>
      <c r="N113" s="162"/>
      <c r="O113" s="162"/>
      <c r="P113" s="24"/>
      <c r="Q113" s="24"/>
      <c r="R113" s="29">
        <v>0</v>
      </c>
      <c r="S113" s="14">
        <f t="shared" si="11"/>
        <v>47</v>
      </c>
      <c r="T113" s="27">
        <v>1</v>
      </c>
      <c r="U113" s="26">
        <f t="shared" si="19"/>
        <v>688</v>
      </c>
      <c r="V113" s="26">
        <f t="shared" si="21"/>
        <v>690</v>
      </c>
      <c r="W113" s="23">
        <f t="shared" si="20"/>
        <v>690</v>
      </c>
    </row>
    <row r="114" spans="1:23" ht="14" x14ac:dyDescent="0.3">
      <c r="A114" s="21">
        <v>43997.333333333336</v>
      </c>
      <c r="B114" s="29">
        <v>1</v>
      </c>
      <c r="C114" s="15">
        <f t="shared" si="12"/>
        <v>1230</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62">
        <v>38</v>
      </c>
      <c r="N114" s="162">
        <v>19</v>
      </c>
      <c r="O114" s="162">
        <v>19</v>
      </c>
      <c r="P114" s="24">
        <v>18</v>
      </c>
      <c r="Q114" s="24">
        <f t="shared" si="22"/>
        <v>37</v>
      </c>
      <c r="R114" s="29">
        <v>0</v>
      </c>
      <c r="S114" s="14">
        <f t="shared" si="11"/>
        <v>47</v>
      </c>
      <c r="T114" s="25">
        <f>SUM(I114:K114)</f>
        <v>1</v>
      </c>
      <c r="U114" s="26">
        <f t="shared" si="19"/>
        <v>688</v>
      </c>
      <c r="V114" s="26">
        <f t="shared" si="21"/>
        <v>690</v>
      </c>
      <c r="W114" s="23">
        <f t="shared" si="20"/>
        <v>690</v>
      </c>
    </row>
    <row r="115" spans="1:23" ht="14" x14ac:dyDescent="0.3">
      <c r="A115" s="21">
        <v>43998.333333333336</v>
      </c>
      <c r="B115" s="29">
        <v>1</v>
      </c>
      <c r="C115" s="15">
        <f t="shared" si="12"/>
        <v>1231</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62">
        <v>34</v>
      </c>
      <c r="N115" s="162">
        <v>20</v>
      </c>
      <c r="O115" s="162">
        <v>19</v>
      </c>
      <c r="P115" s="24">
        <v>15</v>
      </c>
      <c r="Q115" s="24">
        <f t="shared" si="22"/>
        <v>34</v>
      </c>
      <c r="R115" s="29">
        <v>0</v>
      </c>
      <c r="S115" s="14">
        <f t="shared" si="11"/>
        <v>47</v>
      </c>
      <c r="T115" s="25">
        <f>SUM(I115:K115)</f>
        <v>1</v>
      </c>
      <c r="U115" s="26">
        <f t="shared" si="19"/>
        <v>688</v>
      </c>
      <c r="V115" s="26">
        <f t="shared" si="21"/>
        <v>690</v>
      </c>
      <c r="W115" s="23">
        <f t="shared" si="20"/>
        <v>690</v>
      </c>
    </row>
    <row r="116" spans="1:23" ht="14" x14ac:dyDescent="0.3">
      <c r="A116" s="21">
        <v>43999.333333333336</v>
      </c>
      <c r="B116" s="29">
        <v>0</v>
      </c>
      <c r="C116" s="15">
        <f t="shared" si="12"/>
        <v>1231</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62">
        <v>36</v>
      </c>
      <c r="N116" s="162">
        <v>18</v>
      </c>
      <c r="O116" s="162">
        <v>17</v>
      </c>
      <c r="P116" s="24">
        <v>21</v>
      </c>
      <c r="Q116" s="24">
        <f t="shared" si="22"/>
        <v>38</v>
      </c>
      <c r="R116" s="29">
        <v>0</v>
      </c>
      <c r="S116" s="14">
        <f t="shared" si="11"/>
        <v>47</v>
      </c>
      <c r="T116" s="25">
        <f>SUM(I116:K116)</f>
        <v>1</v>
      </c>
      <c r="U116" s="26">
        <f t="shared" si="19"/>
        <v>689</v>
      </c>
      <c r="V116" s="26">
        <f t="shared" si="21"/>
        <v>690</v>
      </c>
      <c r="W116" s="23">
        <f t="shared" si="20"/>
        <v>690</v>
      </c>
    </row>
    <row r="117" spans="1:23" ht="14" x14ac:dyDescent="0.3">
      <c r="A117" s="21">
        <v>44000.333333333336</v>
      </c>
      <c r="B117" s="29">
        <v>3</v>
      </c>
      <c r="C117" s="15">
        <f t="shared" si="12"/>
        <v>1234</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62">
        <v>36</v>
      </c>
      <c r="N117" s="162">
        <v>17</v>
      </c>
      <c r="O117" s="162">
        <v>19</v>
      </c>
      <c r="P117" s="24">
        <v>22</v>
      </c>
      <c r="Q117" s="24">
        <f t="shared" si="22"/>
        <v>41</v>
      </c>
      <c r="R117" s="29">
        <v>0</v>
      </c>
      <c r="S117" s="14">
        <f t="shared" si="11"/>
        <v>47</v>
      </c>
      <c r="T117" s="25">
        <f>SUM(I117:K117)</f>
        <v>1</v>
      </c>
      <c r="U117" s="26">
        <f t="shared" si="19"/>
        <v>691</v>
      </c>
      <c r="V117" s="26">
        <f t="shared" si="21"/>
        <v>690</v>
      </c>
      <c r="W117" s="23">
        <f t="shared" si="20"/>
        <v>690</v>
      </c>
    </row>
    <row r="118" spans="1:23" ht="14" x14ac:dyDescent="0.3">
      <c r="A118" s="21">
        <v>44001.333333333336</v>
      </c>
      <c r="B118" s="29">
        <v>2</v>
      </c>
      <c r="C118" s="15">
        <f t="shared" si="12"/>
        <v>1236</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62">
        <v>28</v>
      </c>
      <c r="N118" s="162">
        <v>21</v>
      </c>
      <c r="O118" s="162">
        <v>23</v>
      </c>
      <c r="P118" s="24">
        <v>18</v>
      </c>
      <c r="Q118" s="24">
        <f t="shared" si="22"/>
        <v>41</v>
      </c>
      <c r="R118" s="29">
        <v>0</v>
      </c>
      <c r="S118" s="14">
        <f t="shared" si="11"/>
        <v>47</v>
      </c>
      <c r="T118" s="25">
        <f>SUM(I118:K118)</f>
        <v>2</v>
      </c>
      <c r="U118" s="26">
        <f t="shared" si="19"/>
        <v>690</v>
      </c>
      <c r="V118" s="26">
        <f t="shared" si="21"/>
        <v>690</v>
      </c>
      <c r="W118" s="23">
        <f t="shared" si="20"/>
        <v>690</v>
      </c>
    </row>
    <row r="119" spans="1:23" ht="14.5" x14ac:dyDescent="0.35">
      <c r="A119" s="21">
        <v>44002.333333333336</v>
      </c>
      <c r="B119" s="29">
        <v>3</v>
      </c>
      <c r="C119" s="15">
        <f t="shared" si="12"/>
        <v>1239</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62"/>
      <c r="N119" s="162"/>
      <c r="O119" s="162"/>
      <c r="P119" s="24"/>
      <c r="Q119" s="24"/>
      <c r="R119" s="29">
        <v>0</v>
      </c>
      <c r="S119" s="14">
        <f t="shared" si="11"/>
        <v>47</v>
      </c>
      <c r="T119" s="27">
        <v>2</v>
      </c>
      <c r="U119" s="26">
        <f t="shared" si="19"/>
        <v>692</v>
      </c>
      <c r="V119" s="26">
        <f t="shared" si="21"/>
        <v>690</v>
      </c>
      <c r="W119" s="23">
        <f t="shared" si="20"/>
        <v>690</v>
      </c>
    </row>
    <row r="120" spans="1:23" ht="14.5" x14ac:dyDescent="0.35">
      <c r="A120" s="21">
        <v>44003.333333333336</v>
      </c>
      <c r="B120" s="29">
        <v>0</v>
      </c>
      <c r="C120" s="15">
        <f t="shared" si="12"/>
        <v>1239</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62"/>
      <c r="N120" s="162"/>
      <c r="O120" s="162"/>
      <c r="P120" s="24"/>
      <c r="Q120" s="24"/>
      <c r="R120" s="29">
        <v>1</v>
      </c>
      <c r="S120" s="14">
        <f t="shared" si="11"/>
        <v>48</v>
      </c>
      <c r="T120" s="27">
        <v>2</v>
      </c>
      <c r="U120" s="26">
        <f t="shared" si="19"/>
        <v>692</v>
      </c>
      <c r="V120" s="26">
        <f t="shared" si="21"/>
        <v>690</v>
      </c>
      <c r="W120" s="23">
        <f t="shared" si="20"/>
        <v>690</v>
      </c>
    </row>
    <row r="121" spans="1:23" ht="14" x14ac:dyDescent="0.3">
      <c r="A121" s="21">
        <v>44004.333333333336</v>
      </c>
      <c r="B121" s="29">
        <v>2</v>
      </c>
      <c r="C121" s="15">
        <f t="shared" si="12"/>
        <v>1241</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62">
        <v>30</v>
      </c>
      <c r="N121" s="162">
        <v>22</v>
      </c>
      <c r="O121" s="162">
        <v>22</v>
      </c>
      <c r="P121" s="24">
        <v>24</v>
      </c>
      <c r="Q121" s="24">
        <f t="shared" si="22"/>
        <v>46</v>
      </c>
      <c r="R121" s="29">
        <v>0</v>
      </c>
      <c r="S121" s="14">
        <f t="shared" si="11"/>
        <v>48</v>
      </c>
      <c r="T121" s="25">
        <f>SUM(I121:K121)</f>
        <v>2</v>
      </c>
      <c r="U121" s="26">
        <f t="shared" si="19"/>
        <v>692</v>
      </c>
      <c r="V121" s="26">
        <f t="shared" si="21"/>
        <v>690</v>
      </c>
      <c r="W121" s="23">
        <f t="shared" si="20"/>
        <v>690</v>
      </c>
    </row>
    <row r="122" spans="1:23" ht="14" x14ac:dyDescent="0.3">
      <c r="A122" s="21">
        <v>44005.333333333336</v>
      </c>
      <c r="B122" s="29">
        <v>0</v>
      </c>
      <c r="C122" s="15">
        <f t="shared" si="12"/>
        <v>1241</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62">
        <v>27</v>
      </c>
      <c r="N122" s="162">
        <v>24</v>
      </c>
      <c r="O122" s="162">
        <v>24</v>
      </c>
      <c r="P122" s="24">
        <v>18</v>
      </c>
      <c r="Q122" s="24">
        <f t="shared" si="22"/>
        <v>42</v>
      </c>
      <c r="R122" s="29">
        <v>0</v>
      </c>
      <c r="S122" s="14">
        <f t="shared" si="11"/>
        <v>48</v>
      </c>
      <c r="T122" s="25">
        <f>SUM(I122:K122)</f>
        <v>1</v>
      </c>
      <c r="U122" s="26">
        <f t="shared" si="19"/>
        <v>695</v>
      </c>
      <c r="V122" s="26">
        <f t="shared" si="21"/>
        <v>695</v>
      </c>
      <c r="W122" s="23">
        <f t="shared" si="20"/>
        <v>695</v>
      </c>
    </row>
    <row r="123" spans="1:23" ht="14" x14ac:dyDescent="0.3">
      <c r="A123" s="21">
        <v>44006.333333333336</v>
      </c>
      <c r="B123" s="29">
        <v>7</v>
      </c>
      <c r="C123" s="15">
        <f t="shared" si="12"/>
        <v>1248</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62">
        <v>30</v>
      </c>
      <c r="N123" s="162">
        <v>20</v>
      </c>
      <c r="O123" s="162">
        <v>20</v>
      </c>
      <c r="P123" s="24">
        <v>18</v>
      </c>
      <c r="Q123" s="24">
        <f t="shared" si="22"/>
        <v>38</v>
      </c>
      <c r="R123" s="29">
        <v>0</v>
      </c>
      <c r="S123" s="14">
        <f t="shared" si="11"/>
        <v>48</v>
      </c>
      <c r="T123" s="25">
        <f>SUM(I123:K123)</f>
        <v>1</v>
      </c>
      <c r="U123" s="26">
        <f t="shared" si="19"/>
        <v>695</v>
      </c>
      <c r="V123" s="26">
        <f t="shared" si="21"/>
        <v>695</v>
      </c>
      <c r="W123" s="23">
        <f t="shared" si="20"/>
        <v>695</v>
      </c>
    </row>
    <row r="124" spans="1:23" ht="14" x14ac:dyDescent="0.3">
      <c r="A124" s="21">
        <v>44007.333333333336</v>
      </c>
      <c r="B124" s="29">
        <v>5</v>
      </c>
      <c r="C124" s="15">
        <f t="shared" si="12"/>
        <v>1253</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62">
        <v>32</v>
      </c>
      <c r="N124" s="162">
        <v>25</v>
      </c>
      <c r="O124" s="162">
        <v>23</v>
      </c>
      <c r="P124" s="24">
        <v>16</v>
      </c>
      <c r="Q124" s="24">
        <f t="shared" si="22"/>
        <v>39</v>
      </c>
      <c r="R124" s="29">
        <v>0</v>
      </c>
      <c r="S124" s="14">
        <f t="shared" si="11"/>
        <v>48</v>
      </c>
      <c r="T124" s="25">
        <f>SUM(I124:K124)</f>
        <v>1</v>
      </c>
      <c r="U124" s="26">
        <f t="shared" si="19"/>
        <v>698</v>
      </c>
      <c r="V124" s="26">
        <f t="shared" si="21"/>
        <v>700</v>
      </c>
      <c r="W124" s="23">
        <f t="shared" si="20"/>
        <v>700</v>
      </c>
    </row>
    <row r="125" spans="1:23" ht="14" x14ac:dyDescent="0.3">
      <c r="A125" s="21">
        <v>44008.333333333336</v>
      </c>
      <c r="B125" s="29">
        <v>10</v>
      </c>
      <c r="C125" s="15">
        <f t="shared" si="12"/>
        <v>1263</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62">
        <v>33</v>
      </c>
      <c r="N125" s="162">
        <v>23</v>
      </c>
      <c r="O125" s="162">
        <v>21</v>
      </c>
      <c r="P125" s="24">
        <v>16</v>
      </c>
      <c r="Q125" s="24">
        <f t="shared" si="22"/>
        <v>37</v>
      </c>
      <c r="R125" s="29">
        <v>0</v>
      </c>
      <c r="S125" s="14">
        <f t="shared" si="11"/>
        <v>48</v>
      </c>
      <c r="T125" s="25">
        <f>SUM(I125:K125)</f>
        <v>1</v>
      </c>
      <c r="U125" s="26">
        <f t="shared" si="19"/>
        <v>701</v>
      </c>
      <c r="V125" s="26">
        <f t="shared" si="21"/>
        <v>700</v>
      </c>
      <c r="W125" s="23">
        <f t="shared" si="20"/>
        <v>700</v>
      </c>
    </row>
    <row r="126" spans="1:23" ht="14.5" x14ac:dyDescent="0.35">
      <c r="A126" s="21">
        <v>44009.333333333336</v>
      </c>
      <c r="B126" s="29">
        <v>5</v>
      </c>
      <c r="C126" s="15">
        <f t="shared" si="12"/>
        <v>1268</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62"/>
      <c r="N126" s="162"/>
      <c r="O126" s="162"/>
      <c r="P126" s="24"/>
      <c r="Q126" s="24"/>
      <c r="R126" s="29">
        <v>0</v>
      </c>
      <c r="S126" s="14">
        <f t="shared" si="11"/>
        <v>48</v>
      </c>
      <c r="T126" s="27">
        <v>1</v>
      </c>
      <c r="U126" s="26">
        <f t="shared" si="19"/>
        <v>702</v>
      </c>
      <c r="V126" s="26">
        <f t="shared" si="21"/>
        <v>700</v>
      </c>
      <c r="W126" s="23">
        <f t="shared" si="20"/>
        <v>700</v>
      </c>
    </row>
    <row r="127" spans="1:23" ht="14.5" x14ac:dyDescent="0.35">
      <c r="A127" s="21">
        <v>44010.333333333336</v>
      </c>
      <c r="B127" s="29">
        <v>4</v>
      </c>
      <c r="C127" s="15">
        <f t="shared" si="12"/>
        <v>1272</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62"/>
      <c r="N127" s="162"/>
      <c r="O127" s="162"/>
      <c r="P127" s="24"/>
      <c r="Q127" s="24"/>
      <c r="R127" s="29">
        <v>0</v>
      </c>
      <c r="S127" s="14">
        <f t="shared" si="11"/>
        <v>48</v>
      </c>
      <c r="T127" s="27">
        <v>1</v>
      </c>
      <c r="U127" s="26">
        <f t="shared" si="19"/>
        <v>704</v>
      </c>
      <c r="V127" s="26">
        <f t="shared" si="21"/>
        <v>705</v>
      </c>
      <c r="W127" s="23">
        <f t="shared" si="20"/>
        <v>705</v>
      </c>
    </row>
    <row r="128" spans="1:23" ht="14" x14ac:dyDescent="0.3">
      <c r="A128" s="21">
        <v>44011.333333333336</v>
      </c>
      <c r="B128" s="29">
        <v>6</v>
      </c>
      <c r="C128" s="15">
        <f t="shared" si="12"/>
        <v>1278</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62">
        <v>27</v>
      </c>
      <c r="N128" s="162">
        <v>20</v>
      </c>
      <c r="O128" s="162">
        <v>19</v>
      </c>
      <c r="P128" s="24">
        <v>17</v>
      </c>
      <c r="Q128" s="24">
        <f t="shared" si="22"/>
        <v>36</v>
      </c>
      <c r="R128" s="29">
        <v>0</v>
      </c>
      <c r="S128" s="14">
        <f t="shared" si="11"/>
        <v>48</v>
      </c>
      <c r="T128" s="25">
        <f>SUM(I128:K128)</f>
        <v>2</v>
      </c>
      <c r="U128" s="26">
        <f t="shared" si="19"/>
        <v>704</v>
      </c>
      <c r="V128" s="26">
        <f t="shared" si="21"/>
        <v>705</v>
      </c>
      <c r="W128" s="23">
        <f t="shared" si="20"/>
        <v>705</v>
      </c>
    </row>
    <row r="129" spans="1:23" ht="14" x14ac:dyDescent="0.3">
      <c r="A129" s="21">
        <v>44012.333333333336</v>
      </c>
      <c r="B129" s="29">
        <v>23</v>
      </c>
      <c r="C129" s="15">
        <f t="shared" si="12"/>
        <v>1301</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62">
        <v>37</v>
      </c>
      <c r="N129" s="162">
        <v>22</v>
      </c>
      <c r="O129" s="162">
        <v>19</v>
      </c>
      <c r="P129" s="24">
        <v>17</v>
      </c>
      <c r="Q129" s="24">
        <f t="shared" si="22"/>
        <v>36</v>
      </c>
      <c r="R129" s="29">
        <v>0</v>
      </c>
      <c r="S129" s="14">
        <f t="shared" si="11"/>
        <v>48</v>
      </c>
      <c r="T129" s="25">
        <f>SUM(I129:K129)</f>
        <v>2</v>
      </c>
      <c r="U129" s="26">
        <f t="shared" si="19"/>
        <v>705</v>
      </c>
      <c r="V129" s="26">
        <f t="shared" si="21"/>
        <v>705</v>
      </c>
      <c r="W129" s="23">
        <f t="shared" si="20"/>
        <v>705</v>
      </c>
    </row>
    <row r="130" spans="1:23" ht="14" x14ac:dyDescent="0.3">
      <c r="A130" s="21">
        <v>44013.333333333336</v>
      </c>
      <c r="B130" s="29">
        <v>15</v>
      </c>
      <c r="C130" s="15">
        <f t="shared" si="12"/>
        <v>1316</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62">
        <v>40</v>
      </c>
      <c r="N130" s="162">
        <v>22</v>
      </c>
      <c r="O130" s="162">
        <v>18</v>
      </c>
      <c r="P130" s="24">
        <v>14</v>
      </c>
      <c r="Q130" s="24">
        <f t="shared" si="22"/>
        <v>32</v>
      </c>
      <c r="R130" s="29">
        <v>0</v>
      </c>
      <c r="S130" s="14">
        <f t="shared" si="11"/>
        <v>48</v>
      </c>
      <c r="T130" s="25">
        <f>SUM(I130:K130)</f>
        <v>2</v>
      </c>
      <c r="U130" s="26">
        <f t="shared" si="19"/>
        <v>705</v>
      </c>
      <c r="V130" s="26">
        <f t="shared" si="21"/>
        <v>705</v>
      </c>
      <c r="W130" s="23">
        <f t="shared" si="20"/>
        <v>705</v>
      </c>
    </row>
    <row r="131" spans="1:23" ht="14" x14ac:dyDescent="0.3">
      <c r="A131" s="21">
        <v>44014.333333333336</v>
      </c>
      <c r="B131" s="29">
        <v>13</v>
      </c>
      <c r="C131" s="15">
        <f t="shared" si="12"/>
        <v>1329</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62">
        <v>34</v>
      </c>
      <c r="N131" s="162">
        <v>24</v>
      </c>
      <c r="O131" s="162">
        <v>20</v>
      </c>
      <c r="P131" s="24">
        <v>12</v>
      </c>
      <c r="Q131" s="24">
        <f t="shared" si="22"/>
        <v>32</v>
      </c>
      <c r="R131" s="29">
        <v>0</v>
      </c>
      <c r="S131" s="14">
        <f t="shared" si="11"/>
        <v>48</v>
      </c>
      <c r="T131" s="25">
        <f>SUM(I131:K131)</f>
        <v>3</v>
      </c>
      <c r="U131" s="26">
        <f t="shared" si="19"/>
        <v>707</v>
      </c>
      <c r="V131" s="26">
        <f t="shared" si="21"/>
        <v>705</v>
      </c>
      <c r="W131" s="23">
        <f t="shared" si="20"/>
        <v>705</v>
      </c>
    </row>
    <row r="132" spans="1:23" ht="14" x14ac:dyDescent="0.3">
      <c r="A132" s="21">
        <v>44015.333333333336</v>
      </c>
      <c r="B132" s="29">
        <v>4</v>
      </c>
      <c r="C132" s="15">
        <f t="shared" si="12"/>
        <v>1333</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62">
        <v>32</v>
      </c>
      <c r="N132" s="162">
        <v>22</v>
      </c>
      <c r="O132" s="162">
        <v>19</v>
      </c>
      <c r="P132" s="24">
        <v>19</v>
      </c>
      <c r="Q132" s="24">
        <f t="shared" si="22"/>
        <v>38</v>
      </c>
      <c r="R132" s="29">
        <v>0</v>
      </c>
      <c r="S132" s="14">
        <f t="shared" si="11"/>
        <v>48</v>
      </c>
      <c r="T132" s="25">
        <f>SUM(I132:K132)</f>
        <v>2</v>
      </c>
      <c r="U132" s="26">
        <f t="shared" si="19"/>
        <v>710</v>
      </c>
      <c r="V132" s="26">
        <f t="shared" si="21"/>
        <v>710</v>
      </c>
      <c r="W132" s="23">
        <f t="shared" si="20"/>
        <v>710</v>
      </c>
    </row>
    <row r="133" spans="1:23" ht="14.5" x14ac:dyDescent="0.35">
      <c r="A133" s="21">
        <v>44016.333333333336</v>
      </c>
      <c r="B133" s="29">
        <v>3</v>
      </c>
      <c r="C133" s="15">
        <f t="shared" si="12"/>
        <v>1336</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62"/>
      <c r="N133" s="162"/>
      <c r="O133" s="162"/>
      <c r="P133" s="24"/>
      <c r="Q133" s="24"/>
      <c r="R133" s="29">
        <v>0</v>
      </c>
      <c r="S133" s="14">
        <f t="shared" ref="S133:S196" si="23">SUM(S132,R133)</f>
        <v>48</v>
      </c>
      <c r="T133" s="27">
        <v>2</v>
      </c>
      <c r="U133" s="26">
        <f t="shared" si="19"/>
        <v>713</v>
      </c>
      <c r="V133" s="26">
        <f t="shared" si="21"/>
        <v>715</v>
      </c>
      <c r="W133" s="23">
        <f t="shared" si="20"/>
        <v>715</v>
      </c>
    </row>
    <row r="134" spans="1:23" ht="14.5" x14ac:dyDescent="0.35">
      <c r="A134" s="21">
        <v>44017.333333333336</v>
      </c>
      <c r="B134" s="29">
        <v>2</v>
      </c>
      <c r="C134" s="15">
        <f t="shared" ref="C134:C197" si="24">SUM(C133,B134)</f>
        <v>1338</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62"/>
      <c r="N134" s="162"/>
      <c r="O134" s="162"/>
      <c r="P134" s="24"/>
      <c r="Q134" s="24"/>
      <c r="R134" s="29">
        <v>0</v>
      </c>
      <c r="S134" s="14">
        <f t="shared" si="23"/>
        <v>48</v>
      </c>
      <c r="T134" s="27">
        <v>2</v>
      </c>
      <c r="U134" s="26">
        <f t="shared" si="19"/>
        <v>713</v>
      </c>
      <c r="V134" s="26">
        <f t="shared" si="21"/>
        <v>715</v>
      </c>
      <c r="W134" s="23">
        <f t="shared" si="20"/>
        <v>715</v>
      </c>
    </row>
    <row r="135" spans="1:23" ht="14" x14ac:dyDescent="0.3">
      <c r="A135" s="21">
        <v>44018.333333333336</v>
      </c>
      <c r="B135" s="29">
        <v>7</v>
      </c>
      <c r="C135" s="15">
        <f t="shared" si="24"/>
        <v>1345</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62">
        <v>33</v>
      </c>
      <c r="N135" s="162">
        <v>23</v>
      </c>
      <c r="O135" s="162">
        <v>22</v>
      </c>
      <c r="P135" s="24">
        <v>17</v>
      </c>
      <c r="Q135" s="24">
        <f t="shared" si="22"/>
        <v>39</v>
      </c>
      <c r="R135" s="29">
        <v>0</v>
      </c>
      <c r="S135" s="14">
        <f t="shared" si="23"/>
        <v>48</v>
      </c>
      <c r="T135" s="25">
        <f>SUM(I135:K135)</f>
        <v>4</v>
      </c>
      <c r="U135" s="26">
        <f t="shared" si="19"/>
        <v>713</v>
      </c>
      <c r="V135" s="26">
        <f t="shared" si="21"/>
        <v>715</v>
      </c>
      <c r="W135" s="23">
        <f t="shared" si="20"/>
        <v>715</v>
      </c>
    </row>
    <row r="136" spans="1:23" ht="14" x14ac:dyDescent="0.3">
      <c r="A136" s="21">
        <v>44019.333333333336</v>
      </c>
      <c r="B136" s="29">
        <v>8</v>
      </c>
      <c r="C136" s="15">
        <f t="shared" si="24"/>
        <v>1353</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62">
        <v>39</v>
      </c>
      <c r="N136" s="162">
        <v>18</v>
      </c>
      <c r="O136" s="162">
        <v>16</v>
      </c>
      <c r="P136" s="24">
        <v>19</v>
      </c>
      <c r="Q136" s="24">
        <f t="shared" si="22"/>
        <v>35</v>
      </c>
      <c r="R136" s="29">
        <v>0</v>
      </c>
      <c r="S136" s="14">
        <f t="shared" si="23"/>
        <v>48</v>
      </c>
      <c r="T136" s="25">
        <f>SUM(I136:K136)</f>
        <v>5</v>
      </c>
      <c r="U136" s="26">
        <f t="shared" si="19"/>
        <v>712</v>
      </c>
      <c r="V136" s="26">
        <f t="shared" si="21"/>
        <v>710</v>
      </c>
      <c r="W136" s="23">
        <f t="shared" si="20"/>
        <v>715</v>
      </c>
    </row>
    <row r="137" spans="1:23" ht="14" x14ac:dyDescent="0.3">
      <c r="A137" s="21">
        <v>44020.333333333336</v>
      </c>
      <c r="B137" s="29">
        <v>7</v>
      </c>
      <c r="C137" s="15">
        <f t="shared" si="24"/>
        <v>1360</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62">
        <v>35</v>
      </c>
      <c r="N137" s="162">
        <v>18</v>
      </c>
      <c r="O137" s="162">
        <v>18</v>
      </c>
      <c r="P137" s="24">
        <v>20</v>
      </c>
      <c r="Q137" s="24">
        <f t="shared" si="22"/>
        <v>38</v>
      </c>
      <c r="R137" s="29">
        <v>0</v>
      </c>
      <c r="S137" s="14">
        <f t="shared" si="23"/>
        <v>48</v>
      </c>
      <c r="T137" s="25">
        <f>SUM(I137:K137)</f>
        <v>5</v>
      </c>
      <c r="U137" s="26">
        <f t="shared" si="19"/>
        <v>719</v>
      </c>
      <c r="V137" s="26">
        <f t="shared" si="21"/>
        <v>720</v>
      </c>
      <c r="W137" s="23">
        <f t="shared" si="20"/>
        <v>720</v>
      </c>
    </row>
    <row r="138" spans="1:23" ht="14" x14ac:dyDescent="0.3">
      <c r="A138" s="21">
        <v>44021.333333333336</v>
      </c>
      <c r="B138" s="29">
        <v>6</v>
      </c>
      <c r="C138" s="15">
        <f t="shared" si="24"/>
        <v>1366</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62">
        <v>31</v>
      </c>
      <c r="N138" s="162">
        <v>22</v>
      </c>
      <c r="O138" s="162">
        <v>22</v>
      </c>
      <c r="P138" s="24">
        <v>21</v>
      </c>
      <c r="Q138" s="24">
        <f t="shared" si="22"/>
        <v>43</v>
      </c>
      <c r="R138" s="29">
        <v>0</v>
      </c>
      <c r="S138" s="14">
        <f t="shared" si="23"/>
        <v>48</v>
      </c>
      <c r="T138" s="25">
        <f>SUM(I138:K138)</f>
        <v>3</v>
      </c>
      <c r="U138" s="26">
        <f t="shared" si="19"/>
        <v>726</v>
      </c>
      <c r="V138" s="26">
        <f t="shared" si="21"/>
        <v>725</v>
      </c>
      <c r="W138" s="23">
        <f t="shared" si="20"/>
        <v>725</v>
      </c>
    </row>
    <row r="139" spans="1:23" ht="14" x14ac:dyDescent="0.3">
      <c r="A139" s="21">
        <v>44022.333333333336</v>
      </c>
      <c r="B139" s="29">
        <v>13</v>
      </c>
      <c r="C139" s="15">
        <f t="shared" si="24"/>
        <v>1379</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62">
        <v>32</v>
      </c>
      <c r="N139" s="162">
        <v>19</v>
      </c>
      <c r="O139" s="162">
        <v>19</v>
      </c>
      <c r="P139" s="24">
        <v>20</v>
      </c>
      <c r="Q139" s="24">
        <f t="shared" si="22"/>
        <v>39</v>
      </c>
      <c r="R139" s="29">
        <v>0</v>
      </c>
      <c r="S139" s="14">
        <f t="shared" si="23"/>
        <v>48</v>
      </c>
      <c r="T139" s="25">
        <f>SUM(I139:K139)</f>
        <v>1</v>
      </c>
      <c r="U139" s="26">
        <f t="shared" si="19"/>
        <v>738</v>
      </c>
      <c r="V139" s="26">
        <f t="shared" si="21"/>
        <v>740</v>
      </c>
      <c r="W139" s="23">
        <f t="shared" si="20"/>
        <v>740</v>
      </c>
    </row>
    <row r="140" spans="1:23" ht="14.5" x14ac:dyDescent="0.35">
      <c r="A140" s="21">
        <v>44023.333333333336</v>
      </c>
      <c r="B140" s="29">
        <v>14</v>
      </c>
      <c r="C140" s="15">
        <f t="shared" si="24"/>
        <v>1393</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62"/>
      <c r="N140" s="162"/>
      <c r="O140" s="162"/>
      <c r="P140" s="24"/>
      <c r="Q140" s="24"/>
      <c r="R140" s="29">
        <v>0</v>
      </c>
      <c r="S140" s="14">
        <f t="shared" si="23"/>
        <v>48</v>
      </c>
      <c r="T140" s="27">
        <v>1</v>
      </c>
      <c r="U140" s="26">
        <f t="shared" si="19"/>
        <v>743</v>
      </c>
      <c r="V140" s="26">
        <f t="shared" si="21"/>
        <v>745</v>
      </c>
      <c r="W140" s="23">
        <f t="shared" si="20"/>
        <v>745</v>
      </c>
    </row>
    <row r="141" spans="1:23" ht="14.5" x14ac:dyDescent="0.35">
      <c r="A141" s="21">
        <v>44024.333333333336</v>
      </c>
      <c r="B141" s="29">
        <v>3</v>
      </c>
      <c r="C141" s="15">
        <f t="shared" si="24"/>
        <v>1396</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62"/>
      <c r="N141" s="162"/>
      <c r="O141" s="162"/>
      <c r="P141" s="24"/>
      <c r="Q141" s="24"/>
      <c r="R141" s="29">
        <v>0</v>
      </c>
      <c r="S141" s="14">
        <f t="shared" si="23"/>
        <v>48</v>
      </c>
      <c r="T141" s="27">
        <v>1</v>
      </c>
      <c r="U141" s="26">
        <f t="shared" si="19"/>
        <v>747</v>
      </c>
      <c r="V141" s="26">
        <f t="shared" si="21"/>
        <v>745</v>
      </c>
      <c r="W141" s="23">
        <f t="shared" si="20"/>
        <v>745</v>
      </c>
    </row>
    <row r="142" spans="1:23" ht="14" x14ac:dyDescent="0.3">
      <c r="A142" s="21">
        <v>44025.333333333336</v>
      </c>
      <c r="B142" s="29">
        <v>6</v>
      </c>
      <c r="C142" s="15">
        <f t="shared" si="24"/>
        <v>1402</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62">
        <v>30</v>
      </c>
      <c r="N142" s="162">
        <v>24</v>
      </c>
      <c r="O142" s="162">
        <v>22</v>
      </c>
      <c r="P142" s="24">
        <v>21</v>
      </c>
      <c r="Q142" s="24">
        <f t="shared" si="22"/>
        <v>43</v>
      </c>
      <c r="R142" s="29">
        <v>0</v>
      </c>
      <c r="S142" s="14">
        <f t="shared" si="23"/>
        <v>48</v>
      </c>
      <c r="T142" s="25">
        <f>SUM(I142:K142)</f>
        <v>3</v>
      </c>
      <c r="U142" s="26">
        <f t="shared" si="19"/>
        <v>751</v>
      </c>
      <c r="V142" s="26">
        <f t="shared" si="21"/>
        <v>750</v>
      </c>
      <c r="W142" s="23">
        <f t="shared" si="20"/>
        <v>750</v>
      </c>
    </row>
    <row r="143" spans="1:23" ht="14" x14ac:dyDescent="0.3">
      <c r="A143" s="21">
        <v>44026.333333333336</v>
      </c>
      <c r="B143" s="29">
        <v>15</v>
      </c>
      <c r="C143" s="15">
        <f t="shared" si="24"/>
        <v>1417</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62">
        <v>30</v>
      </c>
      <c r="N143" s="162">
        <v>21</v>
      </c>
      <c r="O143" s="162">
        <v>21</v>
      </c>
      <c r="P143" s="24">
        <v>18</v>
      </c>
      <c r="Q143" s="24">
        <f t="shared" si="22"/>
        <v>39</v>
      </c>
      <c r="R143" s="29">
        <v>0</v>
      </c>
      <c r="S143" s="14">
        <f t="shared" si="23"/>
        <v>48</v>
      </c>
      <c r="T143" s="25">
        <f>SUM(I143:K143)</f>
        <v>4</v>
      </c>
      <c r="U143" s="26">
        <f t="shared" si="19"/>
        <v>773</v>
      </c>
      <c r="V143" s="26">
        <f t="shared" si="21"/>
        <v>775</v>
      </c>
      <c r="W143" s="23">
        <f t="shared" si="20"/>
        <v>775</v>
      </c>
    </row>
    <row r="144" spans="1:23" ht="14" x14ac:dyDescent="0.3">
      <c r="A144" s="21">
        <v>44027.333333333336</v>
      </c>
      <c r="B144" s="29">
        <v>14</v>
      </c>
      <c r="C144" s="15">
        <f t="shared" si="24"/>
        <v>1431</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62">
        <v>28</v>
      </c>
      <c r="N144" s="162">
        <v>23</v>
      </c>
      <c r="O144" s="162">
        <v>23</v>
      </c>
      <c r="P144" s="24">
        <v>14</v>
      </c>
      <c r="Q144" s="24">
        <f t="shared" si="22"/>
        <v>37</v>
      </c>
      <c r="R144" s="29">
        <v>0</v>
      </c>
      <c r="S144" s="14">
        <f t="shared" si="23"/>
        <v>48</v>
      </c>
      <c r="T144" s="25">
        <f>SUM(I144:K144)</f>
        <v>7</v>
      </c>
      <c r="U144" s="26">
        <f t="shared" si="19"/>
        <v>785</v>
      </c>
      <c r="V144" s="26">
        <f t="shared" si="21"/>
        <v>785</v>
      </c>
      <c r="W144" s="23">
        <f t="shared" si="20"/>
        <v>785</v>
      </c>
    </row>
    <row r="145" spans="1:23" ht="14" x14ac:dyDescent="0.3">
      <c r="A145" s="21">
        <v>44028.333333333336</v>
      </c>
      <c r="B145" s="30">
        <v>9</v>
      </c>
      <c r="C145" s="15">
        <f t="shared" si="24"/>
        <v>1440</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62">
        <v>32</v>
      </c>
      <c r="N145" s="162">
        <v>21</v>
      </c>
      <c r="O145" s="162">
        <v>19</v>
      </c>
      <c r="P145" s="24">
        <v>15</v>
      </c>
      <c r="Q145" s="24">
        <f t="shared" si="22"/>
        <v>34</v>
      </c>
      <c r="R145" s="29">
        <v>0</v>
      </c>
      <c r="S145" s="14">
        <f t="shared" si="23"/>
        <v>48</v>
      </c>
      <c r="T145" s="25">
        <f>SUM(I145:K145)</f>
        <v>6</v>
      </c>
      <c r="U145" s="26">
        <f t="shared" si="19"/>
        <v>799</v>
      </c>
      <c r="V145" s="26">
        <f t="shared" si="21"/>
        <v>800</v>
      </c>
      <c r="W145" s="23">
        <f t="shared" si="20"/>
        <v>800</v>
      </c>
    </row>
    <row r="146" spans="1:23" ht="14" x14ac:dyDescent="0.3">
      <c r="A146" s="21">
        <v>44029.333333333336</v>
      </c>
      <c r="B146" s="30">
        <v>14</v>
      </c>
      <c r="C146" s="15">
        <f t="shared" si="24"/>
        <v>1454</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62">
        <v>30</v>
      </c>
      <c r="N146" s="162">
        <v>22</v>
      </c>
      <c r="O146" s="162">
        <v>24</v>
      </c>
      <c r="P146" s="24">
        <v>20</v>
      </c>
      <c r="Q146" s="24">
        <f t="shared" si="22"/>
        <v>44</v>
      </c>
      <c r="R146" s="29">
        <v>0</v>
      </c>
      <c r="S146" s="14">
        <f t="shared" si="23"/>
        <v>48</v>
      </c>
      <c r="T146" s="25">
        <f>SUM(I146:K146)</f>
        <v>4</v>
      </c>
      <c r="U146" s="26">
        <f t="shared" si="19"/>
        <v>805</v>
      </c>
      <c r="V146" s="26">
        <f t="shared" si="21"/>
        <v>805</v>
      </c>
      <c r="W146" s="23">
        <f t="shared" si="20"/>
        <v>805</v>
      </c>
    </row>
    <row r="147" spans="1:23" ht="14.5" x14ac:dyDescent="0.35">
      <c r="A147" s="21">
        <v>44030.333333333336</v>
      </c>
      <c r="B147" s="30">
        <v>7</v>
      </c>
      <c r="C147" s="15">
        <f t="shared" si="24"/>
        <v>1461</v>
      </c>
      <c r="D147" s="22">
        <f t="shared" si="26"/>
        <v>10</v>
      </c>
      <c r="E147" s="22">
        <f t="shared" si="25"/>
        <v>1.0294117647058825</v>
      </c>
      <c r="F147" s="22">
        <f t="shared" si="28"/>
        <v>1.4285714285714286</v>
      </c>
      <c r="G147" s="28">
        <f t="shared" si="27"/>
        <v>10</v>
      </c>
      <c r="H147" s="22">
        <f t="shared" si="29"/>
        <v>18.382352941176475</v>
      </c>
      <c r="I147" s="24"/>
      <c r="J147" s="24"/>
      <c r="K147" s="24"/>
      <c r="L147" s="24"/>
      <c r="M147" s="162"/>
      <c r="N147" s="162"/>
      <c r="O147" s="162"/>
      <c r="P147" s="24"/>
      <c r="Q147" s="24"/>
      <c r="R147" s="29">
        <v>0</v>
      </c>
      <c r="S147" s="14">
        <f t="shared" si="23"/>
        <v>48</v>
      </c>
      <c r="T147" s="27">
        <v>4</v>
      </c>
      <c r="U147" s="26">
        <f t="shared" ref="U147:U210" si="30">SUM(C133,-T147,-$R$332)</f>
        <v>808</v>
      </c>
      <c r="V147" s="26">
        <f t="shared" si="21"/>
        <v>810</v>
      </c>
      <c r="W147" s="23">
        <f t="shared" ref="W147:W210" si="31">IF(V147&gt;V146,V147,V146)</f>
        <v>810</v>
      </c>
    </row>
    <row r="148" spans="1:23" ht="14.5" x14ac:dyDescent="0.35">
      <c r="A148" s="21">
        <v>44031.333333333336</v>
      </c>
      <c r="B148" s="30">
        <v>2</v>
      </c>
      <c r="C148" s="15">
        <f t="shared" si="24"/>
        <v>1463</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62"/>
      <c r="N148" s="162"/>
      <c r="O148" s="162"/>
      <c r="P148" s="24"/>
      <c r="Q148" s="24"/>
      <c r="R148" s="29">
        <v>0</v>
      </c>
      <c r="S148" s="14">
        <f t="shared" si="23"/>
        <v>48</v>
      </c>
      <c r="T148" s="27">
        <v>4</v>
      </c>
      <c r="U148" s="26">
        <f t="shared" si="30"/>
        <v>810</v>
      </c>
      <c r="V148" s="26">
        <f t="shared" ref="V148:V211" si="32">MROUND(U148,5)</f>
        <v>810</v>
      </c>
      <c r="W148" s="23">
        <f t="shared" si="31"/>
        <v>810</v>
      </c>
    </row>
    <row r="149" spans="1:23" ht="14" x14ac:dyDescent="0.3">
      <c r="A149" s="21">
        <v>44032.333333333336</v>
      </c>
      <c r="B149" s="30">
        <v>7</v>
      </c>
      <c r="C149" s="15">
        <f t="shared" si="24"/>
        <v>1470</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62">
        <v>32</v>
      </c>
      <c r="N149" s="162">
        <v>21</v>
      </c>
      <c r="O149" s="162">
        <v>20</v>
      </c>
      <c r="P149" s="24">
        <v>22</v>
      </c>
      <c r="Q149" s="24">
        <f t="shared" si="22"/>
        <v>42</v>
      </c>
      <c r="R149" s="29">
        <v>0</v>
      </c>
      <c r="S149" s="14">
        <f t="shared" si="23"/>
        <v>48</v>
      </c>
      <c r="T149" s="25">
        <f>SUM(I149:K149)</f>
        <v>4</v>
      </c>
      <c r="U149" s="26">
        <f t="shared" si="30"/>
        <v>817</v>
      </c>
      <c r="V149" s="26">
        <f t="shared" si="32"/>
        <v>815</v>
      </c>
      <c r="W149" s="23">
        <f t="shared" si="31"/>
        <v>815</v>
      </c>
    </row>
    <row r="150" spans="1:23" ht="14" x14ac:dyDescent="0.3">
      <c r="A150" s="21">
        <v>44033.333333333336</v>
      </c>
      <c r="B150" s="30">
        <v>17</v>
      </c>
      <c r="C150" s="15">
        <f t="shared" si="24"/>
        <v>1487</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62">
        <v>36</v>
      </c>
      <c r="N150" s="162">
        <v>19</v>
      </c>
      <c r="O150" s="162">
        <v>22</v>
      </c>
      <c r="P150" s="24">
        <v>26</v>
      </c>
      <c r="Q150" s="24">
        <f t="shared" si="22"/>
        <v>48</v>
      </c>
      <c r="R150" s="29">
        <v>0</v>
      </c>
      <c r="S150" s="14">
        <f t="shared" si="23"/>
        <v>48</v>
      </c>
      <c r="T150" s="25">
        <f>SUM(I150:K150)</f>
        <v>5</v>
      </c>
      <c r="U150" s="26">
        <f t="shared" si="30"/>
        <v>824</v>
      </c>
      <c r="V150" s="26">
        <f t="shared" si="32"/>
        <v>825</v>
      </c>
      <c r="W150" s="23">
        <f t="shared" si="31"/>
        <v>825</v>
      </c>
    </row>
    <row r="151" spans="1:23" ht="14" x14ac:dyDescent="0.3">
      <c r="A151" s="21">
        <v>44034.333333333336</v>
      </c>
      <c r="B151" s="30">
        <v>9</v>
      </c>
      <c r="C151" s="15">
        <f t="shared" si="24"/>
        <v>1496</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62">
        <v>31</v>
      </c>
      <c r="N151" s="162">
        <v>16</v>
      </c>
      <c r="O151" s="162">
        <v>19</v>
      </c>
      <c r="P151" s="24">
        <v>23</v>
      </c>
      <c r="Q151" s="24">
        <f t="shared" si="22"/>
        <v>42</v>
      </c>
      <c r="R151" s="29">
        <v>0</v>
      </c>
      <c r="S151" s="14">
        <f t="shared" si="23"/>
        <v>48</v>
      </c>
      <c r="T151" s="25">
        <f>SUM(I151:K151)</f>
        <v>5</v>
      </c>
      <c r="U151" s="26">
        <f t="shared" si="30"/>
        <v>831</v>
      </c>
      <c r="V151" s="26">
        <f t="shared" si="32"/>
        <v>830</v>
      </c>
      <c r="W151" s="23">
        <f t="shared" si="31"/>
        <v>830</v>
      </c>
    </row>
    <row r="152" spans="1:23" ht="14" x14ac:dyDescent="0.3">
      <c r="A152" s="21">
        <v>44035.333333333336</v>
      </c>
      <c r="B152" s="30">
        <v>15</v>
      </c>
      <c r="C152" s="15">
        <f t="shared" si="24"/>
        <v>1511</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62">
        <v>46</v>
      </c>
      <c r="N152" s="162">
        <v>12</v>
      </c>
      <c r="O152" s="162">
        <v>13</v>
      </c>
      <c r="P152" s="24">
        <v>21</v>
      </c>
      <c r="Q152" s="24">
        <f t="shared" si="22"/>
        <v>34</v>
      </c>
      <c r="R152" s="29">
        <v>0</v>
      </c>
      <c r="S152" s="14">
        <f t="shared" si="23"/>
        <v>48</v>
      </c>
      <c r="T152" s="25">
        <f>SUM(I152:K152)</f>
        <v>9</v>
      </c>
      <c r="U152" s="26">
        <f t="shared" si="30"/>
        <v>833</v>
      </c>
      <c r="V152" s="26">
        <f t="shared" si="32"/>
        <v>835</v>
      </c>
      <c r="W152" s="23">
        <f t="shared" si="31"/>
        <v>835</v>
      </c>
    </row>
    <row r="153" spans="1:23" ht="14" x14ac:dyDescent="0.3">
      <c r="A153" s="21">
        <v>44036.333333333336</v>
      </c>
      <c r="B153" s="30">
        <v>15</v>
      </c>
      <c r="C153" s="15">
        <f t="shared" si="24"/>
        <v>1526</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62">
        <v>43</v>
      </c>
      <c r="N153" s="162">
        <v>12</v>
      </c>
      <c r="O153" s="162">
        <v>13</v>
      </c>
      <c r="P153" s="24">
        <v>18</v>
      </c>
      <c r="Q153" s="24">
        <f t="shared" si="22"/>
        <v>31</v>
      </c>
      <c r="R153" s="29">
        <v>0</v>
      </c>
      <c r="S153" s="14">
        <f t="shared" si="23"/>
        <v>48</v>
      </c>
      <c r="T153" s="25">
        <f>SUM(I153:K153)</f>
        <v>6</v>
      </c>
      <c r="U153" s="26">
        <f t="shared" si="30"/>
        <v>849</v>
      </c>
      <c r="V153" s="26">
        <f t="shared" si="32"/>
        <v>850</v>
      </c>
      <c r="W153" s="23">
        <f t="shared" si="31"/>
        <v>850</v>
      </c>
    </row>
    <row r="154" spans="1:23" ht="14.5" x14ac:dyDescent="0.35">
      <c r="A154" s="21">
        <v>44037.333333333336</v>
      </c>
      <c r="B154" s="30">
        <v>6</v>
      </c>
      <c r="C154" s="15">
        <f t="shared" si="24"/>
        <v>1532</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62"/>
      <c r="N154" s="162"/>
      <c r="O154" s="162"/>
      <c r="P154" s="24"/>
      <c r="Q154" s="24"/>
      <c r="R154" s="29">
        <v>0</v>
      </c>
      <c r="S154" s="14">
        <f t="shared" si="23"/>
        <v>48</v>
      </c>
      <c r="T154" s="27">
        <v>6</v>
      </c>
      <c r="U154" s="26">
        <f t="shared" si="30"/>
        <v>863</v>
      </c>
      <c r="V154" s="26">
        <f t="shared" si="32"/>
        <v>865</v>
      </c>
      <c r="W154" s="23">
        <f t="shared" si="31"/>
        <v>865</v>
      </c>
    </row>
    <row r="155" spans="1:23" ht="14.5" x14ac:dyDescent="0.35">
      <c r="A155" s="21">
        <v>44038.333333333336</v>
      </c>
      <c r="B155" s="30">
        <v>2</v>
      </c>
      <c r="C155" s="15">
        <f t="shared" si="24"/>
        <v>1534</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62"/>
      <c r="N155" s="162"/>
      <c r="O155" s="162"/>
      <c r="P155" s="24"/>
      <c r="Q155" s="24"/>
      <c r="R155" s="30">
        <v>0</v>
      </c>
      <c r="S155" s="14">
        <f t="shared" si="23"/>
        <v>48</v>
      </c>
      <c r="T155" s="27">
        <v>6</v>
      </c>
      <c r="U155" s="26">
        <f t="shared" si="30"/>
        <v>866</v>
      </c>
      <c r="V155" s="26">
        <f t="shared" si="32"/>
        <v>865</v>
      </c>
      <c r="W155" s="23">
        <f t="shared" si="31"/>
        <v>865</v>
      </c>
    </row>
    <row r="156" spans="1:23" ht="14" x14ac:dyDescent="0.3">
      <c r="A156" s="21">
        <v>44039.333333333336</v>
      </c>
      <c r="B156" s="30">
        <v>4</v>
      </c>
      <c r="C156" s="15">
        <f t="shared" si="24"/>
        <v>1538</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62">
        <v>39</v>
      </c>
      <c r="N156" s="162">
        <v>14</v>
      </c>
      <c r="O156" s="162">
        <v>12</v>
      </c>
      <c r="P156" s="24">
        <v>22</v>
      </c>
      <c r="Q156" s="24">
        <f t="shared" si="22"/>
        <v>34</v>
      </c>
      <c r="R156" s="29">
        <v>1</v>
      </c>
      <c r="S156" s="14">
        <f t="shared" si="23"/>
        <v>49</v>
      </c>
      <c r="T156" s="25">
        <f>SUM(I156:K156)</f>
        <v>12</v>
      </c>
      <c r="U156" s="26">
        <f t="shared" si="30"/>
        <v>866</v>
      </c>
      <c r="V156" s="26">
        <f t="shared" si="32"/>
        <v>865</v>
      </c>
      <c r="W156" s="23">
        <f t="shared" si="31"/>
        <v>865</v>
      </c>
    </row>
    <row r="157" spans="1:23" ht="14" x14ac:dyDescent="0.3">
      <c r="A157" s="21">
        <v>44040.333333333336</v>
      </c>
      <c r="B157" s="30">
        <v>16</v>
      </c>
      <c r="C157" s="15">
        <f t="shared" si="24"/>
        <v>1554</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62">
        <v>36</v>
      </c>
      <c r="N157" s="162">
        <v>18</v>
      </c>
      <c r="O157" s="162">
        <v>14</v>
      </c>
      <c r="P157" s="24">
        <v>21</v>
      </c>
      <c r="Q157" s="24">
        <f t="shared" si="22"/>
        <v>35</v>
      </c>
      <c r="R157" s="30">
        <v>0</v>
      </c>
      <c r="S157" s="14">
        <f t="shared" si="23"/>
        <v>49</v>
      </c>
      <c r="T157" s="25">
        <f>SUM(I157:K157)</f>
        <v>10</v>
      </c>
      <c r="U157" s="26">
        <f t="shared" si="30"/>
        <v>883</v>
      </c>
      <c r="V157" s="26">
        <f t="shared" si="32"/>
        <v>885</v>
      </c>
      <c r="W157" s="23">
        <f t="shared" si="31"/>
        <v>885</v>
      </c>
    </row>
    <row r="158" spans="1:23" ht="14" x14ac:dyDescent="0.3">
      <c r="A158" s="21">
        <v>44041.333333333336</v>
      </c>
      <c r="B158" s="30">
        <v>11</v>
      </c>
      <c r="C158" s="15">
        <f t="shared" si="24"/>
        <v>1565</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62">
        <v>33</v>
      </c>
      <c r="N158" s="162">
        <v>15</v>
      </c>
      <c r="O158" s="162">
        <v>14</v>
      </c>
      <c r="P158" s="24">
        <v>21</v>
      </c>
      <c r="Q158" s="24">
        <f t="shared" si="22"/>
        <v>35</v>
      </c>
      <c r="R158" s="30">
        <v>0</v>
      </c>
      <c r="S158" s="14">
        <f t="shared" si="23"/>
        <v>49</v>
      </c>
      <c r="T158" s="25">
        <f>SUM(I158:K158)</f>
        <v>10</v>
      </c>
      <c r="U158" s="26">
        <f t="shared" si="30"/>
        <v>897</v>
      </c>
      <c r="V158" s="26">
        <f t="shared" si="32"/>
        <v>895</v>
      </c>
      <c r="W158" s="23">
        <f t="shared" si="31"/>
        <v>895</v>
      </c>
    </row>
    <row r="159" spans="1:23" ht="14" x14ac:dyDescent="0.3">
      <c r="A159" s="21">
        <v>44042.333333333336</v>
      </c>
      <c r="B159" s="30">
        <v>23</v>
      </c>
      <c r="C159" s="15">
        <f t="shared" si="24"/>
        <v>1588</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62">
        <v>34</v>
      </c>
      <c r="N159" s="162">
        <v>16</v>
      </c>
      <c r="O159" s="162">
        <v>14</v>
      </c>
      <c r="P159" s="24">
        <v>17</v>
      </c>
      <c r="Q159" s="24">
        <f t="shared" si="22"/>
        <v>31</v>
      </c>
      <c r="R159" s="30">
        <v>0</v>
      </c>
      <c r="S159" s="14">
        <f t="shared" si="23"/>
        <v>49</v>
      </c>
      <c r="T159" s="25">
        <f>SUM(I159:K159)</f>
        <v>12</v>
      </c>
      <c r="U159" s="26">
        <f t="shared" si="30"/>
        <v>904</v>
      </c>
      <c r="V159" s="26">
        <f t="shared" si="32"/>
        <v>905</v>
      </c>
      <c r="W159" s="23">
        <f t="shared" si="31"/>
        <v>905</v>
      </c>
    </row>
    <row r="160" spans="1:23" ht="14" x14ac:dyDescent="0.3">
      <c r="A160" s="21">
        <v>44043.333333333336</v>
      </c>
      <c r="B160" s="30">
        <v>10</v>
      </c>
      <c r="C160" s="15">
        <f t="shared" si="24"/>
        <v>1598</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62">
        <v>40</v>
      </c>
      <c r="N160" s="162">
        <v>17</v>
      </c>
      <c r="O160" s="162">
        <v>14</v>
      </c>
      <c r="P160" s="24">
        <v>15</v>
      </c>
      <c r="Q160" s="24">
        <f t="shared" si="22"/>
        <v>29</v>
      </c>
      <c r="R160" s="30">
        <v>0</v>
      </c>
      <c r="S160" s="14">
        <f t="shared" si="23"/>
        <v>49</v>
      </c>
      <c r="T160" s="25">
        <f>SUM(I160:K160)</f>
        <v>13</v>
      </c>
      <c r="U160" s="26">
        <f t="shared" si="30"/>
        <v>917</v>
      </c>
      <c r="V160" s="26">
        <f t="shared" si="32"/>
        <v>915</v>
      </c>
      <c r="W160" s="23">
        <f t="shared" si="31"/>
        <v>915</v>
      </c>
    </row>
    <row r="161" spans="1:23" ht="14.5" x14ac:dyDescent="0.35">
      <c r="A161" s="21">
        <v>44044.333333333336</v>
      </c>
      <c r="B161" s="30">
        <v>16</v>
      </c>
      <c r="C161" s="15">
        <f t="shared" si="24"/>
        <v>1614</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62"/>
      <c r="N161" s="162"/>
      <c r="O161" s="162"/>
      <c r="P161" s="24"/>
      <c r="Q161" s="24"/>
      <c r="R161" s="30">
        <v>1</v>
      </c>
      <c r="S161" s="14">
        <f t="shared" si="23"/>
        <v>50</v>
      </c>
      <c r="T161" s="27">
        <v>13</v>
      </c>
      <c r="U161" s="26">
        <f t="shared" si="30"/>
        <v>924</v>
      </c>
      <c r="V161" s="26">
        <f t="shared" si="32"/>
        <v>925</v>
      </c>
      <c r="W161" s="23">
        <f t="shared" si="31"/>
        <v>925</v>
      </c>
    </row>
    <row r="162" spans="1:23" ht="14.5" x14ac:dyDescent="0.35">
      <c r="A162" s="21">
        <v>44045.333333333336</v>
      </c>
      <c r="B162" s="30">
        <v>2</v>
      </c>
      <c r="C162" s="15">
        <f t="shared" si="24"/>
        <v>1616</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62"/>
      <c r="N162" s="162"/>
      <c r="O162" s="162"/>
      <c r="P162" s="24"/>
      <c r="Q162" s="24"/>
      <c r="R162" s="30">
        <v>0</v>
      </c>
      <c r="S162" s="14">
        <f t="shared" si="23"/>
        <v>50</v>
      </c>
      <c r="T162" s="27">
        <v>13</v>
      </c>
      <c r="U162" s="26">
        <f t="shared" si="30"/>
        <v>926</v>
      </c>
      <c r="V162" s="26">
        <f t="shared" si="32"/>
        <v>925</v>
      </c>
      <c r="W162" s="23">
        <f t="shared" si="31"/>
        <v>925</v>
      </c>
    </row>
    <row r="163" spans="1:23" ht="14" x14ac:dyDescent="0.3">
      <c r="A163" s="21">
        <v>44046.333333333336</v>
      </c>
      <c r="B163" s="30">
        <v>5</v>
      </c>
      <c r="C163" s="15">
        <f t="shared" si="24"/>
        <v>1621</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62">
        <v>30</v>
      </c>
      <c r="N163" s="162">
        <v>19</v>
      </c>
      <c r="O163" s="162">
        <v>18</v>
      </c>
      <c r="P163" s="24">
        <v>20</v>
      </c>
      <c r="Q163" s="24">
        <f t="shared" ref="Q163:Q223" si="33">P163+O163</f>
        <v>38</v>
      </c>
      <c r="R163" s="30">
        <v>0</v>
      </c>
      <c r="S163" s="14">
        <f t="shared" si="23"/>
        <v>50</v>
      </c>
      <c r="T163" s="25">
        <f>SUM(I163:K163)</f>
        <v>12</v>
      </c>
      <c r="U163" s="26">
        <f t="shared" si="30"/>
        <v>934</v>
      </c>
      <c r="V163" s="26">
        <f t="shared" si="32"/>
        <v>935</v>
      </c>
      <c r="W163" s="23">
        <f t="shared" si="31"/>
        <v>935</v>
      </c>
    </row>
    <row r="164" spans="1:23" ht="14" x14ac:dyDescent="0.3">
      <c r="A164" s="21">
        <v>44047.333333333336</v>
      </c>
      <c r="B164" s="30">
        <v>15</v>
      </c>
      <c r="C164" s="15">
        <f t="shared" si="24"/>
        <v>1636</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62">
        <v>34</v>
      </c>
      <c r="N164" s="162">
        <v>14</v>
      </c>
      <c r="O164" s="162">
        <v>16</v>
      </c>
      <c r="P164" s="24">
        <v>23</v>
      </c>
      <c r="Q164" s="24">
        <f t="shared" si="33"/>
        <v>39</v>
      </c>
      <c r="R164" s="30">
        <v>0</v>
      </c>
      <c r="S164" s="14">
        <f t="shared" si="23"/>
        <v>50</v>
      </c>
      <c r="T164" s="25">
        <f>SUM(I164:K164)</f>
        <v>14</v>
      </c>
      <c r="U164" s="26">
        <f t="shared" si="30"/>
        <v>949</v>
      </c>
      <c r="V164" s="26">
        <f t="shared" si="32"/>
        <v>950</v>
      </c>
      <c r="W164" s="23">
        <f t="shared" si="31"/>
        <v>950</v>
      </c>
    </row>
    <row r="165" spans="1:23" ht="14" x14ac:dyDescent="0.3">
      <c r="A165" s="21">
        <v>44048.333333333336</v>
      </c>
      <c r="B165" s="30">
        <v>16</v>
      </c>
      <c r="C165" s="15">
        <f t="shared" si="24"/>
        <v>1652</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62">
        <v>30</v>
      </c>
      <c r="N165" s="162">
        <v>11</v>
      </c>
      <c r="O165" s="162">
        <v>15</v>
      </c>
      <c r="P165" s="24">
        <v>21</v>
      </c>
      <c r="Q165" s="24">
        <f t="shared" si="33"/>
        <v>36</v>
      </c>
      <c r="R165" s="30">
        <v>0</v>
      </c>
      <c r="S165" s="14">
        <f t="shared" si="23"/>
        <v>50</v>
      </c>
      <c r="T165" s="25">
        <f>SUM(I165:K165)</f>
        <v>9</v>
      </c>
      <c r="U165" s="26">
        <f t="shared" si="30"/>
        <v>963</v>
      </c>
      <c r="V165" s="26">
        <f t="shared" si="32"/>
        <v>965</v>
      </c>
      <c r="W165" s="23">
        <f t="shared" si="31"/>
        <v>965</v>
      </c>
    </row>
    <row r="166" spans="1:23" ht="14" x14ac:dyDescent="0.3">
      <c r="A166" s="21">
        <v>44049.333333333336</v>
      </c>
      <c r="B166" s="30">
        <v>18</v>
      </c>
      <c r="C166" s="15">
        <f t="shared" si="24"/>
        <v>1670</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62">
        <v>30</v>
      </c>
      <c r="N166" s="162">
        <v>16</v>
      </c>
      <c r="O166" s="162">
        <v>18</v>
      </c>
      <c r="P166" s="24">
        <v>19</v>
      </c>
      <c r="Q166" s="24">
        <f t="shared" si="33"/>
        <v>37</v>
      </c>
      <c r="R166" s="30">
        <v>0</v>
      </c>
      <c r="S166" s="14">
        <f t="shared" si="23"/>
        <v>50</v>
      </c>
      <c r="T166" s="25">
        <f>SUM(I166:K166)</f>
        <v>9</v>
      </c>
      <c r="U166" s="26">
        <f t="shared" si="30"/>
        <v>978</v>
      </c>
      <c r="V166" s="26">
        <f t="shared" si="32"/>
        <v>980</v>
      </c>
      <c r="W166" s="23">
        <f t="shared" si="31"/>
        <v>980</v>
      </c>
    </row>
    <row r="167" spans="1:23" ht="14" x14ac:dyDescent="0.3">
      <c r="A167" s="21">
        <v>44050.333333333336</v>
      </c>
      <c r="B167" s="30">
        <v>10</v>
      </c>
      <c r="C167" s="15">
        <f t="shared" si="24"/>
        <v>1680</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62">
        <v>27</v>
      </c>
      <c r="N167" s="162">
        <v>14</v>
      </c>
      <c r="O167" s="162">
        <v>16</v>
      </c>
      <c r="P167" s="24">
        <v>19</v>
      </c>
      <c r="Q167" s="24">
        <f t="shared" si="33"/>
        <v>35</v>
      </c>
      <c r="R167" s="30">
        <v>0</v>
      </c>
      <c r="S167" s="14">
        <f t="shared" si="23"/>
        <v>50</v>
      </c>
      <c r="T167" s="25">
        <f>SUM(I167:K167)</f>
        <v>8</v>
      </c>
      <c r="U167" s="26">
        <f t="shared" si="30"/>
        <v>994</v>
      </c>
      <c r="V167" s="26">
        <f t="shared" si="32"/>
        <v>995</v>
      </c>
      <c r="W167" s="23">
        <f t="shared" si="31"/>
        <v>995</v>
      </c>
    </row>
    <row r="168" spans="1:23" ht="14.5" x14ac:dyDescent="0.35">
      <c r="A168" s="21">
        <v>44051.333333333336</v>
      </c>
      <c r="B168" s="30">
        <v>8</v>
      </c>
      <c r="C168" s="15">
        <f t="shared" si="24"/>
        <v>1688</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62"/>
      <c r="N168" s="162"/>
      <c r="O168" s="162"/>
      <c r="P168" s="24"/>
      <c r="Q168" s="24"/>
      <c r="R168" s="30">
        <v>0</v>
      </c>
      <c r="S168" s="14">
        <f t="shared" si="23"/>
        <v>50</v>
      </c>
      <c r="T168" s="27">
        <v>8</v>
      </c>
      <c r="U168" s="26">
        <f t="shared" si="30"/>
        <v>1000</v>
      </c>
      <c r="V168" s="26">
        <f t="shared" si="32"/>
        <v>1000</v>
      </c>
      <c r="W168" s="23">
        <f t="shared" si="31"/>
        <v>1000</v>
      </c>
    </row>
    <row r="169" spans="1:23" ht="14.5" x14ac:dyDescent="0.35">
      <c r="A169" s="21">
        <v>44052.333333333336</v>
      </c>
      <c r="B169" s="30">
        <v>3</v>
      </c>
      <c r="C169" s="15">
        <f t="shared" si="24"/>
        <v>1691</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62"/>
      <c r="N169" s="162"/>
      <c r="O169" s="162"/>
      <c r="P169" s="24"/>
      <c r="Q169" s="24"/>
      <c r="R169" s="30">
        <v>0</v>
      </c>
      <c r="S169" s="14">
        <f t="shared" si="23"/>
        <v>50</v>
      </c>
      <c r="T169" s="27">
        <v>8</v>
      </c>
      <c r="U169" s="26">
        <f t="shared" si="30"/>
        <v>1002</v>
      </c>
      <c r="V169" s="26">
        <f t="shared" si="32"/>
        <v>1000</v>
      </c>
      <c r="W169" s="23">
        <f t="shared" si="31"/>
        <v>1000</v>
      </c>
    </row>
    <row r="170" spans="1:23" ht="14" x14ac:dyDescent="0.3">
      <c r="A170" s="21">
        <v>44053.333333333336</v>
      </c>
      <c r="B170" s="30">
        <v>9</v>
      </c>
      <c r="C170" s="15">
        <f t="shared" si="24"/>
        <v>1700</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62">
        <v>37</v>
      </c>
      <c r="N170" s="162">
        <v>15</v>
      </c>
      <c r="O170" s="162">
        <v>12</v>
      </c>
      <c r="P170" s="24">
        <v>26</v>
      </c>
      <c r="Q170" s="24">
        <f t="shared" si="33"/>
        <v>38</v>
      </c>
      <c r="R170" s="30">
        <v>0</v>
      </c>
      <c r="S170" s="14">
        <f t="shared" si="23"/>
        <v>50</v>
      </c>
      <c r="T170" s="25">
        <f>SUM(I170:K170)</f>
        <v>7</v>
      </c>
      <c r="U170" s="26">
        <f t="shared" si="30"/>
        <v>1007</v>
      </c>
      <c r="V170" s="26">
        <f t="shared" si="32"/>
        <v>1005</v>
      </c>
      <c r="W170" s="23">
        <f t="shared" si="31"/>
        <v>1005</v>
      </c>
    </row>
    <row r="171" spans="1:23" ht="14" x14ac:dyDescent="0.3">
      <c r="A171" s="21">
        <v>44054.333333333336</v>
      </c>
      <c r="B171" s="30">
        <v>29</v>
      </c>
      <c r="C171" s="15">
        <f t="shared" si="24"/>
        <v>1729</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62">
        <v>37</v>
      </c>
      <c r="N171" s="162">
        <v>16</v>
      </c>
      <c r="O171" s="162">
        <v>14</v>
      </c>
      <c r="P171" s="24">
        <v>20</v>
      </c>
      <c r="Q171" s="24">
        <f t="shared" si="33"/>
        <v>34</v>
      </c>
      <c r="R171" s="30">
        <v>0</v>
      </c>
      <c r="S171" s="14">
        <f t="shared" si="23"/>
        <v>50</v>
      </c>
      <c r="T171" s="25">
        <f>SUM(I171:K171)</f>
        <v>9</v>
      </c>
      <c r="U171" s="26">
        <f t="shared" si="30"/>
        <v>1021</v>
      </c>
      <c r="V171" s="26">
        <f t="shared" si="32"/>
        <v>1020</v>
      </c>
      <c r="W171" s="23">
        <f t="shared" si="31"/>
        <v>1020</v>
      </c>
    </row>
    <row r="172" spans="1:23" ht="14" x14ac:dyDescent="0.3">
      <c r="A172" s="21">
        <v>44055.333333333336</v>
      </c>
      <c r="B172" s="30">
        <v>24</v>
      </c>
      <c r="C172" s="15">
        <f t="shared" si="24"/>
        <v>1753</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62">
        <v>35</v>
      </c>
      <c r="N172" s="162">
        <v>15</v>
      </c>
      <c r="O172" s="162">
        <v>15</v>
      </c>
      <c r="P172" s="24">
        <v>20</v>
      </c>
      <c r="Q172" s="24">
        <f t="shared" si="33"/>
        <v>35</v>
      </c>
      <c r="R172" s="30">
        <v>0</v>
      </c>
      <c r="S172" s="14">
        <f t="shared" si="23"/>
        <v>50</v>
      </c>
      <c r="T172" s="25">
        <f>SUM(I172:K172)</f>
        <v>12</v>
      </c>
      <c r="U172" s="26">
        <f t="shared" si="30"/>
        <v>1029</v>
      </c>
      <c r="V172" s="26">
        <f t="shared" si="32"/>
        <v>1030</v>
      </c>
      <c r="W172" s="23">
        <f t="shared" si="31"/>
        <v>1030</v>
      </c>
    </row>
    <row r="173" spans="1:23" ht="14" x14ac:dyDescent="0.3">
      <c r="A173" s="21">
        <v>44056.333333333336</v>
      </c>
      <c r="B173" s="30">
        <v>20</v>
      </c>
      <c r="C173" s="15">
        <f t="shared" si="24"/>
        <v>1773</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62">
        <v>34</v>
      </c>
      <c r="N173" s="162">
        <v>21</v>
      </c>
      <c r="O173" s="162">
        <v>18</v>
      </c>
      <c r="P173" s="24">
        <v>20</v>
      </c>
      <c r="Q173" s="24">
        <f t="shared" si="33"/>
        <v>38</v>
      </c>
      <c r="R173" s="30">
        <v>0</v>
      </c>
      <c r="S173" s="14">
        <f t="shared" si="23"/>
        <v>50</v>
      </c>
      <c r="T173" s="25">
        <f>SUM(I173:K173)</f>
        <v>9</v>
      </c>
      <c r="U173" s="26">
        <f t="shared" si="30"/>
        <v>1055</v>
      </c>
      <c r="V173" s="26">
        <f t="shared" si="32"/>
        <v>1055</v>
      </c>
      <c r="W173" s="23">
        <f t="shared" si="31"/>
        <v>1055</v>
      </c>
    </row>
    <row r="174" spans="1:23" ht="14" x14ac:dyDescent="0.3">
      <c r="A174" s="21">
        <v>44057.333333333336</v>
      </c>
      <c r="B174" s="30">
        <v>13</v>
      </c>
      <c r="C174" s="15">
        <f t="shared" si="24"/>
        <v>1786</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62">
        <v>36</v>
      </c>
      <c r="N174" s="162">
        <v>20</v>
      </c>
      <c r="O174" s="162">
        <v>16</v>
      </c>
      <c r="P174" s="24">
        <v>27</v>
      </c>
      <c r="Q174" s="24">
        <f t="shared" si="33"/>
        <v>43</v>
      </c>
      <c r="R174" s="30">
        <v>0</v>
      </c>
      <c r="S174" s="14">
        <f t="shared" si="23"/>
        <v>50</v>
      </c>
      <c r="T174" s="25">
        <f>SUM(I174:K174)</f>
        <v>10</v>
      </c>
      <c r="U174" s="26">
        <f t="shared" si="30"/>
        <v>1064</v>
      </c>
      <c r="V174" s="26">
        <f t="shared" si="32"/>
        <v>1065</v>
      </c>
      <c r="W174" s="23">
        <f t="shared" si="31"/>
        <v>1065</v>
      </c>
    </row>
    <row r="175" spans="1:23" ht="14.5" x14ac:dyDescent="0.35">
      <c r="A175" s="21">
        <v>44058.333333333336</v>
      </c>
      <c r="B175" s="30">
        <v>19</v>
      </c>
      <c r="C175" s="15">
        <f t="shared" si="24"/>
        <v>1805</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62"/>
      <c r="N175" s="162"/>
      <c r="O175" s="162"/>
      <c r="P175" s="24"/>
      <c r="Q175" s="24"/>
      <c r="R175" s="30">
        <v>0</v>
      </c>
      <c r="S175" s="14">
        <f t="shared" si="23"/>
        <v>50</v>
      </c>
      <c r="T175" s="27">
        <v>10</v>
      </c>
      <c r="U175" s="26">
        <f t="shared" si="30"/>
        <v>1080</v>
      </c>
      <c r="V175" s="26">
        <f t="shared" si="32"/>
        <v>1080</v>
      </c>
      <c r="W175" s="23">
        <f t="shared" si="31"/>
        <v>1080</v>
      </c>
    </row>
    <row r="176" spans="1:23" ht="14.5" x14ac:dyDescent="0.35">
      <c r="A176" s="21">
        <v>44059.333333333336</v>
      </c>
      <c r="B176" s="30">
        <v>11</v>
      </c>
      <c r="C176" s="15">
        <f t="shared" si="24"/>
        <v>1816</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62"/>
      <c r="N176" s="162"/>
      <c r="O176" s="162"/>
      <c r="P176" s="24"/>
      <c r="Q176" s="24"/>
      <c r="R176" s="30">
        <v>0</v>
      </c>
      <c r="S176" s="14">
        <f t="shared" si="23"/>
        <v>50</v>
      </c>
      <c r="T176" s="27">
        <v>10</v>
      </c>
      <c r="U176" s="26">
        <f t="shared" si="30"/>
        <v>1082</v>
      </c>
      <c r="V176" s="26">
        <f t="shared" si="32"/>
        <v>1080</v>
      </c>
      <c r="W176" s="23">
        <f t="shared" si="31"/>
        <v>1080</v>
      </c>
    </row>
    <row r="177" spans="1:23" ht="14" x14ac:dyDescent="0.3">
      <c r="A177" s="21">
        <v>44060.333333333336</v>
      </c>
      <c r="B177" s="30">
        <v>9</v>
      </c>
      <c r="C177" s="15">
        <f t="shared" si="24"/>
        <v>1825</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62">
        <v>35</v>
      </c>
      <c r="N177" s="162">
        <v>18</v>
      </c>
      <c r="O177" s="162">
        <v>18</v>
      </c>
      <c r="P177" s="24">
        <v>24</v>
      </c>
      <c r="Q177" s="24">
        <f t="shared" si="33"/>
        <v>42</v>
      </c>
      <c r="R177" s="30">
        <v>1</v>
      </c>
      <c r="S177" s="14">
        <f t="shared" si="23"/>
        <v>51</v>
      </c>
      <c r="T177" s="25">
        <f>SUM(I177:K177)</f>
        <v>13</v>
      </c>
      <c r="U177" s="26">
        <f t="shared" si="30"/>
        <v>1084</v>
      </c>
      <c r="V177" s="26">
        <f t="shared" si="32"/>
        <v>1085</v>
      </c>
      <c r="W177" s="23">
        <f t="shared" si="31"/>
        <v>1085</v>
      </c>
    </row>
    <row r="178" spans="1:23" ht="14" x14ac:dyDescent="0.3">
      <c r="A178" s="21">
        <v>44061.333333333336</v>
      </c>
      <c r="B178" s="30">
        <v>27</v>
      </c>
      <c r="C178" s="15">
        <f t="shared" si="24"/>
        <v>1852</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62">
        <v>38</v>
      </c>
      <c r="N178" s="162">
        <v>15</v>
      </c>
      <c r="O178" s="162">
        <v>15</v>
      </c>
      <c r="P178" s="24">
        <v>14</v>
      </c>
      <c r="Q178" s="24">
        <f t="shared" si="33"/>
        <v>29</v>
      </c>
      <c r="R178" s="30">
        <v>0</v>
      </c>
      <c r="S178" s="14">
        <f t="shared" si="23"/>
        <v>51</v>
      </c>
      <c r="T178" s="25">
        <f>SUM(I178:K178)</f>
        <v>12</v>
      </c>
      <c r="U178" s="26">
        <f t="shared" si="30"/>
        <v>1100</v>
      </c>
      <c r="V178" s="26">
        <f t="shared" si="32"/>
        <v>1100</v>
      </c>
      <c r="W178" s="23">
        <f t="shared" si="31"/>
        <v>1100</v>
      </c>
    </row>
    <row r="179" spans="1:23" ht="14" x14ac:dyDescent="0.3">
      <c r="A179" s="21">
        <v>44062.333333333336</v>
      </c>
      <c r="B179" s="30">
        <v>30</v>
      </c>
      <c r="C179" s="15">
        <f t="shared" si="24"/>
        <v>1882</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62">
        <v>33</v>
      </c>
      <c r="N179" s="162">
        <v>14</v>
      </c>
      <c r="O179" s="162">
        <v>13</v>
      </c>
      <c r="P179" s="24">
        <v>13</v>
      </c>
      <c r="Q179" s="24">
        <f t="shared" si="33"/>
        <v>26</v>
      </c>
      <c r="R179" s="30">
        <v>0</v>
      </c>
      <c r="S179" s="14">
        <f t="shared" si="23"/>
        <v>51</v>
      </c>
      <c r="T179" s="25">
        <f>SUM(I179:K179)</f>
        <v>11</v>
      </c>
      <c r="U179" s="26">
        <f t="shared" si="30"/>
        <v>1117</v>
      </c>
      <c r="V179" s="26">
        <f t="shared" si="32"/>
        <v>1115</v>
      </c>
      <c r="W179" s="23">
        <f t="shared" si="31"/>
        <v>1115</v>
      </c>
    </row>
    <row r="180" spans="1:23" ht="14" x14ac:dyDescent="0.3">
      <c r="A180" s="21">
        <v>44063.333333333336</v>
      </c>
      <c r="B180" s="30">
        <v>15</v>
      </c>
      <c r="C180" s="15">
        <f t="shared" si="24"/>
        <v>1897</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62">
        <v>45</v>
      </c>
      <c r="N180" s="162">
        <v>11</v>
      </c>
      <c r="O180" s="162">
        <v>11</v>
      </c>
      <c r="P180" s="24">
        <v>23</v>
      </c>
      <c r="Q180" s="24">
        <f t="shared" si="33"/>
        <v>34</v>
      </c>
      <c r="R180" s="30">
        <v>0</v>
      </c>
      <c r="S180" s="14">
        <f t="shared" si="23"/>
        <v>51</v>
      </c>
      <c r="T180" s="25">
        <f>SUM(I180:K180)</f>
        <v>8</v>
      </c>
      <c r="U180" s="26">
        <f t="shared" si="30"/>
        <v>1138</v>
      </c>
      <c r="V180" s="26">
        <f t="shared" si="32"/>
        <v>1140</v>
      </c>
      <c r="W180" s="23">
        <f t="shared" si="31"/>
        <v>1140</v>
      </c>
    </row>
    <row r="181" spans="1:23" ht="14" x14ac:dyDescent="0.3">
      <c r="A181" s="21">
        <v>44064.333333333336</v>
      </c>
      <c r="B181" s="25">
        <v>17</v>
      </c>
      <c r="C181" s="15">
        <f t="shared" si="24"/>
        <v>1914</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62">
        <v>42</v>
      </c>
      <c r="N181" s="162">
        <v>14</v>
      </c>
      <c r="O181" s="162">
        <v>14</v>
      </c>
      <c r="P181" s="24">
        <v>14</v>
      </c>
      <c r="Q181" s="24">
        <f t="shared" si="33"/>
        <v>28</v>
      </c>
      <c r="R181" s="30">
        <v>0</v>
      </c>
      <c r="S181" s="14">
        <f t="shared" si="23"/>
        <v>51</v>
      </c>
      <c r="T181" s="25">
        <f>SUM(I181:K181)</f>
        <v>8</v>
      </c>
      <c r="U181" s="26">
        <f t="shared" si="30"/>
        <v>1148</v>
      </c>
      <c r="V181" s="26">
        <f t="shared" si="32"/>
        <v>1150</v>
      </c>
      <c r="W181" s="23">
        <f t="shared" si="31"/>
        <v>1150</v>
      </c>
    </row>
    <row r="182" spans="1:23" ht="14.5" x14ac:dyDescent="0.35">
      <c r="A182" s="21">
        <v>44065.333333333336</v>
      </c>
      <c r="B182" s="25">
        <v>19</v>
      </c>
      <c r="C182" s="15">
        <f t="shared" si="24"/>
        <v>1933</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62"/>
      <c r="N182" s="162"/>
      <c r="O182" s="162"/>
      <c r="P182" s="24"/>
      <c r="Q182" s="24"/>
      <c r="R182" s="30">
        <v>0</v>
      </c>
      <c r="S182" s="14">
        <f t="shared" si="23"/>
        <v>51</v>
      </c>
      <c r="T182" s="27">
        <v>8</v>
      </c>
      <c r="U182" s="26">
        <f t="shared" si="30"/>
        <v>1156</v>
      </c>
      <c r="V182" s="26">
        <f t="shared" si="32"/>
        <v>1155</v>
      </c>
      <c r="W182" s="23">
        <f t="shared" si="31"/>
        <v>1155</v>
      </c>
    </row>
    <row r="183" spans="1:23" ht="14.5" x14ac:dyDescent="0.35">
      <c r="A183" s="21">
        <v>44066.333333333336</v>
      </c>
      <c r="B183" s="25">
        <v>15</v>
      </c>
      <c r="C183" s="15">
        <f t="shared" si="24"/>
        <v>1948</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62"/>
      <c r="N183" s="162"/>
      <c r="O183" s="162"/>
      <c r="P183" s="24"/>
      <c r="Q183" s="24"/>
      <c r="R183" s="30">
        <v>1</v>
      </c>
      <c r="S183" s="14">
        <f t="shared" si="23"/>
        <v>52</v>
      </c>
      <c r="T183" s="27">
        <v>8</v>
      </c>
      <c r="U183" s="26">
        <f t="shared" si="30"/>
        <v>1159</v>
      </c>
      <c r="V183" s="26">
        <f t="shared" si="32"/>
        <v>1160</v>
      </c>
      <c r="W183" s="23">
        <f t="shared" si="31"/>
        <v>1160</v>
      </c>
    </row>
    <row r="184" spans="1:23" ht="14" x14ac:dyDescent="0.3">
      <c r="A184" s="21">
        <v>44067.333333333336</v>
      </c>
      <c r="B184" s="25">
        <v>9</v>
      </c>
      <c r="C184" s="15">
        <f t="shared" si="24"/>
        <v>1957</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62">
        <v>39</v>
      </c>
      <c r="N184" s="162">
        <v>12</v>
      </c>
      <c r="O184" s="162">
        <v>12</v>
      </c>
      <c r="P184" s="24">
        <v>19</v>
      </c>
      <c r="Q184" s="24">
        <f t="shared" si="33"/>
        <v>31</v>
      </c>
      <c r="R184" s="30">
        <v>0</v>
      </c>
      <c r="S184" s="14">
        <f t="shared" si="23"/>
        <v>52</v>
      </c>
      <c r="T184" s="25">
        <f>SUM(I184:K184)</f>
        <v>9</v>
      </c>
      <c r="U184" s="26">
        <f t="shared" si="30"/>
        <v>1167</v>
      </c>
      <c r="V184" s="26">
        <f t="shared" si="32"/>
        <v>1165</v>
      </c>
      <c r="W184" s="23">
        <f t="shared" si="31"/>
        <v>1165</v>
      </c>
    </row>
    <row r="185" spans="1:23" ht="14" x14ac:dyDescent="0.3">
      <c r="A185" s="21">
        <v>44068.333333333336</v>
      </c>
      <c r="B185" s="25">
        <v>29</v>
      </c>
      <c r="C185" s="15">
        <f t="shared" si="24"/>
        <v>1986</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62">
        <v>36</v>
      </c>
      <c r="N185" s="162">
        <v>15</v>
      </c>
      <c r="O185" s="162">
        <v>15</v>
      </c>
      <c r="P185" s="24">
        <v>19</v>
      </c>
      <c r="Q185" s="24">
        <f t="shared" si="33"/>
        <v>34</v>
      </c>
      <c r="R185" s="30">
        <v>0</v>
      </c>
      <c r="S185" s="14">
        <f t="shared" si="23"/>
        <v>52</v>
      </c>
      <c r="T185" s="25">
        <f>SUM(I185:K185)</f>
        <v>9</v>
      </c>
      <c r="U185" s="26">
        <f t="shared" si="30"/>
        <v>1196</v>
      </c>
      <c r="V185" s="26">
        <f t="shared" si="32"/>
        <v>1195</v>
      </c>
      <c r="W185" s="23">
        <f t="shared" si="31"/>
        <v>1195</v>
      </c>
    </row>
    <row r="186" spans="1:23" ht="14" x14ac:dyDescent="0.3">
      <c r="A186" s="21">
        <v>44069.333333333336</v>
      </c>
      <c r="B186" s="25">
        <v>34</v>
      </c>
      <c r="C186" s="15">
        <f t="shared" si="24"/>
        <v>2020</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62">
        <v>37</v>
      </c>
      <c r="N186" s="162">
        <v>16</v>
      </c>
      <c r="O186" s="162">
        <v>16</v>
      </c>
      <c r="P186" s="24">
        <v>16</v>
      </c>
      <c r="Q186" s="24">
        <f t="shared" si="33"/>
        <v>32</v>
      </c>
      <c r="R186" s="30">
        <v>0</v>
      </c>
      <c r="S186" s="14">
        <f t="shared" si="23"/>
        <v>52</v>
      </c>
      <c r="T186" s="25">
        <f>SUM(I186:K186)</f>
        <v>9</v>
      </c>
      <c r="U186" s="26">
        <f t="shared" si="30"/>
        <v>1220</v>
      </c>
      <c r="V186" s="26">
        <f t="shared" si="32"/>
        <v>1220</v>
      </c>
      <c r="W186" s="23">
        <f t="shared" si="31"/>
        <v>1220</v>
      </c>
    </row>
    <row r="187" spans="1:23" ht="14" x14ac:dyDescent="0.3">
      <c r="A187" s="21">
        <v>44070.333333333336</v>
      </c>
      <c r="B187" s="25">
        <v>27</v>
      </c>
      <c r="C187" s="15">
        <f t="shared" si="24"/>
        <v>2047</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62">
        <v>42</v>
      </c>
      <c r="N187" s="162">
        <v>14</v>
      </c>
      <c r="O187" s="162">
        <v>14</v>
      </c>
      <c r="P187" s="24">
        <v>11</v>
      </c>
      <c r="Q187" s="24">
        <f t="shared" si="33"/>
        <v>25</v>
      </c>
      <c r="R187" s="30">
        <v>0</v>
      </c>
      <c r="S187" s="14">
        <f t="shared" si="23"/>
        <v>52</v>
      </c>
      <c r="T187" s="25">
        <f>SUM(I187:K187)</f>
        <v>7</v>
      </c>
      <c r="U187" s="26">
        <f t="shared" si="30"/>
        <v>1242</v>
      </c>
      <c r="V187" s="26">
        <f t="shared" si="32"/>
        <v>1240</v>
      </c>
      <c r="W187" s="23">
        <f t="shared" si="31"/>
        <v>1240</v>
      </c>
    </row>
    <row r="188" spans="1:23" ht="14" x14ac:dyDescent="0.3">
      <c r="A188" s="21">
        <v>44071.333333333336</v>
      </c>
      <c r="B188" s="25">
        <v>23</v>
      </c>
      <c r="C188" s="15">
        <f t="shared" si="24"/>
        <v>2070</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62">
        <v>46</v>
      </c>
      <c r="N188" s="162">
        <v>11</v>
      </c>
      <c r="O188" s="162">
        <v>11</v>
      </c>
      <c r="P188" s="24">
        <v>13</v>
      </c>
      <c r="Q188" s="24">
        <f t="shared" si="33"/>
        <v>24</v>
      </c>
      <c r="R188" s="30">
        <v>0</v>
      </c>
      <c r="S188" s="14">
        <f t="shared" si="23"/>
        <v>52</v>
      </c>
      <c r="T188" s="25">
        <f>SUM(I188:K188)</f>
        <v>7</v>
      </c>
      <c r="U188" s="26">
        <f t="shared" si="30"/>
        <v>1255</v>
      </c>
      <c r="V188" s="26">
        <f t="shared" si="32"/>
        <v>1255</v>
      </c>
      <c r="W188" s="23">
        <f t="shared" si="31"/>
        <v>1255</v>
      </c>
    </row>
    <row r="189" spans="1:23" ht="14.5" x14ac:dyDescent="0.35">
      <c r="A189" s="21">
        <v>44072.333333333336</v>
      </c>
      <c r="B189" s="25">
        <v>23</v>
      </c>
      <c r="C189" s="15">
        <f t="shared" si="24"/>
        <v>2093</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62"/>
      <c r="N189" s="162"/>
      <c r="O189" s="162"/>
      <c r="P189" s="24"/>
      <c r="Q189" s="24"/>
      <c r="R189" s="30">
        <v>0</v>
      </c>
      <c r="S189" s="14">
        <f t="shared" si="23"/>
        <v>52</v>
      </c>
      <c r="T189" s="27">
        <v>7</v>
      </c>
      <c r="U189" s="26">
        <f t="shared" si="30"/>
        <v>1274</v>
      </c>
      <c r="V189" s="26">
        <f t="shared" si="32"/>
        <v>1275</v>
      </c>
      <c r="W189" s="23">
        <f t="shared" si="31"/>
        <v>1275</v>
      </c>
    </row>
    <row r="190" spans="1:23" ht="14.5" x14ac:dyDescent="0.35">
      <c r="A190" s="21">
        <v>44073.333333333336</v>
      </c>
      <c r="B190" s="25">
        <v>9</v>
      </c>
      <c r="C190" s="15">
        <f t="shared" si="24"/>
        <v>2102</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62"/>
      <c r="N190" s="162"/>
      <c r="O190" s="162"/>
      <c r="P190" s="24"/>
      <c r="Q190" s="24"/>
      <c r="R190" s="30">
        <v>0</v>
      </c>
      <c r="S190" s="14">
        <f t="shared" si="23"/>
        <v>52</v>
      </c>
      <c r="T190" s="27">
        <v>7</v>
      </c>
      <c r="U190" s="26">
        <f t="shared" si="30"/>
        <v>1285</v>
      </c>
      <c r="V190" s="26">
        <f t="shared" si="32"/>
        <v>1285</v>
      </c>
      <c r="W190" s="23">
        <f t="shared" si="31"/>
        <v>1285</v>
      </c>
    </row>
    <row r="191" spans="1:23" ht="14" x14ac:dyDescent="0.3">
      <c r="A191" s="21">
        <v>44074.333333333336</v>
      </c>
      <c r="B191" s="25">
        <v>7</v>
      </c>
      <c r="C191" s="15">
        <f t="shared" si="24"/>
        <v>2109</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62">
        <v>41</v>
      </c>
      <c r="N191" s="162">
        <v>18</v>
      </c>
      <c r="O191" s="162">
        <v>15</v>
      </c>
      <c r="P191" s="24">
        <v>9</v>
      </c>
      <c r="Q191" s="24">
        <f t="shared" si="33"/>
        <v>24</v>
      </c>
      <c r="R191" s="30">
        <v>0</v>
      </c>
      <c r="S191" s="14">
        <f t="shared" si="23"/>
        <v>52</v>
      </c>
      <c r="T191" s="25">
        <f>SUM(I191:K191)</f>
        <v>6</v>
      </c>
      <c r="U191" s="26">
        <f t="shared" si="30"/>
        <v>1295</v>
      </c>
      <c r="V191" s="26">
        <f t="shared" si="32"/>
        <v>1295</v>
      </c>
      <c r="W191" s="23">
        <f t="shared" si="31"/>
        <v>1295</v>
      </c>
    </row>
    <row r="192" spans="1:23" ht="14" x14ac:dyDescent="0.3">
      <c r="A192" s="21">
        <v>44075.333333333336</v>
      </c>
      <c r="B192" s="25">
        <v>18</v>
      </c>
      <c r="C192" s="15">
        <f t="shared" si="24"/>
        <v>2127</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62">
        <v>42</v>
      </c>
      <c r="N192" s="162">
        <v>17</v>
      </c>
      <c r="O192" s="162">
        <v>14</v>
      </c>
      <c r="P192" s="24">
        <v>13</v>
      </c>
      <c r="Q192" s="24">
        <f t="shared" si="33"/>
        <v>27</v>
      </c>
      <c r="R192" s="30">
        <v>0</v>
      </c>
      <c r="S192" s="14">
        <f t="shared" si="23"/>
        <v>52</v>
      </c>
      <c r="T192" s="25">
        <f>SUM(I192:K192)</f>
        <v>6</v>
      </c>
      <c r="U192" s="26">
        <f t="shared" si="30"/>
        <v>1322</v>
      </c>
      <c r="V192" s="26">
        <f t="shared" si="32"/>
        <v>1320</v>
      </c>
      <c r="W192" s="23">
        <f t="shared" si="31"/>
        <v>1320</v>
      </c>
    </row>
    <row r="193" spans="1:23" ht="14" x14ac:dyDescent="0.3">
      <c r="A193" s="21">
        <v>44076.333333333336</v>
      </c>
      <c r="B193" s="25">
        <v>20</v>
      </c>
      <c r="C193" s="15">
        <f t="shared" si="24"/>
        <v>2147</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62">
        <v>44</v>
      </c>
      <c r="N193" s="162">
        <v>13</v>
      </c>
      <c r="O193" s="162">
        <v>12</v>
      </c>
      <c r="P193" s="24">
        <v>11</v>
      </c>
      <c r="Q193" s="24">
        <f t="shared" si="33"/>
        <v>23</v>
      </c>
      <c r="R193" s="25">
        <v>0</v>
      </c>
      <c r="S193" s="14">
        <f t="shared" si="23"/>
        <v>52</v>
      </c>
      <c r="T193" s="25">
        <f>SUM(I193:K193)</f>
        <v>7</v>
      </c>
      <c r="U193" s="26">
        <f t="shared" si="30"/>
        <v>1351</v>
      </c>
      <c r="V193" s="26">
        <f t="shared" si="32"/>
        <v>1350</v>
      </c>
      <c r="W193" s="23">
        <f t="shared" si="31"/>
        <v>1350</v>
      </c>
    </row>
    <row r="194" spans="1:23" ht="14" x14ac:dyDescent="0.3">
      <c r="A194" s="21">
        <v>44077.333333333336</v>
      </c>
      <c r="B194" s="25">
        <v>27</v>
      </c>
      <c r="C194" s="15">
        <f t="shared" si="24"/>
        <v>2174</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62">
        <v>45</v>
      </c>
      <c r="N194" s="162">
        <v>13</v>
      </c>
      <c r="O194" s="162">
        <v>12</v>
      </c>
      <c r="P194" s="24">
        <v>6</v>
      </c>
      <c r="Q194" s="24">
        <f t="shared" si="33"/>
        <v>18</v>
      </c>
      <c r="R194" s="25">
        <v>0</v>
      </c>
      <c r="S194" s="14">
        <f t="shared" si="23"/>
        <v>52</v>
      </c>
      <c r="T194" s="25">
        <f>SUM(I194:K194)</f>
        <v>7</v>
      </c>
      <c r="U194" s="26">
        <f t="shared" si="30"/>
        <v>1366</v>
      </c>
      <c r="V194" s="26">
        <f t="shared" si="32"/>
        <v>1365</v>
      </c>
      <c r="W194" s="23">
        <f t="shared" si="31"/>
        <v>1365</v>
      </c>
    </row>
    <row r="195" spans="1:23" ht="14" x14ac:dyDescent="0.3">
      <c r="A195" s="21">
        <v>44078.333333333336</v>
      </c>
      <c r="B195" s="25">
        <v>27</v>
      </c>
      <c r="C195" s="15">
        <f t="shared" si="24"/>
        <v>2201</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62">
        <v>43</v>
      </c>
      <c r="N195" s="162">
        <v>14</v>
      </c>
      <c r="O195" s="162">
        <v>15</v>
      </c>
      <c r="P195" s="24">
        <v>5</v>
      </c>
      <c r="Q195" s="24">
        <f t="shared" si="33"/>
        <v>20</v>
      </c>
      <c r="R195" s="25">
        <v>0</v>
      </c>
      <c r="S195" s="14">
        <f t="shared" si="23"/>
        <v>52</v>
      </c>
      <c r="T195" s="25">
        <f>SUM(I195:K195)</f>
        <v>7</v>
      </c>
      <c r="U195" s="26">
        <f t="shared" si="30"/>
        <v>1383</v>
      </c>
      <c r="V195" s="26">
        <f t="shared" si="32"/>
        <v>1385</v>
      </c>
      <c r="W195" s="23">
        <f t="shared" si="31"/>
        <v>1385</v>
      </c>
    </row>
    <row r="196" spans="1:23" ht="14.5" x14ac:dyDescent="0.35">
      <c r="A196" s="21">
        <v>44079.333333333336</v>
      </c>
      <c r="B196" s="25">
        <v>20</v>
      </c>
      <c r="C196" s="15">
        <f t="shared" si="24"/>
        <v>2221</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62"/>
      <c r="N196" s="162"/>
      <c r="O196" s="162"/>
      <c r="P196" s="24"/>
      <c r="Q196" s="24"/>
      <c r="R196" s="25">
        <v>0</v>
      </c>
      <c r="S196" s="14">
        <f t="shared" si="23"/>
        <v>52</v>
      </c>
      <c r="T196" s="27">
        <v>7</v>
      </c>
      <c r="U196" s="26">
        <f t="shared" si="30"/>
        <v>1402</v>
      </c>
      <c r="V196" s="26">
        <f t="shared" si="32"/>
        <v>1400</v>
      </c>
      <c r="W196" s="23">
        <f t="shared" si="31"/>
        <v>1400</v>
      </c>
    </row>
    <row r="197" spans="1:23" ht="14.5" x14ac:dyDescent="0.35">
      <c r="A197" s="21">
        <v>44080.333333333336</v>
      </c>
      <c r="B197" s="25">
        <v>5</v>
      </c>
      <c r="C197" s="15">
        <f t="shared" si="24"/>
        <v>2226</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62"/>
      <c r="N197" s="162"/>
      <c r="O197" s="162"/>
      <c r="P197" s="24"/>
      <c r="Q197" s="24"/>
      <c r="R197" s="25">
        <v>0</v>
      </c>
      <c r="S197" s="14">
        <f t="shared" ref="S197:S265" si="34">SUM(S196,R197)</f>
        <v>52</v>
      </c>
      <c r="T197" s="27">
        <v>7</v>
      </c>
      <c r="U197" s="26">
        <f t="shared" si="30"/>
        <v>1417</v>
      </c>
      <c r="V197" s="26">
        <f>MROUND(U197,5)</f>
        <v>1415</v>
      </c>
      <c r="W197" s="23">
        <f t="shared" si="31"/>
        <v>1415</v>
      </c>
    </row>
    <row r="198" spans="1:23" ht="14" x14ac:dyDescent="0.3">
      <c r="A198" s="21">
        <v>44081.333333333336</v>
      </c>
      <c r="B198" s="25">
        <v>15</v>
      </c>
      <c r="C198" s="15">
        <f t="shared" ref="C198:C265" si="35">SUM(C197,B198)</f>
        <v>2241</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62">
        <v>39</v>
      </c>
      <c r="N198" s="162">
        <v>15</v>
      </c>
      <c r="O198" s="162">
        <v>14</v>
      </c>
      <c r="P198" s="24">
        <v>16</v>
      </c>
      <c r="Q198" s="24">
        <f t="shared" si="33"/>
        <v>30</v>
      </c>
      <c r="R198" s="25">
        <v>0</v>
      </c>
      <c r="S198" s="14">
        <f t="shared" si="34"/>
        <v>52</v>
      </c>
      <c r="T198" s="25">
        <f>SUM(I198:K198)</f>
        <v>9</v>
      </c>
      <c r="U198" s="26">
        <f t="shared" si="30"/>
        <v>1424</v>
      </c>
      <c r="V198" s="26">
        <f t="shared" si="32"/>
        <v>1425</v>
      </c>
      <c r="W198" s="23">
        <f t="shared" si="31"/>
        <v>1425</v>
      </c>
    </row>
    <row r="199" spans="1:23" ht="14" x14ac:dyDescent="0.3">
      <c r="A199" s="21">
        <v>44082.333333333336</v>
      </c>
      <c r="B199" s="25">
        <v>20</v>
      </c>
      <c r="C199" s="15">
        <f t="shared" si="35"/>
        <v>2261</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62">
        <v>38</v>
      </c>
      <c r="N199" s="162">
        <v>13</v>
      </c>
      <c r="O199" s="162">
        <v>14</v>
      </c>
      <c r="P199" s="24">
        <v>12</v>
      </c>
      <c r="Q199" s="24">
        <f t="shared" si="33"/>
        <v>26</v>
      </c>
      <c r="R199" s="25">
        <v>0</v>
      </c>
      <c r="S199" s="14">
        <f t="shared" si="34"/>
        <v>52</v>
      </c>
      <c r="T199" s="25">
        <f>SUM(I199:K199)</f>
        <v>8</v>
      </c>
      <c r="U199" s="26">
        <f t="shared" si="30"/>
        <v>1454</v>
      </c>
      <c r="V199" s="26">
        <f t="shared" si="32"/>
        <v>1455</v>
      </c>
      <c r="W199" s="23">
        <f t="shared" si="31"/>
        <v>1455</v>
      </c>
    </row>
    <row r="200" spans="1:23" ht="14" x14ac:dyDescent="0.3">
      <c r="A200" s="21">
        <v>44083.333333333336</v>
      </c>
      <c r="B200" s="25">
        <v>19</v>
      </c>
      <c r="C200" s="15">
        <f t="shared" si="35"/>
        <v>2280</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62">
        <v>42</v>
      </c>
      <c r="N200" s="162">
        <v>17</v>
      </c>
      <c r="O200" s="162">
        <v>14</v>
      </c>
      <c r="P200" s="24">
        <v>14</v>
      </c>
      <c r="Q200" s="24">
        <f t="shared" si="33"/>
        <v>28</v>
      </c>
      <c r="R200" s="25">
        <v>0</v>
      </c>
      <c r="S200" s="14">
        <f t="shared" si="34"/>
        <v>52</v>
      </c>
      <c r="T200" s="25">
        <f>SUM(I200:K200)</f>
        <v>7</v>
      </c>
      <c r="U200" s="26">
        <f t="shared" si="30"/>
        <v>1489</v>
      </c>
      <c r="V200" s="26">
        <f t="shared" si="32"/>
        <v>1490</v>
      </c>
      <c r="W200" s="23">
        <f t="shared" si="31"/>
        <v>1490</v>
      </c>
    </row>
    <row r="201" spans="1:23" ht="14" x14ac:dyDescent="0.3">
      <c r="A201" s="21">
        <v>44084.333333333336</v>
      </c>
      <c r="B201" s="26">
        <v>30</v>
      </c>
      <c r="C201" s="15">
        <f t="shared" si="35"/>
        <v>2310</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62">
        <v>39</v>
      </c>
      <c r="N201" s="162">
        <v>18</v>
      </c>
      <c r="O201" s="162">
        <v>17</v>
      </c>
      <c r="P201" s="24">
        <v>13</v>
      </c>
      <c r="Q201" s="24">
        <f t="shared" si="33"/>
        <v>30</v>
      </c>
      <c r="R201" s="25">
        <v>0</v>
      </c>
      <c r="S201" s="14">
        <f t="shared" si="34"/>
        <v>52</v>
      </c>
      <c r="T201" s="25">
        <f>SUM(I201:K201)</f>
        <v>9</v>
      </c>
      <c r="U201" s="26">
        <f t="shared" si="30"/>
        <v>1514</v>
      </c>
      <c r="V201" s="26">
        <f t="shared" si="32"/>
        <v>1515</v>
      </c>
      <c r="W201" s="23">
        <f t="shared" si="31"/>
        <v>1515</v>
      </c>
    </row>
    <row r="202" spans="1:23" ht="14" x14ac:dyDescent="0.3">
      <c r="A202" s="21">
        <v>44085.333333333336</v>
      </c>
      <c r="B202" s="26">
        <v>19</v>
      </c>
      <c r="C202" s="15">
        <f t="shared" si="35"/>
        <v>2329</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62">
        <v>34</v>
      </c>
      <c r="N202" s="162">
        <v>18</v>
      </c>
      <c r="O202" s="162">
        <v>21</v>
      </c>
      <c r="P202" s="24">
        <v>12</v>
      </c>
      <c r="Q202" s="24">
        <f t="shared" si="33"/>
        <v>33</v>
      </c>
      <c r="R202" s="25">
        <v>1</v>
      </c>
      <c r="S202" s="14">
        <f t="shared" si="34"/>
        <v>53</v>
      </c>
      <c r="T202" s="25">
        <f>SUM(I202:K202)</f>
        <v>8</v>
      </c>
      <c r="U202" s="26">
        <f t="shared" si="30"/>
        <v>1538</v>
      </c>
      <c r="V202" s="26">
        <f t="shared" si="32"/>
        <v>1540</v>
      </c>
      <c r="W202" s="23">
        <f t="shared" si="31"/>
        <v>1540</v>
      </c>
    </row>
    <row r="203" spans="1:23" ht="14.5" x14ac:dyDescent="0.35">
      <c r="A203" s="21">
        <v>44086.333333333336</v>
      </c>
      <c r="B203" s="25">
        <v>23</v>
      </c>
      <c r="C203" s="15">
        <f t="shared" si="35"/>
        <v>2352</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62"/>
      <c r="N203" s="162"/>
      <c r="O203" s="162"/>
      <c r="P203" s="24"/>
      <c r="Q203" s="24"/>
      <c r="R203" s="25">
        <v>0</v>
      </c>
      <c r="S203" s="14">
        <f t="shared" si="34"/>
        <v>53</v>
      </c>
      <c r="T203" s="27">
        <v>8</v>
      </c>
      <c r="U203" s="26">
        <f t="shared" si="30"/>
        <v>1561</v>
      </c>
      <c r="V203" s="26">
        <f t="shared" si="32"/>
        <v>1560</v>
      </c>
      <c r="W203" s="23">
        <f t="shared" si="31"/>
        <v>1560</v>
      </c>
    </row>
    <row r="204" spans="1:23" ht="14.5" x14ac:dyDescent="0.35">
      <c r="A204" s="21">
        <v>44087.333333333336</v>
      </c>
      <c r="B204" s="25">
        <v>13</v>
      </c>
      <c r="C204" s="15">
        <f t="shared" si="35"/>
        <v>2365</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62"/>
      <c r="N204" s="162"/>
      <c r="O204" s="162"/>
      <c r="P204" s="24"/>
      <c r="Q204" s="24"/>
      <c r="R204" s="25">
        <v>0</v>
      </c>
      <c r="S204" s="14">
        <f t="shared" si="34"/>
        <v>53</v>
      </c>
      <c r="T204" s="27">
        <v>8</v>
      </c>
      <c r="U204" s="26">
        <f t="shared" si="30"/>
        <v>1570</v>
      </c>
      <c r="V204" s="26">
        <f t="shared" si="32"/>
        <v>1570</v>
      </c>
      <c r="W204" s="23">
        <f t="shared" si="31"/>
        <v>1570</v>
      </c>
    </row>
    <row r="205" spans="1:23" ht="14" x14ac:dyDescent="0.3">
      <c r="A205" s="21">
        <v>44088.333333333336</v>
      </c>
      <c r="B205" s="26">
        <v>7</v>
      </c>
      <c r="C205" s="15">
        <f t="shared" si="35"/>
        <v>2372</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90">
        <v>47</v>
      </c>
      <c r="N205" s="162">
        <v>10</v>
      </c>
      <c r="O205" s="162">
        <v>10</v>
      </c>
      <c r="P205" s="24">
        <v>13</v>
      </c>
      <c r="Q205" s="24">
        <f t="shared" si="33"/>
        <v>23</v>
      </c>
      <c r="R205" s="25">
        <v>0</v>
      </c>
      <c r="S205" s="14">
        <f t="shared" si="34"/>
        <v>53</v>
      </c>
      <c r="T205" s="25">
        <f>SUM(I205:K205)</f>
        <v>12</v>
      </c>
      <c r="U205" s="26">
        <f t="shared" si="30"/>
        <v>1573</v>
      </c>
      <c r="V205" s="26">
        <f t="shared" si="32"/>
        <v>1575</v>
      </c>
      <c r="W205" s="23">
        <f t="shared" si="31"/>
        <v>1575</v>
      </c>
    </row>
    <row r="206" spans="1:23" ht="14" x14ac:dyDescent="0.3">
      <c r="A206" s="21">
        <v>44089.333333333336</v>
      </c>
      <c r="B206" s="26">
        <v>28</v>
      </c>
      <c r="C206" s="15">
        <f t="shared" si="35"/>
        <v>2400</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62">
        <v>38</v>
      </c>
      <c r="N206" s="162">
        <v>14</v>
      </c>
      <c r="O206" s="162">
        <v>16</v>
      </c>
      <c r="P206" s="24">
        <v>14</v>
      </c>
      <c r="Q206" s="24">
        <f t="shared" si="33"/>
        <v>30</v>
      </c>
      <c r="R206" s="25">
        <v>0</v>
      </c>
      <c r="S206" s="14">
        <f t="shared" si="34"/>
        <v>53</v>
      </c>
      <c r="T206" s="25">
        <f>SUM(I206:K206)</f>
        <v>13</v>
      </c>
      <c r="U206" s="26">
        <f t="shared" si="30"/>
        <v>1590</v>
      </c>
      <c r="V206" s="26">
        <f t="shared" si="32"/>
        <v>1590</v>
      </c>
      <c r="W206" s="23">
        <f t="shared" si="31"/>
        <v>1590</v>
      </c>
    </row>
    <row r="207" spans="1:23" ht="14" x14ac:dyDescent="0.3">
      <c r="A207" s="21">
        <v>44090.333333333336</v>
      </c>
      <c r="B207" s="25">
        <v>37</v>
      </c>
      <c r="C207" s="15">
        <f t="shared" si="35"/>
        <v>2437</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90">
        <v>38</v>
      </c>
      <c r="N207" s="162">
        <v>15</v>
      </c>
      <c r="O207" s="162">
        <v>17</v>
      </c>
      <c r="P207" s="24">
        <v>13</v>
      </c>
      <c r="Q207" s="24">
        <f t="shared" si="33"/>
        <v>30</v>
      </c>
      <c r="R207" s="25">
        <v>0</v>
      </c>
      <c r="S207" s="14">
        <f t="shared" si="34"/>
        <v>53</v>
      </c>
      <c r="T207" s="25">
        <f>SUM(I207:K207)</f>
        <v>6</v>
      </c>
      <c r="U207" s="26">
        <f t="shared" si="30"/>
        <v>1617</v>
      </c>
      <c r="V207" s="26">
        <f t="shared" si="32"/>
        <v>1615</v>
      </c>
      <c r="W207" s="23">
        <f t="shared" si="31"/>
        <v>1615</v>
      </c>
    </row>
    <row r="208" spans="1:23" ht="14" x14ac:dyDescent="0.3">
      <c r="A208" s="21">
        <v>44091.333333333336</v>
      </c>
      <c r="B208" s="25">
        <v>22</v>
      </c>
      <c r="C208" s="15">
        <f t="shared" si="35"/>
        <v>2459</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62">
        <v>43</v>
      </c>
      <c r="N208" s="162">
        <v>12</v>
      </c>
      <c r="O208" s="162">
        <v>11</v>
      </c>
      <c r="P208" s="24">
        <v>15</v>
      </c>
      <c r="Q208" s="24">
        <f t="shared" si="33"/>
        <v>26</v>
      </c>
      <c r="R208" s="25">
        <v>1</v>
      </c>
      <c r="S208" s="14">
        <f t="shared" si="34"/>
        <v>54</v>
      </c>
      <c r="T208" s="25">
        <f>SUM(I208:K208)</f>
        <v>8</v>
      </c>
      <c r="U208" s="26">
        <f t="shared" si="30"/>
        <v>1642</v>
      </c>
      <c r="V208" s="26">
        <f t="shared" si="32"/>
        <v>1640</v>
      </c>
      <c r="W208" s="23">
        <f t="shared" si="31"/>
        <v>1640</v>
      </c>
    </row>
    <row r="209" spans="1:23" ht="14" x14ac:dyDescent="0.3">
      <c r="A209" s="21">
        <v>44092.333333333336</v>
      </c>
      <c r="B209" s="26">
        <v>28</v>
      </c>
      <c r="C209" s="15">
        <f t="shared" si="35"/>
        <v>2487</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62">
        <v>42</v>
      </c>
      <c r="N209" s="162">
        <v>15</v>
      </c>
      <c r="O209" s="162">
        <v>13</v>
      </c>
      <c r="P209" s="24">
        <v>14</v>
      </c>
      <c r="Q209" s="24">
        <f t="shared" si="33"/>
        <v>27</v>
      </c>
      <c r="R209" s="25">
        <v>0</v>
      </c>
      <c r="S209" s="14">
        <f t="shared" si="34"/>
        <v>54</v>
      </c>
      <c r="T209" s="25">
        <f>SUM(I209:K209)</f>
        <v>8</v>
      </c>
      <c r="U209" s="26">
        <f t="shared" si="30"/>
        <v>1669</v>
      </c>
      <c r="V209" s="26">
        <f t="shared" si="32"/>
        <v>1670</v>
      </c>
      <c r="W209" s="23">
        <f t="shared" si="31"/>
        <v>1670</v>
      </c>
    </row>
    <row r="210" spans="1:23" ht="14.5" x14ac:dyDescent="0.35">
      <c r="A210" s="21">
        <v>44093.333333333336</v>
      </c>
      <c r="B210" s="26">
        <v>12</v>
      </c>
      <c r="C210" s="15">
        <f t="shared" si="35"/>
        <v>2499</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62"/>
      <c r="N210" s="162"/>
      <c r="O210" s="162"/>
      <c r="P210" s="24"/>
      <c r="Q210" s="24"/>
      <c r="R210" s="25">
        <v>0</v>
      </c>
      <c r="S210" s="14">
        <f t="shared" si="34"/>
        <v>54</v>
      </c>
      <c r="T210" s="27">
        <v>8</v>
      </c>
      <c r="U210" s="26">
        <f t="shared" si="30"/>
        <v>1689</v>
      </c>
      <c r="V210" s="26">
        <f>MROUND(U210,5)</f>
        <v>1690</v>
      </c>
      <c r="W210" s="23">
        <f t="shared" si="31"/>
        <v>1690</v>
      </c>
    </row>
    <row r="211" spans="1:23" ht="14.5" x14ac:dyDescent="0.35">
      <c r="A211" s="21">
        <v>44094.333333333336</v>
      </c>
      <c r="B211" s="25">
        <v>14</v>
      </c>
      <c r="C211" s="15">
        <f t="shared" si="35"/>
        <v>2513</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62"/>
      <c r="N211" s="162"/>
      <c r="O211" s="162"/>
      <c r="P211" s="24"/>
      <c r="Q211" s="24"/>
      <c r="R211" s="25">
        <v>0</v>
      </c>
      <c r="S211" s="14">
        <f t="shared" si="34"/>
        <v>54</v>
      </c>
      <c r="T211" s="27">
        <v>8</v>
      </c>
      <c r="U211" s="26">
        <f t="shared" ref="U211:U274" si="41">SUM(C197,-T211,-$R$332)</f>
        <v>1694</v>
      </c>
      <c r="V211" s="26">
        <f t="shared" si="32"/>
        <v>1695</v>
      </c>
      <c r="W211" s="23">
        <f t="shared" ref="W211:W273" si="42">IF(V211&gt;V210,V211,V210)</f>
        <v>1695</v>
      </c>
    </row>
    <row r="212" spans="1:23" ht="14" x14ac:dyDescent="0.3">
      <c r="A212" s="21">
        <v>44095.333333333336</v>
      </c>
      <c r="B212" s="25">
        <v>10</v>
      </c>
      <c r="C212" s="15">
        <f t="shared" si="35"/>
        <v>2523</v>
      </c>
      <c r="D212" s="22">
        <f t="shared" si="37"/>
        <v>15.857142857142858</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62">
        <v>35</v>
      </c>
      <c r="N212" s="162">
        <v>14</v>
      </c>
      <c r="O212" s="162">
        <v>14</v>
      </c>
      <c r="P212" s="24">
        <v>12</v>
      </c>
      <c r="Q212" s="24">
        <f t="shared" si="33"/>
        <v>26</v>
      </c>
      <c r="R212" s="25">
        <v>0</v>
      </c>
      <c r="S212" s="14">
        <f t="shared" si="34"/>
        <v>54</v>
      </c>
      <c r="T212" s="25">
        <f>SUM(I212:K212)</f>
        <v>9</v>
      </c>
      <c r="U212" s="26">
        <f t="shared" si="41"/>
        <v>1708</v>
      </c>
      <c r="V212" s="26">
        <f t="shared" ref="V212:V279" si="43">MROUND(U212,5)</f>
        <v>1710</v>
      </c>
      <c r="W212" s="23">
        <f t="shared" si="42"/>
        <v>1710</v>
      </c>
    </row>
    <row r="213" spans="1:23" ht="14" x14ac:dyDescent="0.3">
      <c r="A213" s="21">
        <v>44096.333333333336</v>
      </c>
      <c r="B213" s="26">
        <v>21</v>
      </c>
      <c r="C213" s="15">
        <f t="shared" si="35"/>
        <v>2544</v>
      </c>
      <c r="D213" s="22">
        <f t="shared" si="37"/>
        <v>14.285714285714286</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62">
        <v>41</v>
      </c>
      <c r="N213" s="162">
        <v>13</v>
      </c>
      <c r="O213" s="162">
        <v>11</v>
      </c>
      <c r="P213" s="24">
        <v>9</v>
      </c>
      <c r="Q213" s="24">
        <f t="shared" si="33"/>
        <v>20</v>
      </c>
      <c r="R213" s="26">
        <v>0</v>
      </c>
      <c r="S213" s="14">
        <f t="shared" si="34"/>
        <v>54</v>
      </c>
      <c r="T213" s="25">
        <f>SUM(I213:K213)</f>
        <v>11</v>
      </c>
      <c r="U213" s="26">
        <f t="shared" si="41"/>
        <v>1726</v>
      </c>
      <c r="V213" s="26">
        <f t="shared" si="43"/>
        <v>1725</v>
      </c>
      <c r="W213" s="23">
        <f t="shared" si="42"/>
        <v>1725</v>
      </c>
    </row>
    <row r="214" spans="1:23" ht="14" x14ac:dyDescent="0.3">
      <c r="A214" s="21">
        <v>44097.333333333336</v>
      </c>
      <c r="B214" s="26">
        <v>15</v>
      </c>
      <c r="C214" s="15">
        <f t="shared" si="35"/>
        <v>2559</v>
      </c>
      <c r="D214" s="22">
        <f t="shared" si="37"/>
        <v>13.428571428571429</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62">
        <v>38</v>
      </c>
      <c r="N214" s="162">
        <v>15</v>
      </c>
      <c r="O214" s="162">
        <v>13</v>
      </c>
      <c r="P214" s="24">
        <v>11</v>
      </c>
      <c r="Q214" s="24">
        <f t="shared" si="33"/>
        <v>24</v>
      </c>
      <c r="R214" s="26">
        <v>0</v>
      </c>
      <c r="S214" s="14">
        <f t="shared" si="34"/>
        <v>54</v>
      </c>
      <c r="T214" s="25">
        <f>SUM(I214:K214)</f>
        <v>12</v>
      </c>
      <c r="U214" s="26">
        <f t="shared" si="41"/>
        <v>1744</v>
      </c>
      <c r="V214" s="26">
        <f t="shared" si="43"/>
        <v>1745</v>
      </c>
      <c r="W214" s="23">
        <f t="shared" si="42"/>
        <v>1745</v>
      </c>
    </row>
    <row r="215" spans="1:23" ht="14" x14ac:dyDescent="0.3">
      <c r="A215" s="21">
        <v>44098.333333333336</v>
      </c>
      <c r="B215" s="25">
        <v>11</v>
      </c>
      <c r="C215" s="15">
        <f t="shared" si="35"/>
        <v>2570</v>
      </c>
      <c r="D215" s="22">
        <f t="shared" si="37"/>
        <v>12.142857142857142</v>
      </c>
      <c r="E215" s="22">
        <f t="shared" si="36"/>
        <v>1.6176470588235294</v>
      </c>
      <c r="F215" s="22">
        <f t="shared" si="39"/>
        <v>2.3319327731092439</v>
      </c>
      <c r="G215" s="22">
        <f t="shared" si="38"/>
        <v>16.323529411764707</v>
      </c>
      <c r="H215" s="22">
        <f t="shared" si="40"/>
        <v>38.235294117647051</v>
      </c>
      <c r="I215" s="24">
        <v>8</v>
      </c>
      <c r="J215" s="24">
        <v>2</v>
      </c>
      <c r="K215" s="24">
        <v>0</v>
      </c>
      <c r="L215" s="24">
        <f>SUM(J215+K215)</f>
        <v>2</v>
      </c>
      <c r="M215" s="162">
        <v>42</v>
      </c>
      <c r="N215" s="162">
        <v>12</v>
      </c>
      <c r="O215" s="162">
        <v>10</v>
      </c>
      <c r="P215" s="24">
        <v>11</v>
      </c>
      <c r="Q215" s="24">
        <f t="shared" si="33"/>
        <v>21</v>
      </c>
      <c r="R215" s="25">
        <v>0</v>
      </c>
      <c r="S215" s="14">
        <f t="shared" si="34"/>
        <v>54</v>
      </c>
      <c r="T215" s="25">
        <f>SUM(I215:K215)</f>
        <v>10</v>
      </c>
      <c r="U215" s="26">
        <f t="shared" si="41"/>
        <v>1776</v>
      </c>
      <c r="V215" s="26">
        <f t="shared" si="43"/>
        <v>1775</v>
      </c>
      <c r="W215" s="23">
        <f t="shared" si="42"/>
        <v>1775</v>
      </c>
    </row>
    <row r="216" spans="1:23" ht="14" x14ac:dyDescent="0.3">
      <c r="A216" s="21">
        <v>44099.333333333336</v>
      </c>
      <c r="B216" s="25">
        <v>17</v>
      </c>
      <c r="C216" s="15">
        <f t="shared" si="35"/>
        <v>2587</v>
      </c>
      <c r="D216" s="22">
        <f t="shared" si="37"/>
        <v>11.571428571428571</v>
      </c>
      <c r="E216" s="22">
        <f t="shared" si="36"/>
        <v>2.5</v>
      </c>
      <c r="F216" s="22">
        <f t="shared" si="39"/>
        <v>2.1008403361344539</v>
      </c>
      <c r="G216" s="22">
        <f t="shared" si="38"/>
        <v>14.705882352941178</v>
      </c>
      <c r="H216" s="22">
        <f t="shared" si="40"/>
        <v>37.941176470588239</v>
      </c>
      <c r="I216" s="24">
        <v>11</v>
      </c>
      <c r="J216" s="24">
        <v>2</v>
      </c>
      <c r="K216" s="24">
        <v>1</v>
      </c>
      <c r="L216" s="24">
        <f>SUM(J216+K216)</f>
        <v>3</v>
      </c>
      <c r="M216" s="162">
        <v>40</v>
      </c>
      <c r="N216" s="162">
        <v>14</v>
      </c>
      <c r="O216" s="162">
        <v>12</v>
      </c>
      <c r="P216" s="24">
        <v>14</v>
      </c>
      <c r="Q216" s="24">
        <f t="shared" si="33"/>
        <v>26</v>
      </c>
      <c r="R216" s="25">
        <v>0</v>
      </c>
      <c r="S216" s="14">
        <f t="shared" si="34"/>
        <v>54</v>
      </c>
      <c r="T216" s="25">
        <f>SUM(I216:K216)</f>
        <v>14</v>
      </c>
      <c r="U216" s="26">
        <f t="shared" si="41"/>
        <v>1791</v>
      </c>
      <c r="V216" s="26">
        <f t="shared" si="43"/>
        <v>1790</v>
      </c>
      <c r="W216" s="23">
        <f t="shared" si="42"/>
        <v>1790</v>
      </c>
    </row>
    <row r="217" spans="1:23" ht="14.5" x14ac:dyDescent="0.35">
      <c r="A217" s="21">
        <v>44100.333333333336</v>
      </c>
      <c r="B217" s="25">
        <v>6</v>
      </c>
      <c r="C217" s="15">
        <f t="shared" si="35"/>
        <v>2593</v>
      </c>
      <c r="D217" s="22">
        <f t="shared" si="37"/>
        <v>10</v>
      </c>
      <c r="E217" s="22">
        <f t="shared" si="36"/>
        <v>0.88235294117647056</v>
      </c>
      <c r="F217" s="22">
        <f t="shared" si="39"/>
        <v>1.9747899159663866</v>
      </c>
      <c r="G217" s="22">
        <f t="shared" si="38"/>
        <v>13.823529411764707</v>
      </c>
      <c r="H217" s="22">
        <f t="shared" si="40"/>
        <v>35.441176470588239</v>
      </c>
      <c r="I217" s="24"/>
      <c r="J217" s="24"/>
      <c r="K217" s="24"/>
      <c r="L217" s="24"/>
      <c r="M217" s="162"/>
      <c r="N217" s="162"/>
      <c r="O217" s="162"/>
      <c r="P217" s="24"/>
      <c r="Q217" s="24"/>
      <c r="R217" s="25">
        <v>0</v>
      </c>
      <c r="S217" s="14">
        <f t="shared" si="34"/>
        <v>54</v>
      </c>
      <c r="T217" s="27">
        <v>14</v>
      </c>
      <c r="U217" s="26">
        <f t="shared" si="41"/>
        <v>1814</v>
      </c>
      <c r="V217" s="26">
        <f t="shared" si="43"/>
        <v>1815</v>
      </c>
      <c r="W217" s="23">
        <f t="shared" si="42"/>
        <v>1815</v>
      </c>
    </row>
    <row r="218" spans="1:23" ht="14.5" x14ac:dyDescent="0.35">
      <c r="A218" s="21">
        <v>44101.333333333336</v>
      </c>
      <c r="B218" s="25">
        <v>5</v>
      </c>
      <c r="C218" s="15">
        <f t="shared" si="35"/>
        <v>2598</v>
      </c>
      <c r="D218" s="22">
        <f t="shared" si="37"/>
        <v>10.428571428571429</v>
      </c>
      <c r="E218" s="22">
        <f t="shared" si="36"/>
        <v>0.73529411764705888</v>
      </c>
      <c r="F218" s="22">
        <f t="shared" si="39"/>
        <v>1.7857142857142858</v>
      </c>
      <c r="G218" s="22">
        <f t="shared" si="38"/>
        <v>12.5</v>
      </c>
      <c r="H218" s="22">
        <f t="shared" si="40"/>
        <v>34.264705882352942</v>
      </c>
      <c r="I218" s="24"/>
      <c r="J218" s="24"/>
      <c r="K218" s="24"/>
      <c r="L218" s="24"/>
      <c r="M218" s="162"/>
      <c r="N218" s="162"/>
      <c r="O218" s="162"/>
      <c r="P218" s="24"/>
      <c r="Q218" s="24"/>
      <c r="R218" s="25">
        <v>0</v>
      </c>
      <c r="S218" s="14">
        <f t="shared" si="34"/>
        <v>54</v>
      </c>
      <c r="T218" s="27">
        <v>14</v>
      </c>
      <c r="U218" s="26">
        <f t="shared" si="41"/>
        <v>1827</v>
      </c>
      <c r="V218" s="26">
        <f t="shared" si="43"/>
        <v>1825</v>
      </c>
      <c r="W218" s="23">
        <f t="shared" si="42"/>
        <v>1825</v>
      </c>
    </row>
    <row r="219" spans="1:23" ht="14" x14ac:dyDescent="0.3">
      <c r="A219" s="21">
        <v>44102.333333333336</v>
      </c>
      <c r="B219" s="25">
        <v>6</v>
      </c>
      <c r="C219" s="15">
        <f t="shared" si="35"/>
        <v>2604</v>
      </c>
      <c r="D219" s="22">
        <f t="shared" si="37"/>
        <v>11.142857142857142</v>
      </c>
      <c r="E219" s="22">
        <f t="shared" si="36"/>
        <v>0.88235294117647056</v>
      </c>
      <c r="F219" s="22">
        <f t="shared" si="39"/>
        <v>1.701680672268908</v>
      </c>
      <c r="G219" s="22">
        <f t="shared" si="38"/>
        <v>11.911764705882355</v>
      </c>
      <c r="H219" s="22">
        <f t="shared" si="40"/>
        <v>34.117647058823529</v>
      </c>
      <c r="I219" s="24">
        <v>13</v>
      </c>
      <c r="J219" s="24">
        <v>2</v>
      </c>
      <c r="K219" s="24">
        <v>0</v>
      </c>
      <c r="L219" s="24">
        <f t="shared" ref="L219:L222" si="44">SUM(J219+K219)</f>
        <v>2</v>
      </c>
      <c r="M219" s="162">
        <v>43</v>
      </c>
      <c r="N219" s="162">
        <v>14</v>
      </c>
      <c r="O219" s="162">
        <v>12</v>
      </c>
      <c r="P219" s="24">
        <v>17</v>
      </c>
      <c r="Q219" s="24">
        <f t="shared" si="33"/>
        <v>29</v>
      </c>
      <c r="R219" s="32">
        <v>1</v>
      </c>
      <c r="S219" s="14">
        <f t="shared" si="34"/>
        <v>55</v>
      </c>
      <c r="T219" s="25">
        <f>SUM(I219:K219)</f>
        <v>15</v>
      </c>
      <c r="U219" s="26">
        <f t="shared" si="41"/>
        <v>1833</v>
      </c>
      <c r="V219" s="26">
        <f t="shared" si="43"/>
        <v>1835</v>
      </c>
      <c r="W219" s="23">
        <f t="shared" si="42"/>
        <v>1835</v>
      </c>
    </row>
    <row r="220" spans="1:23" ht="14" x14ac:dyDescent="0.3">
      <c r="A220" s="21">
        <v>44103.333333333336</v>
      </c>
      <c r="B220" s="32">
        <v>10</v>
      </c>
      <c r="C220" s="15">
        <f t="shared" si="35"/>
        <v>2614</v>
      </c>
      <c r="D220" s="22">
        <f t="shared" si="37"/>
        <v>11</v>
      </c>
      <c r="E220" s="22">
        <f t="shared" ref="E220:E287" si="45">B220/6.8</f>
        <v>1.4705882352941178</v>
      </c>
      <c r="F220" s="22">
        <f t="shared" si="39"/>
        <v>1.4705882352941178</v>
      </c>
      <c r="G220" s="22">
        <f t="shared" si="38"/>
        <v>10.294117647058824</v>
      </c>
      <c r="H220" s="22">
        <f t="shared" si="40"/>
        <v>31.470588235294116</v>
      </c>
      <c r="I220" s="24">
        <v>9</v>
      </c>
      <c r="J220" s="24">
        <v>1</v>
      </c>
      <c r="K220" s="24">
        <v>1</v>
      </c>
      <c r="L220" s="24">
        <f t="shared" si="44"/>
        <v>2</v>
      </c>
      <c r="M220" s="162">
        <v>46</v>
      </c>
      <c r="N220" s="162">
        <v>13</v>
      </c>
      <c r="O220" s="162">
        <v>11</v>
      </c>
      <c r="P220" s="24">
        <v>13</v>
      </c>
      <c r="Q220" s="24">
        <f t="shared" si="33"/>
        <v>24</v>
      </c>
      <c r="R220" s="25">
        <v>0</v>
      </c>
      <c r="S220" s="14">
        <f t="shared" si="34"/>
        <v>55</v>
      </c>
      <c r="T220" s="25">
        <f>SUM(I220:K220)</f>
        <v>11</v>
      </c>
      <c r="U220" s="26">
        <f t="shared" si="41"/>
        <v>1865</v>
      </c>
      <c r="V220" s="26">
        <f t="shared" si="43"/>
        <v>1865</v>
      </c>
      <c r="W220" s="23">
        <f t="shared" si="42"/>
        <v>1865</v>
      </c>
    </row>
    <row r="221" spans="1:23" ht="14" x14ac:dyDescent="0.3">
      <c r="A221" s="21">
        <v>44104.333333333336</v>
      </c>
      <c r="B221" s="25">
        <v>18</v>
      </c>
      <c r="C221" s="15">
        <f t="shared" si="35"/>
        <v>2632</v>
      </c>
      <c r="D221" s="22">
        <f t="shared" si="37"/>
        <v>13.571428571428571</v>
      </c>
      <c r="E221" s="22">
        <f>B221/6.8</f>
        <v>2.6470588235294117</v>
      </c>
      <c r="F221" s="22">
        <f t="shared" si="39"/>
        <v>1.5336134453781511</v>
      </c>
      <c r="G221" s="22">
        <f>E215+E216+E217+E218+E219+E220+E221</f>
        <v>10.735294117647058</v>
      </c>
      <c r="H221" s="22">
        <f>SUM(E208:E221)</f>
        <v>28.676470588235297</v>
      </c>
      <c r="I221" s="24">
        <v>7</v>
      </c>
      <c r="J221" s="24">
        <v>1</v>
      </c>
      <c r="K221" s="24">
        <v>1</v>
      </c>
      <c r="L221" s="24">
        <f t="shared" si="44"/>
        <v>2</v>
      </c>
      <c r="M221" s="162">
        <v>40</v>
      </c>
      <c r="N221" s="162">
        <v>14</v>
      </c>
      <c r="O221" s="162">
        <v>13</v>
      </c>
      <c r="P221" s="24">
        <v>9</v>
      </c>
      <c r="Q221" s="24">
        <f t="shared" si="33"/>
        <v>22</v>
      </c>
      <c r="R221" s="25">
        <v>0</v>
      </c>
      <c r="S221" s="14">
        <f t="shared" si="34"/>
        <v>55</v>
      </c>
      <c r="T221" s="25">
        <f>SUM(I221:K221)</f>
        <v>9</v>
      </c>
      <c r="U221" s="26">
        <f t="shared" si="41"/>
        <v>1904</v>
      </c>
      <c r="V221" s="26">
        <f t="shared" si="43"/>
        <v>1905</v>
      </c>
      <c r="W221" s="23">
        <f t="shared" si="42"/>
        <v>1905</v>
      </c>
    </row>
    <row r="222" spans="1:23" ht="14" x14ac:dyDescent="0.3">
      <c r="A222" s="21">
        <v>44105.333333333336</v>
      </c>
      <c r="B222" s="25">
        <v>16</v>
      </c>
      <c r="C222" s="15">
        <f t="shared" si="35"/>
        <v>2648</v>
      </c>
      <c r="D222" s="22">
        <f t="shared" si="37"/>
        <v>14.285714285714286</v>
      </c>
      <c r="E222" s="22">
        <f t="shared" si="45"/>
        <v>2.3529411764705883</v>
      </c>
      <c r="F222" s="22">
        <f t="shared" si="39"/>
        <v>1.6386554621848739</v>
      </c>
      <c r="G222" s="22">
        <f t="shared" si="38"/>
        <v>11.470588235294118</v>
      </c>
      <c r="H222" s="22">
        <f t="shared" si="40"/>
        <v>27.794117647058826</v>
      </c>
      <c r="I222" s="24">
        <v>10</v>
      </c>
      <c r="J222" s="24">
        <v>1</v>
      </c>
      <c r="K222" s="24">
        <v>1</v>
      </c>
      <c r="L222" s="24">
        <f t="shared" si="44"/>
        <v>2</v>
      </c>
      <c r="M222" s="162">
        <v>34</v>
      </c>
      <c r="N222" s="162">
        <v>15</v>
      </c>
      <c r="O222" s="162">
        <v>17</v>
      </c>
      <c r="P222" s="24">
        <v>8</v>
      </c>
      <c r="Q222" s="24">
        <f t="shared" si="33"/>
        <v>25</v>
      </c>
      <c r="R222" s="25">
        <v>0</v>
      </c>
      <c r="S222" s="14">
        <f t="shared" si="34"/>
        <v>55</v>
      </c>
      <c r="T222" s="25">
        <f>SUM(I222:K222)</f>
        <v>12</v>
      </c>
      <c r="U222" s="26">
        <f t="shared" si="41"/>
        <v>1923</v>
      </c>
      <c r="V222" s="26">
        <f t="shared" si="43"/>
        <v>1925</v>
      </c>
      <c r="W222" s="23">
        <f t="shared" si="42"/>
        <v>1925</v>
      </c>
    </row>
    <row r="223" spans="1:23" ht="14" x14ac:dyDescent="0.3">
      <c r="A223" s="21">
        <v>44106.333333333336</v>
      </c>
      <c r="B223" s="25">
        <v>16</v>
      </c>
      <c r="C223" s="15">
        <f t="shared" si="35"/>
        <v>2664</v>
      </c>
      <c r="D223" s="22">
        <f t="shared" si="37"/>
        <v>15.714285714285714</v>
      </c>
      <c r="E223" s="22">
        <f t="shared" si="45"/>
        <v>2.3529411764705883</v>
      </c>
      <c r="F223" s="22">
        <f t="shared" si="39"/>
        <v>1.6176470588235294</v>
      </c>
      <c r="G223" s="22">
        <f t="shared" si="38"/>
        <v>11.323529411764707</v>
      </c>
      <c r="H223" s="22">
        <f t="shared" si="40"/>
        <v>26.029411764705884</v>
      </c>
      <c r="I223" s="24">
        <v>10</v>
      </c>
      <c r="J223" s="24">
        <v>2</v>
      </c>
      <c r="K223" s="24">
        <v>0</v>
      </c>
      <c r="L223" s="24">
        <f>SUM(J223+K223)</f>
        <v>2</v>
      </c>
      <c r="M223" s="162">
        <v>40</v>
      </c>
      <c r="N223" s="162">
        <v>13</v>
      </c>
      <c r="O223" s="162">
        <v>15</v>
      </c>
      <c r="P223" s="24">
        <v>13</v>
      </c>
      <c r="Q223" s="24">
        <f t="shared" si="33"/>
        <v>28</v>
      </c>
      <c r="R223" s="25">
        <v>0</v>
      </c>
      <c r="S223" s="14">
        <f t="shared" si="34"/>
        <v>55</v>
      </c>
      <c r="T223" s="25">
        <f>SUM(I223:K223)</f>
        <v>12</v>
      </c>
      <c r="U223" s="26">
        <f t="shared" si="41"/>
        <v>1951</v>
      </c>
      <c r="V223" s="26">
        <f t="shared" si="43"/>
        <v>1950</v>
      </c>
      <c r="W223" s="23">
        <f t="shared" si="42"/>
        <v>1950</v>
      </c>
    </row>
    <row r="224" spans="1:23" ht="14.5" x14ac:dyDescent="0.35">
      <c r="A224" s="21">
        <v>44107.333333333336</v>
      </c>
      <c r="B224" s="25">
        <v>24</v>
      </c>
      <c r="C224" s="15">
        <f t="shared" si="35"/>
        <v>2688</v>
      </c>
      <c r="D224" s="22">
        <f t="shared" si="37"/>
        <v>20.428571428571427</v>
      </c>
      <c r="E224" s="22">
        <f t="shared" si="45"/>
        <v>3.5294117647058822</v>
      </c>
      <c r="F224" s="22">
        <f t="shared" si="39"/>
        <v>1.9957983193277311</v>
      </c>
      <c r="G224" s="22">
        <f t="shared" si="38"/>
        <v>13.970588235294118</v>
      </c>
      <c r="H224" s="22">
        <f t="shared" si="40"/>
        <v>27.794117647058826</v>
      </c>
      <c r="I224" s="24"/>
      <c r="J224" s="24"/>
      <c r="K224" s="24"/>
      <c r="L224" s="24"/>
      <c r="M224" s="162"/>
      <c r="N224" s="162"/>
      <c r="O224" s="162"/>
      <c r="P224" s="24"/>
      <c r="Q224" s="24"/>
      <c r="R224" s="25">
        <v>0</v>
      </c>
      <c r="S224" s="14">
        <f t="shared" si="34"/>
        <v>55</v>
      </c>
      <c r="T224" s="27">
        <v>12</v>
      </c>
      <c r="U224" s="26">
        <f t="shared" si="41"/>
        <v>1963</v>
      </c>
      <c r="V224" s="26">
        <f t="shared" si="43"/>
        <v>1965</v>
      </c>
      <c r="W224" s="23">
        <f t="shared" si="42"/>
        <v>1965</v>
      </c>
    </row>
    <row r="225" spans="1:23" ht="14.5" x14ac:dyDescent="0.35">
      <c r="A225" s="21">
        <v>44108.333333333336</v>
      </c>
      <c r="B225" s="25">
        <v>10</v>
      </c>
      <c r="C225" s="15">
        <f t="shared" si="35"/>
        <v>2698</v>
      </c>
      <c r="D225" s="22">
        <f t="shared" si="37"/>
        <v>25.714285714285715</v>
      </c>
      <c r="E225" s="22">
        <f t="shared" si="45"/>
        <v>1.4705882352941178</v>
      </c>
      <c r="F225" s="22">
        <f t="shared" si="39"/>
        <v>2.1008403361344539</v>
      </c>
      <c r="G225" s="22">
        <f t="shared" si="38"/>
        <v>14.705882352941178</v>
      </c>
      <c r="H225" s="22">
        <f t="shared" si="40"/>
        <v>27.205882352941174</v>
      </c>
      <c r="I225" s="24"/>
      <c r="J225" s="24"/>
      <c r="K225" s="24"/>
      <c r="L225" s="24"/>
      <c r="M225" s="162"/>
      <c r="N225" s="162"/>
      <c r="O225" s="162"/>
      <c r="P225" s="24"/>
      <c r="Q225" s="24"/>
      <c r="R225" s="25">
        <v>0</v>
      </c>
      <c r="S225" s="14">
        <f t="shared" si="34"/>
        <v>55</v>
      </c>
      <c r="T225" s="27">
        <v>12</v>
      </c>
      <c r="U225" s="26">
        <f t="shared" si="41"/>
        <v>1977</v>
      </c>
      <c r="V225" s="26">
        <f t="shared" si="43"/>
        <v>1975</v>
      </c>
      <c r="W225" s="23">
        <f t="shared" si="42"/>
        <v>1975</v>
      </c>
    </row>
    <row r="226" spans="1:23" ht="14" x14ac:dyDescent="0.3">
      <c r="A226" s="21">
        <v>44109.333333333336</v>
      </c>
      <c r="B226" s="25">
        <v>16</v>
      </c>
      <c r="C226" s="15">
        <f t="shared" si="35"/>
        <v>2714</v>
      </c>
      <c r="D226" s="22">
        <f t="shared" si="37"/>
        <v>31.714285714285715</v>
      </c>
      <c r="E226" s="22">
        <f t="shared" si="45"/>
        <v>2.3529411764705883</v>
      </c>
      <c r="F226" s="22">
        <f t="shared" si="39"/>
        <v>2.3109243697478989</v>
      </c>
      <c r="G226" s="22">
        <f t="shared" si="38"/>
        <v>16.176470588235293</v>
      </c>
      <c r="H226" s="22">
        <f t="shared" si="40"/>
        <v>28.088235294117645</v>
      </c>
      <c r="I226" s="24">
        <v>8</v>
      </c>
      <c r="J226" s="24">
        <v>2</v>
      </c>
      <c r="K226" s="24">
        <v>0</v>
      </c>
      <c r="L226" s="24">
        <f t="shared" ref="L226:L230" si="46">SUM(J226+K226)</f>
        <v>2</v>
      </c>
      <c r="M226" s="162">
        <v>42</v>
      </c>
      <c r="N226" s="162">
        <v>14</v>
      </c>
      <c r="O226" s="162">
        <v>12</v>
      </c>
      <c r="P226" s="24">
        <v>14</v>
      </c>
      <c r="Q226" s="24">
        <f t="shared" ref="Q226:Q286" si="47">P226+O226</f>
        <v>26</v>
      </c>
      <c r="R226" s="25">
        <v>0</v>
      </c>
      <c r="S226" s="14">
        <f t="shared" si="34"/>
        <v>55</v>
      </c>
      <c r="T226" s="25">
        <f>SUM(I226:K226)</f>
        <v>10</v>
      </c>
      <c r="U226" s="26">
        <f t="shared" si="41"/>
        <v>1989</v>
      </c>
      <c r="V226" s="26">
        <f t="shared" si="43"/>
        <v>1990</v>
      </c>
      <c r="W226" s="23">
        <f t="shared" si="42"/>
        <v>1990</v>
      </c>
    </row>
    <row r="227" spans="1:23" ht="14" x14ac:dyDescent="0.3">
      <c r="A227" s="21">
        <v>44110.333333333336</v>
      </c>
      <c r="B227" s="32">
        <v>43</v>
      </c>
      <c r="C227" s="15">
        <f t="shared" si="35"/>
        <v>2757</v>
      </c>
      <c r="D227" s="22">
        <f t="shared" si="37"/>
        <v>38.714285714285715</v>
      </c>
      <c r="E227" s="22">
        <f t="shared" si="45"/>
        <v>6.3235294117647056</v>
      </c>
      <c r="F227" s="22">
        <f t="shared" si="39"/>
        <v>3.0042016806722693</v>
      </c>
      <c r="G227" s="22">
        <f t="shared" si="38"/>
        <v>21.029411764705884</v>
      </c>
      <c r="H227" s="22">
        <f t="shared" si="40"/>
        <v>31.323529411764707</v>
      </c>
      <c r="I227" s="24">
        <v>6</v>
      </c>
      <c r="J227" s="24">
        <v>2</v>
      </c>
      <c r="K227" s="24">
        <v>0</v>
      </c>
      <c r="L227" s="24">
        <f t="shared" si="46"/>
        <v>2</v>
      </c>
      <c r="M227" s="162">
        <v>43</v>
      </c>
      <c r="N227" s="162">
        <v>12</v>
      </c>
      <c r="O227" s="162">
        <v>13</v>
      </c>
      <c r="P227" s="24">
        <v>10</v>
      </c>
      <c r="Q227" s="24">
        <f t="shared" si="47"/>
        <v>23</v>
      </c>
      <c r="R227" s="25">
        <v>0</v>
      </c>
      <c r="S227" s="14">
        <f t="shared" si="34"/>
        <v>55</v>
      </c>
      <c r="T227" s="25">
        <f>SUM(I227:K227)</f>
        <v>8</v>
      </c>
      <c r="U227" s="26">
        <f t="shared" si="41"/>
        <v>2012</v>
      </c>
      <c r="V227" s="26">
        <f t="shared" si="43"/>
        <v>2010</v>
      </c>
      <c r="W227" s="23">
        <f t="shared" si="42"/>
        <v>2010</v>
      </c>
    </row>
    <row r="228" spans="1:23" ht="14" x14ac:dyDescent="0.3">
      <c r="A228" s="21">
        <v>44111.333333333336</v>
      </c>
      <c r="B228" s="25">
        <v>55</v>
      </c>
      <c r="C228" s="15">
        <f t="shared" si="35"/>
        <v>2812</v>
      </c>
      <c r="D228" s="22">
        <f t="shared" si="37"/>
        <v>44.285714285714285</v>
      </c>
      <c r="E228" s="22">
        <f t="shared" si="45"/>
        <v>8.0882352941176467</v>
      </c>
      <c r="F228" s="22">
        <f t="shared" si="39"/>
        <v>3.7815126050420167</v>
      </c>
      <c r="G228" s="22">
        <f t="shared" si="38"/>
        <v>26.470588235294116</v>
      </c>
      <c r="H228" s="22">
        <f t="shared" si="40"/>
        <v>37.205882352941174</v>
      </c>
      <c r="I228" s="24">
        <v>7</v>
      </c>
      <c r="J228" s="24">
        <v>2</v>
      </c>
      <c r="K228" s="24">
        <v>0</v>
      </c>
      <c r="L228" s="24">
        <f t="shared" si="46"/>
        <v>2</v>
      </c>
      <c r="M228" s="162">
        <v>35</v>
      </c>
      <c r="N228" s="162">
        <v>19</v>
      </c>
      <c r="O228" s="162">
        <v>19</v>
      </c>
      <c r="P228" s="24">
        <v>8</v>
      </c>
      <c r="Q228" s="24">
        <f t="shared" si="47"/>
        <v>27</v>
      </c>
      <c r="R228" s="32">
        <v>1</v>
      </c>
      <c r="S228" s="14">
        <f t="shared" si="34"/>
        <v>56</v>
      </c>
      <c r="T228" s="25">
        <f>SUM(I228:K228)</f>
        <v>9</v>
      </c>
      <c r="U228" s="26">
        <f t="shared" si="41"/>
        <v>2026</v>
      </c>
      <c r="V228" s="26">
        <f t="shared" si="43"/>
        <v>2025</v>
      </c>
      <c r="W228" s="23">
        <f t="shared" si="42"/>
        <v>2025</v>
      </c>
    </row>
    <row r="229" spans="1:23" ht="14" x14ac:dyDescent="0.3">
      <c r="A229" s="21">
        <v>44112.333333333336</v>
      </c>
      <c r="B229" s="25">
        <v>58</v>
      </c>
      <c r="C229" s="15">
        <f t="shared" si="35"/>
        <v>2870</v>
      </c>
      <c r="D229" s="22">
        <f t="shared" si="37"/>
        <v>46.285714285714285</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62">
        <v>37</v>
      </c>
      <c r="N229" s="162">
        <v>16</v>
      </c>
      <c r="O229" s="162">
        <v>17</v>
      </c>
      <c r="P229" s="24">
        <v>12</v>
      </c>
      <c r="Q229" s="24">
        <f t="shared" si="47"/>
        <v>29</v>
      </c>
      <c r="R229" s="25">
        <v>0</v>
      </c>
      <c r="S229" s="14">
        <f t="shared" si="34"/>
        <v>56</v>
      </c>
      <c r="T229" s="25">
        <f>SUM(I229:K229)</f>
        <v>8</v>
      </c>
      <c r="U229" s="26">
        <f t="shared" si="41"/>
        <v>2038</v>
      </c>
      <c r="V229" s="26">
        <f t="shared" si="43"/>
        <v>2040</v>
      </c>
      <c r="W229" s="23">
        <f t="shared" si="42"/>
        <v>2040</v>
      </c>
    </row>
    <row r="230" spans="1:23" ht="14" x14ac:dyDescent="0.3">
      <c r="A230" s="21">
        <v>44113.333333333336</v>
      </c>
      <c r="B230" s="32">
        <v>65</v>
      </c>
      <c r="C230" s="15">
        <f t="shared" si="35"/>
        <v>2935</v>
      </c>
      <c r="D230" s="22">
        <f t="shared" si="37"/>
        <v>50.428571428571431</v>
      </c>
      <c r="E230" s="22">
        <f t="shared" si="45"/>
        <v>9.5588235294117645</v>
      </c>
      <c r="F230" s="22">
        <f t="shared" si="39"/>
        <v>5.6932773109243708</v>
      </c>
      <c r="G230" s="22">
        <f t="shared" si="38"/>
        <v>39.852941176470594</v>
      </c>
      <c r="H230" s="22">
        <f t="shared" si="40"/>
        <v>51.17647058823529</v>
      </c>
      <c r="I230" s="24">
        <v>10</v>
      </c>
      <c r="J230" s="24">
        <v>2</v>
      </c>
      <c r="K230" s="24">
        <v>0</v>
      </c>
      <c r="L230" s="24">
        <f t="shared" si="46"/>
        <v>2</v>
      </c>
      <c r="M230" s="162">
        <v>40</v>
      </c>
      <c r="N230" s="162">
        <v>14</v>
      </c>
      <c r="O230" s="162">
        <v>14</v>
      </c>
      <c r="P230" s="24">
        <v>9</v>
      </c>
      <c r="Q230" s="24">
        <f t="shared" si="47"/>
        <v>23</v>
      </c>
      <c r="R230" s="25">
        <v>0</v>
      </c>
      <c r="S230" s="14">
        <f t="shared" si="34"/>
        <v>56</v>
      </c>
      <c r="T230" s="25">
        <f>SUM(I230:K230)</f>
        <v>12</v>
      </c>
      <c r="U230" s="26">
        <f t="shared" si="41"/>
        <v>2051</v>
      </c>
      <c r="V230" s="26">
        <f t="shared" si="43"/>
        <v>2050</v>
      </c>
      <c r="W230" s="23">
        <f t="shared" si="42"/>
        <v>2050</v>
      </c>
    </row>
    <row r="231" spans="1:23" ht="14.5" x14ac:dyDescent="0.35">
      <c r="A231" s="21">
        <v>44114.333333333336</v>
      </c>
      <c r="B231" s="25">
        <v>63</v>
      </c>
      <c r="C231" s="15">
        <f t="shared" si="35"/>
        <v>2998</v>
      </c>
      <c r="D231" s="22">
        <f t="shared" si="37"/>
        <v>62.857142857142854</v>
      </c>
      <c r="E231" s="22">
        <f t="shared" si="45"/>
        <v>9.264705882352942</v>
      </c>
      <c r="F231" s="22">
        <f t="shared" si="39"/>
        <v>6.5126050420168076</v>
      </c>
      <c r="G231" s="22">
        <f t="shared" si="38"/>
        <v>45.588235294117652</v>
      </c>
      <c r="H231" s="22">
        <f t="shared" si="40"/>
        <v>59.558823529411768</v>
      </c>
      <c r="I231" s="24"/>
      <c r="J231" s="24"/>
      <c r="K231" s="24"/>
      <c r="L231" s="24"/>
      <c r="M231" s="162"/>
      <c r="N231" s="162"/>
      <c r="O231" s="162"/>
      <c r="P231" s="24"/>
      <c r="Q231" s="24"/>
      <c r="R231" s="25">
        <v>0</v>
      </c>
      <c r="S231" s="14">
        <f t="shared" si="34"/>
        <v>56</v>
      </c>
      <c r="T231" s="33">
        <v>12</v>
      </c>
      <c r="U231" s="26">
        <f t="shared" si="41"/>
        <v>2057</v>
      </c>
      <c r="V231" s="26">
        <f t="shared" si="43"/>
        <v>2055</v>
      </c>
      <c r="W231" s="23">
        <f t="shared" si="42"/>
        <v>2055</v>
      </c>
    </row>
    <row r="232" spans="1:23" ht="14.5" x14ac:dyDescent="0.35">
      <c r="A232" s="21">
        <v>44115.333333333336</v>
      </c>
      <c r="B232" s="25">
        <v>24</v>
      </c>
      <c r="C232" s="15">
        <f t="shared" si="35"/>
        <v>3022</v>
      </c>
      <c r="D232" s="22">
        <f t="shared" si="37"/>
        <v>75.285714285714292</v>
      </c>
      <c r="E232" s="22">
        <f t="shared" si="45"/>
        <v>3.5294117647058822</v>
      </c>
      <c r="F232" s="22">
        <f t="shared" si="39"/>
        <v>6.8067226890756318</v>
      </c>
      <c r="G232" s="22">
        <f t="shared" si="38"/>
        <v>47.64705882352942</v>
      </c>
      <c r="H232" s="22">
        <f t="shared" si="40"/>
        <v>62.352941176470594</v>
      </c>
      <c r="I232" s="24"/>
      <c r="J232" s="24"/>
      <c r="K232" s="24"/>
      <c r="L232" s="24"/>
      <c r="M232" s="162"/>
      <c r="N232" s="162"/>
      <c r="O232" s="162"/>
      <c r="P232" s="24"/>
      <c r="Q232" s="24"/>
      <c r="R232" s="25">
        <v>0</v>
      </c>
      <c r="S232" s="14">
        <f t="shared" si="34"/>
        <v>56</v>
      </c>
      <c r="T232" s="33">
        <v>12</v>
      </c>
      <c r="U232" s="26">
        <f t="shared" si="41"/>
        <v>2062</v>
      </c>
      <c r="V232" s="26">
        <f t="shared" si="43"/>
        <v>2060</v>
      </c>
      <c r="W232" s="23">
        <f t="shared" si="42"/>
        <v>2060</v>
      </c>
    </row>
    <row r="233" spans="1:23" ht="14" x14ac:dyDescent="0.3">
      <c r="A233" s="21">
        <v>44116.333333333336</v>
      </c>
      <c r="B233" s="32">
        <v>45</v>
      </c>
      <c r="C233" s="15">
        <f t="shared" si="35"/>
        <v>3067</v>
      </c>
      <c r="D233" s="22">
        <f t="shared" si="37"/>
        <v>88</v>
      </c>
      <c r="E233" s="22">
        <f t="shared" si="45"/>
        <v>6.6176470588235299</v>
      </c>
      <c r="F233" s="22">
        <f t="shared" si="39"/>
        <v>7.4159663865546221</v>
      </c>
      <c r="G233" s="22">
        <f t="shared" si="38"/>
        <v>51.911764705882355</v>
      </c>
      <c r="H233" s="22">
        <f t="shared" si="40"/>
        <v>68.088235294117652</v>
      </c>
      <c r="I233" s="24">
        <v>17</v>
      </c>
      <c r="J233" s="24">
        <v>1</v>
      </c>
      <c r="K233" s="24">
        <v>0</v>
      </c>
      <c r="L233" s="24">
        <f>J233+K233</f>
        <v>1</v>
      </c>
      <c r="M233" s="162">
        <v>39</v>
      </c>
      <c r="N233" s="162">
        <v>14</v>
      </c>
      <c r="O233" s="162">
        <v>14</v>
      </c>
      <c r="P233" s="24">
        <v>18</v>
      </c>
      <c r="Q233" s="24">
        <f t="shared" si="47"/>
        <v>32</v>
      </c>
      <c r="R233" s="25">
        <v>0</v>
      </c>
      <c r="S233" s="14">
        <f t="shared" si="34"/>
        <v>56</v>
      </c>
      <c r="T233" s="25">
        <f>SUM(I233:K233)</f>
        <v>18</v>
      </c>
      <c r="U233" s="26">
        <f t="shared" si="41"/>
        <v>2062</v>
      </c>
      <c r="V233" s="26">
        <f t="shared" si="43"/>
        <v>2060</v>
      </c>
      <c r="W233" s="23">
        <f t="shared" si="42"/>
        <v>2060</v>
      </c>
    </row>
    <row r="234" spans="1:23" ht="14" x14ac:dyDescent="0.3">
      <c r="A234" s="21">
        <v>44117.333333333336</v>
      </c>
      <c r="B234" s="32">
        <v>130</v>
      </c>
      <c r="C234" s="15">
        <f t="shared" si="35"/>
        <v>3197</v>
      </c>
      <c r="D234" s="22">
        <f t="shared" si="37"/>
        <v>101</v>
      </c>
      <c r="E234" s="22">
        <f t="shared" si="45"/>
        <v>19.117647058823529</v>
      </c>
      <c r="F234" s="22">
        <f t="shared" si="39"/>
        <v>9.2436974789915958</v>
      </c>
      <c r="G234" s="22">
        <f t="shared" si="38"/>
        <v>64.705882352941174</v>
      </c>
      <c r="H234" s="22">
        <f t="shared" si="40"/>
        <v>85.735294117647072</v>
      </c>
      <c r="I234" s="24">
        <v>19</v>
      </c>
      <c r="J234" s="24">
        <v>1</v>
      </c>
      <c r="K234" s="24">
        <v>0</v>
      </c>
      <c r="L234" s="24">
        <f>J234+K234</f>
        <v>1</v>
      </c>
      <c r="M234" s="162">
        <v>40</v>
      </c>
      <c r="N234" s="162">
        <v>13</v>
      </c>
      <c r="O234" s="162">
        <v>13</v>
      </c>
      <c r="P234" s="24">
        <v>11</v>
      </c>
      <c r="Q234" s="24">
        <f t="shared" si="47"/>
        <v>24</v>
      </c>
      <c r="R234" s="25">
        <v>1</v>
      </c>
      <c r="S234" s="14">
        <f t="shared" si="34"/>
        <v>57</v>
      </c>
      <c r="T234" s="25">
        <f>SUM(I234:K234)</f>
        <v>20</v>
      </c>
      <c r="U234" s="26">
        <f t="shared" si="41"/>
        <v>2070</v>
      </c>
      <c r="V234" s="26">
        <f t="shared" si="43"/>
        <v>2070</v>
      </c>
      <c r="W234" s="134">
        <f t="shared" si="42"/>
        <v>2070</v>
      </c>
    </row>
    <row r="235" spans="1:23" ht="14" x14ac:dyDescent="0.3">
      <c r="A235" s="21">
        <v>44118.333333333336</v>
      </c>
      <c r="B235" s="25">
        <v>142</v>
      </c>
      <c r="C235" s="15">
        <f t="shared" si="35"/>
        <v>3339</v>
      </c>
      <c r="D235" s="22">
        <f t="shared" si="37"/>
        <v>109.57142857142857</v>
      </c>
      <c r="E235" s="22">
        <f t="shared" si="45"/>
        <v>20.882352941176471</v>
      </c>
      <c r="F235" s="22">
        <f t="shared" si="39"/>
        <v>11.071428571428571</v>
      </c>
      <c r="G235" s="22">
        <f t="shared" si="38"/>
        <v>77.5</v>
      </c>
      <c r="H235" s="22">
        <f t="shared" si="40"/>
        <v>103.97058823529412</v>
      </c>
      <c r="I235" s="24">
        <v>24</v>
      </c>
      <c r="J235" s="24">
        <v>1</v>
      </c>
      <c r="K235" s="24">
        <v>0</v>
      </c>
      <c r="L235" s="24">
        <f>J235+K235</f>
        <v>1</v>
      </c>
      <c r="M235" s="162">
        <v>36</v>
      </c>
      <c r="N235" s="162">
        <v>16</v>
      </c>
      <c r="O235" s="162">
        <v>16</v>
      </c>
      <c r="P235" s="24">
        <v>11</v>
      </c>
      <c r="Q235" s="24">
        <f t="shared" si="47"/>
        <v>27</v>
      </c>
      <c r="R235" s="25">
        <v>1</v>
      </c>
      <c r="S235" s="14">
        <f t="shared" si="34"/>
        <v>58</v>
      </c>
      <c r="T235" s="25">
        <f>SUM(I235:K235)</f>
        <v>25</v>
      </c>
      <c r="U235" s="26">
        <f t="shared" si="41"/>
        <v>2083</v>
      </c>
      <c r="V235" s="26">
        <f t="shared" si="43"/>
        <v>2085</v>
      </c>
      <c r="W235" s="134">
        <f t="shared" si="42"/>
        <v>2085</v>
      </c>
    </row>
    <row r="236" spans="1:23" ht="14" x14ac:dyDescent="0.3">
      <c r="A236" s="21">
        <v>44119.333333333336</v>
      </c>
      <c r="B236" s="32">
        <v>147</v>
      </c>
      <c r="C236" s="15">
        <f t="shared" si="35"/>
        <v>3486</v>
      </c>
      <c r="D236" s="22">
        <f t="shared" si="37"/>
        <v>118.71428571428571</v>
      </c>
      <c r="E236" s="22">
        <f t="shared" si="45"/>
        <v>21.617647058823529</v>
      </c>
      <c r="F236" s="22">
        <f t="shared" si="39"/>
        <v>12.941176470588236</v>
      </c>
      <c r="G236" s="22">
        <f t="shared" si="38"/>
        <v>90.588235294117652</v>
      </c>
      <c r="H236" s="22">
        <f t="shared" si="40"/>
        <v>123.23529411764707</v>
      </c>
      <c r="I236" s="24">
        <v>24</v>
      </c>
      <c r="J236" s="24">
        <v>2</v>
      </c>
      <c r="K236" s="24">
        <v>0</v>
      </c>
      <c r="L236" s="24">
        <f>J236+K236</f>
        <v>2</v>
      </c>
      <c r="M236" s="162">
        <v>29</v>
      </c>
      <c r="N236" s="162">
        <v>17</v>
      </c>
      <c r="O236" s="162">
        <v>17</v>
      </c>
      <c r="P236" s="24">
        <v>8</v>
      </c>
      <c r="Q236" s="24">
        <f t="shared" si="47"/>
        <v>25</v>
      </c>
      <c r="R236" s="25">
        <v>0</v>
      </c>
      <c r="S236" s="14">
        <f t="shared" si="34"/>
        <v>58</v>
      </c>
      <c r="T236" s="25">
        <f>SUM(I236:K236)</f>
        <v>26</v>
      </c>
      <c r="U236" s="26">
        <f t="shared" si="41"/>
        <v>2098</v>
      </c>
      <c r="V236" s="26">
        <f t="shared" si="43"/>
        <v>2100</v>
      </c>
      <c r="W236" s="134">
        <f t="shared" si="42"/>
        <v>2100</v>
      </c>
    </row>
    <row r="237" spans="1:23" ht="14" x14ac:dyDescent="0.3">
      <c r="A237" s="21">
        <v>44120.333333333336</v>
      </c>
      <c r="B237" s="32">
        <v>156</v>
      </c>
      <c r="C237" s="15">
        <f t="shared" si="35"/>
        <v>3642</v>
      </c>
      <c r="D237" s="22">
        <f t="shared" si="37"/>
        <v>124.71428571428571</v>
      </c>
      <c r="E237" s="22">
        <f t="shared" si="45"/>
        <v>22.941176470588236</v>
      </c>
      <c r="F237" s="22">
        <f t="shared" si="39"/>
        <v>14.852941176470589</v>
      </c>
      <c r="G237" s="22">
        <f t="shared" si="38"/>
        <v>103.97058823529412</v>
      </c>
      <c r="H237" s="22">
        <f t="shared" si="40"/>
        <v>143.82352941176472</v>
      </c>
      <c r="I237" s="24">
        <v>24</v>
      </c>
      <c r="J237" s="24">
        <v>2</v>
      </c>
      <c r="K237" s="24">
        <v>0</v>
      </c>
      <c r="L237" s="24">
        <f>J237+K237</f>
        <v>2</v>
      </c>
      <c r="M237" s="162">
        <v>39</v>
      </c>
      <c r="N237" s="162">
        <v>14</v>
      </c>
      <c r="O237" s="162">
        <v>16</v>
      </c>
      <c r="P237" s="24">
        <v>10</v>
      </c>
      <c r="Q237" s="24">
        <f t="shared" si="47"/>
        <v>26</v>
      </c>
      <c r="R237" s="25">
        <v>0</v>
      </c>
      <c r="S237" s="14">
        <f t="shared" si="34"/>
        <v>58</v>
      </c>
      <c r="T237" s="25">
        <f>SUM(I237:K237)</f>
        <v>26</v>
      </c>
      <c r="U237" s="26">
        <f t="shared" si="41"/>
        <v>2114</v>
      </c>
      <c r="V237" s="26">
        <f t="shared" si="43"/>
        <v>2115</v>
      </c>
      <c r="W237" s="134">
        <f t="shared" si="42"/>
        <v>2115</v>
      </c>
    </row>
    <row r="238" spans="1:23" ht="14" x14ac:dyDescent="0.3">
      <c r="A238" s="21">
        <v>44121.333333333336</v>
      </c>
      <c r="B238" s="32">
        <v>123</v>
      </c>
      <c r="C238" s="15">
        <f t="shared" si="35"/>
        <v>3765</v>
      </c>
      <c r="D238" s="22">
        <f t="shared" si="37"/>
        <v>143</v>
      </c>
      <c r="E238" s="22">
        <f t="shared" si="45"/>
        <v>18.088235294117649</v>
      </c>
      <c r="F238" s="22">
        <f t="shared" si="39"/>
        <v>16.113445378151262</v>
      </c>
      <c r="G238" s="22">
        <f t="shared" si="38"/>
        <v>112.79411764705883</v>
      </c>
      <c r="H238" s="22">
        <f t="shared" si="40"/>
        <v>158.38235294117649</v>
      </c>
      <c r="I238" s="24"/>
      <c r="J238" s="24"/>
      <c r="K238" s="24"/>
      <c r="L238" s="24"/>
      <c r="M238" s="162"/>
      <c r="N238" s="162"/>
      <c r="O238" s="162"/>
      <c r="P238" s="24"/>
      <c r="Q238" s="24"/>
      <c r="R238" s="25">
        <v>0</v>
      </c>
      <c r="S238" s="14">
        <f t="shared" si="34"/>
        <v>58</v>
      </c>
      <c r="T238" s="25">
        <v>26</v>
      </c>
      <c r="U238" s="26">
        <f t="shared" si="41"/>
        <v>2138</v>
      </c>
      <c r="V238" s="26">
        <f t="shared" si="43"/>
        <v>2140</v>
      </c>
      <c r="W238" s="134">
        <f t="shared" si="42"/>
        <v>2140</v>
      </c>
    </row>
    <row r="239" spans="1:23" ht="14" x14ac:dyDescent="0.3">
      <c r="A239" s="21">
        <v>44122.333333333336</v>
      </c>
      <c r="B239" s="32">
        <v>88</v>
      </c>
      <c r="C239" s="15">
        <f t="shared" si="35"/>
        <v>3853</v>
      </c>
      <c r="D239" s="22">
        <f t="shared" si="37"/>
        <v>161.71428571428572</v>
      </c>
      <c r="E239" s="22">
        <f t="shared" si="45"/>
        <v>12.941176470588236</v>
      </c>
      <c r="F239" s="22">
        <f t="shared" si="39"/>
        <v>17.457983193277311</v>
      </c>
      <c r="G239" s="22">
        <f>SUM(E233,E234,E235,E236,E237,E238,E239)</f>
        <v>122.20588235294117</v>
      </c>
      <c r="H239" s="22">
        <f t="shared" si="40"/>
        <v>169.85294117647061</v>
      </c>
      <c r="I239" s="24"/>
      <c r="J239" s="24"/>
      <c r="K239" s="24"/>
      <c r="L239" s="24"/>
      <c r="M239" s="162"/>
      <c r="N239" s="162"/>
      <c r="O239" s="162"/>
      <c r="P239" s="24"/>
      <c r="Q239" s="24"/>
      <c r="R239" s="25">
        <v>0</v>
      </c>
      <c r="S239" s="14">
        <f t="shared" si="34"/>
        <v>58</v>
      </c>
      <c r="T239" s="25">
        <v>26</v>
      </c>
      <c r="U239" s="26">
        <f t="shared" si="41"/>
        <v>2148</v>
      </c>
      <c r="V239" s="26">
        <f t="shared" si="43"/>
        <v>2150</v>
      </c>
      <c r="W239" s="134">
        <f t="shared" si="42"/>
        <v>2150</v>
      </c>
    </row>
    <row r="240" spans="1:23" ht="14" x14ac:dyDescent="0.3">
      <c r="A240" s="21">
        <v>44123.333333333336</v>
      </c>
      <c r="B240" s="32">
        <v>87</v>
      </c>
      <c r="C240" s="15">
        <f t="shared" si="35"/>
        <v>3940</v>
      </c>
      <c r="D240" s="22">
        <f t="shared" si="37"/>
        <v>179.14285714285714</v>
      </c>
      <c r="E240" s="22">
        <f t="shared" si="45"/>
        <v>12.794117647058824</v>
      </c>
      <c r="F240" s="22">
        <f t="shared" si="39"/>
        <v>18.340336134453782</v>
      </c>
      <c r="G240" s="22">
        <f>SUM(E234,E235,E236,E237,E238,E239,E240)</f>
        <v>128.38235294117646</v>
      </c>
      <c r="H240" s="22">
        <f t="shared" si="40"/>
        <v>180.29411764705881</v>
      </c>
      <c r="I240" s="24">
        <v>32</v>
      </c>
      <c r="J240" s="24">
        <v>5</v>
      </c>
      <c r="K240" s="24">
        <v>0</v>
      </c>
      <c r="L240" s="24">
        <f>SUM(K240+J240)</f>
        <v>5</v>
      </c>
      <c r="M240" s="162">
        <v>34</v>
      </c>
      <c r="N240" s="162">
        <v>15</v>
      </c>
      <c r="O240" s="162">
        <v>14</v>
      </c>
      <c r="P240" s="24">
        <v>7</v>
      </c>
      <c r="Q240" s="24">
        <f t="shared" si="47"/>
        <v>21</v>
      </c>
      <c r="R240" s="25">
        <v>0</v>
      </c>
      <c r="S240" s="14">
        <f t="shared" si="34"/>
        <v>58</v>
      </c>
      <c r="T240" s="25">
        <f>SUM(I240:K240)</f>
        <v>37</v>
      </c>
      <c r="U240" s="26">
        <f t="shared" si="41"/>
        <v>2153</v>
      </c>
      <c r="V240" s="26">
        <f t="shared" si="43"/>
        <v>2155</v>
      </c>
      <c r="W240" s="134">
        <f t="shared" si="42"/>
        <v>2155</v>
      </c>
    </row>
    <row r="241" spans="1:23" ht="14" x14ac:dyDescent="0.3">
      <c r="A241" s="21">
        <v>44124.333333333336</v>
      </c>
      <c r="B241" s="32">
        <v>258</v>
      </c>
      <c r="C241" s="15">
        <f t="shared" si="35"/>
        <v>4198</v>
      </c>
      <c r="D241" s="22">
        <f t="shared" si="37"/>
        <v>194.57142857142858</v>
      </c>
      <c r="E241" s="22">
        <f t="shared" si="45"/>
        <v>37.941176470588239</v>
      </c>
      <c r="F241" s="22">
        <f t="shared" si="39"/>
        <v>21.029411764705884</v>
      </c>
      <c r="G241" s="22">
        <f>SUM(E235,E236,E237,E238,E239,E240,E241)</f>
        <v>147.20588235294119</v>
      </c>
      <c r="H241" s="22">
        <f t="shared" si="40"/>
        <v>211.91176470588235</v>
      </c>
      <c r="I241" s="24">
        <v>39</v>
      </c>
      <c r="J241" s="24">
        <v>7</v>
      </c>
      <c r="K241" s="24">
        <v>0</v>
      </c>
      <c r="L241" s="24">
        <f>SUM(K241+J241)</f>
        <v>7</v>
      </c>
      <c r="M241" s="162">
        <v>36</v>
      </c>
      <c r="N241" s="162">
        <v>12</v>
      </c>
      <c r="O241" s="162">
        <v>12</v>
      </c>
      <c r="P241" s="24">
        <v>8</v>
      </c>
      <c r="Q241" s="24">
        <f t="shared" si="47"/>
        <v>20</v>
      </c>
      <c r="R241" s="25">
        <v>0</v>
      </c>
      <c r="S241" s="14">
        <f t="shared" si="34"/>
        <v>58</v>
      </c>
      <c r="T241" s="25">
        <f>SUM(I241:K241)</f>
        <v>46</v>
      </c>
      <c r="U241" s="26">
        <f t="shared" si="41"/>
        <v>2187</v>
      </c>
      <c r="V241" s="26">
        <f t="shared" si="43"/>
        <v>2185</v>
      </c>
      <c r="W241" s="134">
        <f t="shared" si="42"/>
        <v>2185</v>
      </c>
    </row>
    <row r="242" spans="1:23" ht="14" x14ac:dyDescent="0.3">
      <c r="A242" s="21">
        <v>44125.333333333336</v>
      </c>
      <c r="B242" s="32">
        <v>273</v>
      </c>
      <c r="C242" s="15">
        <f t="shared" si="35"/>
        <v>4471</v>
      </c>
      <c r="D242" s="22">
        <f t="shared" si="37"/>
        <v>223.28571428571428</v>
      </c>
      <c r="E242" s="22">
        <f t="shared" si="45"/>
        <v>40.147058823529413</v>
      </c>
      <c r="F242" s="22">
        <f t="shared" si="39"/>
        <v>23.781512605042021</v>
      </c>
      <c r="G242" s="22">
        <f>SUM(E236,E237,E238,E239,E240,E241,E242)</f>
        <v>166.47058823529414</v>
      </c>
      <c r="H242" s="22">
        <f t="shared" si="40"/>
        <v>243.97058823529412</v>
      </c>
      <c r="I242" s="24">
        <v>31</v>
      </c>
      <c r="J242" s="24">
        <v>6</v>
      </c>
      <c r="K242" s="24">
        <v>0</v>
      </c>
      <c r="L242" s="24">
        <f>SUM(K242+J242)</f>
        <v>6</v>
      </c>
      <c r="M242" s="162">
        <v>40</v>
      </c>
      <c r="N242" s="162">
        <v>8</v>
      </c>
      <c r="O242" s="162">
        <v>10</v>
      </c>
      <c r="P242" s="24">
        <v>10</v>
      </c>
      <c r="Q242" s="24">
        <f t="shared" si="47"/>
        <v>20</v>
      </c>
      <c r="R242" s="25">
        <v>0</v>
      </c>
      <c r="S242" s="14">
        <f t="shared" si="34"/>
        <v>58</v>
      </c>
      <c r="T242" s="25">
        <f>SUM(I242:K242)</f>
        <v>37</v>
      </c>
      <c r="U242" s="26">
        <f t="shared" si="41"/>
        <v>2251</v>
      </c>
      <c r="V242" s="26">
        <f t="shared" si="43"/>
        <v>2250</v>
      </c>
      <c r="W242" s="134">
        <f t="shared" si="42"/>
        <v>2250</v>
      </c>
    </row>
    <row r="243" spans="1:23" ht="14" x14ac:dyDescent="0.3">
      <c r="A243" s="21">
        <v>44126.333333333336</v>
      </c>
      <c r="B243" s="32">
        <v>269</v>
      </c>
      <c r="C243" s="15">
        <f t="shared" si="35"/>
        <v>4740</v>
      </c>
      <c r="D243" s="22">
        <f t="shared" si="37"/>
        <v>233.14285714285714</v>
      </c>
      <c r="E243" s="22">
        <f t="shared" si="45"/>
        <v>39.558823529411768</v>
      </c>
      <c r="F243" s="22">
        <f t="shared" si="39"/>
        <v>26.344537815126053</v>
      </c>
      <c r="G243" s="22">
        <f>SUM(E237,E238,E239,E240,E241,E242,E243)</f>
        <v>184.41176470588238</v>
      </c>
      <c r="H243" s="22">
        <f t="shared" si="40"/>
        <v>275</v>
      </c>
      <c r="I243" s="24">
        <v>31</v>
      </c>
      <c r="J243" s="24">
        <v>8</v>
      </c>
      <c r="K243" s="24">
        <v>1</v>
      </c>
      <c r="L243" s="24">
        <f>SUM(K243+J243)</f>
        <v>9</v>
      </c>
      <c r="M243" s="162">
        <v>41</v>
      </c>
      <c r="N243" s="162">
        <v>9</v>
      </c>
      <c r="O243" s="162">
        <v>11</v>
      </c>
      <c r="P243" s="24">
        <v>6</v>
      </c>
      <c r="Q243" s="24">
        <f t="shared" si="47"/>
        <v>17</v>
      </c>
      <c r="R243" s="25">
        <v>1</v>
      </c>
      <c r="S243" s="14">
        <f t="shared" si="34"/>
        <v>59</v>
      </c>
      <c r="T243" s="25">
        <f>SUM(I243:K243)</f>
        <v>40</v>
      </c>
      <c r="U243" s="26">
        <f t="shared" si="41"/>
        <v>2306</v>
      </c>
      <c r="V243" s="26">
        <f t="shared" si="43"/>
        <v>2305</v>
      </c>
      <c r="W243" s="134">
        <f t="shared" si="42"/>
        <v>2305</v>
      </c>
    </row>
    <row r="244" spans="1:23" ht="14" x14ac:dyDescent="0.3">
      <c r="A244" s="21">
        <v>44127.333333333336</v>
      </c>
      <c r="B244" s="25">
        <v>264</v>
      </c>
      <c r="C244" s="15">
        <f t="shared" si="35"/>
        <v>5004</v>
      </c>
      <c r="D244" s="22">
        <f t="shared" si="37"/>
        <v>260.71428571428572</v>
      </c>
      <c r="E244" s="22">
        <f t="shared" si="45"/>
        <v>38.82352941176471</v>
      </c>
      <c r="F244" s="22">
        <f t="shared" si="39"/>
        <v>28.613445378151262</v>
      </c>
      <c r="G244" s="22">
        <f t="shared" ref="G244:G307" si="48">SUM(E238,E239,E240,E241,E242,E243,E244)</f>
        <v>200.29411764705884</v>
      </c>
      <c r="H244" s="22">
        <f t="shared" si="40"/>
        <v>304.26470588235293</v>
      </c>
      <c r="I244" s="24">
        <v>42</v>
      </c>
      <c r="J244" s="24">
        <v>8</v>
      </c>
      <c r="K244" s="24">
        <v>0</v>
      </c>
      <c r="L244" s="24">
        <f>SUM(K244+J244)</f>
        <v>8</v>
      </c>
      <c r="M244" s="162">
        <v>41</v>
      </c>
      <c r="N244" s="162">
        <v>7</v>
      </c>
      <c r="O244" s="162">
        <v>12</v>
      </c>
      <c r="P244" s="24">
        <v>10</v>
      </c>
      <c r="Q244" s="24">
        <f t="shared" si="47"/>
        <v>22</v>
      </c>
      <c r="R244" s="25">
        <v>0</v>
      </c>
      <c r="S244" s="14">
        <f t="shared" si="34"/>
        <v>59</v>
      </c>
      <c r="T244" s="25">
        <f>SUM(I244:K244)</f>
        <v>50</v>
      </c>
      <c r="U244" s="26">
        <f t="shared" si="41"/>
        <v>2361</v>
      </c>
      <c r="V244" s="26">
        <f t="shared" si="43"/>
        <v>2360</v>
      </c>
      <c r="W244" s="134">
        <f t="shared" si="42"/>
        <v>2360</v>
      </c>
    </row>
    <row r="245" spans="1:23" ht="14" x14ac:dyDescent="0.3">
      <c r="A245" s="21">
        <v>44128.333333333336</v>
      </c>
      <c r="B245" s="32">
        <v>324</v>
      </c>
      <c r="C245" s="15">
        <f t="shared" si="35"/>
        <v>5328</v>
      </c>
      <c r="D245" s="22">
        <f t="shared" si="37"/>
        <v>286.85714285714283</v>
      </c>
      <c r="E245" s="22">
        <f t="shared" si="45"/>
        <v>47.647058823529413</v>
      </c>
      <c r="F245" s="22">
        <f t="shared" si="39"/>
        <v>32.836134453781511</v>
      </c>
      <c r="G245" s="22">
        <f t="shared" si="48"/>
        <v>229.85294117647058</v>
      </c>
      <c r="H245" s="22">
        <f t="shared" si="40"/>
        <v>342.64705882352939</v>
      </c>
      <c r="I245" s="24"/>
      <c r="J245" s="24"/>
      <c r="K245" s="24"/>
      <c r="L245" s="24"/>
      <c r="M245" s="162"/>
      <c r="N245" s="162"/>
      <c r="O245" s="162"/>
      <c r="P245" s="24"/>
      <c r="Q245" s="24"/>
      <c r="R245" s="25">
        <v>0</v>
      </c>
      <c r="S245" s="14">
        <f t="shared" si="34"/>
        <v>59</v>
      </c>
      <c r="T245" s="25">
        <v>50</v>
      </c>
      <c r="U245" s="26">
        <f t="shared" si="41"/>
        <v>2424</v>
      </c>
      <c r="V245" s="26">
        <f t="shared" si="43"/>
        <v>2425</v>
      </c>
      <c r="W245" s="134">
        <f t="shared" si="42"/>
        <v>2425</v>
      </c>
    </row>
    <row r="246" spans="1:23" ht="14" x14ac:dyDescent="0.3">
      <c r="A246" s="21">
        <v>44129.333333333336</v>
      </c>
      <c r="B246" s="32">
        <v>157</v>
      </c>
      <c r="C246" s="15">
        <f t="shared" si="35"/>
        <v>5485</v>
      </c>
      <c r="D246" s="22">
        <f t="shared" si="37"/>
        <v>313.57142857142856</v>
      </c>
      <c r="E246" s="22">
        <f t="shared" si="45"/>
        <v>23.088235294117649</v>
      </c>
      <c r="F246" s="22">
        <f t="shared" si="39"/>
        <v>34.285714285714285</v>
      </c>
      <c r="G246" s="22">
        <f t="shared" si="48"/>
        <v>240</v>
      </c>
      <c r="H246" s="22">
        <f t="shared" si="40"/>
        <v>362.20588235294116</v>
      </c>
      <c r="I246" s="24"/>
      <c r="J246" s="24"/>
      <c r="K246" s="24"/>
      <c r="L246" s="24"/>
      <c r="M246" s="162"/>
      <c r="N246" s="162"/>
      <c r="O246" s="162"/>
      <c r="P246" s="24"/>
      <c r="Q246" s="24"/>
      <c r="R246" s="25">
        <v>0</v>
      </c>
      <c r="S246" s="14">
        <f t="shared" si="34"/>
        <v>59</v>
      </c>
      <c r="T246" s="25">
        <v>50</v>
      </c>
      <c r="U246" s="26">
        <f t="shared" si="41"/>
        <v>2448</v>
      </c>
      <c r="V246" s="26">
        <f t="shared" si="43"/>
        <v>2450</v>
      </c>
      <c r="W246" s="134">
        <f t="shared" si="42"/>
        <v>2450</v>
      </c>
    </row>
    <row r="247" spans="1:23" ht="14" x14ac:dyDescent="0.3">
      <c r="A247" s="21">
        <v>44130.333333333336</v>
      </c>
      <c r="B247" s="32">
        <v>280</v>
      </c>
      <c r="C247" s="15">
        <f t="shared" si="35"/>
        <v>5765</v>
      </c>
      <c r="D247" s="22">
        <f t="shared" si="37"/>
        <v>330.57142857142856</v>
      </c>
      <c r="E247" s="22">
        <f t="shared" si="45"/>
        <v>41.176470588235297</v>
      </c>
      <c r="F247" s="22">
        <f t="shared" si="39"/>
        <v>38.340336134453786</v>
      </c>
      <c r="G247" s="22">
        <f t="shared" si="48"/>
        <v>268.38235294117652</v>
      </c>
      <c r="H247" s="22">
        <f t="shared" si="40"/>
        <v>396.76470588235293</v>
      </c>
      <c r="I247" s="24">
        <v>58</v>
      </c>
      <c r="J247" s="24">
        <v>9</v>
      </c>
      <c r="K247" s="24">
        <v>4</v>
      </c>
      <c r="L247" s="24">
        <f t="shared" ref="L247:L272" si="49">SUM(K247+J247)</f>
        <v>13</v>
      </c>
      <c r="M247" s="162">
        <v>36</v>
      </c>
      <c r="N247" s="162">
        <v>11</v>
      </c>
      <c r="O247" s="162">
        <v>11</v>
      </c>
      <c r="P247" s="24">
        <v>11</v>
      </c>
      <c r="Q247" s="24">
        <f t="shared" si="47"/>
        <v>22</v>
      </c>
      <c r="R247" s="32">
        <v>1</v>
      </c>
      <c r="S247" s="14">
        <f t="shared" si="34"/>
        <v>60</v>
      </c>
      <c r="T247" s="25">
        <f>SUM(I247:K247)</f>
        <v>71</v>
      </c>
      <c r="U247" s="26">
        <f t="shared" si="41"/>
        <v>2472</v>
      </c>
      <c r="V247" s="26">
        <f t="shared" si="43"/>
        <v>2470</v>
      </c>
      <c r="W247" s="134">
        <f t="shared" si="42"/>
        <v>2470</v>
      </c>
    </row>
    <row r="248" spans="1:23" ht="14" x14ac:dyDescent="0.3">
      <c r="A248" s="21">
        <v>44131.333333333336</v>
      </c>
      <c r="B248" s="32">
        <v>441</v>
      </c>
      <c r="C248" s="15">
        <f t="shared" si="35"/>
        <v>6206</v>
      </c>
      <c r="D248" s="22">
        <f t="shared" si="37"/>
        <v>348.42857142857144</v>
      </c>
      <c r="E248" s="22">
        <f t="shared" si="45"/>
        <v>64.852941176470594</v>
      </c>
      <c r="F248" s="22">
        <f t="shared" si="39"/>
        <v>42.184873949579831</v>
      </c>
      <c r="G248" s="22">
        <f t="shared" si="48"/>
        <v>295.29411764705884</v>
      </c>
      <c r="H248" s="22">
        <f t="shared" si="40"/>
        <v>442.5</v>
      </c>
      <c r="I248" s="24">
        <v>67</v>
      </c>
      <c r="J248" s="24">
        <v>11</v>
      </c>
      <c r="K248" s="24">
        <v>4</v>
      </c>
      <c r="L248" s="24">
        <f t="shared" si="49"/>
        <v>15</v>
      </c>
      <c r="M248" s="162">
        <v>44</v>
      </c>
      <c r="N248" s="162">
        <v>8</v>
      </c>
      <c r="O248" s="162">
        <v>10</v>
      </c>
      <c r="P248" s="24">
        <v>10</v>
      </c>
      <c r="Q248" s="24">
        <f t="shared" si="47"/>
        <v>20</v>
      </c>
      <c r="R248" s="25">
        <v>0</v>
      </c>
      <c r="S248" s="14">
        <f t="shared" si="34"/>
        <v>60</v>
      </c>
      <c r="T248" s="25">
        <f>SUM(I248:K248)</f>
        <v>82</v>
      </c>
      <c r="U248" s="26">
        <f t="shared" si="41"/>
        <v>2591</v>
      </c>
      <c r="V248" s="26">
        <f t="shared" si="43"/>
        <v>2590</v>
      </c>
      <c r="W248" s="134">
        <f t="shared" si="42"/>
        <v>2590</v>
      </c>
    </row>
    <row r="249" spans="1:23" ht="14" x14ac:dyDescent="0.3">
      <c r="A249" s="21">
        <v>44132.333333333336</v>
      </c>
      <c r="B249" s="32">
        <v>460</v>
      </c>
      <c r="C249" s="15">
        <f t="shared" si="35"/>
        <v>6666</v>
      </c>
      <c r="D249" s="22">
        <f t="shared" si="37"/>
        <v>354.57142857142856</v>
      </c>
      <c r="E249" s="22">
        <f t="shared" si="45"/>
        <v>67.64705882352942</v>
      </c>
      <c r="F249" s="22">
        <f t="shared" si="39"/>
        <v>46.113445378151269</v>
      </c>
      <c r="G249" s="22">
        <f t="shared" si="48"/>
        <v>322.7941176470589</v>
      </c>
      <c r="H249" s="22">
        <f t="shared" si="40"/>
        <v>489.26470588235293</v>
      </c>
      <c r="I249" s="24">
        <v>65</v>
      </c>
      <c r="J249" s="24">
        <v>11</v>
      </c>
      <c r="K249" s="24">
        <v>4</v>
      </c>
      <c r="L249" s="24">
        <f t="shared" si="49"/>
        <v>15</v>
      </c>
      <c r="M249" s="162">
        <v>41</v>
      </c>
      <c r="N249" s="162">
        <v>10</v>
      </c>
      <c r="O249" s="162">
        <v>13</v>
      </c>
      <c r="P249" s="24">
        <v>8</v>
      </c>
      <c r="Q249" s="24">
        <f t="shared" si="47"/>
        <v>21</v>
      </c>
      <c r="R249" s="32">
        <v>6</v>
      </c>
      <c r="S249" s="14">
        <f t="shared" si="34"/>
        <v>66</v>
      </c>
      <c r="T249" s="25">
        <f>SUM(I249:K249)</f>
        <v>80</v>
      </c>
      <c r="U249" s="26">
        <f t="shared" si="41"/>
        <v>2735</v>
      </c>
      <c r="V249" s="26">
        <f t="shared" si="43"/>
        <v>2735</v>
      </c>
      <c r="W249" s="134">
        <f t="shared" si="42"/>
        <v>2735</v>
      </c>
    </row>
    <row r="250" spans="1:23" ht="14" x14ac:dyDescent="0.3">
      <c r="A250" s="21">
        <v>44133.333333333336</v>
      </c>
      <c r="B250" s="25">
        <v>388</v>
      </c>
      <c r="C250" s="15">
        <f t="shared" si="35"/>
        <v>7054</v>
      </c>
      <c r="D250" s="22">
        <f t="shared" si="37"/>
        <v>372.85714285714283</v>
      </c>
      <c r="E250" s="22">
        <f t="shared" si="45"/>
        <v>57.058823529411768</v>
      </c>
      <c r="F250" s="22">
        <f t="shared" si="39"/>
        <v>48.613445378151262</v>
      </c>
      <c r="G250" s="22">
        <f t="shared" si="48"/>
        <v>340.29411764705884</v>
      </c>
      <c r="H250" s="22">
        <f t="shared" si="40"/>
        <v>524.70588235294122</v>
      </c>
      <c r="I250" s="24">
        <v>72</v>
      </c>
      <c r="J250" s="24">
        <v>12</v>
      </c>
      <c r="K250" s="24">
        <v>3</v>
      </c>
      <c r="L250" s="24">
        <f t="shared" si="49"/>
        <v>15</v>
      </c>
      <c r="M250" s="162">
        <v>40</v>
      </c>
      <c r="N250" s="162">
        <v>11</v>
      </c>
      <c r="O250" s="162">
        <v>12</v>
      </c>
      <c r="P250" s="24">
        <v>7</v>
      </c>
      <c r="Q250" s="24">
        <f t="shared" si="47"/>
        <v>19</v>
      </c>
      <c r="R250" s="32">
        <v>5</v>
      </c>
      <c r="S250" s="14">
        <f t="shared" si="34"/>
        <v>71</v>
      </c>
      <c r="T250" s="25">
        <f>SUM(I250:K250)</f>
        <v>87</v>
      </c>
      <c r="U250" s="26">
        <f t="shared" si="41"/>
        <v>2875</v>
      </c>
      <c r="V250" s="26">
        <f t="shared" si="43"/>
        <v>2875</v>
      </c>
      <c r="W250" s="134">
        <f t="shared" si="42"/>
        <v>2875</v>
      </c>
    </row>
    <row r="251" spans="1:23" ht="14" x14ac:dyDescent="0.3">
      <c r="A251" s="21">
        <v>44134.333333333336</v>
      </c>
      <c r="B251" s="32">
        <v>389</v>
      </c>
      <c r="C251" s="15">
        <f t="shared" si="35"/>
        <v>7443</v>
      </c>
      <c r="D251" s="22">
        <f t="shared" si="37"/>
        <v>368.57142857142856</v>
      </c>
      <c r="E251" s="22">
        <f t="shared" si="45"/>
        <v>57.205882352941181</v>
      </c>
      <c r="F251" s="22">
        <f t="shared" si="39"/>
        <v>51.239495798319332</v>
      </c>
      <c r="G251" s="22">
        <f t="shared" si="48"/>
        <v>358.6764705882353</v>
      </c>
      <c r="H251" s="22">
        <f t="shared" si="40"/>
        <v>558.97058823529414</v>
      </c>
      <c r="I251" s="24">
        <v>67</v>
      </c>
      <c r="J251" s="24">
        <v>13</v>
      </c>
      <c r="K251" s="24">
        <v>3</v>
      </c>
      <c r="L251" s="24">
        <f t="shared" si="49"/>
        <v>16</v>
      </c>
      <c r="M251" s="162">
        <v>42</v>
      </c>
      <c r="N251" s="162">
        <v>10</v>
      </c>
      <c r="O251" s="162">
        <v>10</v>
      </c>
      <c r="P251" s="24">
        <v>7</v>
      </c>
      <c r="Q251" s="24">
        <f t="shared" si="47"/>
        <v>17</v>
      </c>
      <c r="R251" s="25">
        <v>1</v>
      </c>
      <c r="S251" s="14">
        <f t="shared" si="34"/>
        <v>72</v>
      </c>
      <c r="T251" s="25">
        <f>SUM(I251:K251)</f>
        <v>83</v>
      </c>
      <c r="U251" s="26">
        <f t="shared" si="41"/>
        <v>3035</v>
      </c>
      <c r="V251" s="26">
        <f t="shared" si="43"/>
        <v>3035</v>
      </c>
      <c r="W251" s="134">
        <f t="shared" si="42"/>
        <v>3035</v>
      </c>
    </row>
    <row r="252" spans="1:23" ht="14" x14ac:dyDescent="0.3">
      <c r="A252" s="21">
        <v>44135.333333333336</v>
      </c>
      <c r="B252" s="25">
        <v>367</v>
      </c>
      <c r="C252" s="15">
        <f t="shared" si="35"/>
        <v>7810</v>
      </c>
      <c r="D252" s="22">
        <f t="shared" si="37"/>
        <v>372.14285714285717</v>
      </c>
      <c r="E252" s="22">
        <f t="shared" si="45"/>
        <v>53.970588235294116</v>
      </c>
      <c r="F252" s="22">
        <f t="shared" si="39"/>
        <v>52.142857142857146</v>
      </c>
      <c r="G252" s="22">
        <f t="shared" si="48"/>
        <v>365</v>
      </c>
      <c r="H252" s="22">
        <f t="shared" si="40"/>
        <v>594.85294117647061</v>
      </c>
      <c r="I252" s="24"/>
      <c r="J252" s="24"/>
      <c r="K252" s="24"/>
      <c r="L252" s="24"/>
      <c r="M252" s="162"/>
      <c r="N252" s="162"/>
      <c r="O252" s="162"/>
      <c r="P252" s="24"/>
      <c r="Q252" s="24"/>
      <c r="R252" s="25">
        <v>5</v>
      </c>
      <c r="S252" s="14">
        <f t="shared" si="34"/>
        <v>77</v>
      </c>
      <c r="T252" s="25">
        <v>83</v>
      </c>
      <c r="U252" s="26">
        <f t="shared" si="41"/>
        <v>3158</v>
      </c>
      <c r="V252" s="26">
        <f t="shared" si="43"/>
        <v>3160</v>
      </c>
      <c r="W252" s="134">
        <f t="shared" si="42"/>
        <v>3160</v>
      </c>
    </row>
    <row r="253" spans="1:23" ht="14" x14ac:dyDescent="0.3">
      <c r="A253" s="21">
        <v>44136.333333333336</v>
      </c>
      <c r="B253" s="32">
        <v>285</v>
      </c>
      <c r="C253" s="15">
        <f t="shared" si="35"/>
        <v>8095</v>
      </c>
      <c r="D253" s="22">
        <f t="shared" si="37"/>
        <v>377.14285714285717</v>
      </c>
      <c r="E253" s="22">
        <f t="shared" si="45"/>
        <v>41.911764705882355</v>
      </c>
      <c r="F253" s="22">
        <f t="shared" si="39"/>
        <v>54.831932773109244</v>
      </c>
      <c r="G253" s="22">
        <f t="shared" si="48"/>
        <v>383.8235294117647</v>
      </c>
      <c r="H253" s="22">
        <f t="shared" si="40"/>
        <v>623.82352941176475</v>
      </c>
      <c r="I253" s="24"/>
      <c r="J253" s="24"/>
      <c r="K253" s="24"/>
      <c r="L253" s="24"/>
      <c r="M253" s="162"/>
      <c r="N253" s="162"/>
      <c r="O253" s="162"/>
      <c r="P253" s="24"/>
      <c r="Q253" s="24"/>
      <c r="R253" s="32">
        <v>3</v>
      </c>
      <c r="S253" s="14">
        <f t="shared" si="34"/>
        <v>80</v>
      </c>
      <c r="T253" s="25">
        <v>83</v>
      </c>
      <c r="U253" s="26">
        <f t="shared" si="41"/>
        <v>3246</v>
      </c>
      <c r="V253" s="26">
        <f t="shared" si="43"/>
        <v>3245</v>
      </c>
      <c r="W253" s="134">
        <f t="shared" si="42"/>
        <v>3245</v>
      </c>
    </row>
    <row r="254" spans="1:23" ht="14" x14ac:dyDescent="0.3">
      <c r="A254" s="21">
        <v>44137.333333333336</v>
      </c>
      <c r="B254" s="25">
        <v>250</v>
      </c>
      <c r="C254" s="15">
        <f t="shared" si="35"/>
        <v>8345</v>
      </c>
      <c r="D254" s="22">
        <f t="shared" si="37"/>
        <v>387</v>
      </c>
      <c r="E254" s="22">
        <f t="shared" si="45"/>
        <v>36.764705882352942</v>
      </c>
      <c r="F254" s="22">
        <f t="shared" si="39"/>
        <v>54.201680672268914</v>
      </c>
      <c r="G254" s="22">
        <f t="shared" si="48"/>
        <v>379.41176470588238</v>
      </c>
      <c r="H254" s="22">
        <f t="shared" si="40"/>
        <v>647.7941176470589</v>
      </c>
      <c r="I254" s="24">
        <v>102</v>
      </c>
      <c r="J254" s="24">
        <v>13</v>
      </c>
      <c r="K254" s="24">
        <v>3</v>
      </c>
      <c r="L254" s="24">
        <f t="shared" si="49"/>
        <v>16</v>
      </c>
      <c r="M254" s="162">
        <v>37</v>
      </c>
      <c r="N254" s="162">
        <v>10</v>
      </c>
      <c r="O254" s="162">
        <v>10</v>
      </c>
      <c r="P254" s="24">
        <v>12</v>
      </c>
      <c r="Q254" s="24">
        <f t="shared" si="47"/>
        <v>22</v>
      </c>
      <c r="R254" s="32">
        <v>4</v>
      </c>
      <c r="S254" s="14">
        <f t="shared" si="34"/>
        <v>84</v>
      </c>
      <c r="T254" s="25">
        <f>SUM(I254:K254)</f>
        <v>118</v>
      </c>
      <c r="U254" s="26">
        <f t="shared" si="41"/>
        <v>3298</v>
      </c>
      <c r="V254" s="26">
        <f t="shared" si="43"/>
        <v>3300</v>
      </c>
      <c r="W254" s="134">
        <f t="shared" si="42"/>
        <v>3300</v>
      </c>
    </row>
    <row r="255" spans="1:23" ht="14" x14ac:dyDescent="0.3">
      <c r="A255" s="21">
        <v>44138.333333333336</v>
      </c>
      <c r="B255" s="32">
        <v>466</v>
      </c>
      <c r="C255" s="15">
        <f t="shared" si="35"/>
        <v>8811</v>
      </c>
      <c r="D255" s="22">
        <f t="shared" si="37"/>
        <v>388.28571428571428</v>
      </c>
      <c r="E255" s="22">
        <f t="shared" si="45"/>
        <v>68.529411764705884</v>
      </c>
      <c r="F255" s="22">
        <f t="shared" si="39"/>
        <v>54.726890756302524</v>
      </c>
      <c r="G255" s="22">
        <f t="shared" si="48"/>
        <v>383.08823529411768</v>
      </c>
      <c r="H255" s="22">
        <f t="shared" si="40"/>
        <v>678.38235294117646</v>
      </c>
      <c r="I255" s="24">
        <v>114</v>
      </c>
      <c r="J255" s="24">
        <v>15</v>
      </c>
      <c r="K255" s="24">
        <v>4</v>
      </c>
      <c r="L255" s="24">
        <f t="shared" si="49"/>
        <v>19</v>
      </c>
      <c r="M255" s="162">
        <v>40</v>
      </c>
      <c r="N255" s="162">
        <v>10</v>
      </c>
      <c r="O255" s="162">
        <v>11</v>
      </c>
      <c r="P255" s="24">
        <v>11</v>
      </c>
      <c r="Q255" s="24">
        <f t="shared" si="47"/>
        <v>22</v>
      </c>
      <c r="R255" s="32">
        <v>3</v>
      </c>
      <c r="S255" s="14">
        <f t="shared" si="34"/>
        <v>87</v>
      </c>
      <c r="T255" s="25">
        <f>SUM(I255:K255)</f>
        <v>133</v>
      </c>
      <c r="U255" s="26">
        <f t="shared" si="41"/>
        <v>3541</v>
      </c>
      <c r="V255" s="26">
        <f t="shared" si="43"/>
        <v>3540</v>
      </c>
      <c r="W255" s="134">
        <f t="shared" si="42"/>
        <v>3540</v>
      </c>
    </row>
    <row r="256" spans="1:23" ht="14" x14ac:dyDescent="0.3">
      <c r="A256" s="21">
        <v>44139.333333333336</v>
      </c>
      <c r="B256" s="25">
        <v>495</v>
      </c>
      <c r="C256" s="15">
        <f t="shared" si="35"/>
        <v>9306</v>
      </c>
      <c r="D256" s="22">
        <f t="shared" si="37"/>
        <v>387.71428571428572</v>
      </c>
      <c r="E256" s="22">
        <f t="shared" si="45"/>
        <v>72.794117647058826</v>
      </c>
      <c r="F256" s="22">
        <f t="shared" si="39"/>
        <v>55.462184873949589</v>
      </c>
      <c r="G256" s="22">
        <f t="shared" si="48"/>
        <v>388.23529411764713</v>
      </c>
      <c r="H256" s="22">
        <f t="shared" si="40"/>
        <v>711.02941176470586</v>
      </c>
      <c r="I256" s="24">
        <v>109</v>
      </c>
      <c r="J256" s="24">
        <v>19</v>
      </c>
      <c r="K256" s="24">
        <v>5</v>
      </c>
      <c r="L256" s="24">
        <f t="shared" si="49"/>
        <v>24</v>
      </c>
      <c r="M256" s="162">
        <v>43</v>
      </c>
      <c r="N256" s="162">
        <v>8</v>
      </c>
      <c r="O256" s="162">
        <v>10</v>
      </c>
      <c r="P256" s="24">
        <v>13</v>
      </c>
      <c r="Q256" s="24">
        <f t="shared" si="47"/>
        <v>23</v>
      </c>
      <c r="R256" s="32">
        <v>3</v>
      </c>
      <c r="S256" s="14">
        <f t="shared" si="34"/>
        <v>90</v>
      </c>
      <c r="T256" s="25">
        <f>SUM(I256:K256)</f>
        <v>133</v>
      </c>
      <c r="U256" s="26">
        <f t="shared" si="41"/>
        <v>3814</v>
      </c>
      <c r="V256" s="26">
        <f t="shared" si="43"/>
        <v>3815</v>
      </c>
      <c r="W256" s="134">
        <f t="shared" si="42"/>
        <v>3815</v>
      </c>
    </row>
    <row r="257" spans="1:23" ht="14" x14ac:dyDescent="0.3">
      <c r="A257" s="21">
        <v>44140.333333333336</v>
      </c>
      <c r="B257" s="25">
        <v>457</v>
      </c>
      <c r="C257" s="15">
        <f t="shared" si="35"/>
        <v>9763</v>
      </c>
      <c r="D257" s="22">
        <f t="shared" si="37"/>
        <v>365.57142857142856</v>
      </c>
      <c r="E257" s="22">
        <f t="shared" si="45"/>
        <v>67.205882352941174</v>
      </c>
      <c r="F257" s="22">
        <f t="shared" si="39"/>
        <v>56.911764705882355</v>
      </c>
      <c r="G257" s="22">
        <f t="shared" si="48"/>
        <v>398.38235294117646</v>
      </c>
      <c r="H257" s="22">
        <f t="shared" si="40"/>
        <v>738.67647058823536</v>
      </c>
      <c r="I257" s="24">
        <v>106</v>
      </c>
      <c r="J257" s="24">
        <v>20</v>
      </c>
      <c r="K257" s="24">
        <v>6</v>
      </c>
      <c r="L257" s="24">
        <f t="shared" si="49"/>
        <v>26</v>
      </c>
      <c r="M257" s="162">
        <v>45</v>
      </c>
      <c r="N257" s="162">
        <v>9</v>
      </c>
      <c r="O257" s="162">
        <v>9</v>
      </c>
      <c r="P257" s="24">
        <v>5</v>
      </c>
      <c r="Q257" s="24">
        <f t="shared" si="47"/>
        <v>14</v>
      </c>
      <c r="R257" s="25">
        <v>2</v>
      </c>
      <c r="S257" s="14">
        <f t="shared" si="34"/>
        <v>92</v>
      </c>
      <c r="T257" s="25">
        <f>SUM(I257:K257)</f>
        <v>132</v>
      </c>
      <c r="U257" s="26">
        <f t="shared" si="41"/>
        <v>4084</v>
      </c>
      <c r="V257" s="26">
        <f t="shared" si="43"/>
        <v>4085</v>
      </c>
      <c r="W257" s="134">
        <f t="shared" si="42"/>
        <v>4085</v>
      </c>
    </row>
    <row r="258" spans="1:23" ht="14" x14ac:dyDescent="0.3">
      <c r="A258" s="21">
        <v>44141.333333333336</v>
      </c>
      <c r="B258" s="25">
        <v>398</v>
      </c>
      <c r="C258" s="15">
        <f t="shared" si="35"/>
        <v>10161</v>
      </c>
      <c r="D258" s="22">
        <f t="shared" si="37"/>
        <v>357.28571428571428</v>
      </c>
      <c r="E258" s="22">
        <f t="shared" si="45"/>
        <v>58.529411764705884</v>
      </c>
      <c r="F258" s="22">
        <f t="shared" si="39"/>
        <v>57.100840336134446</v>
      </c>
      <c r="G258" s="22">
        <f t="shared" si="48"/>
        <v>399.7058823529411</v>
      </c>
      <c r="H258" s="22">
        <f t="shared" si="40"/>
        <v>758.38235294117646</v>
      </c>
      <c r="I258" s="24">
        <v>103</v>
      </c>
      <c r="J258" s="24">
        <v>22</v>
      </c>
      <c r="K258" s="24">
        <v>6</v>
      </c>
      <c r="L258" s="24">
        <f t="shared" si="49"/>
        <v>28</v>
      </c>
      <c r="M258" s="162">
        <v>43</v>
      </c>
      <c r="N258" s="162">
        <v>8</v>
      </c>
      <c r="O258" s="162">
        <v>9</v>
      </c>
      <c r="P258" s="24">
        <v>4</v>
      </c>
      <c r="Q258" s="24">
        <f t="shared" si="47"/>
        <v>13</v>
      </c>
      <c r="R258" s="32">
        <v>6</v>
      </c>
      <c r="S258" s="14">
        <f t="shared" si="34"/>
        <v>98</v>
      </c>
      <c r="T258" s="25">
        <f>SUM(I258:K258)</f>
        <v>131</v>
      </c>
      <c r="U258" s="26">
        <f t="shared" si="41"/>
        <v>4349</v>
      </c>
      <c r="V258" s="26">
        <f t="shared" si="43"/>
        <v>4350</v>
      </c>
      <c r="W258" s="134">
        <f t="shared" si="42"/>
        <v>4350</v>
      </c>
    </row>
    <row r="259" spans="1:23" ht="14" x14ac:dyDescent="0.3">
      <c r="A259" s="21">
        <v>44142.333333333336</v>
      </c>
      <c r="B259" s="32">
        <v>363</v>
      </c>
      <c r="C259" s="15">
        <f t="shared" si="35"/>
        <v>10524</v>
      </c>
      <c r="D259" s="22">
        <f>AVERAGE(B256:B262)</f>
        <v>355.57142857142856</v>
      </c>
      <c r="E259" s="22">
        <f t="shared" si="45"/>
        <v>53.382352941176471</v>
      </c>
      <c r="F259" s="22">
        <f t="shared" si="39"/>
        <v>57.016806722689076</v>
      </c>
      <c r="G259" s="22">
        <f t="shared" si="48"/>
        <v>399.11764705882354</v>
      </c>
      <c r="H259" s="22">
        <f t="shared" si="40"/>
        <v>764.11764705882354</v>
      </c>
      <c r="I259" s="24"/>
      <c r="J259" s="24"/>
      <c r="K259" s="24"/>
      <c r="L259" s="24"/>
      <c r="M259" s="162"/>
      <c r="N259" s="162"/>
      <c r="O259" s="162"/>
      <c r="P259" s="24"/>
      <c r="Q259" s="24"/>
      <c r="R259" s="32">
        <v>2</v>
      </c>
      <c r="S259" s="14">
        <f t="shared" si="34"/>
        <v>100</v>
      </c>
      <c r="T259" s="25">
        <v>131</v>
      </c>
      <c r="U259" s="26">
        <f t="shared" si="41"/>
        <v>4673</v>
      </c>
      <c r="V259" s="26">
        <f t="shared" si="43"/>
        <v>4675</v>
      </c>
      <c r="W259" s="134">
        <f t="shared" si="42"/>
        <v>4675</v>
      </c>
    </row>
    <row r="260" spans="1:23" ht="14" x14ac:dyDescent="0.3">
      <c r="A260" s="21">
        <v>44143.333333333336</v>
      </c>
      <c r="B260" s="32">
        <v>130</v>
      </c>
      <c r="C260" s="15">
        <f t="shared" si="35"/>
        <v>10654</v>
      </c>
      <c r="D260" s="22">
        <f>AVERAGE(B257:B263)</f>
        <v>331.28571428571428</v>
      </c>
      <c r="E260" s="22">
        <f t="shared" si="45"/>
        <v>19.117647058823529</v>
      </c>
      <c r="F260" s="22">
        <f t="shared" si="39"/>
        <v>53.760504201680682</v>
      </c>
      <c r="G260" s="22">
        <f t="shared" si="48"/>
        <v>376.32352941176475</v>
      </c>
      <c r="H260" s="22">
        <f t="shared" si="40"/>
        <v>760.14705882352939</v>
      </c>
      <c r="I260" s="24"/>
      <c r="J260" s="24"/>
      <c r="K260" s="24"/>
      <c r="L260" s="24"/>
      <c r="M260" s="162"/>
      <c r="N260" s="162"/>
      <c r="O260" s="162"/>
      <c r="P260" s="24"/>
      <c r="Q260" s="24"/>
      <c r="R260" s="32">
        <v>2</v>
      </c>
      <c r="S260" s="14">
        <f t="shared" si="34"/>
        <v>102</v>
      </c>
      <c r="T260" s="25">
        <v>131</v>
      </c>
      <c r="U260" s="26">
        <f t="shared" si="41"/>
        <v>4830</v>
      </c>
      <c r="V260" s="26">
        <f t="shared" si="43"/>
        <v>4830</v>
      </c>
      <c r="W260" s="134">
        <f t="shared" si="42"/>
        <v>4830</v>
      </c>
    </row>
    <row r="261" spans="1:23" ht="14" x14ac:dyDescent="0.3">
      <c r="A261" s="21">
        <v>44144.333333333336</v>
      </c>
      <c r="B261" s="32">
        <v>192</v>
      </c>
      <c r="C261" s="15">
        <f t="shared" si="35"/>
        <v>10846</v>
      </c>
      <c r="D261" s="22">
        <f>AVERAGE(B258:B264)</f>
        <v>313.14285714285717</v>
      </c>
      <c r="E261" s="22">
        <f t="shared" si="45"/>
        <v>28.235294117647058</v>
      </c>
      <c r="F261" s="22">
        <f t="shared" si="39"/>
        <v>52.542016806722685</v>
      </c>
      <c r="G261" s="22">
        <f t="shared" si="48"/>
        <v>367.79411764705878</v>
      </c>
      <c r="H261" s="22">
        <f t="shared" si="40"/>
        <v>747.20588235294122</v>
      </c>
      <c r="I261" s="24">
        <v>109</v>
      </c>
      <c r="J261" s="24">
        <v>25</v>
      </c>
      <c r="K261" s="24">
        <v>6</v>
      </c>
      <c r="L261" s="24">
        <f t="shared" si="49"/>
        <v>31</v>
      </c>
      <c r="M261" s="162">
        <v>47</v>
      </c>
      <c r="N261" s="162">
        <v>7</v>
      </c>
      <c r="O261" s="162">
        <v>5</v>
      </c>
      <c r="P261" s="24">
        <v>11</v>
      </c>
      <c r="Q261" s="24">
        <f t="shared" si="47"/>
        <v>16</v>
      </c>
      <c r="R261" s="32">
        <v>1</v>
      </c>
      <c r="S261" s="14">
        <f t="shared" si="34"/>
        <v>103</v>
      </c>
      <c r="T261" s="25">
        <f>SUM(I261:K261)</f>
        <v>140</v>
      </c>
      <c r="U261" s="26">
        <f t="shared" si="41"/>
        <v>5101</v>
      </c>
      <c r="V261" s="26">
        <f t="shared" si="43"/>
        <v>5100</v>
      </c>
      <c r="W261" s="134">
        <f t="shared" si="42"/>
        <v>5100</v>
      </c>
    </row>
    <row r="262" spans="1:23" ht="14" x14ac:dyDescent="0.3">
      <c r="A262" s="21">
        <v>44145.333333333336</v>
      </c>
      <c r="B262" s="32">
        <v>454</v>
      </c>
      <c r="C262" s="15">
        <f t="shared" si="35"/>
        <v>11300</v>
      </c>
      <c r="D262" s="22">
        <f t="shared" ref="D262:D277" si="50">AVERAGE(B259:B265)</f>
        <v>304.28571428571428</v>
      </c>
      <c r="E262" s="22">
        <f t="shared" si="45"/>
        <v>66.764705882352942</v>
      </c>
      <c r="F262" s="22">
        <f t="shared" si="39"/>
        <v>52.289915966386552</v>
      </c>
      <c r="G262" s="22">
        <f t="shared" si="48"/>
        <v>366.02941176470586</v>
      </c>
      <c r="H262" s="22">
        <f t="shared" si="40"/>
        <v>749.11764705882354</v>
      </c>
      <c r="I262" s="24">
        <v>115</v>
      </c>
      <c r="J262" s="24">
        <v>26</v>
      </c>
      <c r="K262" s="24">
        <v>6</v>
      </c>
      <c r="L262" s="24">
        <f t="shared" si="49"/>
        <v>32</v>
      </c>
      <c r="M262" s="162">
        <v>46</v>
      </c>
      <c r="N262" s="162">
        <v>5</v>
      </c>
      <c r="O262" s="162">
        <v>4</v>
      </c>
      <c r="P262" s="24">
        <v>14</v>
      </c>
      <c r="Q262" s="24">
        <f t="shared" si="47"/>
        <v>18</v>
      </c>
      <c r="R262" s="32">
        <v>5</v>
      </c>
      <c r="S262" s="14">
        <f t="shared" si="34"/>
        <v>108</v>
      </c>
      <c r="T262" s="25">
        <f>SUM(I262:K262)</f>
        <v>147</v>
      </c>
      <c r="U262" s="26">
        <f t="shared" si="41"/>
        <v>5535</v>
      </c>
      <c r="V262" s="26">
        <f t="shared" si="43"/>
        <v>5535</v>
      </c>
      <c r="W262" s="134">
        <f t="shared" si="42"/>
        <v>5535</v>
      </c>
    </row>
    <row r="263" spans="1:23" ht="14" x14ac:dyDescent="0.3">
      <c r="A263" s="21">
        <v>44146.333333333336</v>
      </c>
      <c r="B263" s="32">
        <v>325</v>
      </c>
      <c r="C263" s="15">
        <f t="shared" si="35"/>
        <v>11625</v>
      </c>
      <c r="D263" s="22">
        <f t="shared" si="50"/>
        <v>290.14285714285717</v>
      </c>
      <c r="E263" s="22">
        <f t="shared" si="45"/>
        <v>47.794117647058826</v>
      </c>
      <c r="F263" s="22">
        <f t="shared" si="39"/>
        <v>48.71848739495799</v>
      </c>
      <c r="G263" s="22">
        <f t="shared" si="48"/>
        <v>341.02941176470591</v>
      </c>
      <c r="H263" s="22">
        <f t="shared" si="40"/>
        <v>729.26470588235293</v>
      </c>
      <c r="I263" s="24">
        <v>111</v>
      </c>
      <c r="J263" s="24">
        <v>24</v>
      </c>
      <c r="K263" s="24">
        <v>4</v>
      </c>
      <c r="L263" s="24">
        <f t="shared" si="49"/>
        <v>28</v>
      </c>
      <c r="M263" s="162">
        <v>45</v>
      </c>
      <c r="N263" s="162">
        <v>5</v>
      </c>
      <c r="O263" s="162">
        <v>6</v>
      </c>
      <c r="P263" s="24">
        <v>15</v>
      </c>
      <c r="Q263" s="24">
        <f t="shared" si="47"/>
        <v>21</v>
      </c>
      <c r="R263" s="32">
        <v>2</v>
      </c>
      <c r="S263" s="14">
        <f t="shared" si="34"/>
        <v>110</v>
      </c>
      <c r="T263" s="25">
        <f>SUM(I263:K263)</f>
        <v>139</v>
      </c>
      <c r="U263" s="26">
        <f t="shared" si="41"/>
        <v>6003</v>
      </c>
      <c r="V263" s="26">
        <f t="shared" si="43"/>
        <v>6005</v>
      </c>
      <c r="W263" s="134">
        <f t="shared" si="42"/>
        <v>6005</v>
      </c>
    </row>
    <row r="264" spans="1:23" ht="14" x14ac:dyDescent="0.3">
      <c r="A264" s="21">
        <v>44147.333333333336</v>
      </c>
      <c r="B264" s="32">
        <v>330</v>
      </c>
      <c r="C264" s="15">
        <f t="shared" si="35"/>
        <v>11955</v>
      </c>
      <c r="D264" s="22">
        <f t="shared" si="50"/>
        <v>286.28571428571428</v>
      </c>
      <c r="E264" s="22">
        <f t="shared" si="45"/>
        <v>48.529411764705884</v>
      </c>
      <c r="F264" s="22">
        <f t="shared" si="39"/>
        <v>46.050420168067227</v>
      </c>
      <c r="G264" s="22">
        <f t="shared" si="48"/>
        <v>322.35294117647061</v>
      </c>
      <c r="H264" s="22">
        <f t="shared" si="40"/>
        <v>720.73529411764696</v>
      </c>
      <c r="I264" s="24">
        <v>105</v>
      </c>
      <c r="J264" s="24">
        <v>24</v>
      </c>
      <c r="K264" s="24">
        <v>3</v>
      </c>
      <c r="L264" s="24">
        <f t="shared" si="49"/>
        <v>27</v>
      </c>
      <c r="M264" s="162">
        <v>49</v>
      </c>
      <c r="N264" s="162">
        <v>4</v>
      </c>
      <c r="O264" s="162">
        <v>4</v>
      </c>
      <c r="P264" s="24">
        <v>4</v>
      </c>
      <c r="Q264" s="24">
        <f t="shared" si="47"/>
        <v>8</v>
      </c>
      <c r="R264" s="32">
        <v>6</v>
      </c>
      <c r="S264" s="14">
        <f t="shared" si="34"/>
        <v>116</v>
      </c>
      <c r="T264" s="25">
        <f>SUM(I264:K264)</f>
        <v>132</v>
      </c>
      <c r="U264" s="26">
        <f t="shared" si="41"/>
        <v>6398</v>
      </c>
      <c r="V264" s="26">
        <f t="shared" si="43"/>
        <v>6400</v>
      </c>
      <c r="W264" s="134">
        <f t="shared" si="42"/>
        <v>6400</v>
      </c>
    </row>
    <row r="265" spans="1:23" ht="14" x14ac:dyDescent="0.3">
      <c r="A265" s="21">
        <v>44148.333333333336</v>
      </c>
      <c r="B265" s="32">
        <v>336</v>
      </c>
      <c r="C265" s="15">
        <f t="shared" si="35"/>
        <v>12291</v>
      </c>
      <c r="D265" s="22">
        <f t="shared" si="50"/>
        <v>291.42857142857144</v>
      </c>
      <c r="E265" s="22">
        <f t="shared" si="45"/>
        <v>49.411764705882355</v>
      </c>
      <c r="F265" s="22">
        <f t="shared" si="39"/>
        <v>44.747899159663874</v>
      </c>
      <c r="G265" s="22">
        <f t="shared" si="48"/>
        <v>313.23529411764713</v>
      </c>
      <c r="H265" s="22">
        <f t="shared" si="40"/>
        <v>712.94117647058806</v>
      </c>
      <c r="I265" s="24">
        <v>115</v>
      </c>
      <c r="J265" s="24">
        <v>23</v>
      </c>
      <c r="K265" s="24">
        <v>2</v>
      </c>
      <c r="L265" s="24">
        <f t="shared" si="49"/>
        <v>25</v>
      </c>
      <c r="M265" s="162">
        <v>46</v>
      </c>
      <c r="N265" s="162">
        <v>7</v>
      </c>
      <c r="O265" s="162">
        <v>6</v>
      </c>
      <c r="P265" s="24">
        <v>7</v>
      </c>
      <c r="Q265" s="24">
        <f t="shared" si="47"/>
        <v>13</v>
      </c>
      <c r="R265" s="32">
        <v>5</v>
      </c>
      <c r="S265" s="14">
        <f t="shared" si="34"/>
        <v>121</v>
      </c>
      <c r="T265" s="25">
        <f>SUM(I265:K265)</f>
        <v>140</v>
      </c>
      <c r="U265" s="26">
        <f t="shared" si="41"/>
        <v>6779</v>
      </c>
      <c r="V265" s="26">
        <f t="shared" si="43"/>
        <v>6780</v>
      </c>
      <c r="W265" s="134">
        <f t="shared" si="42"/>
        <v>6780</v>
      </c>
    </row>
    <row r="266" spans="1:23" ht="14" x14ac:dyDescent="0.3">
      <c r="A266" s="21">
        <v>44149.333333333336</v>
      </c>
      <c r="B266" s="25">
        <v>264</v>
      </c>
      <c r="C266" s="15">
        <f t="shared" ref="C266:C324" si="51">SUM(C265,B266)</f>
        <v>12555</v>
      </c>
      <c r="D266" s="22">
        <f t="shared" si="50"/>
        <v>284.85714285714283</v>
      </c>
      <c r="E266" s="22">
        <f t="shared" si="45"/>
        <v>38.82352941176471</v>
      </c>
      <c r="F266" s="22">
        <f t="shared" si="39"/>
        <v>42.668067226890756</v>
      </c>
      <c r="G266" s="22">
        <f t="shared" si="48"/>
        <v>298.6764705882353</v>
      </c>
      <c r="H266" s="22">
        <f t="shared" si="40"/>
        <v>697.79411764705878</v>
      </c>
      <c r="I266" s="24"/>
      <c r="J266" s="24"/>
      <c r="K266" s="24"/>
      <c r="L266" s="24"/>
      <c r="M266" s="162"/>
      <c r="N266" s="162"/>
      <c r="O266" s="162"/>
      <c r="P266" s="24"/>
      <c r="Q266" s="24"/>
      <c r="R266" s="32">
        <v>3</v>
      </c>
      <c r="S266" s="14">
        <f t="shared" ref="S266:S324" si="52">SUM(S265,R266)</f>
        <v>124</v>
      </c>
      <c r="T266" s="25">
        <v>140</v>
      </c>
      <c r="U266" s="26">
        <f t="shared" si="41"/>
        <v>7146</v>
      </c>
      <c r="V266" s="26">
        <f t="shared" si="43"/>
        <v>7145</v>
      </c>
      <c r="W266" s="134">
        <f t="shared" si="42"/>
        <v>7145</v>
      </c>
    </row>
    <row r="267" spans="1:23" ht="14" x14ac:dyDescent="0.3">
      <c r="A267" s="21">
        <v>44150.333333333336</v>
      </c>
      <c r="B267" s="25">
        <v>103</v>
      </c>
      <c r="C267" s="15">
        <f t="shared" si="51"/>
        <v>12658</v>
      </c>
      <c r="D267" s="22">
        <f t="shared" si="50"/>
        <v>287.14285714285717</v>
      </c>
      <c r="E267" s="22">
        <f t="shared" si="45"/>
        <v>15.147058823529413</v>
      </c>
      <c r="F267" s="22">
        <f t="shared" si="39"/>
        <v>42.100840336134453</v>
      </c>
      <c r="G267" s="22">
        <f t="shared" si="48"/>
        <v>294.70588235294116</v>
      </c>
      <c r="H267" s="22">
        <f t="shared" si="40"/>
        <v>671.02941176470586</v>
      </c>
      <c r="I267" s="24"/>
      <c r="J267" s="24"/>
      <c r="K267" s="24"/>
      <c r="L267" s="24"/>
      <c r="M267" s="162"/>
      <c r="N267" s="162"/>
      <c r="O267" s="162"/>
      <c r="P267" s="24"/>
      <c r="Q267" s="24"/>
      <c r="R267" s="25">
        <v>2</v>
      </c>
      <c r="S267" s="14">
        <f t="shared" si="52"/>
        <v>126</v>
      </c>
      <c r="T267" s="25">
        <v>140</v>
      </c>
      <c r="U267" s="26">
        <f t="shared" si="41"/>
        <v>7431</v>
      </c>
      <c r="V267" s="26">
        <f t="shared" si="43"/>
        <v>7430</v>
      </c>
      <c r="W267" s="134">
        <f t="shared" si="42"/>
        <v>7430</v>
      </c>
    </row>
    <row r="268" spans="1:23" ht="14" x14ac:dyDescent="0.3">
      <c r="A268" s="21">
        <v>44151.333333333336</v>
      </c>
      <c r="B268" s="32">
        <v>228</v>
      </c>
      <c r="C268" s="15">
        <f t="shared" si="51"/>
        <v>12886</v>
      </c>
      <c r="D268" s="22">
        <f t="shared" si="50"/>
        <v>293.28571428571428</v>
      </c>
      <c r="E268" s="22">
        <f t="shared" si="45"/>
        <v>33.529411764705884</v>
      </c>
      <c r="F268" s="22">
        <f t="shared" si="39"/>
        <v>42.857142857142854</v>
      </c>
      <c r="G268" s="22">
        <f t="shared" si="48"/>
        <v>300</v>
      </c>
      <c r="H268" s="22">
        <f t="shared" si="40"/>
        <v>667.79411764705878</v>
      </c>
      <c r="I268" s="24">
        <v>126</v>
      </c>
      <c r="J268" s="24">
        <v>27</v>
      </c>
      <c r="K268" s="24">
        <v>6</v>
      </c>
      <c r="L268" s="24">
        <f t="shared" si="49"/>
        <v>33</v>
      </c>
      <c r="M268" s="162">
        <v>50</v>
      </c>
      <c r="N268" s="162">
        <v>6</v>
      </c>
      <c r="O268" s="162">
        <v>8</v>
      </c>
      <c r="P268" s="24">
        <v>6</v>
      </c>
      <c r="Q268" s="24">
        <f t="shared" si="47"/>
        <v>14</v>
      </c>
      <c r="R268" s="32">
        <v>5</v>
      </c>
      <c r="S268" s="14">
        <f t="shared" si="52"/>
        <v>131</v>
      </c>
      <c r="T268" s="25">
        <f>SUM(I268:K268)</f>
        <v>159</v>
      </c>
      <c r="U268" s="26">
        <f t="shared" si="41"/>
        <v>7662</v>
      </c>
      <c r="V268" s="26">
        <f t="shared" si="43"/>
        <v>7660</v>
      </c>
      <c r="W268" s="138">
        <f t="shared" si="42"/>
        <v>7660</v>
      </c>
    </row>
    <row r="269" spans="1:23" ht="14" x14ac:dyDescent="0.3">
      <c r="A269" s="21">
        <v>44152.333333333336</v>
      </c>
      <c r="B269" s="32">
        <v>408</v>
      </c>
      <c r="C269" s="15">
        <f t="shared" si="51"/>
        <v>13294</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62">
        <v>52</v>
      </c>
      <c r="N269" s="162">
        <v>3</v>
      </c>
      <c r="O269" s="162">
        <v>3</v>
      </c>
      <c r="P269" s="24">
        <v>11</v>
      </c>
      <c r="Q269" s="24">
        <f t="shared" si="47"/>
        <v>14</v>
      </c>
      <c r="R269" s="32">
        <v>4</v>
      </c>
      <c r="S269" s="14">
        <f t="shared" si="52"/>
        <v>135</v>
      </c>
      <c r="T269" s="25">
        <f>SUM(I269:K269)</f>
        <v>175</v>
      </c>
      <c r="U269" s="26">
        <f t="shared" si="41"/>
        <v>8112</v>
      </c>
      <c r="V269" s="26">
        <f t="shared" si="43"/>
        <v>8110</v>
      </c>
      <c r="W269" s="138">
        <f t="shared" si="42"/>
        <v>8110</v>
      </c>
    </row>
    <row r="270" spans="1:23" ht="14" x14ac:dyDescent="0.3">
      <c r="A270" s="21">
        <v>44153.333333333336</v>
      </c>
      <c r="B270" s="32">
        <v>341</v>
      </c>
      <c r="C270" s="15">
        <f t="shared" si="51"/>
        <v>13635</v>
      </c>
      <c r="D270" s="22">
        <f t="shared" si="50"/>
        <v>314</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62">
        <v>47</v>
      </c>
      <c r="N270" s="162">
        <v>6</v>
      </c>
      <c r="O270" s="162">
        <v>4</v>
      </c>
      <c r="P270" s="24">
        <v>9</v>
      </c>
      <c r="Q270" s="24">
        <f t="shared" si="47"/>
        <v>13</v>
      </c>
      <c r="R270" s="32">
        <v>7</v>
      </c>
      <c r="S270" s="14">
        <f t="shared" si="52"/>
        <v>142</v>
      </c>
      <c r="T270" s="25">
        <f>SUM(I270:K270)</f>
        <v>171</v>
      </c>
      <c r="U270" s="26">
        <f t="shared" si="41"/>
        <v>8611</v>
      </c>
      <c r="V270" s="26">
        <f t="shared" si="43"/>
        <v>8610</v>
      </c>
      <c r="W270" s="138">
        <f t="shared" si="42"/>
        <v>8610</v>
      </c>
    </row>
    <row r="271" spans="1:23" ht="14" x14ac:dyDescent="0.3">
      <c r="A271" s="21">
        <v>44154.333333333336</v>
      </c>
      <c r="B271" s="32">
        <v>373</v>
      </c>
      <c r="C271" s="15">
        <f t="shared" si="51"/>
        <v>14008</v>
      </c>
      <c r="D271" s="22">
        <f t="shared" si="50"/>
        <v>312.14285714285717</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62">
        <v>48</v>
      </c>
      <c r="N271" s="162">
        <v>9</v>
      </c>
      <c r="O271" s="162">
        <v>10</v>
      </c>
      <c r="P271" s="24">
        <v>7</v>
      </c>
      <c r="Q271" s="24">
        <f t="shared" si="47"/>
        <v>17</v>
      </c>
      <c r="R271" s="32">
        <v>5</v>
      </c>
      <c r="S271" s="14">
        <f t="shared" si="52"/>
        <v>147</v>
      </c>
      <c r="T271" s="25">
        <f>SUM(I271:K271)</f>
        <v>163</v>
      </c>
      <c r="U271" s="26">
        <f t="shared" si="41"/>
        <v>9076</v>
      </c>
      <c r="V271" s="26">
        <f t="shared" si="43"/>
        <v>9075</v>
      </c>
      <c r="W271" s="138">
        <f t="shared" si="42"/>
        <v>9075</v>
      </c>
    </row>
    <row r="272" spans="1:23" ht="14" x14ac:dyDescent="0.3">
      <c r="A272" s="21">
        <v>44155.333333333336</v>
      </c>
      <c r="B272" s="32">
        <v>454</v>
      </c>
      <c r="C272" s="15">
        <f t="shared" si="51"/>
        <v>14462</v>
      </c>
      <c r="D272" s="22">
        <f t="shared" si="50"/>
        <v>316.71428571428572</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62">
        <v>47</v>
      </c>
      <c r="N272" s="162">
        <v>8</v>
      </c>
      <c r="O272" s="162">
        <v>11</v>
      </c>
      <c r="P272" s="24">
        <v>14</v>
      </c>
      <c r="Q272" s="24">
        <f t="shared" si="47"/>
        <v>25</v>
      </c>
      <c r="R272" s="32">
        <v>5</v>
      </c>
      <c r="S272" s="14">
        <f t="shared" si="52"/>
        <v>152</v>
      </c>
      <c r="T272" s="25">
        <f>SUM(I272:K272)</f>
        <v>156</v>
      </c>
      <c r="U272" s="26">
        <f t="shared" si="41"/>
        <v>9481</v>
      </c>
      <c r="V272" s="26">
        <f t="shared" si="43"/>
        <v>9480</v>
      </c>
      <c r="W272" s="138">
        <f t="shared" si="42"/>
        <v>9480</v>
      </c>
    </row>
    <row r="273" spans="1:23" ht="14" x14ac:dyDescent="0.3">
      <c r="A273" s="21">
        <v>44156.333333333336</v>
      </c>
      <c r="B273" s="25">
        <v>291</v>
      </c>
      <c r="C273" s="15">
        <f t="shared" si="51"/>
        <v>14753</v>
      </c>
      <c r="D273" s="22">
        <f t="shared" si="50"/>
        <v>320</v>
      </c>
      <c r="E273" s="22">
        <f t="shared" si="45"/>
        <v>42.794117647058826</v>
      </c>
      <c r="F273" s="22">
        <f t="shared" ref="F273:F324" si="53">(E267+E268+E269+E270+E271+E272+E273)/7</f>
        <v>46.176470588235297</v>
      </c>
      <c r="G273" s="22">
        <f t="shared" si="48"/>
        <v>323.23529411764707</v>
      </c>
      <c r="H273" s="22">
        <f t="shared" si="40"/>
        <v>621.91176470588232</v>
      </c>
      <c r="I273" s="24"/>
      <c r="J273" s="24"/>
      <c r="K273" s="24"/>
      <c r="L273" s="24"/>
      <c r="M273" s="162"/>
      <c r="N273" s="162"/>
      <c r="O273" s="162"/>
      <c r="P273" s="24"/>
      <c r="Q273" s="24"/>
      <c r="R273" s="32">
        <v>6</v>
      </c>
      <c r="S273" s="14">
        <f t="shared" si="52"/>
        <v>158</v>
      </c>
      <c r="T273" s="25">
        <v>156</v>
      </c>
      <c r="U273" s="26">
        <f t="shared" si="41"/>
        <v>9844</v>
      </c>
      <c r="V273" s="26">
        <f t="shared" si="43"/>
        <v>9845</v>
      </c>
      <c r="W273" s="138">
        <f t="shared" si="42"/>
        <v>9845</v>
      </c>
    </row>
    <row r="274" spans="1:23" ht="14" x14ac:dyDescent="0.3">
      <c r="A274" s="21">
        <v>44157.333333333336</v>
      </c>
      <c r="B274" s="25">
        <v>90</v>
      </c>
      <c r="C274" s="15">
        <f t="shared" si="51"/>
        <v>14843</v>
      </c>
      <c r="D274" s="22">
        <f t="shared" si="50"/>
        <v>336.14285714285717</v>
      </c>
      <c r="E274" s="22">
        <f t="shared" si="45"/>
        <v>13.23529411764706</v>
      </c>
      <c r="F274" s="22">
        <f t="shared" si="53"/>
        <v>45.903361344537821</v>
      </c>
      <c r="G274" s="22">
        <f t="shared" si="48"/>
        <v>321.32352941176475</v>
      </c>
      <c r="H274" s="22">
        <f t="shared" si="40"/>
        <v>616.02941176470586</v>
      </c>
      <c r="I274" s="24"/>
      <c r="J274" s="24"/>
      <c r="K274" s="24"/>
      <c r="L274" s="24"/>
      <c r="M274" s="162"/>
      <c r="N274" s="162"/>
      <c r="O274" s="162"/>
      <c r="P274" s="24"/>
      <c r="Q274" s="24"/>
      <c r="R274" s="32">
        <v>4</v>
      </c>
      <c r="S274" s="14">
        <f t="shared" si="52"/>
        <v>162</v>
      </c>
      <c r="T274" s="25">
        <v>156</v>
      </c>
      <c r="U274" s="26">
        <f t="shared" si="41"/>
        <v>9974</v>
      </c>
      <c r="V274" s="26">
        <f t="shared" si="43"/>
        <v>9975</v>
      </c>
      <c r="W274" s="138">
        <f>IF(V274&gt;V273,V274,V273)</f>
        <v>9975</v>
      </c>
    </row>
    <row r="275" spans="1:23" ht="14" x14ac:dyDescent="0.3">
      <c r="A275" s="21">
        <v>44158.333333333336</v>
      </c>
      <c r="B275" s="25">
        <v>260</v>
      </c>
      <c r="C275" s="15">
        <f t="shared" si="51"/>
        <v>15103</v>
      </c>
      <c r="D275" s="22">
        <f t="shared" si="50"/>
        <v>326.42857142857144</v>
      </c>
      <c r="E275" s="22">
        <f t="shared" si="45"/>
        <v>38.235294117647058</v>
      </c>
      <c r="F275" s="22">
        <f t="shared" si="53"/>
        <v>46.575630252100844</v>
      </c>
      <c r="G275" s="22">
        <f t="shared" si="48"/>
        <v>326.02941176470591</v>
      </c>
      <c r="H275" s="22">
        <f t="shared" si="40"/>
        <v>626.02941176470586</v>
      </c>
      <c r="I275" s="24">
        <v>135</v>
      </c>
      <c r="J275" s="24">
        <v>28</v>
      </c>
      <c r="K275" s="24">
        <v>4</v>
      </c>
      <c r="L275" s="24">
        <f>SUM(K275+J275)</f>
        <v>32</v>
      </c>
      <c r="M275" s="162">
        <v>44</v>
      </c>
      <c r="N275" s="162">
        <v>8</v>
      </c>
      <c r="O275" s="162">
        <v>9</v>
      </c>
      <c r="P275" s="24">
        <v>10</v>
      </c>
      <c r="Q275" s="24">
        <f t="shared" si="47"/>
        <v>19</v>
      </c>
      <c r="R275" s="32">
        <v>5</v>
      </c>
      <c r="S275" s="14">
        <f t="shared" si="52"/>
        <v>167</v>
      </c>
      <c r="T275" s="25">
        <f>SUM(I275:K275)</f>
        <v>167</v>
      </c>
      <c r="U275" s="26">
        <f t="shared" ref="U275:U324" si="54">SUM(C261,-T275,-$R$332)</f>
        <v>10155</v>
      </c>
      <c r="V275" s="26">
        <f t="shared" si="43"/>
        <v>10155</v>
      </c>
      <c r="W275" s="138">
        <f>IF(V275&gt;V274,V275,V274)</f>
        <v>10155</v>
      </c>
    </row>
    <row r="276" spans="1:23" ht="14" x14ac:dyDescent="0.3">
      <c r="A276" s="21">
        <v>44159.333333333336</v>
      </c>
      <c r="B276" s="32">
        <v>431</v>
      </c>
      <c r="C276" s="15">
        <f t="shared" si="51"/>
        <v>15534</v>
      </c>
      <c r="D276" s="22">
        <f t="shared" si="50"/>
        <v>310</v>
      </c>
      <c r="E276" s="22">
        <f t="shared" si="45"/>
        <v>63.382352941176471</v>
      </c>
      <c r="F276" s="22">
        <f t="shared" si="53"/>
        <v>47.058823529411768</v>
      </c>
      <c r="G276" s="22">
        <f t="shared" si="48"/>
        <v>329.41176470588238</v>
      </c>
      <c r="H276" s="22">
        <f t="shared" si="40"/>
        <v>622.64705882352939</v>
      </c>
      <c r="I276" s="24">
        <v>145</v>
      </c>
      <c r="J276" s="24">
        <v>26</v>
      </c>
      <c r="K276" s="24">
        <v>3</v>
      </c>
      <c r="L276" s="24">
        <f>SUM(K276+J276)</f>
        <v>29</v>
      </c>
      <c r="M276" s="162">
        <v>44</v>
      </c>
      <c r="N276" s="162">
        <v>10</v>
      </c>
      <c r="O276" s="162">
        <v>10</v>
      </c>
      <c r="P276" s="24">
        <v>8</v>
      </c>
      <c r="Q276" s="24">
        <f t="shared" si="47"/>
        <v>18</v>
      </c>
      <c r="R276" s="32">
        <v>9</v>
      </c>
      <c r="S276" s="14">
        <f t="shared" si="52"/>
        <v>176</v>
      </c>
      <c r="T276" s="25">
        <f>SUM(I276:K276)</f>
        <v>174</v>
      </c>
      <c r="U276" s="26">
        <f t="shared" si="54"/>
        <v>10602</v>
      </c>
      <c r="V276" s="26">
        <f t="shared" si="43"/>
        <v>10600</v>
      </c>
      <c r="W276" s="138">
        <f>IF(V276&gt;V275,V276,V275)</f>
        <v>10600</v>
      </c>
    </row>
    <row r="277" spans="1:23" ht="14" x14ac:dyDescent="0.3">
      <c r="A277" s="21">
        <v>44160.333333333336</v>
      </c>
      <c r="B277" s="32">
        <v>454</v>
      </c>
      <c r="C277" s="15">
        <f t="shared" si="51"/>
        <v>15988</v>
      </c>
      <c r="D277" s="22">
        <f t="shared" si="50"/>
        <v>305.42857142857144</v>
      </c>
      <c r="E277" s="22">
        <f t="shared" si="45"/>
        <v>66.764705882352942</v>
      </c>
      <c r="F277" s="22">
        <f t="shared" si="53"/>
        <v>49.432773109243705</v>
      </c>
      <c r="G277" s="22">
        <f t="shared" si="48"/>
        <v>346.02941176470591</v>
      </c>
      <c r="H277" s="22">
        <f t="shared" si="40"/>
        <v>641.61764705882354</v>
      </c>
      <c r="I277" s="24">
        <v>136</v>
      </c>
      <c r="J277" s="24">
        <v>24</v>
      </c>
      <c r="K277" s="24">
        <v>4</v>
      </c>
      <c r="L277" s="24">
        <f>SUM(K277+J277)</f>
        <v>28</v>
      </c>
      <c r="M277" s="162">
        <v>44</v>
      </c>
      <c r="N277" s="162">
        <v>11</v>
      </c>
      <c r="O277" s="162">
        <v>11</v>
      </c>
      <c r="P277" s="24">
        <v>4</v>
      </c>
      <c r="Q277" s="24">
        <f t="shared" si="47"/>
        <v>15</v>
      </c>
      <c r="R277" s="32">
        <v>3</v>
      </c>
      <c r="S277" s="14">
        <f t="shared" si="52"/>
        <v>179</v>
      </c>
      <c r="T277" s="25">
        <f>SUM(I277:K277)</f>
        <v>164</v>
      </c>
      <c r="U277" s="26">
        <f t="shared" si="54"/>
        <v>10937</v>
      </c>
      <c r="V277" s="26">
        <f t="shared" si="43"/>
        <v>10935</v>
      </c>
      <c r="W277" s="138">
        <f>IF(V277&gt;V276,V277,V276)</f>
        <v>10935</v>
      </c>
    </row>
    <row r="278" spans="1:23" ht="14" x14ac:dyDescent="0.3">
      <c r="A278" s="21">
        <v>44161.333333333336</v>
      </c>
      <c r="B278" s="32">
        <v>305</v>
      </c>
      <c r="C278" s="15">
        <f t="shared" si="51"/>
        <v>16293</v>
      </c>
      <c r="D278" s="22">
        <f>AVERAGE(B275:B281)</f>
        <v>310</v>
      </c>
      <c r="E278" s="22">
        <f t="shared" si="45"/>
        <v>44.852941176470587</v>
      </c>
      <c r="F278" s="22">
        <f t="shared" si="53"/>
        <v>48.004201680672274</v>
      </c>
      <c r="G278" s="22">
        <f t="shared" si="48"/>
        <v>336.02941176470591</v>
      </c>
      <c r="H278" s="22">
        <f t="shared" si="40"/>
        <v>637.94117647058829</v>
      </c>
      <c r="I278" s="24">
        <v>135</v>
      </c>
      <c r="J278" s="24">
        <v>25</v>
      </c>
      <c r="K278" s="24">
        <v>6</v>
      </c>
      <c r="L278" s="24">
        <f>SUM(K278+J278)</f>
        <v>31</v>
      </c>
      <c r="M278" s="162">
        <v>44</v>
      </c>
      <c r="N278" s="162">
        <v>9</v>
      </c>
      <c r="O278" s="162">
        <v>10</v>
      </c>
      <c r="P278" s="24">
        <v>5</v>
      </c>
      <c r="Q278" s="24">
        <f t="shared" si="47"/>
        <v>15</v>
      </c>
      <c r="R278" s="32">
        <v>7</v>
      </c>
      <c r="S278" s="14">
        <f t="shared" si="52"/>
        <v>186</v>
      </c>
      <c r="T278" s="25">
        <f>SUM(I278:K278)</f>
        <v>166</v>
      </c>
      <c r="U278" s="26">
        <f t="shared" si="54"/>
        <v>11265</v>
      </c>
      <c r="V278" s="26">
        <f t="shared" si="43"/>
        <v>11265</v>
      </c>
      <c r="W278" s="138">
        <f>IF(V278&gt;V277,V278,V277)</f>
        <v>11265</v>
      </c>
    </row>
    <row r="279" spans="1:23" ht="14" x14ac:dyDescent="0.3">
      <c r="A279" s="21">
        <v>44162.333333333336</v>
      </c>
      <c r="B279" s="25">
        <v>339</v>
      </c>
      <c r="C279" s="15">
        <f t="shared" si="51"/>
        <v>16632</v>
      </c>
      <c r="D279" s="22">
        <f>AVERAGE(B276:B282)</f>
        <v>318.57142857142856</v>
      </c>
      <c r="E279" s="22">
        <f t="shared" si="45"/>
        <v>49.852941176470587</v>
      </c>
      <c r="F279" s="22">
        <f t="shared" si="53"/>
        <v>45.588235294117659</v>
      </c>
      <c r="G279" s="22">
        <f t="shared" si="48"/>
        <v>319.11764705882359</v>
      </c>
      <c r="H279" s="22">
        <f t="shared" si="40"/>
        <v>638.38235294117658</v>
      </c>
      <c r="I279" s="24">
        <v>134</v>
      </c>
      <c r="J279" s="24">
        <v>26</v>
      </c>
      <c r="K279" s="24">
        <v>4</v>
      </c>
      <c r="L279" s="24">
        <f>SUM(K279+J279)</f>
        <v>30</v>
      </c>
      <c r="M279" s="162">
        <v>49</v>
      </c>
      <c r="N279" s="162">
        <v>4</v>
      </c>
      <c r="O279" s="162">
        <v>6</v>
      </c>
      <c r="P279" s="24">
        <v>7</v>
      </c>
      <c r="Q279" s="24">
        <f t="shared" si="47"/>
        <v>13</v>
      </c>
      <c r="R279" s="25">
        <v>3</v>
      </c>
      <c r="S279" s="14">
        <f t="shared" si="52"/>
        <v>189</v>
      </c>
      <c r="T279" s="25">
        <f>SUM(I279:K279)</f>
        <v>164</v>
      </c>
      <c r="U279" s="26">
        <f t="shared" si="54"/>
        <v>11603</v>
      </c>
      <c r="V279" s="26">
        <f t="shared" si="43"/>
        <v>11605</v>
      </c>
      <c r="W279" s="138">
        <f t="shared" ref="W279:W324" si="55">IF(V279&gt;V278,V279,V278)</f>
        <v>11605</v>
      </c>
    </row>
    <row r="280" spans="1:23" ht="14" x14ac:dyDescent="0.3">
      <c r="A280" s="21">
        <v>44163.333333333336</v>
      </c>
      <c r="B280" s="32">
        <v>259</v>
      </c>
      <c r="C280" s="15">
        <f t="shared" si="51"/>
        <v>16891</v>
      </c>
      <c r="D280" s="22">
        <f>AVERAGE(B277:B283)</f>
        <v>314.85714285714283</v>
      </c>
      <c r="E280" s="22">
        <f t="shared" si="45"/>
        <v>38.088235294117645</v>
      </c>
      <c r="F280" s="22">
        <f t="shared" si="53"/>
        <v>44.915966386554615</v>
      </c>
      <c r="G280" s="22">
        <f t="shared" si="48"/>
        <v>314.41176470588232</v>
      </c>
      <c r="H280" s="22">
        <f t="shared" ref="H280:H324" si="56">SUM(E267:E280)</f>
        <v>637.64705882352951</v>
      </c>
      <c r="I280" s="24"/>
      <c r="J280" s="24"/>
      <c r="K280" s="24"/>
      <c r="L280" s="24"/>
      <c r="M280" s="162"/>
      <c r="N280" s="162"/>
      <c r="O280" s="162"/>
      <c r="P280" s="24"/>
      <c r="Q280" s="24"/>
      <c r="R280" s="32">
        <v>8</v>
      </c>
      <c r="S280" s="14">
        <f t="shared" si="52"/>
        <v>197</v>
      </c>
      <c r="T280" s="25">
        <v>164</v>
      </c>
      <c r="U280" s="26">
        <f t="shared" si="54"/>
        <v>11867</v>
      </c>
      <c r="V280" s="26">
        <f t="shared" ref="V280:V324" si="57">MROUND(U280,5)</f>
        <v>11865</v>
      </c>
      <c r="W280" s="138">
        <f t="shared" si="55"/>
        <v>11865</v>
      </c>
    </row>
    <row r="281" spans="1:23" ht="14" x14ac:dyDescent="0.3">
      <c r="A281" s="21">
        <v>44164.333333333336</v>
      </c>
      <c r="B281" s="25">
        <v>122</v>
      </c>
      <c r="C281" s="15">
        <f t="shared" si="51"/>
        <v>17013</v>
      </c>
      <c r="D281" s="22">
        <f>AVERAGE(B278:B284)</f>
        <v>302</v>
      </c>
      <c r="E281" s="22">
        <f t="shared" si="45"/>
        <v>17.941176470588236</v>
      </c>
      <c r="F281" s="22">
        <f t="shared" si="53"/>
        <v>45.588235294117638</v>
      </c>
      <c r="G281" s="22">
        <f t="shared" si="48"/>
        <v>319.11764705882348</v>
      </c>
      <c r="H281" s="22">
        <f t="shared" si="56"/>
        <v>640.4411764705884</v>
      </c>
      <c r="I281" s="24"/>
      <c r="J281" s="24"/>
      <c r="K281" s="24"/>
      <c r="L281" s="24"/>
      <c r="M281" s="162"/>
      <c r="N281" s="162"/>
      <c r="O281" s="162"/>
      <c r="P281" s="24"/>
      <c r="Q281" s="24"/>
      <c r="R281" s="32">
        <v>5</v>
      </c>
      <c r="S281" s="14">
        <f t="shared" si="52"/>
        <v>202</v>
      </c>
      <c r="T281" s="25">
        <v>164</v>
      </c>
      <c r="U281" s="26">
        <f t="shared" si="54"/>
        <v>11970</v>
      </c>
      <c r="V281" s="26">
        <f t="shared" si="57"/>
        <v>11970</v>
      </c>
      <c r="W281" s="138">
        <f t="shared" si="55"/>
        <v>11970</v>
      </c>
    </row>
    <row r="282" spans="1:23" ht="14" x14ac:dyDescent="0.3">
      <c r="A282" s="21">
        <v>44165.333333333336</v>
      </c>
      <c r="B282" s="25">
        <v>320</v>
      </c>
      <c r="C282" s="15">
        <f t="shared" si="51"/>
        <v>17333</v>
      </c>
      <c r="D282" s="22">
        <f>AVERAGE(B279:B285)</f>
        <v>312.14285714285717</v>
      </c>
      <c r="E282" s="22">
        <f t="shared" si="45"/>
        <v>47.058823529411768</v>
      </c>
      <c r="F282" s="22">
        <f t="shared" si="53"/>
        <v>46.84873949579832</v>
      </c>
      <c r="G282" s="22">
        <f t="shared" si="48"/>
        <v>327.94117647058823</v>
      </c>
      <c r="H282" s="22">
        <f t="shared" si="56"/>
        <v>653.97058823529414</v>
      </c>
      <c r="I282" s="24">
        <v>153</v>
      </c>
      <c r="J282" s="24">
        <v>28</v>
      </c>
      <c r="K282" s="24">
        <v>7</v>
      </c>
      <c r="L282" s="24">
        <f>SUM(K282+J282)</f>
        <v>35</v>
      </c>
      <c r="M282" s="162">
        <v>40</v>
      </c>
      <c r="N282" s="162">
        <v>11</v>
      </c>
      <c r="O282" s="162">
        <v>13</v>
      </c>
      <c r="P282" s="24">
        <v>12</v>
      </c>
      <c r="Q282" s="24">
        <f t="shared" si="47"/>
        <v>25</v>
      </c>
      <c r="R282" s="32">
        <v>3</v>
      </c>
      <c r="S282" s="14">
        <f t="shared" si="52"/>
        <v>205</v>
      </c>
      <c r="T282" s="25">
        <f>SUM(I282:K282)</f>
        <v>188</v>
      </c>
      <c r="U282" s="26">
        <f t="shared" si="54"/>
        <v>12174</v>
      </c>
      <c r="V282" s="26">
        <f t="shared" si="57"/>
        <v>12175</v>
      </c>
      <c r="W282" s="138">
        <f t="shared" si="55"/>
        <v>12175</v>
      </c>
    </row>
    <row r="283" spans="1:23" ht="14" x14ac:dyDescent="0.3">
      <c r="A283" s="21">
        <v>44166.333333333336</v>
      </c>
      <c r="B283" s="32">
        <v>405</v>
      </c>
      <c r="C283" s="15">
        <f t="shared" si="51"/>
        <v>17738</v>
      </c>
      <c r="D283" s="22">
        <f t="shared" ref="D283:D298" si="58">AVERAGE(B280:B286)</f>
        <v>317.85714285714283</v>
      </c>
      <c r="E283" s="22">
        <f t="shared" si="45"/>
        <v>59.558823529411768</v>
      </c>
      <c r="F283" s="22">
        <f t="shared" si="53"/>
        <v>46.30252100840336</v>
      </c>
      <c r="G283" s="22">
        <f t="shared" si="48"/>
        <v>324.11764705882354</v>
      </c>
      <c r="H283" s="22">
        <f t="shared" si="56"/>
        <v>653.52941176470586</v>
      </c>
      <c r="I283" s="24">
        <v>137</v>
      </c>
      <c r="J283" s="24">
        <v>31</v>
      </c>
      <c r="K283" s="24">
        <v>8</v>
      </c>
      <c r="L283" s="24">
        <f>SUM(K283+J283)</f>
        <v>39</v>
      </c>
      <c r="M283" s="162">
        <v>47</v>
      </c>
      <c r="N283" s="162">
        <v>8</v>
      </c>
      <c r="O283" s="162">
        <v>9</v>
      </c>
      <c r="P283" s="24">
        <v>9</v>
      </c>
      <c r="Q283" s="24">
        <f t="shared" si="47"/>
        <v>18</v>
      </c>
      <c r="R283" s="32">
        <v>4</v>
      </c>
      <c r="S283" s="14">
        <f t="shared" si="52"/>
        <v>209</v>
      </c>
      <c r="T283" s="25">
        <f>SUM(I283:K283)</f>
        <v>176</v>
      </c>
      <c r="U283" s="26">
        <f t="shared" si="54"/>
        <v>12594</v>
      </c>
      <c r="V283" s="26">
        <f t="shared" si="57"/>
        <v>12595</v>
      </c>
      <c r="W283" s="138">
        <f t="shared" si="55"/>
        <v>12595</v>
      </c>
    </row>
    <row r="284" spans="1:23" ht="14" x14ac:dyDescent="0.3">
      <c r="A284" s="21">
        <v>44167.333333333336</v>
      </c>
      <c r="B284" s="32">
        <v>364</v>
      </c>
      <c r="C284" s="15">
        <f t="shared" si="51"/>
        <v>18102</v>
      </c>
      <c r="D284" s="22">
        <f t="shared" si="58"/>
        <v>328.85714285714283</v>
      </c>
      <c r="E284" s="22">
        <f t="shared" si="45"/>
        <v>53.529411764705884</v>
      </c>
      <c r="F284" s="22">
        <f t="shared" si="53"/>
        <v>44.411764705882355</v>
      </c>
      <c r="G284" s="22">
        <f t="shared" si="48"/>
        <v>310.88235294117646</v>
      </c>
      <c r="H284" s="22">
        <f t="shared" si="56"/>
        <v>656.91176470588243</v>
      </c>
      <c r="I284" s="24">
        <v>132</v>
      </c>
      <c r="J284" s="24">
        <v>30</v>
      </c>
      <c r="K284" s="24">
        <v>8</v>
      </c>
      <c r="L284" s="24">
        <f>SUM(K284+J284)</f>
        <v>38</v>
      </c>
      <c r="M284" s="162">
        <v>48</v>
      </c>
      <c r="N284" s="162">
        <v>7</v>
      </c>
      <c r="O284" s="162">
        <v>8</v>
      </c>
      <c r="P284" s="24">
        <v>10</v>
      </c>
      <c r="Q284" s="24">
        <f t="shared" si="47"/>
        <v>18</v>
      </c>
      <c r="R284" s="32">
        <v>8</v>
      </c>
      <c r="S284" s="14">
        <f t="shared" si="52"/>
        <v>217</v>
      </c>
      <c r="T284" s="25">
        <f>SUM(I284:K284)</f>
        <v>170</v>
      </c>
      <c r="U284" s="26">
        <f t="shared" si="54"/>
        <v>12941</v>
      </c>
      <c r="V284" s="26">
        <f t="shared" si="57"/>
        <v>12940</v>
      </c>
      <c r="W284" s="138">
        <f t="shared" si="55"/>
        <v>12940</v>
      </c>
    </row>
    <row r="285" spans="1:23" ht="14" x14ac:dyDescent="0.3">
      <c r="A285" s="21">
        <v>44168.333333333336</v>
      </c>
      <c r="B285" s="32">
        <v>376</v>
      </c>
      <c r="C285" s="15">
        <f t="shared" si="51"/>
        <v>18478</v>
      </c>
      <c r="D285" s="22">
        <f t="shared" si="58"/>
        <v>329.14285714285717</v>
      </c>
      <c r="E285" s="22">
        <f t="shared" si="45"/>
        <v>55.294117647058826</v>
      </c>
      <c r="F285" s="22">
        <f t="shared" si="53"/>
        <v>45.903361344537814</v>
      </c>
      <c r="G285" s="22">
        <f t="shared" si="48"/>
        <v>321.3235294117647</v>
      </c>
      <c r="H285" s="22">
        <f t="shared" si="56"/>
        <v>657.35294117647049</v>
      </c>
      <c r="I285" s="24">
        <v>120</v>
      </c>
      <c r="J285" s="24">
        <v>28</v>
      </c>
      <c r="K285" s="24">
        <v>10</v>
      </c>
      <c r="L285" s="24">
        <f>SUM(K285+J285)</f>
        <v>38</v>
      </c>
      <c r="M285" s="162">
        <v>49</v>
      </c>
      <c r="N285" s="162">
        <v>6</v>
      </c>
      <c r="O285" s="162">
        <v>6</v>
      </c>
      <c r="P285" s="24">
        <v>10</v>
      </c>
      <c r="Q285" s="24">
        <f t="shared" si="47"/>
        <v>16</v>
      </c>
      <c r="R285" s="32">
        <v>4</v>
      </c>
      <c r="S285" s="14">
        <f t="shared" si="52"/>
        <v>221</v>
      </c>
      <c r="T285" s="25">
        <f>SUM(I285:K285)</f>
        <v>158</v>
      </c>
      <c r="U285" s="26">
        <f t="shared" si="54"/>
        <v>13326</v>
      </c>
      <c r="V285" s="26">
        <f t="shared" si="57"/>
        <v>13325</v>
      </c>
      <c r="W285" s="138">
        <f t="shared" si="55"/>
        <v>13325</v>
      </c>
    </row>
    <row r="286" spans="1:23" ht="14" x14ac:dyDescent="0.3">
      <c r="A286" s="21">
        <v>44169.333333333336</v>
      </c>
      <c r="B286" s="25">
        <v>379</v>
      </c>
      <c r="C286" s="15">
        <f t="shared" si="51"/>
        <v>18857</v>
      </c>
      <c r="D286" s="22">
        <f t="shared" si="58"/>
        <v>328</v>
      </c>
      <c r="E286" s="22">
        <f t="shared" si="45"/>
        <v>55.735294117647058</v>
      </c>
      <c r="F286" s="22">
        <f t="shared" si="53"/>
        <v>46.743697478991599</v>
      </c>
      <c r="G286" s="22">
        <f t="shared" si="48"/>
        <v>327.20588235294122</v>
      </c>
      <c r="H286" s="22">
        <f t="shared" si="56"/>
        <v>646.32352941176475</v>
      </c>
      <c r="I286" s="24">
        <v>119</v>
      </c>
      <c r="J286" s="24">
        <v>28</v>
      </c>
      <c r="K286" s="24">
        <v>8</v>
      </c>
      <c r="L286" s="24">
        <f>SUM(K286+J286)</f>
        <v>36</v>
      </c>
      <c r="M286" s="162">
        <v>50</v>
      </c>
      <c r="N286" s="162">
        <v>6</v>
      </c>
      <c r="O286" s="162">
        <v>7</v>
      </c>
      <c r="P286" s="24">
        <v>16</v>
      </c>
      <c r="Q286" s="24">
        <f t="shared" si="47"/>
        <v>23</v>
      </c>
      <c r="R286" s="25">
        <v>4</v>
      </c>
      <c r="S286" s="14">
        <f t="shared" si="52"/>
        <v>225</v>
      </c>
      <c r="T286" s="25">
        <f>SUM(I286:K286)</f>
        <v>155</v>
      </c>
      <c r="U286" s="26">
        <f t="shared" si="54"/>
        <v>13783</v>
      </c>
      <c r="V286" s="26">
        <f t="shared" si="57"/>
        <v>13785</v>
      </c>
      <c r="W286" s="138">
        <f t="shared" si="55"/>
        <v>13785</v>
      </c>
    </row>
    <row r="287" spans="1:23" ht="14" x14ac:dyDescent="0.3">
      <c r="A287" s="21">
        <v>44170.333333333336</v>
      </c>
      <c r="B287" s="32">
        <v>336</v>
      </c>
      <c r="C287" s="15">
        <f t="shared" si="51"/>
        <v>19193</v>
      </c>
      <c r="D287" s="22">
        <f t="shared" si="58"/>
        <v>337.14285714285717</v>
      </c>
      <c r="E287" s="22">
        <f t="shared" si="45"/>
        <v>49.411764705882355</v>
      </c>
      <c r="F287" s="22">
        <f t="shared" si="53"/>
        <v>48.361344537815128</v>
      </c>
      <c r="G287" s="22">
        <f t="shared" si="48"/>
        <v>338.52941176470591</v>
      </c>
      <c r="H287" s="22">
        <f t="shared" si="56"/>
        <v>652.94117647058818</v>
      </c>
      <c r="I287" s="24"/>
      <c r="J287" s="24"/>
      <c r="K287" s="24"/>
      <c r="L287" s="24"/>
      <c r="M287" s="162"/>
      <c r="N287" s="162"/>
      <c r="O287" s="162"/>
      <c r="P287" s="24"/>
      <c r="Q287" s="24"/>
      <c r="R287" s="32">
        <v>7</v>
      </c>
      <c r="S287" s="14">
        <f t="shared" si="52"/>
        <v>232</v>
      </c>
      <c r="T287" s="25">
        <v>155</v>
      </c>
      <c r="U287" s="26">
        <f t="shared" si="54"/>
        <v>14074</v>
      </c>
      <c r="V287" s="26">
        <f t="shared" si="57"/>
        <v>14075</v>
      </c>
      <c r="W287" s="138">
        <f t="shared" si="55"/>
        <v>14075</v>
      </c>
    </row>
    <row r="288" spans="1:23" ht="14" x14ac:dyDescent="0.3">
      <c r="A288" s="21">
        <v>44171.333333333336</v>
      </c>
      <c r="B288" s="32">
        <v>124</v>
      </c>
      <c r="C288" s="15">
        <f t="shared" si="51"/>
        <v>19317</v>
      </c>
      <c r="D288" s="22">
        <f t="shared" si="58"/>
        <v>357.85714285714283</v>
      </c>
      <c r="E288" s="22">
        <f t="shared" ref="E288:E324" si="59">B288/6.8</f>
        <v>18.235294117647058</v>
      </c>
      <c r="F288" s="22">
        <f t="shared" si="53"/>
        <v>48.403361344537821</v>
      </c>
      <c r="G288" s="22">
        <f t="shared" si="48"/>
        <v>338.82352941176475</v>
      </c>
      <c r="H288" s="22">
        <f t="shared" si="56"/>
        <v>657.94117647058818</v>
      </c>
      <c r="I288" s="24"/>
      <c r="J288" s="24"/>
      <c r="K288" s="24"/>
      <c r="L288" s="24"/>
      <c r="M288" s="162"/>
      <c r="N288" s="162"/>
      <c r="O288" s="162"/>
      <c r="P288" s="24"/>
      <c r="Q288" s="24"/>
      <c r="R288" s="32">
        <v>7</v>
      </c>
      <c r="S288" s="14">
        <f t="shared" si="52"/>
        <v>239</v>
      </c>
      <c r="T288" s="25">
        <v>155</v>
      </c>
      <c r="U288" s="26">
        <f t="shared" si="54"/>
        <v>14164</v>
      </c>
      <c r="V288" s="26">
        <f t="shared" si="57"/>
        <v>14165</v>
      </c>
      <c r="W288" s="138">
        <f t="shared" si="55"/>
        <v>14165</v>
      </c>
    </row>
    <row r="289" spans="1:23" ht="14" x14ac:dyDescent="0.3">
      <c r="A289" s="21">
        <v>44172.333333333336</v>
      </c>
      <c r="B289" s="32">
        <v>312</v>
      </c>
      <c r="C289" s="15">
        <f t="shared" si="51"/>
        <v>19629</v>
      </c>
      <c r="D289" s="22">
        <f t="shared" si="58"/>
        <v>370.28571428571428</v>
      </c>
      <c r="E289" s="22">
        <f t="shared" si="59"/>
        <v>45.882352941176471</v>
      </c>
      <c r="F289" s="22">
        <f t="shared" si="53"/>
        <v>48.235294117647065</v>
      </c>
      <c r="G289" s="22">
        <f t="shared" si="48"/>
        <v>337.64705882352945</v>
      </c>
      <c r="H289" s="22">
        <f t="shared" si="56"/>
        <v>665.58823529411757</v>
      </c>
      <c r="I289" s="24">
        <v>150</v>
      </c>
      <c r="J289" s="24">
        <v>27</v>
      </c>
      <c r="K289" s="24">
        <v>6</v>
      </c>
      <c r="L289" s="24">
        <f>SUM(K289+J289)</f>
        <v>33</v>
      </c>
      <c r="M289" s="162">
        <v>49</v>
      </c>
      <c r="N289" s="162">
        <v>5</v>
      </c>
      <c r="O289" s="162">
        <v>7</v>
      </c>
      <c r="P289" s="24">
        <v>11</v>
      </c>
      <c r="Q289" s="24">
        <f t="shared" ref="Q289:Q314" si="60">P289+O289</f>
        <v>18</v>
      </c>
      <c r="R289" s="32">
        <v>2</v>
      </c>
      <c r="S289" s="14">
        <f t="shared" si="52"/>
        <v>241</v>
      </c>
      <c r="T289" s="25">
        <f>SUM(I289:K289)</f>
        <v>183</v>
      </c>
      <c r="U289" s="26">
        <f t="shared" si="54"/>
        <v>14396</v>
      </c>
      <c r="V289" s="26">
        <f t="shared" si="57"/>
        <v>14395</v>
      </c>
      <c r="W289" s="138">
        <f t="shared" si="55"/>
        <v>14395</v>
      </c>
    </row>
    <row r="290" spans="1:23" ht="14" x14ac:dyDescent="0.3">
      <c r="A290" s="21">
        <v>44173.333333333336</v>
      </c>
      <c r="B290" s="32">
        <v>469</v>
      </c>
      <c r="C290" s="15">
        <f t="shared" si="51"/>
        <v>20098</v>
      </c>
      <c r="D290" s="22">
        <f t="shared" si="58"/>
        <v>375.42857142857144</v>
      </c>
      <c r="E290" s="22">
        <f t="shared" si="59"/>
        <v>68.970588235294116</v>
      </c>
      <c r="F290" s="22">
        <f t="shared" si="53"/>
        <v>49.579831932773104</v>
      </c>
      <c r="G290" s="22">
        <f t="shared" si="48"/>
        <v>347.05882352941171</v>
      </c>
      <c r="H290" s="22">
        <f t="shared" si="56"/>
        <v>671.17647058823536</v>
      </c>
      <c r="I290" s="24">
        <v>172</v>
      </c>
      <c r="J290" s="24">
        <v>23</v>
      </c>
      <c r="K290" s="24">
        <v>3</v>
      </c>
      <c r="L290" s="24">
        <f>SUM(K290+J290)</f>
        <v>26</v>
      </c>
      <c r="M290" s="162">
        <v>46</v>
      </c>
      <c r="N290" s="162">
        <v>7</v>
      </c>
      <c r="O290" s="162">
        <v>11</v>
      </c>
      <c r="P290" s="24">
        <v>15</v>
      </c>
      <c r="Q290" s="24">
        <f t="shared" si="60"/>
        <v>26</v>
      </c>
      <c r="R290" s="32">
        <v>7</v>
      </c>
      <c r="S290" s="14">
        <f t="shared" si="52"/>
        <v>248</v>
      </c>
      <c r="T290" s="25">
        <f>SUM(I290:K290)</f>
        <v>198</v>
      </c>
      <c r="U290" s="26">
        <f t="shared" si="54"/>
        <v>14812</v>
      </c>
      <c r="V290" s="26">
        <f t="shared" si="57"/>
        <v>14810</v>
      </c>
      <c r="W290" s="138">
        <f t="shared" si="55"/>
        <v>14810</v>
      </c>
    </row>
    <row r="291" spans="1:23" ht="14" x14ac:dyDescent="0.3">
      <c r="A291" s="21">
        <v>44174.333333333336</v>
      </c>
      <c r="B291" s="32">
        <v>509</v>
      </c>
      <c r="C291" s="15">
        <f t="shared" si="51"/>
        <v>20607</v>
      </c>
      <c r="D291" s="22">
        <f t="shared" si="58"/>
        <v>381.57142857142856</v>
      </c>
      <c r="E291" s="22">
        <f t="shared" si="59"/>
        <v>74.852941176470594</v>
      </c>
      <c r="F291" s="22">
        <f t="shared" si="53"/>
        <v>52.626050420168063</v>
      </c>
      <c r="G291" s="22">
        <f t="shared" si="48"/>
        <v>368.38235294117646</v>
      </c>
      <c r="H291" s="22">
        <f t="shared" si="56"/>
        <v>679.26470588235304</v>
      </c>
      <c r="I291" s="24">
        <v>145</v>
      </c>
      <c r="J291" s="24">
        <v>25</v>
      </c>
      <c r="K291" s="24">
        <v>3</v>
      </c>
      <c r="L291" s="24">
        <f>SUM(K291+J291)</f>
        <v>28</v>
      </c>
      <c r="M291" s="162">
        <v>42</v>
      </c>
      <c r="N291" s="162">
        <v>11</v>
      </c>
      <c r="O291" s="162">
        <v>13</v>
      </c>
      <c r="P291" s="24">
        <v>10</v>
      </c>
      <c r="Q291" s="24">
        <f t="shared" si="60"/>
        <v>23</v>
      </c>
      <c r="R291" s="32">
        <v>6</v>
      </c>
      <c r="S291" s="14">
        <f t="shared" si="52"/>
        <v>254</v>
      </c>
      <c r="T291" s="25">
        <f>SUM(I291:K291)</f>
        <v>173</v>
      </c>
      <c r="U291" s="26">
        <f t="shared" si="54"/>
        <v>15291</v>
      </c>
      <c r="V291" s="26">
        <f t="shared" si="57"/>
        <v>15290</v>
      </c>
      <c r="W291" s="138">
        <f t="shared" si="55"/>
        <v>15290</v>
      </c>
    </row>
    <row r="292" spans="1:23" ht="14" x14ac:dyDescent="0.3">
      <c r="A292" s="21">
        <v>44175.333333333336</v>
      </c>
      <c r="B292" s="25">
        <v>463</v>
      </c>
      <c r="C292" s="15">
        <f t="shared" si="51"/>
        <v>21070</v>
      </c>
      <c r="D292" s="22">
        <f t="shared" si="58"/>
        <v>392.14285714285717</v>
      </c>
      <c r="E292" s="22">
        <f t="shared" si="59"/>
        <v>68.088235294117652</v>
      </c>
      <c r="F292" s="22">
        <f t="shared" si="53"/>
        <v>54.453781512605055</v>
      </c>
      <c r="G292" s="22">
        <f t="shared" si="48"/>
        <v>381.17647058823536</v>
      </c>
      <c r="H292" s="22">
        <f t="shared" si="56"/>
        <v>702.50000000000011</v>
      </c>
      <c r="I292" s="24">
        <v>156</v>
      </c>
      <c r="J292" s="24">
        <v>27</v>
      </c>
      <c r="K292" s="24">
        <v>6</v>
      </c>
      <c r="L292" s="24">
        <f>SUM(K292+J292)</f>
        <v>33</v>
      </c>
      <c r="M292" s="162">
        <v>48</v>
      </c>
      <c r="N292" s="162">
        <v>8</v>
      </c>
      <c r="O292" s="162">
        <v>8</v>
      </c>
      <c r="P292" s="24">
        <v>13</v>
      </c>
      <c r="Q292" s="24">
        <f t="shared" si="60"/>
        <v>21</v>
      </c>
      <c r="R292" s="32">
        <v>8</v>
      </c>
      <c r="S292" s="14">
        <f t="shared" si="52"/>
        <v>262</v>
      </c>
      <c r="T292" s="25">
        <f>SUM(I292:K292)</f>
        <v>189</v>
      </c>
      <c r="U292" s="26">
        <f t="shared" si="54"/>
        <v>15580</v>
      </c>
      <c r="V292" s="26">
        <f t="shared" si="57"/>
        <v>15580</v>
      </c>
      <c r="W292" s="138">
        <f t="shared" si="55"/>
        <v>15580</v>
      </c>
    </row>
    <row r="293" spans="1:23" ht="14" x14ac:dyDescent="0.3">
      <c r="A293" s="21">
        <v>44176.333333333336</v>
      </c>
      <c r="B293" s="25">
        <v>415</v>
      </c>
      <c r="C293" s="15">
        <f t="shared" si="51"/>
        <v>21485</v>
      </c>
      <c r="D293" s="22">
        <f t="shared" si="58"/>
        <v>391.14285714285717</v>
      </c>
      <c r="E293" s="22">
        <f t="shared" si="59"/>
        <v>61.029411764705884</v>
      </c>
      <c r="F293" s="22">
        <f t="shared" si="53"/>
        <v>55.210084033613448</v>
      </c>
      <c r="G293" s="22">
        <f t="shared" si="48"/>
        <v>386.47058823529414</v>
      </c>
      <c r="H293" s="22">
        <f t="shared" si="56"/>
        <v>713.67647058823536</v>
      </c>
      <c r="I293" s="24">
        <v>151</v>
      </c>
      <c r="J293" s="24">
        <v>30</v>
      </c>
      <c r="K293" s="24">
        <v>6</v>
      </c>
      <c r="L293" s="24">
        <f>SUM(K293+J293)</f>
        <v>36</v>
      </c>
      <c r="M293" s="162">
        <v>50</v>
      </c>
      <c r="N293" s="162">
        <v>2</v>
      </c>
      <c r="O293" s="162">
        <v>5</v>
      </c>
      <c r="P293" s="24">
        <v>8</v>
      </c>
      <c r="Q293" s="24">
        <f t="shared" si="60"/>
        <v>13</v>
      </c>
      <c r="R293" s="32">
        <v>8</v>
      </c>
      <c r="S293" s="14">
        <f t="shared" si="52"/>
        <v>270</v>
      </c>
      <c r="T293" s="25">
        <f>SUM(I293:K293)</f>
        <v>187</v>
      </c>
      <c r="U293" s="26">
        <f t="shared" si="54"/>
        <v>15921</v>
      </c>
      <c r="V293" s="26">
        <f t="shared" si="57"/>
        <v>15920</v>
      </c>
      <c r="W293" s="138">
        <f t="shared" si="55"/>
        <v>15920</v>
      </c>
    </row>
    <row r="294" spans="1:23" ht="14" x14ac:dyDescent="0.3">
      <c r="A294" s="21">
        <v>44177.333333333336</v>
      </c>
      <c r="B294" s="25">
        <v>379</v>
      </c>
      <c r="C294" s="15">
        <f t="shared" si="51"/>
        <v>21864</v>
      </c>
      <c r="D294" s="22">
        <f t="shared" si="58"/>
        <v>405.28571428571428</v>
      </c>
      <c r="E294" s="22">
        <f t="shared" si="59"/>
        <v>55.735294117647058</v>
      </c>
      <c r="F294" s="22">
        <f t="shared" si="53"/>
        <v>56.113445378151255</v>
      </c>
      <c r="G294" s="22">
        <f t="shared" si="48"/>
        <v>392.79411764705878</v>
      </c>
      <c r="H294" s="22">
        <f t="shared" si="56"/>
        <v>731.32352941176475</v>
      </c>
      <c r="I294" s="24"/>
      <c r="J294" s="24"/>
      <c r="K294" s="24"/>
      <c r="L294" s="24"/>
      <c r="M294" s="162"/>
      <c r="N294" s="162"/>
      <c r="O294" s="162"/>
      <c r="P294" s="24"/>
      <c r="Q294" s="24"/>
      <c r="R294" s="32">
        <v>7</v>
      </c>
      <c r="S294" s="14">
        <f t="shared" si="52"/>
        <v>277</v>
      </c>
      <c r="T294" s="25">
        <v>187</v>
      </c>
      <c r="U294" s="26">
        <f t="shared" si="54"/>
        <v>16180</v>
      </c>
      <c r="V294" s="26">
        <f t="shared" si="57"/>
        <v>16180</v>
      </c>
      <c r="W294" s="138">
        <f t="shared" si="55"/>
        <v>16180</v>
      </c>
    </row>
    <row r="295" spans="1:23" ht="14" x14ac:dyDescent="0.3">
      <c r="A295" s="21">
        <v>44178.333333333336</v>
      </c>
      <c r="B295" s="25">
        <v>198</v>
      </c>
      <c r="C295" s="15">
        <f t="shared" si="51"/>
        <v>22062</v>
      </c>
      <c r="D295" s="22">
        <f t="shared" si="58"/>
        <v>409.14285714285717</v>
      </c>
      <c r="E295" s="22">
        <f t="shared" si="59"/>
        <v>29.117647058823529</v>
      </c>
      <c r="F295" s="22">
        <f t="shared" si="53"/>
        <v>57.668067226890749</v>
      </c>
      <c r="G295" s="22">
        <f t="shared" si="48"/>
        <v>403.67647058823525</v>
      </c>
      <c r="H295" s="22">
        <f t="shared" si="56"/>
        <v>742.50000000000011</v>
      </c>
      <c r="I295" s="24"/>
      <c r="J295" s="24"/>
      <c r="K295" s="24"/>
      <c r="L295" s="24"/>
      <c r="M295" s="162"/>
      <c r="N295" s="162"/>
      <c r="O295" s="162"/>
      <c r="P295" s="24"/>
      <c r="Q295" s="24"/>
      <c r="R295" s="32">
        <v>5</v>
      </c>
      <c r="S295" s="14">
        <f t="shared" si="52"/>
        <v>282</v>
      </c>
      <c r="T295" s="25">
        <v>187</v>
      </c>
      <c r="U295" s="26">
        <f t="shared" si="54"/>
        <v>16302</v>
      </c>
      <c r="V295" s="26">
        <f t="shared" si="57"/>
        <v>16300</v>
      </c>
      <c r="W295" s="138">
        <f t="shared" si="55"/>
        <v>16300</v>
      </c>
    </row>
    <row r="296" spans="1:23" ht="14" x14ac:dyDescent="0.3">
      <c r="A296" s="21">
        <v>44179.333333333336</v>
      </c>
      <c r="B296" s="32">
        <v>305</v>
      </c>
      <c r="C296" s="15">
        <f t="shared" si="51"/>
        <v>22367</v>
      </c>
      <c r="D296" s="22">
        <f t="shared" si="58"/>
        <v>413.85714285714283</v>
      </c>
      <c r="E296" s="22">
        <f t="shared" si="59"/>
        <v>44.852941176470587</v>
      </c>
      <c r="F296" s="22">
        <f t="shared" si="53"/>
        <v>57.52100840336135</v>
      </c>
      <c r="G296" s="22">
        <f t="shared" si="48"/>
        <v>402.64705882352945</v>
      </c>
      <c r="H296" s="22">
        <f t="shared" si="56"/>
        <v>740.2941176470589</v>
      </c>
      <c r="I296" s="24">
        <v>171</v>
      </c>
      <c r="J296" s="24">
        <v>30</v>
      </c>
      <c r="K296" s="24">
        <v>8</v>
      </c>
      <c r="L296" s="24">
        <f>SUM(K296+J296)</f>
        <v>38</v>
      </c>
      <c r="M296" s="162">
        <v>45</v>
      </c>
      <c r="N296" s="162">
        <v>6</v>
      </c>
      <c r="O296" s="162">
        <v>9</v>
      </c>
      <c r="P296" s="24">
        <v>15</v>
      </c>
      <c r="Q296" s="24">
        <f t="shared" si="60"/>
        <v>24</v>
      </c>
      <c r="R296" s="32">
        <v>10</v>
      </c>
      <c r="S296" s="14">
        <f t="shared" si="52"/>
        <v>292</v>
      </c>
      <c r="T296" s="25">
        <f>SUM(I296:K296)</f>
        <v>209</v>
      </c>
      <c r="U296" s="26">
        <f t="shared" si="54"/>
        <v>16600</v>
      </c>
      <c r="V296" s="26">
        <f t="shared" si="57"/>
        <v>16600</v>
      </c>
      <c r="W296" s="138">
        <f t="shared" si="55"/>
        <v>16600</v>
      </c>
    </row>
    <row r="297" spans="1:23" ht="14" x14ac:dyDescent="0.3">
      <c r="A297" s="21">
        <v>44180.333333333336</v>
      </c>
      <c r="B297" s="25">
        <v>568</v>
      </c>
      <c r="C297" s="15">
        <f t="shared" si="51"/>
        <v>22935</v>
      </c>
      <c r="D297" s="22">
        <f t="shared" si="58"/>
        <v>419.14285714285717</v>
      </c>
      <c r="E297" s="22">
        <f t="shared" si="59"/>
        <v>83.529411764705884</v>
      </c>
      <c r="F297" s="22">
        <f t="shared" si="53"/>
        <v>59.600840336134461</v>
      </c>
      <c r="G297" s="22">
        <f t="shared" si="48"/>
        <v>417.20588235294122</v>
      </c>
      <c r="H297" s="22">
        <f t="shared" si="56"/>
        <v>764.26470588235293</v>
      </c>
      <c r="I297" s="24">
        <v>167</v>
      </c>
      <c r="J297" s="24">
        <v>28</v>
      </c>
      <c r="K297" s="24">
        <v>9</v>
      </c>
      <c r="L297" s="24">
        <f>SUM(K297+J297)</f>
        <v>37</v>
      </c>
      <c r="M297" s="162">
        <v>47</v>
      </c>
      <c r="N297" s="162">
        <v>5</v>
      </c>
      <c r="O297" s="162">
        <v>9</v>
      </c>
      <c r="P297" s="24">
        <v>11</v>
      </c>
      <c r="Q297" s="24">
        <f t="shared" si="60"/>
        <v>20</v>
      </c>
      <c r="R297" s="32">
        <v>11</v>
      </c>
      <c r="S297" s="14">
        <f t="shared" si="52"/>
        <v>303</v>
      </c>
      <c r="T297" s="25">
        <f>SUM(I297:K297)</f>
        <v>204</v>
      </c>
      <c r="U297" s="26">
        <f t="shared" si="54"/>
        <v>17010</v>
      </c>
      <c r="V297" s="26">
        <f t="shared" si="57"/>
        <v>17010</v>
      </c>
      <c r="W297" s="138">
        <f t="shared" si="55"/>
        <v>17010</v>
      </c>
    </row>
    <row r="298" spans="1:23" ht="14" x14ac:dyDescent="0.3">
      <c r="A298" s="21">
        <v>44181.333333333336</v>
      </c>
      <c r="B298" s="32">
        <v>536</v>
      </c>
      <c r="C298" s="15">
        <f t="shared" si="51"/>
        <v>23471</v>
      </c>
      <c r="D298" s="22">
        <f t="shared" si="58"/>
        <v>409.57142857142856</v>
      </c>
      <c r="E298" s="22">
        <f t="shared" si="59"/>
        <v>78.82352941176471</v>
      </c>
      <c r="F298" s="22">
        <f t="shared" si="53"/>
        <v>60.168067226890756</v>
      </c>
      <c r="G298" s="22">
        <f t="shared" si="48"/>
        <v>421.1764705882353</v>
      </c>
      <c r="H298" s="22">
        <f t="shared" si="56"/>
        <v>789.55882352941182</v>
      </c>
      <c r="I298" s="24">
        <v>165</v>
      </c>
      <c r="J298" s="24">
        <v>31</v>
      </c>
      <c r="K298" s="24">
        <v>6</v>
      </c>
      <c r="L298" s="24">
        <f>SUM(K298+J298)</f>
        <v>37</v>
      </c>
      <c r="M298" s="162">
        <v>48</v>
      </c>
      <c r="N298" s="162">
        <v>4</v>
      </c>
      <c r="O298" s="162">
        <v>7</v>
      </c>
      <c r="P298" s="24">
        <v>13</v>
      </c>
      <c r="Q298" s="24">
        <f t="shared" si="60"/>
        <v>20</v>
      </c>
      <c r="R298" s="32">
        <v>14</v>
      </c>
      <c r="S298" s="14">
        <f t="shared" si="52"/>
        <v>317</v>
      </c>
      <c r="T298" s="25">
        <f>SUM(I298:K298)</f>
        <v>202</v>
      </c>
      <c r="U298" s="26">
        <f t="shared" si="54"/>
        <v>17376</v>
      </c>
      <c r="V298" s="26">
        <f t="shared" si="57"/>
        <v>17375</v>
      </c>
      <c r="W298" s="138">
        <f t="shared" si="55"/>
        <v>17375</v>
      </c>
    </row>
    <row r="299" spans="1:23" ht="14" x14ac:dyDescent="0.3">
      <c r="A299" s="21">
        <v>44182.333333333336</v>
      </c>
      <c r="B299" s="25">
        <v>496</v>
      </c>
      <c r="C299" s="15">
        <f t="shared" si="51"/>
        <v>23967</v>
      </c>
      <c r="D299" s="22">
        <f>AVERAGE(B296:B302)</f>
        <v>406.28571428571428</v>
      </c>
      <c r="E299" s="22">
        <f t="shared" si="59"/>
        <v>72.941176470588232</v>
      </c>
      <c r="F299" s="22">
        <f t="shared" si="53"/>
        <v>60.861344537815121</v>
      </c>
      <c r="G299" s="22">
        <f t="shared" si="48"/>
        <v>426.02941176470586</v>
      </c>
      <c r="H299" s="22">
        <f t="shared" si="56"/>
        <v>807.20588235294122</v>
      </c>
      <c r="I299" s="24">
        <v>166</v>
      </c>
      <c r="J299" s="24">
        <v>33</v>
      </c>
      <c r="K299" s="24">
        <v>6</v>
      </c>
      <c r="L299" s="24">
        <f>SUM(K299+J299)</f>
        <v>39</v>
      </c>
      <c r="M299" s="162">
        <v>51</v>
      </c>
      <c r="N299" s="162">
        <v>3</v>
      </c>
      <c r="O299" s="162">
        <v>3</v>
      </c>
      <c r="P299" s="24">
        <v>11</v>
      </c>
      <c r="Q299" s="24">
        <f t="shared" si="60"/>
        <v>14</v>
      </c>
      <c r="R299" s="32">
        <v>9</v>
      </c>
      <c r="S299" s="14">
        <f t="shared" si="52"/>
        <v>326</v>
      </c>
      <c r="T299" s="25">
        <f>SUM(I299:K299)</f>
        <v>205</v>
      </c>
      <c r="U299" s="26">
        <f t="shared" si="54"/>
        <v>17749</v>
      </c>
      <c r="V299" s="26">
        <f t="shared" si="57"/>
        <v>17750</v>
      </c>
      <c r="W299" s="138">
        <f t="shared" si="55"/>
        <v>17750</v>
      </c>
    </row>
    <row r="300" spans="1:23" ht="14" x14ac:dyDescent="0.3">
      <c r="A300" s="21">
        <v>44183.333333333336</v>
      </c>
      <c r="B300" s="32">
        <v>452</v>
      </c>
      <c r="C300" s="15">
        <f t="shared" si="51"/>
        <v>24419</v>
      </c>
      <c r="D300" s="22">
        <f>AVERAGE(B297:B303)</f>
        <v>406.85714285714283</v>
      </c>
      <c r="E300" s="22">
        <f t="shared" si="59"/>
        <v>66.470588235294116</v>
      </c>
      <c r="F300" s="22">
        <f t="shared" si="53"/>
        <v>61.638655462184879</v>
      </c>
      <c r="G300" s="22">
        <f t="shared" si="48"/>
        <v>431.47058823529414</v>
      </c>
      <c r="H300" s="22">
        <f t="shared" si="56"/>
        <v>817.94117647058829</v>
      </c>
      <c r="I300" s="24">
        <v>169</v>
      </c>
      <c r="J300" s="24">
        <v>32</v>
      </c>
      <c r="K300" s="24">
        <v>6</v>
      </c>
      <c r="L300" s="24">
        <f>SUM(K300+J300)</f>
        <v>38</v>
      </c>
      <c r="M300" s="162">
        <v>51</v>
      </c>
      <c r="N300" s="162">
        <v>6</v>
      </c>
      <c r="O300" s="162">
        <v>9</v>
      </c>
      <c r="P300" s="24">
        <v>14</v>
      </c>
      <c r="Q300" s="24">
        <f t="shared" si="60"/>
        <v>23</v>
      </c>
      <c r="R300" s="32">
        <v>8</v>
      </c>
      <c r="S300" s="14">
        <f t="shared" si="52"/>
        <v>334</v>
      </c>
      <c r="T300" s="25">
        <f>SUM(I300:K300)</f>
        <v>207</v>
      </c>
      <c r="U300" s="26">
        <f t="shared" si="54"/>
        <v>18126</v>
      </c>
      <c r="V300" s="26">
        <f t="shared" si="57"/>
        <v>18125</v>
      </c>
      <c r="W300" s="138">
        <f t="shared" si="55"/>
        <v>18125</v>
      </c>
    </row>
    <row r="301" spans="1:23" ht="14" x14ac:dyDescent="0.3">
      <c r="A301" s="21">
        <v>44184.333333333336</v>
      </c>
      <c r="B301" s="32">
        <v>312</v>
      </c>
      <c r="C301" s="15">
        <f t="shared" si="51"/>
        <v>24731</v>
      </c>
      <c r="D301" s="22">
        <f>AVERAGE(B298:B304)</f>
        <v>407.85714285714283</v>
      </c>
      <c r="E301" s="22">
        <f t="shared" si="59"/>
        <v>45.882352941176471</v>
      </c>
      <c r="F301" s="22">
        <f t="shared" si="53"/>
        <v>60.231092436974791</v>
      </c>
      <c r="G301" s="22">
        <f t="shared" si="48"/>
        <v>421.61764705882354</v>
      </c>
      <c r="H301" s="22">
        <f t="shared" si="56"/>
        <v>814.41176470588232</v>
      </c>
      <c r="I301" s="24"/>
      <c r="J301" s="24"/>
      <c r="K301" s="24"/>
      <c r="L301" s="24"/>
      <c r="M301" s="162"/>
      <c r="N301" s="162"/>
      <c r="O301" s="162"/>
      <c r="P301" s="24"/>
      <c r="Q301" s="24"/>
      <c r="R301" s="32">
        <v>9</v>
      </c>
      <c r="S301" s="14">
        <f t="shared" si="52"/>
        <v>343</v>
      </c>
      <c r="T301" s="25">
        <v>207</v>
      </c>
      <c r="U301" s="26">
        <f t="shared" si="54"/>
        <v>18462</v>
      </c>
      <c r="V301" s="26">
        <f t="shared" si="57"/>
        <v>18460</v>
      </c>
      <c r="W301" s="138">
        <f t="shared" si="55"/>
        <v>18460</v>
      </c>
    </row>
    <row r="302" spans="1:23" ht="14" x14ac:dyDescent="0.3">
      <c r="A302" s="21">
        <v>44185.333333333336</v>
      </c>
      <c r="B302" s="32">
        <v>175</v>
      </c>
      <c r="C302" s="15">
        <f t="shared" si="51"/>
        <v>24906</v>
      </c>
      <c r="D302" s="22">
        <f>AVERAGE(B299:B305)</f>
        <v>397.71428571428572</v>
      </c>
      <c r="E302" s="22">
        <f t="shared" si="59"/>
        <v>25.735294117647058</v>
      </c>
      <c r="F302" s="22">
        <f t="shared" si="53"/>
        <v>59.747899159663866</v>
      </c>
      <c r="G302" s="22">
        <f t="shared" si="48"/>
        <v>418.23529411764707</v>
      </c>
      <c r="H302" s="22">
        <f t="shared" si="56"/>
        <v>821.91176470588232</v>
      </c>
      <c r="I302" s="24"/>
      <c r="J302" s="24"/>
      <c r="K302" s="24"/>
      <c r="L302" s="24"/>
      <c r="M302" s="162"/>
      <c r="N302" s="162"/>
      <c r="O302" s="162"/>
      <c r="P302" s="24"/>
      <c r="Q302" s="24"/>
      <c r="R302" s="32">
        <v>14</v>
      </c>
      <c r="S302" s="14">
        <f t="shared" si="52"/>
        <v>357</v>
      </c>
      <c r="T302" s="25">
        <v>207</v>
      </c>
      <c r="U302" s="26">
        <f t="shared" si="54"/>
        <v>18586</v>
      </c>
      <c r="V302" s="26">
        <f t="shared" si="57"/>
        <v>18585</v>
      </c>
      <c r="W302" s="138">
        <f t="shared" si="55"/>
        <v>18585</v>
      </c>
    </row>
    <row r="303" spans="1:23" ht="14" x14ac:dyDescent="0.3">
      <c r="A303" s="21">
        <v>44186.333333333336</v>
      </c>
      <c r="B303" s="32">
        <v>309</v>
      </c>
      <c r="C303" s="15">
        <f t="shared" si="51"/>
        <v>25215</v>
      </c>
      <c r="D303" s="22">
        <f>AVERAGE(B300:B306)</f>
        <v>393.42857142857144</v>
      </c>
      <c r="E303" s="22">
        <f t="shared" si="59"/>
        <v>45.441176470588239</v>
      </c>
      <c r="F303" s="22">
        <f t="shared" si="53"/>
        <v>59.831932773109244</v>
      </c>
      <c r="G303" s="22">
        <f t="shared" si="48"/>
        <v>418.8235294117647</v>
      </c>
      <c r="H303" s="22">
        <f t="shared" si="56"/>
        <v>821.47058823529426</v>
      </c>
      <c r="I303" s="24">
        <v>171</v>
      </c>
      <c r="J303" s="24">
        <v>35</v>
      </c>
      <c r="K303" s="24">
        <v>5</v>
      </c>
      <c r="L303" s="24">
        <f>SUM(K303+J303)</f>
        <v>40</v>
      </c>
      <c r="M303" s="162">
        <v>48</v>
      </c>
      <c r="N303" s="162">
        <v>7</v>
      </c>
      <c r="O303" s="162">
        <v>8</v>
      </c>
      <c r="P303" s="24">
        <v>18</v>
      </c>
      <c r="Q303" s="24">
        <f t="shared" si="60"/>
        <v>26</v>
      </c>
      <c r="R303" s="32">
        <v>10</v>
      </c>
      <c r="S303" s="14">
        <f t="shared" si="52"/>
        <v>367</v>
      </c>
      <c r="T303" s="25">
        <f>SUM(I303:K303)</f>
        <v>211</v>
      </c>
      <c r="U303" s="26">
        <f t="shared" si="54"/>
        <v>18894</v>
      </c>
      <c r="V303" s="26">
        <f t="shared" si="57"/>
        <v>18895</v>
      </c>
      <c r="W303" s="138">
        <f t="shared" si="55"/>
        <v>18895</v>
      </c>
    </row>
    <row r="304" spans="1:23" ht="14" x14ac:dyDescent="0.3">
      <c r="A304" s="21">
        <v>44187.333333333336</v>
      </c>
      <c r="B304" s="25">
        <v>575</v>
      </c>
      <c r="C304" s="15">
        <f t="shared" si="51"/>
        <v>25790</v>
      </c>
      <c r="D304" s="22">
        <f t="shared" ref="D304:D305" si="61">AVERAGE(B301:B307)</f>
        <v>351.14285714285717</v>
      </c>
      <c r="E304" s="22">
        <f t="shared" si="59"/>
        <v>84.558823529411768</v>
      </c>
      <c r="F304" s="22">
        <f t="shared" si="53"/>
        <v>59.978991596638657</v>
      </c>
      <c r="G304" s="22">
        <f t="shared" si="48"/>
        <v>419.85294117647061</v>
      </c>
      <c r="H304" s="22">
        <f t="shared" si="56"/>
        <v>837.05882352941194</v>
      </c>
      <c r="I304" s="24">
        <v>180</v>
      </c>
      <c r="J304" s="24">
        <v>37</v>
      </c>
      <c r="K304" s="24">
        <v>6</v>
      </c>
      <c r="L304" s="24">
        <f t="shared" ref="L304:L307" si="62">SUM(K304+J304)</f>
        <v>43</v>
      </c>
      <c r="M304" s="162">
        <v>52</v>
      </c>
      <c r="N304" s="162">
        <v>5</v>
      </c>
      <c r="O304" s="162">
        <v>6</v>
      </c>
      <c r="P304" s="24">
        <v>17</v>
      </c>
      <c r="Q304" s="24">
        <f t="shared" si="60"/>
        <v>23</v>
      </c>
      <c r="R304" s="32">
        <v>12</v>
      </c>
      <c r="S304" s="14">
        <f t="shared" si="52"/>
        <v>379</v>
      </c>
      <c r="T304" s="25">
        <f>SUM(I304:K304)</f>
        <v>223</v>
      </c>
      <c r="U304" s="26">
        <f t="shared" si="54"/>
        <v>19351</v>
      </c>
      <c r="V304" s="26">
        <f t="shared" si="57"/>
        <v>19350</v>
      </c>
      <c r="W304" s="138">
        <f t="shared" si="55"/>
        <v>19350</v>
      </c>
    </row>
    <row r="305" spans="1:23" ht="14" x14ac:dyDescent="0.3">
      <c r="A305" s="21">
        <v>44188.333333333336</v>
      </c>
      <c r="B305" s="32">
        <v>465</v>
      </c>
      <c r="C305" s="15">
        <f t="shared" si="51"/>
        <v>26255</v>
      </c>
      <c r="D305" s="22">
        <f t="shared" si="61"/>
        <v>335.42857142857144</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62">
        <v>52</v>
      </c>
      <c r="N305" s="162">
        <v>5</v>
      </c>
      <c r="O305" s="162">
        <v>8</v>
      </c>
      <c r="P305" s="24">
        <v>18</v>
      </c>
      <c r="Q305" s="24">
        <f t="shared" si="60"/>
        <v>26</v>
      </c>
      <c r="R305" s="32">
        <v>17</v>
      </c>
      <c r="S305" s="14">
        <f t="shared" si="52"/>
        <v>396</v>
      </c>
      <c r="T305" s="25">
        <f>SUM(I305:K305)</f>
        <v>197</v>
      </c>
      <c r="U305" s="26">
        <f t="shared" si="54"/>
        <v>19886</v>
      </c>
      <c r="V305" s="26">
        <f t="shared" si="57"/>
        <v>19885</v>
      </c>
      <c r="W305" s="138">
        <f t="shared" si="55"/>
        <v>19885</v>
      </c>
    </row>
    <row r="306" spans="1:23" ht="14" x14ac:dyDescent="0.3">
      <c r="A306" s="21">
        <v>44189.333333333336</v>
      </c>
      <c r="B306" s="32">
        <v>466</v>
      </c>
      <c r="C306" s="15">
        <f t="shared" si="51"/>
        <v>26721</v>
      </c>
      <c r="D306" s="22">
        <f>AVERAGE(B303:B309)</f>
        <v>333.14285714285717</v>
      </c>
      <c r="E306" s="22">
        <f t="shared" si="59"/>
        <v>68.529411764705884</v>
      </c>
      <c r="F306" s="22">
        <f t="shared" si="53"/>
        <v>57.857142857142854</v>
      </c>
      <c r="G306" s="22">
        <f t="shared" si="48"/>
        <v>405</v>
      </c>
      <c r="H306" s="22">
        <f t="shared" si="56"/>
        <v>831.02941176470597</v>
      </c>
      <c r="I306" s="24">
        <v>127</v>
      </c>
      <c r="J306" s="24">
        <v>37</v>
      </c>
      <c r="K306" s="24">
        <v>8</v>
      </c>
      <c r="L306" s="24">
        <f t="shared" si="62"/>
        <v>45</v>
      </c>
      <c r="M306" s="162">
        <v>53</v>
      </c>
      <c r="N306" s="162">
        <v>3</v>
      </c>
      <c r="O306" s="162">
        <v>5</v>
      </c>
      <c r="P306" s="24">
        <v>18</v>
      </c>
      <c r="Q306" s="24">
        <f t="shared" si="60"/>
        <v>23</v>
      </c>
      <c r="R306" s="32">
        <v>15</v>
      </c>
      <c r="S306" s="14">
        <f t="shared" si="52"/>
        <v>411</v>
      </c>
      <c r="T306" s="25">
        <f>SUM(I306:K306)</f>
        <v>172</v>
      </c>
      <c r="U306" s="26">
        <f t="shared" si="54"/>
        <v>20374</v>
      </c>
      <c r="V306" s="26">
        <f t="shared" si="57"/>
        <v>20375</v>
      </c>
      <c r="W306" s="138">
        <f t="shared" si="55"/>
        <v>20375</v>
      </c>
    </row>
    <row r="307" spans="1:23" ht="14" x14ac:dyDescent="0.3">
      <c r="A307" s="21">
        <v>44190.333333333336</v>
      </c>
      <c r="B307" s="25">
        <v>156</v>
      </c>
      <c r="C307" s="15">
        <f t="shared" si="51"/>
        <v>26877</v>
      </c>
      <c r="D307" s="22">
        <f>AVERAGE(B304:B310)</f>
        <v>337.71428571428572</v>
      </c>
      <c r="E307" s="22">
        <f t="shared" si="59"/>
        <v>22.941176470588236</v>
      </c>
      <c r="F307" s="22">
        <f t="shared" si="53"/>
        <v>51.638655462184872</v>
      </c>
      <c r="G307" s="22">
        <f t="shared" si="48"/>
        <v>361.47058823529409</v>
      </c>
      <c r="H307" s="22">
        <f t="shared" si="56"/>
        <v>792.9411764705884</v>
      </c>
      <c r="I307" s="24">
        <v>124</v>
      </c>
      <c r="J307" s="24">
        <v>37</v>
      </c>
      <c r="K307" s="24">
        <v>9</v>
      </c>
      <c r="L307" s="24">
        <f t="shared" si="62"/>
        <v>46</v>
      </c>
      <c r="M307" s="162">
        <v>54</v>
      </c>
      <c r="N307" s="162">
        <v>5</v>
      </c>
      <c r="O307" s="162">
        <v>6</v>
      </c>
      <c r="P307" s="24">
        <v>16</v>
      </c>
      <c r="Q307" s="24">
        <f t="shared" si="60"/>
        <v>22</v>
      </c>
      <c r="R307" s="32">
        <v>4</v>
      </c>
      <c r="S307" s="14">
        <f t="shared" si="52"/>
        <v>415</v>
      </c>
      <c r="T307" s="25">
        <f>SUM(I307:K307)</f>
        <v>170</v>
      </c>
      <c r="U307" s="26">
        <f t="shared" si="54"/>
        <v>20791</v>
      </c>
      <c r="V307" s="26">
        <f t="shared" si="57"/>
        <v>20790</v>
      </c>
      <c r="W307" s="138">
        <f t="shared" si="55"/>
        <v>20790</v>
      </c>
    </row>
    <row r="308" spans="1:23" ht="14" x14ac:dyDescent="0.3">
      <c r="A308" s="21">
        <v>44191.333333333336</v>
      </c>
      <c r="B308" s="25">
        <v>202</v>
      </c>
      <c r="C308" s="15">
        <f t="shared" si="51"/>
        <v>27079</v>
      </c>
      <c r="D308" s="22">
        <f>AVERAGE(B305:B311)</f>
        <v>322.28571428571428</v>
      </c>
      <c r="E308" s="22">
        <f t="shared" si="59"/>
        <v>29.705882352941178</v>
      </c>
      <c r="F308" s="22">
        <f t="shared" si="53"/>
        <v>49.32773109243697</v>
      </c>
      <c r="G308" s="22">
        <f t="shared" ref="G308:G324" si="63">SUM(E302,E303,E304,E305,E306,E307,E308)</f>
        <v>345.29411764705878</v>
      </c>
      <c r="H308" s="22">
        <f t="shared" si="56"/>
        <v>766.91176470588243</v>
      </c>
      <c r="I308" s="24"/>
      <c r="J308" s="24"/>
      <c r="K308" s="24"/>
      <c r="L308" s="24"/>
      <c r="M308" s="162"/>
      <c r="N308" s="162"/>
      <c r="O308" s="162"/>
      <c r="P308" s="24"/>
      <c r="Q308" s="24"/>
      <c r="R308" s="32">
        <v>13</v>
      </c>
      <c r="S308" s="14">
        <f t="shared" si="52"/>
        <v>428</v>
      </c>
      <c r="T308" s="25">
        <v>170</v>
      </c>
      <c r="U308" s="26">
        <f t="shared" si="54"/>
        <v>21170</v>
      </c>
      <c r="V308" s="26">
        <f t="shared" si="57"/>
        <v>21170</v>
      </c>
      <c r="W308" s="138">
        <f t="shared" si="55"/>
        <v>21170</v>
      </c>
    </row>
    <row r="309" spans="1:23" ht="14" x14ac:dyDescent="0.3">
      <c r="A309" s="21">
        <v>44192.333333333336</v>
      </c>
      <c r="B309" s="32">
        <v>159</v>
      </c>
      <c r="C309" s="15">
        <f t="shared" si="51"/>
        <v>27238</v>
      </c>
      <c r="D309" s="22">
        <f>AVERAGE(B306:B312)</f>
        <v>312</v>
      </c>
      <c r="E309" s="22">
        <f t="shared" si="59"/>
        <v>23.382352941176471</v>
      </c>
      <c r="F309" s="22">
        <f t="shared" si="53"/>
        <v>48.991596638655452</v>
      </c>
      <c r="G309" s="22">
        <f t="shared" si="63"/>
        <v>342.94117647058818</v>
      </c>
      <c r="H309" s="22">
        <f t="shared" si="56"/>
        <v>761.17647058823536</v>
      </c>
      <c r="I309" s="24"/>
      <c r="J309" s="24"/>
      <c r="K309" s="24"/>
      <c r="L309" s="24"/>
      <c r="M309" s="162"/>
      <c r="N309" s="162"/>
      <c r="O309" s="162"/>
      <c r="P309" s="24"/>
      <c r="Q309" s="24"/>
      <c r="R309" s="32">
        <v>10</v>
      </c>
      <c r="S309" s="14">
        <f t="shared" si="52"/>
        <v>438</v>
      </c>
      <c r="T309" s="25">
        <v>170</v>
      </c>
      <c r="U309" s="26">
        <f t="shared" si="54"/>
        <v>21368</v>
      </c>
      <c r="V309" s="26">
        <f t="shared" si="57"/>
        <v>21370</v>
      </c>
      <c r="W309" s="138">
        <f t="shared" si="55"/>
        <v>21370</v>
      </c>
    </row>
    <row r="310" spans="1:23" ht="14" x14ac:dyDescent="0.3">
      <c r="A310" s="21">
        <v>44193.333333333336</v>
      </c>
      <c r="B310" s="32">
        <v>341</v>
      </c>
      <c r="C310" s="15">
        <f t="shared" si="51"/>
        <v>27579</v>
      </c>
      <c r="D310" s="22">
        <f>AVERAGE(B307:B313)</f>
        <v>298.85714285714283</v>
      </c>
      <c r="E310" s="22">
        <f t="shared" si="59"/>
        <v>50.147058823529413</v>
      </c>
      <c r="F310" s="22">
        <f t="shared" si="53"/>
        <v>49.663865546218481</v>
      </c>
      <c r="G310" s="22">
        <f t="shared" si="63"/>
        <v>347.64705882352939</v>
      </c>
      <c r="H310" s="22">
        <f t="shared" si="56"/>
        <v>766.47058823529414</v>
      </c>
      <c r="I310" s="24">
        <v>137</v>
      </c>
      <c r="J310" s="24">
        <v>36</v>
      </c>
      <c r="K310" s="24">
        <v>6</v>
      </c>
      <c r="L310" s="24">
        <f t="shared" ref="L310:L314" si="64">SUM(K310+J310)</f>
        <v>42</v>
      </c>
      <c r="M310" s="162">
        <v>51</v>
      </c>
      <c r="N310" s="162">
        <v>7</v>
      </c>
      <c r="O310" s="162">
        <v>7</v>
      </c>
      <c r="P310" s="24">
        <v>17</v>
      </c>
      <c r="Q310" s="24">
        <f t="shared" si="60"/>
        <v>24</v>
      </c>
      <c r="R310" s="25">
        <v>3</v>
      </c>
      <c r="S310" s="14">
        <f t="shared" si="52"/>
        <v>441</v>
      </c>
      <c r="T310" s="25">
        <f>SUM(I310:K310)</f>
        <v>179</v>
      </c>
      <c r="U310" s="26">
        <f t="shared" si="54"/>
        <v>21664</v>
      </c>
      <c r="V310" s="26">
        <f t="shared" si="57"/>
        <v>21665</v>
      </c>
      <c r="W310" s="138">
        <f t="shared" si="55"/>
        <v>21665</v>
      </c>
    </row>
    <row r="311" spans="1:23" ht="14" x14ac:dyDescent="0.3">
      <c r="A311" s="21">
        <v>44194.333333333336</v>
      </c>
      <c r="B311" s="25">
        <v>467</v>
      </c>
      <c r="C311" s="15">
        <f t="shared" si="51"/>
        <v>28046</v>
      </c>
      <c r="D311" s="22">
        <f t="shared" ref="D311:D321" si="65">AVERAGE(B308:B314)</f>
        <v>294.71428571428572</v>
      </c>
      <c r="E311" s="22">
        <f t="shared" si="59"/>
        <v>68.67647058823529</v>
      </c>
      <c r="F311" s="22">
        <f t="shared" si="53"/>
        <v>47.394957983193287</v>
      </c>
      <c r="G311" s="22">
        <f t="shared" si="63"/>
        <v>331.76470588235298</v>
      </c>
      <c r="H311" s="22">
        <f t="shared" si="56"/>
        <v>751.61764705882354</v>
      </c>
      <c r="I311" s="24">
        <v>151</v>
      </c>
      <c r="J311" s="24">
        <v>38</v>
      </c>
      <c r="K311" s="24">
        <v>7</v>
      </c>
      <c r="L311" s="24">
        <f t="shared" si="64"/>
        <v>45</v>
      </c>
      <c r="M311" s="162">
        <v>54</v>
      </c>
      <c r="N311" s="162">
        <v>5</v>
      </c>
      <c r="O311" s="162">
        <v>5</v>
      </c>
      <c r="P311" s="24">
        <v>9</v>
      </c>
      <c r="Q311" s="24">
        <f t="shared" si="60"/>
        <v>14</v>
      </c>
      <c r="R311" s="32">
        <v>7</v>
      </c>
      <c r="S311" s="14">
        <f t="shared" si="52"/>
        <v>448</v>
      </c>
      <c r="T311" s="25">
        <f t="shared" ref="T311:T314" si="66">SUM(I311:K311)</f>
        <v>196</v>
      </c>
      <c r="U311" s="26">
        <f t="shared" si="54"/>
        <v>22215</v>
      </c>
      <c r="V311" s="26">
        <f t="shared" si="57"/>
        <v>22215</v>
      </c>
      <c r="W311" s="138">
        <f t="shared" si="55"/>
        <v>22215</v>
      </c>
    </row>
    <row r="312" spans="1:23" ht="14" x14ac:dyDescent="0.3">
      <c r="A312" s="21">
        <v>44195.333333333336</v>
      </c>
      <c r="B312" s="32">
        <v>393</v>
      </c>
      <c r="C312" s="15">
        <f t="shared" si="51"/>
        <v>28439</v>
      </c>
      <c r="D312" s="22">
        <f t="shared" si="65"/>
        <v>301.71428571428572</v>
      </c>
      <c r="E312" s="22">
        <f t="shared" si="59"/>
        <v>57.794117647058826</v>
      </c>
      <c r="F312" s="22">
        <f t="shared" si="53"/>
        <v>45.882352941176471</v>
      </c>
      <c r="G312" s="22">
        <f t="shared" si="63"/>
        <v>321.1764705882353</v>
      </c>
      <c r="H312" s="22">
        <f t="shared" si="56"/>
        <v>730.58823529411745</v>
      </c>
      <c r="I312" s="24">
        <v>159</v>
      </c>
      <c r="J312" s="24">
        <v>37</v>
      </c>
      <c r="K312" s="24">
        <v>5</v>
      </c>
      <c r="L312" s="24">
        <f t="shared" si="64"/>
        <v>42</v>
      </c>
      <c r="M312" s="162">
        <v>55</v>
      </c>
      <c r="N312" s="162">
        <v>5</v>
      </c>
      <c r="O312" s="162">
        <v>6</v>
      </c>
      <c r="P312" s="24">
        <v>11</v>
      </c>
      <c r="Q312" s="24">
        <f>P312+O312</f>
        <v>17</v>
      </c>
      <c r="R312" s="32">
        <v>8</v>
      </c>
      <c r="S312" s="14">
        <f t="shared" si="52"/>
        <v>456</v>
      </c>
      <c r="T312" s="25">
        <f t="shared" si="66"/>
        <v>201</v>
      </c>
      <c r="U312" s="26">
        <f t="shared" si="54"/>
        <v>22746</v>
      </c>
      <c r="V312" s="26">
        <f t="shared" si="57"/>
        <v>22745</v>
      </c>
      <c r="W312" s="138">
        <f t="shared" si="55"/>
        <v>22745</v>
      </c>
    </row>
    <row r="313" spans="1:23" ht="14" x14ac:dyDescent="0.3">
      <c r="A313" s="21">
        <v>44196.333333333336</v>
      </c>
      <c r="B313" s="32">
        <v>374</v>
      </c>
      <c r="C313" s="15">
        <f t="shared" si="51"/>
        <v>28813</v>
      </c>
      <c r="D313" s="22">
        <f t="shared" si="65"/>
        <v>296.42857142857144</v>
      </c>
      <c r="E313" s="22">
        <f t="shared" si="59"/>
        <v>55</v>
      </c>
      <c r="F313" s="22">
        <f t="shared" si="53"/>
        <v>43.94957983193278</v>
      </c>
      <c r="G313" s="22">
        <f t="shared" si="63"/>
        <v>307.64705882352945</v>
      </c>
      <c r="H313" s="22">
        <f t="shared" si="56"/>
        <v>712.64705882352928</v>
      </c>
      <c r="I313" s="24">
        <v>148</v>
      </c>
      <c r="J313" s="24">
        <v>30</v>
      </c>
      <c r="K313" s="24">
        <v>7</v>
      </c>
      <c r="L313" s="24">
        <f t="shared" si="64"/>
        <v>37</v>
      </c>
      <c r="M313" s="162">
        <v>51</v>
      </c>
      <c r="N313" s="162">
        <v>6</v>
      </c>
      <c r="O313" s="162">
        <v>8</v>
      </c>
      <c r="P313" s="24">
        <v>13</v>
      </c>
      <c r="Q313" s="24">
        <f t="shared" si="60"/>
        <v>21</v>
      </c>
      <c r="R313" s="32">
        <v>7</v>
      </c>
      <c r="S313" s="14">
        <f t="shared" si="52"/>
        <v>463</v>
      </c>
      <c r="T313" s="25">
        <f t="shared" si="66"/>
        <v>185</v>
      </c>
      <c r="U313" s="26">
        <f t="shared" si="54"/>
        <v>23258</v>
      </c>
      <c r="V313" s="26">
        <f t="shared" si="57"/>
        <v>23260</v>
      </c>
      <c r="W313" s="138">
        <f t="shared" si="55"/>
        <v>23260</v>
      </c>
    </row>
    <row r="314" spans="1:23" ht="14" x14ac:dyDescent="0.3">
      <c r="A314" s="21">
        <v>44197.333333333336</v>
      </c>
      <c r="B314" s="25">
        <v>127</v>
      </c>
      <c r="C314" s="15">
        <f t="shared" si="51"/>
        <v>28940</v>
      </c>
      <c r="D314" s="22">
        <f t="shared" si="65"/>
        <v>291.57142857142856</v>
      </c>
      <c r="E314" s="22">
        <f t="shared" si="59"/>
        <v>18.676470588235293</v>
      </c>
      <c r="F314" s="22">
        <f t="shared" si="53"/>
        <v>43.340336134453786</v>
      </c>
      <c r="G314" s="22">
        <f t="shared" si="63"/>
        <v>303.38235294117652</v>
      </c>
      <c r="H314" s="22">
        <f t="shared" si="56"/>
        <v>664.85294117647038</v>
      </c>
      <c r="I314" s="24">
        <v>134</v>
      </c>
      <c r="J314" s="24">
        <v>29</v>
      </c>
      <c r="K314" s="24">
        <v>7</v>
      </c>
      <c r="L314" s="24">
        <f t="shared" si="64"/>
        <v>36</v>
      </c>
      <c r="M314" s="162">
        <v>51</v>
      </c>
      <c r="N314" s="162">
        <v>7</v>
      </c>
      <c r="O314" s="162">
        <v>8</v>
      </c>
      <c r="P314" s="24">
        <v>11</v>
      </c>
      <c r="Q314" s="24">
        <f t="shared" si="60"/>
        <v>19</v>
      </c>
      <c r="R314" s="32">
        <v>9</v>
      </c>
      <c r="S314" s="14">
        <f t="shared" si="52"/>
        <v>472</v>
      </c>
      <c r="T314" s="25">
        <f t="shared" si="66"/>
        <v>170</v>
      </c>
      <c r="U314" s="26">
        <f t="shared" si="54"/>
        <v>23725</v>
      </c>
      <c r="V314" s="26">
        <f t="shared" si="57"/>
        <v>23725</v>
      </c>
      <c r="W314" s="138">
        <f t="shared" si="55"/>
        <v>23725</v>
      </c>
    </row>
    <row r="315" spans="1:23" ht="14" x14ac:dyDescent="0.3">
      <c r="A315" s="21">
        <v>44198.333333333336</v>
      </c>
      <c r="B315" s="32">
        <v>251</v>
      </c>
      <c r="C315" s="15">
        <f t="shared" si="51"/>
        <v>29191</v>
      </c>
      <c r="D315" s="22">
        <f t="shared" si="65"/>
        <v>282.14285714285717</v>
      </c>
      <c r="E315" s="22">
        <f t="shared" si="59"/>
        <v>36.911764705882355</v>
      </c>
      <c r="F315" s="22">
        <f t="shared" si="53"/>
        <v>44.36974789915967</v>
      </c>
      <c r="G315" s="22">
        <f t="shared" si="63"/>
        <v>310.58823529411768</v>
      </c>
      <c r="H315" s="22">
        <f t="shared" si="56"/>
        <v>655.88235294117635</v>
      </c>
      <c r="I315" s="24"/>
      <c r="J315" s="24"/>
      <c r="K315" s="24"/>
      <c r="L315" s="24"/>
      <c r="M315" s="162"/>
      <c r="N315" s="162"/>
      <c r="O315" s="162"/>
      <c r="P315" s="24"/>
      <c r="Q315" s="24"/>
      <c r="R315" s="32">
        <v>9</v>
      </c>
      <c r="S315" s="14">
        <f t="shared" si="52"/>
        <v>481</v>
      </c>
      <c r="T315" s="25">
        <v>170</v>
      </c>
      <c r="U315" s="26">
        <f t="shared" si="54"/>
        <v>24037</v>
      </c>
      <c r="V315" s="26">
        <f t="shared" si="57"/>
        <v>24035</v>
      </c>
      <c r="W315" s="138">
        <f t="shared" si="55"/>
        <v>24035</v>
      </c>
    </row>
    <row r="316" spans="1:23" ht="14" x14ac:dyDescent="0.3">
      <c r="A316" s="21">
        <v>44199.333333333336</v>
      </c>
      <c r="B316" s="32">
        <v>122</v>
      </c>
      <c r="C316" s="15">
        <f t="shared" si="51"/>
        <v>29313</v>
      </c>
      <c r="D316" s="22">
        <f t="shared" si="65"/>
        <v>274.14285714285717</v>
      </c>
      <c r="E316" s="22">
        <f t="shared" si="59"/>
        <v>17.941176470588236</v>
      </c>
      <c r="F316" s="22">
        <f t="shared" si="53"/>
        <v>43.592436974789919</v>
      </c>
      <c r="G316" s="22">
        <f t="shared" si="63"/>
        <v>305.14705882352945</v>
      </c>
      <c r="H316" s="22">
        <f t="shared" si="56"/>
        <v>648.08823529411757</v>
      </c>
      <c r="I316" s="24"/>
      <c r="J316" s="24"/>
      <c r="K316" s="24"/>
      <c r="L316" s="24"/>
      <c r="M316" s="162"/>
      <c r="N316" s="162"/>
      <c r="O316" s="162"/>
      <c r="P316" s="24"/>
      <c r="Q316" s="24"/>
      <c r="R316" s="32">
        <v>7</v>
      </c>
      <c r="S316" s="14">
        <f t="shared" si="52"/>
        <v>488</v>
      </c>
      <c r="T316" s="25">
        <v>170</v>
      </c>
      <c r="U316" s="26">
        <f t="shared" si="54"/>
        <v>24212</v>
      </c>
      <c r="V316" s="26">
        <f t="shared" si="57"/>
        <v>24210</v>
      </c>
      <c r="W316" s="138">
        <f t="shared" si="55"/>
        <v>24210</v>
      </c>
    </row>
    <row r="317" spans="1:23" ht="14" x14ac:dyDescent="0.3">
      <c r="A317" s="21">
        <v>44200.333333333336</v>
      </c>
      <c r="B317" s="32">
        <v>307</v>
      </c>
      <c r="C317" s="15">
        <f t="shared" si="51"/>
        <v>29620</v>
      </c>
      <c r="D317" s="22">
        <f t="shared" si="65"/>
        <v>255.42857142857142</v>
      </c>
      <c r="E317" s="22">
        <f t="shared" si="59"/>
        <v>45.147058823529413</v>
      </c>
      <c r="F317" s="22">
        <f t="shared" si="53"/>
        <v>42.878151260504197</v>
      </c>
      <c r="G317" s="22">
        <f t="shared" si="63"/>
        <v>300.14705882352939</v>
      </c>
      <c r="H317" s="22">
        <f t="shared" si="56"/>
        <v>647.79411764705878</v>
      </c>
      <c r="I317" s="24">
        <v>149</v>
      </c>
      <c r="J317" s="24">
        <v>25</v>
      </c>
      <c r="K317" s="24">
        <v>7</v>
      </c>
      <c r="L317" s="24">
        <f>SUM(K317+J317)</f>
        <v>32</v>
      </c>
      <c r="M317" s="162">
        <v>48</v>
      </c>
      <c r="N317" s="162">
        <v>8</v>
      </c>
      <c r="O317" s="162">
        <v>10</v>
      </c>
      <c r="P317" s="24">
        <v>14</v>
      </c>
      <c r="Q317" s="24">
        <f t="shared" ref="Q317:Q319" si="67">P317+O317</f>
        <v>24</v>
      </c>
      <c r="R317" s="32">
        <v>1</v>
      </c>
      <c r="S317" s="14">
        <f t="shared" si="52"/>
        <v>489</v>
      </c>
      <c r="T317" s="25">
        <f>SUM(I317:K317)</f>
        <v>181</v>
      </c>
      <c r="U317" s="26">
        <f t="shared" si="54"/>
        <v>24510</v>
      </c>
      <c r="V317" s="26">
        <f t="shared" si="57"/>
        <v>24510</v>
      </c>
      <c r="W317" s="138">
        <f t="shared" si="55"/>
        <v>24510</v>
      </c>
    </row>
    <row r="318" spans="1:23" ht="14" x14ac:dyDescent="0.3">
      <c r="A318" s="21">
        <v>44201.333333333336</v>
      </c>
      <c r="B318" s="32">
        <v>401</v>
      </c>
      <c r="C318" s="15">
        <f t="shared" si="51"/>
        <v>30021</v>
      </c>
      <c r="D318" s="22">
        <f t="shared" si="65"/>
        <v>271.57142857142856</v>
      </c>
      <c r="E318" s="22">
        <f t="shared" si="59"/>
        <v>58.970588235294116</v>
      </c>
      <c r="F318" s="22">
        <f t="shared" si="53"/>
        <v>41.491596638655459</v>
      </c>
      <c r="G318" s="22">
        <f t="shared" si="63"/>
        <v>290.44117647058823</v>
      </c>
      <c r="H318" s="22">
        <f t="shared" si="56"/>
        <v>622.20588235294133</v>
      </c>
      <c r="I318" s="24">
        <v>132</v>
      </c>
      <c r="J318" s="24">
        <v>31</v>
      </c>
      <c r="K318" s="24">
        <v>4</v>
      </c>
      <c r="L318" s="24">
        <f>SUM(K318+J318)</f>
        <v>35</v>
      </c>
      <c r="M318" s="162">
        <v>52</v>
      </c>
      <c r="N318" s="162">
        <v>6</v>
      </c>
      <c r="O318" s="162">
        <v>7</v>
      </c>
      <c r="P318" s="24">
        <v>13</v>
      </c>
      <c r="Q318" s="24">
        <f t="shared" si="67"/>
        <v>20</v>
      </c>
      <c r="R318" s="32">
        <v>5</v>
      </c>
      <c r="S318" s="14">
        <f t="shared" si="52"/>
        <v>494</v>
      </c>
      <c r="T318" s="25">
        <f>SUM(I318:K318)</f>
        <v>167</v>
      </c>
      <c r="U318" s="26">
        <f t="shared" si="54"/>
        <v>25099</v>
      </c>
      <c r="V318" s="26">
        <f t="shared" si="57"/>
        <v>25100</v>
      </c>
      <c r="W318" s="138">
        <f t="shared" si="55"/>
        <v>25100</v>
      </c>
    </row>
    <row r="319" spans="1:23" ht="14" x14ac:dyDescent="0.3">
      <c r="A319" s="21">
        <v>44202.333333333336</v>
      </c>
      <c r="B319" s="32">
        <v>337</v>
      </c>
      <c r="C319" s="15">
        <f t="shared" si="51"/>
        <v>30358</v>
      </c>
      <c r="D319" s="22">
        <f t="shared" si="65"/>
        <v>264.85714285714283</v>
      </c>
      <c r="E319" s="22">
        <f t="shared" si="59"/>
        <v>49.558823529411768</v>
      </c>
      <c r="F319" s="22">
        <f t="shared" si="53"/>
        <v>40.315126050420176</v>
      </c>
      <c r="G319" s="22">
        <f t="shared" si="63"/>
        <v>282.20588235294122</v>
      </c>
      <c r="H319" s="22">
        <f t="shared" si="56"/>
        <v>603.38235294117658</v>
      </c>
      <c r="I319" s="24">
        <v>119</v>
      </c>
      <c r="J319" s="24">
        <v>27</v>
      </c>
      <c r="K319" s="24">
        <v>6</v>
      </c>
      <c r="L319" s="24">
        <f>SUM(K319+J319)</f>
        <v>33</v>
      </c>
      <c r="M319" s="162">
        <v>48</v>
      </c>
      <c r="N319" s="162">
        <v>11</v>
      </c>
      <c r="O319" s="162">
        <v>11</v>
      </c>
      <c r="P319" s="24">
        <v>15</v>
      </c>
      <c r="Q319" s="24">
        <f t="shared" si="67"/>
        <v>26</v>
      </c>
      <c r="R319" s="32">
        <v>5</v>
      </c>
      <c r="S319" s="14">
        <f t="shared" si="52"/>
        <v>499</v>
      </c>
      <c r="T319" s="25">
        <f>SUM(I319:K319)</f>
        <v>152</v>
      </c>
      <c r="U319" s="26">
        <f t="shared" si="54"/>
        <v>25579</v>
      </c>
      <c r="V319" s="26">
        <f t="shared" si="57"/>
        <v>25580</v>
      </c>
      <c r="W319" s="138">
        <f t="shared" si="55"/>
        <v>25580</v>
      </c>
    </row>
    <row r="320" spans="1:23" ht="14" x14ac:dyDescent="0.3">
      <c r="A320" s="21">
        <v>44203.333333333336</v>
      </c>
      <c r="B320" s="32">
        <v>243</v>
      </c>
      <c r="C320" s="15">
        <f t="shared" si="51"/>
        <v>30601</v>
      </c>
      <c r="D320" s="22">
        <f t="shared" si="65"/>
        <v>264.14285714285717</v>
      </c>
      <c r="E320" s="22">
        <f t="shared" si="59"/>
        <v>35.735294117647058</v>
      </c>
      <c r="F320" s="22">
        <f t="shared" si="53"/>
        <v>37.563025210084035</v>
      </c>
      <c r="G320" s="22">
        <f t="shared" si="63"/>
        <v>262.94117647058823</v>
      </c>
      <c r="H320" s="22">
        <f t="shared" si="56"/>
        <v>570.58823529411779</v>
      </c>
      <c r="I320" s="24">
        <v>119</v>
      </c>
      <c r="J320" s="24">
        <v>30</v>
      </c>
      <c r="K320" s="24">
        <v>10</v>
      </c>
      <c r="L320" s="24">
        <f>SUM(K320+J320)</f>
        <v>40</v>
      </c>
      <c r="M320" s="162">
        <v>51</v>
      </c>
      <c r="N320" s="162">
        <v>8</v>
      </c>
      <c r="O320" s="162">
        <v>8</v>
      </c>
      <c r="P320" s="24">
        <v>18</v>
      </c>
      <c r="Q320" s="24">
        <f>P320+O320</f>
        <v>26</v>
      </c>
      <c r="R320" s="32">
        <v>6</v>
      </c>
      <c r="S320" s="14">
        <f t="shared" si="52"/>
        <v>505</v>
      </c>
      <c r="T320" s="25">
        <f>SUM(I320:K320)</f>
        <v>159</v>
      </c>
      <c r="U320" s="26">
        <f t="shared" si="54"/>
        <v>26038</v>
      </c>
      <c r="V320" s="26">
        <f t="shared" si="57"/>
        <v>26040</v>
      </c>
      <c r="W320" s="138">
        <f t="shared" si="55"/>
        <v>26040</v>
      </c>
    </row>
    <row r="321" spans="1:23" ht="14" x14ac:dyDescent="0.3">
      <c r="A321" s="21">
        <v>44204.333333333336</v>
      </c>
      <c r="B321" s="25">
        <v>240</v>
      </c>
      <c r="C321" s="15">
        <f t="shared" si="51"/>
        <v>30841</v>
      </c>
      <c r="D321" s="22">
        <f t="shared" si="65"/>
        <v>248.85714285714286</v>
      </c>
      <c r="E321" s="22">
        <f t="shared" si="59"/>
        <v>35.294117647058826</v>
      </c>
      <c r="F321" s="22">
        <f t="shared" si="53"/>
        <v>39.936974789915965</v>
      </c>
      <c r="G321" s="22">
        <f t="shared" si="63"/>
        <v>279.55882352941177</v>
      </c>
      <c r="H321" s="22">
        <f t="shared" si="56"/>
        <v>582.94117647058818</v>
      </c>
      <c r="I321" s="24">
        <v>116</v>
      </c>
      <c r="J321" s="24">
        <v>29</v>
      </c>
      <c r="K321" s="24">
        <v>7</v>
      </c>
      <c r="L321" s="24">
        <f>SUM(K321+J321)</f>
        <v>36</v>
      </c>
      <c r="M321" s="162">
        <v>51</v>
      </c>
      <c r="N321" s="162">
        <v>8</v>
      </c>
      <c r="O321" s="162">
        <v>8</v>
      </c>
      <c r="P321" s="24">
        <v>21</v>
      </c>
      <c r="Q321" s="24">
        <f>P321+O321</f>
        <v>29</v>
      </c>
      <c r="R321" s="25">
        <v>2</v>
      </c>
      <c r="S321" s="14">
        <f t="shared" si="52"/>
        <v>507</v>
      </c>
      <c r="T321" s="25">
        <f>SUM(I321:K321)</f>
        <v>152</v>
      </c>
      <c r="U321" s="26">
        <f t="shared" si="54"/>
        <v>26201</v>
      </c>
      <c r="V321" s="26">
        <f t="shared" si="57"/>
        <v>26200</v>
      </c>
      <c r="W321" s="138">
        <f t="shared" si="55"/>
        <v>26200</v>
      </c>
    </row>
    <row r="322" spans="1:23" ht="14" x14ac:dyDescent="0.3">
      <c r="A322" s="21">
        <v>44205.333333333336</v>
      </c>
      <c r="B322" s="25">
        <v>204</v>
      </c>
      <c r="C322" s="15">
        <f t="shared" si="51"/>
        <v>31045</v>
      </c>
      <c r="D322" s="22"/>
      <c r="E322" s="22">
        <f t="shared" si="59"/>
        <v>30</v>
      </c>
      <c r="F322" s="22">
        <f t="shared" si="53"/>
        <v>38.94957983193278</v>
      </c>
      <c r="G322" s="22">
        <f t="shared" si="63"/>
        <v>272.64705882352945</v>
      </c>
      <c r="H322" s="22">
        <f t="shared" si="56"/>
        <v>583.23529411764696</v>
      </c>
      <c r="I322" s="24"/>
      <c r="J322" s="24"/>
      <c r="K322" s="24"/>
      <c r="L322" s="24"/>
      <c r="M322" s="162"/>
      <c r="N322" s="162"/>
      <c r="O322" s="162"/>
      <c r="P322" s="24"/>
      <c r="Q322" s="24"/>
      <c r="R322" s="32">
        <v>6</v>
      </c>
      <c r="S322" s="14">
        <f t="shared" si="52"/>
        <v>513</v>
      </c>
      <c r="T322" s="25">
        <v>152</v>
      </c>
      <c r="U322" s="26">
        <f t="shared" si="54"/>
        <v>26403</v>
      </c>
      <c r="V322" s="26">
        <f t="shared" si="57"/>
        <v>26405</v>
      </c>
      <c r="W322" s="138">
        <f t="shared" si="55"/>
        <v>26405</v>
      </c>
    </row>
    <row r="323" spans="1:23" ht="14" x14ac:dyDescent="0.3">
      <c r="A323" s="21">
        <v>44206.333333333336</v>
      </c>
      <c r="B323" s="25">
        <v>117</v>
      </c>
      <c r="C323" s="15">
        <f t="shared" si="51"/>
        <v>31162</v>
      </c>
      <c r="D323" s="22"/>
      <c r="E323" s="22">
        <f t="shared" si="59"/>
        <v>17.205882352941178</v>
      </c>
      <c r="F323" s="22">
        <f t="shared" si="53"/>
        <v>38.844537815126053</v>
      </c>
      <c r="G323" s="22">
        <f t="shared" si="63"/>
        <v>271.91176470588238</v>
      </c>
      <c r="H323" s="22">
        <f t="shared" si="56"/>
        <v>577.05882352941182</v>
      </c>
      <c r="I323" s="24"/>
      <c r="J323" s="24"/>
      <c r="K323" s="24"/>
      <c r="L323" s="24"/>
      <c r="M323" s="162"/>
      <c r="N323" s="162"/>
      <c r="O323" s="162"/>
      <c r="P323" s="24"/>
      <c r="Q323" s="24"/>
      <c r="R323" s="32">
        <v>8</v>
      </c>
      <c r="S323" s="14">
        <f t="shared" si="52"/>
        <v>521</v>
      </c>
      <c r="T323" s="25">
        <v>152</v>
      </c>
      <c r="U323" s="26">
        <f t="shared" si="54"/>
        <v>26562</v>
      </c>
      <c r="V323" s="26">
        <f t="shared" si="57"/>
        <v>26560</v>
      </c>
      <c r="W323" s="138">
        <f t="shared" si="55"/>
        <v>26560</v>
      </c>
    </row>
    <row r="324" spans="1:23" ht="14" x14ac:dyDescent="0.3">
      <c r="A324" s="21">
        <v>44207.333333333336</v>
      </c>
      <c r="B324" s="25">
        <v>200</v>
      </c>
      <c r="C324" s="15">
        <f t="shared" si="51"/>
        <v>31362</v>
      </c>
      <c r="D324" s="22"/>
      <c r="E324" s="22">
        <f t="shared" si="59"/>
        <v>29.411764705882355</v>
      </c>
      <c r="F324" s="22">
        <f t="shared" si="53"/>
        <v>36.596638655462186</v>
      </c>
      <c r="G324" s="22">
        <f t="shared" si="63"/>
        <v>256.1764705882353</v>
      </c>
      <c r="H324" s="22">
        <f t="shared" si="56"/>
        <v>556.32352941176475</v>
      </c>
      <c r="I324" s="24">
        <v>97</v>
      </c>
      <c r="J324" s="24">
        <v>25</v>
      </c>
      <c r="K324" s="24">
        <v>7</v>
      </c>
      <c r="L324" s="24">
        <f>SUM(K324+J324)</f>
        <v>32</v>
      </c>
      <c r="M324" s="162">
        <v>43</v>
      </c>
      <c r="N324" s="162">
        <v>10</v>
      </c>
      <c r="O324" s="162">
        <v>10</v>
      </c>
      <c r="P324" s="24">
        <v>11</v>
      </c>
      <c r="Q324" s="24">
        <f>P324+O324</f>
        <v>21</v>
      </c>
      <c r="R324" s="25">
        <v>3</v>
      </c>
      <c r="S324" s="14">
        <f t="shared" si="52"/>
        <v>524</v>
      </c>
      <c r="T324" s="25">
        <f>SUM(I324:K324)</f>
        <v>129</v>
      </c>
      <c r="U324" s="26">
        <f t="shared" si="54"/>
        <v>26926</v>
      </c>
      <c r="V324" s="26">
        <f t="shared" si="57"/>
        <v>26925</v>
      </c>
      <c r="W324" s="138">
        <f t="shared" si="55"/>
        <v>26925</v>
      </c>
    </row>
    <row r="325" spans="1:23" ht="14" x14ac:dyDescent="0.3">
      <c r="A325" s="21">
        <v>44208.333333333336</v>
      </c>
      <c r="B325" s="25"/>
      <c r="C325" s="15"/>
      <c r="D325" s="22"/>
      <c r="E325" s="22"/>
      <c r="F325" s="22"/>
      <c r="G325" s="22"/>
      <c r="H325" s="22"/>
      <c r="I325" s="24"/>
      <c r="J325" s="24"/>
      <c r="K325" s="24"/>
      <c r="L325" s="24"/>
      <c r="M325" s="162"/>
      <c r="N325" s="162"/>
      <c r="O325" s="162"/>
      <c r="P325" s="24"/>
      <c r="Q325" s="24"/>
      <c r="R325" s="25"/>
      <c r="S325" s="14"/>
      <c r="T325" s="25"/>
      <c r="U325" s="26"/>
      <c r="V325" s="26"/>
      <c r="W325" s="138"/>
    </row>
    <row r="326" spans="1:23" ht="14" x14ac:dyDescent="0.3">
      <c r="A326" s="21">
        <v>44209.333333333336</v>
      </c>
      <c r="B326" s="25"/>
      <c r="C326" s="15"/>
      <c r="D326" s="22"/>
      <c r="E326" s="22"/>
      <c r="F326" s="22"/>
      <c r="G326" s="22"/>
      <c r="H326" s="22"/>
      <c r="I326" s="24"/>
      <c r="J326" s="24"/>
      <c r="K326" s="24"/>
      <c r="L326" s="24"/>
      <c r="M326" s="162"/>
      <c r="N326" s="162"/>
      <c r="O326" s="162"/>
      <c r="P326" s="24"/>
      <c r="Q326" s="24"/>
      <c r="R326" s="25"/>
      <c r="S326" s="14"/>
      <c r="T326" s="25"/>
      <c r="U326" s="26"/>
      <c r="V326" s="26"/>
      <c r="W326" s="138"/>
    </row>
    <row r="327" spans="1:23" ht="14" x14ac:dyDescent="0.3">
      <c r="A327" s="21">
        <v>44210.333333333336</v>
      </c>
      <c r="B327" s="25"/>
      <c r="C327" s="15"/>
      <c r="D327" s="22"/>
      <c r="E327" s="22"/>
      <c r="F327" s="22"/>
      <c r="G327" s="22"/>
      <c r="H327" s="22"/>
      <c r="I327" s="24"/>
      <c r="J327" s="24"/>
      <c r="K327" s="24"/>
      <c r="L327" s="24"/>
      <c r="M327" s="162"/>
      <c r="N327" s="162"/>
      <c r="O327" s="162"/>
      <c r="P327" s="24"/>
      <c r="Q327" s="24"/>
      <c r="R327" s="25"/>
      <c r="S327" s="14"/>
      <c r="T327" s="25"/>
      <c r="U327" s="26"/>
      <c r="V327" s="26"/>
      <c r="W327" s="138"/>
    </row>
    <row r="328" spans="1:23" ht="14" x14ac:dyDescent="0.3">
      <c r="A328" s="21">
        <v>44211.333333333336</v>
      </c>
      <c r="B328" s="25"/>
      <c r="C328" s="15"/>
      <c r="D328" s="22"/>
      <c r="E328" s="22"/>
      <c r="F328" s="22"/>
      <c r="G328" s="22"/>
      <c r="H328" s="22"/>
      <c r="I328" s="24"/>
      <c r="J328" s="24"/>
      <c r="K328" s="24"/>
      <c r="L328" s="24"/>
      <c r="M328" s="162"/>
      <c r="N328" s="162"/>
      <c r="O328" s="162"/>
      <c r="P328" s="24"/>
      <c r="Q328" s="24"/>
      <c r="R328" s="25"/>
      <c r="S328" s="14"/>
      <c r="T328" s="25"/>
      <c r="U328" s="26"/>
      <c r="V328" s="26"/>
      <c r="W328" s="138"/>
    </row>
    <row r="329" spans="1:23" ht="14" x14ac:dyDescent="0.3">
      <c r="A329" s="21">
        <v>44212.333333333336</v>
      </c>
      <c r="B329" s="25"/>
      <c r="C329" s="15"/>
      <c r="D329" s="22"/>
      <c r="E329" s="22"/>
      <c r="F329" s="22"/>
      <c r="G329" s="22"/>
      <c r="H329" s="22"/>
      <c r="I329" s="24"/>
      <c r="J329" s="24"/>
      <c r="K329" s="24"/>
      <c r="L329" s="24"/>
      <c r="M329" s="162"/>
      <c r="N329" s="162"/>
      <c r="O329" s="162"/>
      <c r="P329" s="24"/>
      <c r="Q329" s="24"/>
      <c r="R329" s="25"/>
      <c r="S329" s="14"/>
      <c r="T329" s="25"/>
      <c r="U329" s="26"/>
      <c r="V329" s="26"/>
      <c r="W329" s="138"/>
    </row>
    <row r="330" spans="1:23" ht="14" x14ac:dyDescent="0.3">
      <c r="A330" s="21">
        <v>44213.333333333336</v>
      </c>
      <c r="B330" s="25"/>
      <c r="C330" s="15"/>
      <c r="D330" s="22"/>
      <c r="E330" s="22"/>
      <c r="F330" s="22"/>
      <c r="G330" s="22"/>
      <c r="H330" s="22"/>
      <c r="I330" s="24"/>
      <c r="J330" s="24"/>
      <c r="K330" s="24"/>
      <c r="L330" s="24"/>
      <c r="M330" s="162"/>
      <c r="N330" s="162"/>
      <c r="O330" s="162"/>
      <c r="P330" s="24"/>
      <c r="Q330" s="24"/>
      <c r="R330" s="25"/>
      <c r="S330" s="14"/>
      <c r="T330" s="25"/>
      <c r="U330" s="26"/>
      <c r="V330" s="26"/>
      <c r="W330" s="138"/>
    </row>
    <row r="331" spans="1:23" ht="14" x14ac:dyDescent="0.3">
      <c r="A331" s="36"/>
      <c r="B331" s="25"/>
      <c r="C331" s="25"/>
      <c r="D331" s="22"/>
      <c r="E331" s="22"/>
      <c r="F331" s="22"/>
      <c r="G331" s="22"/>
      <c r="H331" s="22"/>
      <c r="I331" s="24"/>
      <c r="J331" s="24"/>
      <c r="K331" s="24"/>
      <c r="L331" s="24"/>
      <c r="M331" s="162"/>
      <c r="N331" s="162"/>
      <c r="O331" s="162"/>
      <c r="P331" s="24"/>
      <c r="Q331" s="24"/>
      <c r="R331" s="26"/>
      <c r="S331" s="26"/>
      <c r="T331" s="25"/>
      <c r="U331" s="14"/>
      <c r="V331" s="26"/>
      <c r="W331" s="23"/>
    </row>
    <row r="332" spans="1:23" s="41" customFormat="1" ht="14.5" thickBot="1" x14ac:dyDescent="0.35">
      <c r="A332" s="37" t="s">
        <v>87</v>
      </c>
      <c r="B332" s="38">
        <f>SUM(C112,B113:B331)</f>
        <v>31362</v>
      </c>
      <c r="C332" s="38"/>
      <c r="D332" s="39"/>
      <c r="E332" s="39"/>
      <c r="F332" s="39"/>
      <c r="G332" s="39"/>
      <c r="H332" s="39"/>
      <c r="I332" s="39"/>
      <c r="J332" s="39"/>
      <c r="K332" s="39"/>
      <c r="L332" s="39"/>
      <c r="M332" s="163"/>
      <c r="N332" s="163"/>
      <c r="O332" s="163"/>
      <c r="P332" s="39"/>
      <c r="Q332" s="39"/>
      <c r="R332" s="38">
        <f>SUM(S112,R113:R331)</f>
        <v>524</v>
      </c>
      <c r="S332" s="38"/>
      <c r="T332" s="38"/>
      <c r="U332" s="38"/>
      <c r="V332" s="38"/>
      <c r="W332" s="40"/>
    </row>
    <row r="333" spans="1:23" ht="12" thickTop="1" x14ac:dyDescent="0.25">
      <c r="B333" s="42"/>
      <c r="I333" s="34"/>
      <c r="J333" s="34"/>
      <c r="K333" s="34"/>
      <c r="L333" s="34"/>
      <c r="M333" s="34"/>
      <c r="N333" s="34"/>
      <c r="O333" s="34"/>
      <c r="P333" s="34"/>
      <c r="Q333" s="34"/>
      <c r="R333" s="42"/>
      <c r="S333" s="42"/>
      <c r="T333" s="42"/>
    </row>
    <row r="334" spans="1:23" x14ac:dyDescent="0.25">
      <c r="B334" s="42"/>
      <c r="I334" s="34"/>
      <c r="J334" s="34"/>
      <c r="K334" s="34"/>
      <c r="L334" s="34"/>
      <c r="M334" s="34"/>
      <c r="N334" s="34"/>
      <c r="O334" s="34"/>
      <c r="P334" s="34"/>
      <c r="Q334" s="34"/>
      <c r="R334" s="42"/>
      <c r="S334" s="42"/>
      <c r="T334" s="42"/>
    </row>
    <row r="335" spans="1:23" x14ac:dyDescent="0.25">
      <c r="B335" s="42"/>
      <c r="I335" s="34"/>
      <c r="J335" s="34"/>
      <c r="K335" s="34"/>
      <c r="L335" s="34"/>
      <c r="M335" s="34"/>
      <c r="N335" s="34"/>
      <c r="O335" s="34"/>
      <c r="P335" s="34"/>
      <c r="Q335" s="34"/>
      <c r="R335" s="42"/>
      <c r="S335" s="42"/>
      <c r="T335" s="42"/>
    </row>
    <row r="336" spans="1:23" x14ac:dyDescent="0.25">
      <c r="B336" s="42"/>
      <c r="I336" s="34"/>
      <c r="J336" s="34"/>
      <c r="K336" s="34"/>
      <c r="L336" s="34"/>
      <c r="M336" s="34"/>
      <c r="N336" s="34"/>
      <c r="O336" s="34"/>
      <c r="P336" s="34"/>
      <c r="Q336" s="34"/>
      <c r="R336" s="42"/>
      <c r="S336" s="42"/>
      <c r="T336" s="42"/>
    </row>
    <row r="337" spans="2:20" x14ac:dyDescent="0.25">
      <c r="B337" s="42"/>
      <c r="I337" s="34"/>
      <c r="J337" s="34"/>
      <c r="K337" s="34"/>
      <c r="L337" s="34"/>
      <c r="M337" s="34"/>
      <c r="N337" s="34"/>
      <c r="O337" s="34"/>
      <c r="P337" s="34"/>
      <c r="Q337" s="34"/>
      <c r="R337" s="42"/>
      <c r="S337" s="42"/>
      <c r="T337" s="42"/>
    </row>
    <row r="338" spans="2:20" x14ac:dyDescent="0.25">
      <c r="B338" s="42"/>
      <c r="I338" s="34"/>
      <c r="J338" s="34"/>
      <c r="K338" s="34"/>
      <c r="L338" s="34"/>
      <c r="M338" s="34"/>
      <c r="N338" s="34"/>
      <c r="O338" s="34"/>
      <c r="P338" s="34"/>
      <c r="Q338" s="34"/>
      <c r="R338" s="42"/>
      <c r="S338" s="42"/>
      <c r="T338" s="42"/>
    </row>
    <row r="339" spans="2:20" x14ac:dyDescent="0.25">
      <c r="B339" s="42"/>
      <c r="I339" s="34"/>
      <c r="J339" s="34"/>
      <c r="K339" s="34"/>
      <c r="L339" s="34"/>
      <c r="M339" s="34"/>
      <c r="N339" s="34"/>
      <c r="O339" s="34"/>
      <c r="P339" s="34"/>
      <c r="Q339" s="34"/>
      <c r="R339" s="42"/>
      <c r="S339" s="42"/>
      <c r="T339" s="42"/>
    </row>
    <row r="340" spans="2:20" x14ac:dyDescent="0.25">
      <c r="B340" s="42"/>
      <c r="I340" s="34"/>
      <c r="J340" s="34"/>
      <c r="K340" s="34"/>
      <c r="L340" s="34"/>
      <c r="M340" s="34"/>
      <c r="N340" s="34"/>
      <c r="O340" s="34"/>
      <c r="P340" s="34"/>
      <c r="Q340" s="34"/>
      <c r="R340" s="42"/>
      <c r="S340" s="42"/>
      <c r="T340" s="42"/>
    </row>
    <row r="341" spans="2:20" x14ac:dyDescent="0.25">
      <c r="B341" s="42"/>
      <c r="I341" s="34"/>
      <c r="J341" s="34"/>
      <c r="K341" s="34"/>
      <c r="L341" s="34"/>
      <c r="M341" s="34"/>
      <c r="N341" s="34"/>
      <c r="O341" s="34"/>
      <c r="P341" s="34"/>
      <c r="Q341" s="34"/>
      <c r="R341" s="42"/>
      <c r="S341" s="42"/>
      <c r="T341" s="42"/>
    </row>
    <row r="342" spans="2:20" x14ac:dyDescent="0.25">
      <c r="B342" s="42"/>
      <c r="I342" s="34"/>
      <c r="J342" s="34"/>
      <c r="K342" s="34"/>
      <c r="L342" s="34"/>
      <c r="M342" s="34"/>
      <c r="N342" s="34"/>
      <c r="O342" s="34"/>
      <c r="P342" s="34"/>
      <c r="Q342" s="34"/>
      <c r="R342" s="42"/>
      <c r="S342" s="42"/>
      <c r="T342" s="42"/>
    </row>
    <row r="343" spans="2:20" x14ac:dyDescent="0.25">
      <c r="B343" s="42"/>
      <c r="I343" s="34"/>
      <c r="J343" s="34"/>
      <c r="K343" s="34"/>
      <c r="L343" s="34"/>
      <c r="M343" s="34"/>
      <c r="N343" s="34"/>
      <c r="O343" s="34"/>
      <c r="P343" s="34"/>
      <c r="Q343" s="34"/>
      <c r="R343" s="42"/>
      <c r="S343" s="42"/>
      <c r="T343" s="42"/>
    </row>
    <row r="344" spans="2:20" x14ac:dyDescent="0.25">
      <c r="B344" s="42"/>
      <c r="I344" s="34"/>
      <c r="J344" s="34"/>
      <c r="K344" s="34"/>
      <c r="L344" s="34"/>
      <c r="M344" s="34"/>
      <c r="N344" s="34"/>
      <c r="O344" s="34"/>
      <c r="P344" s="34"/>
      <c r="Q344" s="34"/>
      <c r="R344" s="42"/>
      <c r="S344" s="42"/>
      <c r="T344" s="42"/>
    </row>
    <row r="345" spans="2:20" x14ac:dyDescent="0.25">
      <c r="B345" s="42"/>
      <c r="I345" s="34"/>
      <c r="J345" s="34"/>
      <c r="K345" s="34"/>
      <c r="L345" s="34"/>
      <c r="M345" s="34"/>
      <c r="N345" s="34"/>
      <c r="O345" s="34"/>
      <c r="P345" s="34"/>
      <c r="Q345" s="34"/>
      <c r="R345" s="42"/>
      <c r="S345" s="42"/>
      <c r="T345" s="42"/>
    </row>
    <row r="346" spans="2:20" x14ac:dyDescent="0.25">
      <c r="B346" s="42"/>
      <c r="I346" s="34"/>
      <c r="J346" s="34"/>
      <c r="K346" s="34"/>
      <c r="L346" s="34"/>
      <c r="M346" s="34"/>
      <c r="N346" s="34"/>
      <c r="O346" s="34"/>
      <c r="P346" s="34"/>
      <c r="Q346" s="34"/>
      <c r="R346" s="42"/>
      <c r="S346" s="42"/>
      <c r="T346" s="42"/>
    </row>
    <row r="347" spans="2:20" x14ac:dyDescent="0.25">
      <c r="B347" s="42"/>
      <c r="I347" s="34"/>
      <c r="J347" s="34"/>
      <c r="K347" s="34"/>
      <c r="L347" s="34"/>
      <c r="M347" s="34"/>
      <c r="N347" s="34"/>
      <c r="O347" s="34"/>
      <c r="P347" s="34"/>
      <c r="Q347" s="34"/>
      <c r="R347" s="42"/>
      <c r="S347" s="42"/>
      <c r="T347" s="42"/>
    </row>
    <row r="348" spans="2:20" x14ac:dyDescent="0.25">
      <c r="B348" s="42"/>
      <c r="I348" s="34"/>
      <c r="J348" s="34"/>
      <c r="K348" s="34"/>
      <c r="L348" s="34"/>
      <c r="M348" s="34"/>
      <c r="N348" s="34"/>
      <c r="O348" s="34"/>
      <c r="P348" s="34"/>
      <c r="Q348" s="34"/>
      <c r="R348" s="42"/>
      <c r="S348" s="42"/>
      <c r="T348" s="42"/>
    </row>
    <row r="349" spans="2:20" x14ac:dyDescent="0.25">
      <c r="B349" s="42"/>
      <c r="I349" s="34"/>
      <c r="J349" s="34"/>
      <c r="K349" s="34"/>
      <c r="L349" s="34"/>
      <c r="M349" s="34"/>
      <c r="N349" s="34"/>
      <c r="O349" s="34"/>
      <c r="P349" s="34"/>
      <c r="Q349" s="34"/>
      <c r="R349" s="42"/>
      <c r="S349" s="42"/>
      <c r="T349" s="42"/>
    </row>
    <row r="350" spans="2:20" x14ac:dyDescent="0.25">
      <c r="B350" s="42"/>
      <c r="I350" s="34"/>
      <c r="J350" s="34"/>
      <c r="K350" s="34"/>
      <c r="L350" s="34"/>
      <c r="M350" s="34"/>
      <c r="N350" s="34"/>
      <c r="O350" s="34"/>
      <c r="P350" s="34"/>
      <c r="Q350" s="34"/>
      <c r="R350" s="42"/>
      <c r="S350" s="42"/>
      <c r="T350" s="42"/>
    </row>
    <row r="351" spans="2:20" x14ac:dyDescent="0.25">
      <c r="B351" s="42"/>
      <c r="I351" s="34"/>
      <c r="J351" s="34"/>
      <c r="K351" s="34"/>
      <c r="L351" s="34"/>
      <c r="M351" s="34"/>
      <c r="N351" s="34"/>
      <c r="O351" s="34"/>
      <c r="P351" s="34"/>
      <c r="Q351" s="34"/>
      <c r="R351" s="42"/>
      <c r="S351" s="42"/>
      <c r="T351" s="42"/>
    </row>
    <row r="352" spans="2:20" x14ac:dyDescent="0.25">
      <c r="B352" s="42"/>
      <c r="I352" s="34"/>
      <c r="J352" s="34"/>
      <c r="K352" s="34"/>
      <c r="L352" s="34"/>
      <c r="M352" s="34"/>
      <c r="N352" s="34"/>
      <c r="O352" s="34"/>
      <c r="P352" s="34"/>
      <c r="Q352" s="34"/>
      <c r="R352" s="42"/>
      <c r="S352" s="42"/>
      <c r="T352" s="42"/>
    </row>
    <row r="353" spans="2:20" x14ac:dyDescent="0.25">
      <c r="B353" s="42"/>
      <c r="I353" s="34"/>
      <c r="J353" s="34"/>
      <c r="K353" s="34"/>
      <c r="L353" s="34"/>
      <c r="M353" s="34"/>
      <c r="N353" s="34"/>
      <c r="O353" s="34"/>
      <c r="P353" s="34"/>
      <c r="Q353" s="34"/>
      <c r="R353" s="42"/>
      <c r="S353" s="42"/>
      <c r="T353" s="42"/>
    </row>
    <row r="354" spans="2:20" x14ac:dyDescent="0.25">
      <c r="B354" s="42"/>
      <c r="I354" s="34"/>
      <c r="J354" s="34"/>
      <c r="K354" s="34"/>
      <c r="L354" s="34"/>
      <c r="M354" s="34"/>
      <c r="N354" s="34"/>
      <c r="O354" s="34"/>
      <c r="P354" s="34"/>
      <c r="Q354" s="34"/>
      <c r="R354" s="42"/>
      <c r="S354" s="42"/>
      <c r="T354" s="42"/>
    </row>
    <row r="355" spans="2:20" x14ac:dyDescent="0.25">
      <c r="B355" s="42"/>
      <c r="I355" s="34"/>
      <c r="J355" s="34"/>
      <c r="K355" s="34"/>
      <c r="L355" s="34"/>
      <c r="M355" s="34"/>
      <c r="N355" s="34"/>
      <c r="O355" s="34"/>
      <c r="P355" s="34"/>
      <c r="Q355" s="34"/>
      <c r="R355" s="42"/>
      <c r="S355" s="42"/>
      <c r="T355" s="42"/>
    </row>
    <row r="356" spans="2:20" x14ac:dyDescent="0.25">
      <c r="B356" s="42"/>
      <c r="I356" s="34"/>
      <c r="J356" s="34"/>
      <c r="K356" s="34"/>
      <c r="L356" s="34"/>
      <c r="M356" s="34"/>
      <c r="N356" s="34"/>
      <c r="O356" s="34"/>
      <c r="P356" s="34"/>
      <c r="Q356" s="34"/>
      <c r="R356" s="42"/>
      <c r="S356" s="42"/>
      <c r="T356" s="42"/>
    </row>
    <row r="357" spans="2:20" x14ac:dyDescent="0.25">
      <c r="B357" s="42"/>
      <c r="I357" s="34"/>
      <c r="J357" s="34"/>
      <c r="K357" s="34"/>
      <c r="L357" s="34"/>
      <c r="M357" s="34"/>
      <c r="N357" s="34"/>
      <c r="O357" s="34"/>
      <c r="P357" s="34"/>
      <c r="Q357" s="34"/>
      <c r="R357" s="42"/>
      <c r="S357" s="42"/>
      <c r="T357" s="42"/>
    </row>
    <row r="358" spans="2:20" x14ac:dyDescent="0.25">
      <c r="B358" s="42"/>
      <c r="I358" s="34"/>
      <c r="J358" s="34"/>
      <c r="K358" s="34"/>
      <c r="L358" s="34"/>
      <c r="M358" s="34"/>
      <c r="N358" s="34"/>
      <c r="O358" s="34"/>
      <c r="P358" s="34"/>
      <c r="Q358" s="34"/>
      <c r="R358" s="42"/>
      <c r="S358" s="42"/>
      <c r="T358" s="42"/>
    </row>
    <row r="359" spans="2:20" x14ac:dyDescent="0.25">
      <c r="B359" s="42"/>
      <c r="I359" s="34"/>
      <c r="J359" s="34"/>
      <c r="K359" s="34"/>
      <c r="L359" s="34"/>
      <c r="M359" s="34"/>
      <c r="N359" s="34"/>
      <c r="O359" s="34"/>
      <c r="P359" s="34"/>
      <c r="Q359" s="34"/>
      <c r="R359" s="42"/>
      <c r="S359" s="42"/>
      <c r="T359" s="42"/>
    </row>
    <row r="360" spans="2:20" x14ac:dyDescent="0.25">
      <c r="B360" s="42"/>
      <c r="I360" s="34"/>
      <c r="J360" s="34"/>
      <c r="K360" s="34"/>
      <c r="L360" s="34"/>
      <c r="M360" s="34"/>
      <c r="N360" s="34"/>
      <c r="O360" s="34"/>
      <c r="P360" s="34"/>
      <c r="Q360" s="34"/>
      <c r="R360" s="42"/>
      <c r="S360" s="42"/>
      <c r="T360" s="42"/>
    </row>
    <row r="361" spans="2:20" x14ac:dyDescent="0.25">
      <c r="B361" s="42"/>
      <c r="I361" s="34"/>
      <c r="J361" s="34"/>
      <c r="K361" s="34"/>
      <c r="L361" s="34"/>
      <c r="M361" s="34"/>
      <c r="N361" s="34"/>
      <c r="O361" s="34"/>
      <c r="P361" s="34"/>
      <c r="Q361" s="34"/>
      <c r="R361" s="42"/>
      <c r="S361" s="42"/>
      <c r="T361" s="42"/>
    </row>
    <row r="362" spans="2:20" x14ac:dyDescent="0.25">
      <c r="B362" s="42"/>
      <c r="I362" s="34"/>
      <c r="J362" s="34"/>
      <c r="K362" s="34"/>
      <c r="L362" s="34"/>
      <c r="M362" s="34"/>
      <c r="N362" s="34"/>
      <c r="O362" s="34"/>
      <c r="P362" s="34"/>
      <c r="Q362" s="34"/>
      <c r="R362" s="42"/>
      <c r="S362" s="42"/>
      <c r="T362" s="42"/>
    </row>
    <row r="363" spans="2:20" x14ac:dyDescent="0.25">
      <c r="B363" s="42"/>
      <c r="I363" s="34"/>
      <c r="J363" s="34"/>
      <c r="K363" s="34"/>
      <c r="L363" s="34"/>
      <c r="M363" s="34"/>
      <c r="N363" s="34"/>
      <c r="O363" s="34"/>
      <c r="P363" s="34"/>
      <c r="Q363" s="34"/>
      <c r="R363" s="42"/>
      <c r="S363" s="42"/>
      <c r="T363" s="42"/>
    </row>
    <row r="364" spans="2:20" x14ac:dyDescent="0.25">
      <c r="B364" s="42"/>
      <c r="I364" s="34"/>
      <c r="J364" s="34"/>
      <c r="K364" s="34"/>
      <c r="L364" s="34"/>
      <c r="M364" s="34"/>
      <c r="N364" s="34"/>
      <c r="O364" s="34"/>
      <c r="P364" s="34"/>
      <c r="Q364" s="34"/>
      <c r="R364" s="42"/>
      <c r="S364" s="42"/>
      <c r="T364" s="42"/>
    </row>
    <row r="365" spans="2:20" x14ac:dyDescent="0.25">
      <c r="B365" s="42"/>
      <c r="I365" s="34"/>
      <c r="J365" s="34"/>
      <c r="K365" s="34"/>
      <c r="L365" s="34"/>
      <c r="M365" s="34"/>
      <c r="N365" s="34"/>
      <c r="O365" s="34"/>
      <c r="P365" s="34"/>
      <c r="Q365" s="34"/>
      <c r="R365" s="42"/>
      <c r="S365" s="42"/>
      <c r="T365" s="42"/>
    </row>
    <row r="366" spans="2:20" x14ac:dyDescent="0.25">
      <c r="B366" s="42"/>
      <c r="I366" s="34"/>
      <c r="J366" s="34"/>
      <c r="K366" s="34"/>
      <c r="L366" s="34"/>
      <c r="M366" s="34"/>
      <c r="N366" s="34"/>
      <c r="O366" s="34"/>
      <c r="P366" s="34"/>
      <c r="Q366" s="34"/>
      <c r="R366" s="42"/>
      <c r="S366" s="42"/>
      <c r="T366" s="42"/>
    </row>
    <row r="367" spans="2:20" x14ac:dyDescent="0.25">
      <c r="B367" s="42"/>
      <c r="I367" s="34"/>
      <c r="J367" s="34"/>
      <c r="K367" s="34"/>
      <c r="L367" s="34"/>
      <c r="M367" s="34"/>
      <c r="N367" s="34"/>
      <c r="O367" s="34"/>
      <c r="P367" s="34"/>
      <c r="Q367" s="34"/>
      <c r="R367" s="42"/>
      <c r="S367" s="42"/>
      <c r="T367" s="42"/>
    </row>
    <row r="368" spans="2:20" x14ac:dyDescent="0.25">
      <c r="B368" s="42"/>
      <c r="I368" s="34"/>
      <c r="J368" s="34"/>
      <c r="K368" s="34"/>
      <c r="L368" s="34"/>
      <c r="M368" s="34"/>
      <c r="N368" s="34"/>
      <c r="O368" s="34"/>
      <c r="P368" s="34"/>
      <c r="Q368" s="34"/>
      <c r="R368" s="42"/>
      <c r="S368" s="42"/>
      <c r="T368" s="42"/>
    </row>
    <row r="369" spans="2:20" x14ac:dyDescent="0.25">
      <c r="B369" s="42"/>
      <c r="I369" s="34"/>
      <c r="J369" s="34"/>
      <c r="K369" s="34"/>
      <c r="L369" s="34"/>
      <c r="M369" s="34"/>
      <c r="N369" s="34"/>
      <c r="O369" s="34"/>
      <c r="P369" s="34"/>
      <c r="Q369" s="34"/>
      <c r="R369" s="42"/>
      <c r="S369" s="42"/>
      <c r="T369" s="42"/>
    </row>
    <row r="370" spans="2:20" x14ac:dyDescent="0.25">
      <c r="B370" s="42"/>
      <c r="I370" s="34"/>
      <c r="J370" s="34"/>
      <c r="K370" s="34"/>
      <c r="L370" s="34"/>
      <c r="M370" s="34"/>
      <c r="N370" s="34"/>
      <c r="O370" s="34"/>
      <c r="P370" s="34"/>
      <c r="Q370" s="34"/>
      <c r="R370" s="42"/>
      <c r="S370" s="42"/>
      <c r="T370" s="42"/>
    </row>
    <row r="371" spans="2:20" x14ac:dyDescent="0.25">
      <c r="B371" s="42"/>
      <c r="I371" s="34"/>
      <c r="J371" s="34"/>
      <c r="K371" s="34"/>
      <c r="L371" s="34"/>
      <c r="M371" s="34"/>
      <c r="N371" s="34"/>
      <c r="O371" s="34"/>
      <c r="P371" s="34"/>
      <c r="Q371" s="34"/>
      <c r="R371" s="42"/>
      <c r="S371" s="42"/>
      <c r="T371" s="42"/>
    </row>
    <row r="372" spans="2:20" x14ac:dyDescent="0.25">
      <c r="B372" s="42"/>
      <c r="I372" s="34"/>
      <c r="J372" s="34"/>
      <c r="K372" s="34"/>
      <c r="L372" s="34"/>
      <c r="M372" s="34"/>
      <c r="N372" s="34"/>
      <c r="O372" s="34"/>
      <c r="P372" s="34"/>
      <c r="Q372" s="34"/>
      <c r="R372" s="42"/>
      <c r="S372" s="42"/>
      <c r="T372" s="42"/>
    </row>
    <row r="373" spans="2:20" x14ac:dyDescent="0.25">
      <c r="B373" s="42"/>
      <c r="I373" s="34"/>
      <c r="J373" s="34"/>
      <c r="K373" s="34"/>
      <c r="L373" s="34"/>
      <c r="M373" s="34"/>
      <c r="N373" s="34"/>
      <c r="O373" s="34"/>
      <c r="P373" s="34"/>
      <c r="Q373" s="34"/>
      <c r="R373" s="42"/>
      <c r="S373" s="42"/>
      <c r="T373" s="42"/>
    </row>
    <row r="374" spans="2:20" x14ac:dyDescent="0.25">
      <c r="B374" s="42"/>
      <c r="I374" s="34"/>
      <c r="J374" s="34"/>
      <c r="K374" s="34"/>
      <c r="L374" s="34"/>
      <c r="M374" s="34"/>
      <c r="N374" s="34"/>
      <c r="O374" s="34"/>
      <c r="P374" s="34"/>
      <c r="Q374" s="34"/>
      <c r="R374" s="42"/>
      <c r="S374" s="42"/>
      <c r="T374" s="42"/>
    </row>
    <row r="375" spans="2:20" x14ac:dyDescent="0.25">
      <c r="B375" s="42"/>
      <c r="I375" s="34"/>
      <c r="J375" s="34"/>
      <c r="K375" s="34"/>
      <c r="L375" s="34"/>
      <c r="M375" s="34"/>
      <c r="N375" s="34"/>
      <c r="O375" s="34"/>
      <c r="P375" s="34"/>
      <c r="Q375" s="34"/>
      <c r="R375" s="42"/>
      <c r="S375" s="42"/>
      <c r="T375" s="42"/>
    </row>
    <row r="376" spans="2:20" x14ac:dyDescent="0.25">
      <c r="B376" s="42"/>
      <c r="I376" s="34"/>
      <c r="J376" s="34"/>
      <c r="K376" s="34"/>
      <c r="L376" s="34"/>
      <c r="M376" s="34"/>
      <c r="N376" s="34"/>
      <c r="O376" s="34"/>
      <c r="P376" s="34"/>
      <c r="Q376" s="34"/>
      <c r="R376" s="42"/>
      <c r="S376" s="42"/>
      <c r="T376" s="42"/>
    </row>
    <row r="377" spans="2:20" x14ac:dyDescent="0.25">
      <c r="B377" s="42"/>
      <c r="I377" s="34"/>
      <c r="J377" s="34"/>
      <c r="K377" s="34"/>
      <c r="L377" s="34"/>
      <c r="M377" s="34"/>
      <c r="N377" s="34"/>
      <c r="O377" s="34"/>
      <c r="P377" s="34"/>
      <c r="Q377" s="34"/>
      <c r="R377" s="42"/>
      <c r="S377" s="42"/>
      <c r="T377" s="42"/>
    </row>
    <row r="378" spans="2:20" x14ac:dyDescent="0.25">
      <c r="B378" s="42"/>
      <c r="R378" s="42"/>
      <c r="S378" s="42"/>
      <c r="T378" s="42"/>
    </row>
    <row r="379" spans="2:20" x14ac:dyDescent="0.25">
      <c r="B379" s="42"/>
      <c r="R379" s="42"/>
      <c r="S379" s="42"/>
      <c r="T379" s="42"/>
    </row>
    <row r="380" spans="2:20" x14ac:dyDescent="0.25">
      <c r="B380" s="42"/>
      <c r="R380" s="42"/>
      <c r="S380" s="42"/>
      <c r="T380" s="42"/>
    </row>
    <row r="381" spans="2:20" x14ac:dyDescent="0.25">
      <c r="B381" s="42"/>
      <c r="R381" s="42"/>
      <c r="S381" s="42"/>
      <c r="T381" s="42"/>
    </row>
    <row r="382" spans="2:20" x14ac:dyDescent="0.25">
      <c r="B382" s="42"/>
      <c r="R382" s="42"/>
      <c r="S382" s="42"/>
      <c r="T382" s="42"/>
    </row>
    <row r="383" spans="2:20" x14ac:dyDescent="0.25">
      <c r="B383" s="42"/>
      <c r="R383" s="42"/>
      <c r="S383" s="42"/>
      <c r="T383" s="42"/>
    </row>
    <row r="384" spans="2:20" x14ac:dyDescent="0.25">
      <c r="B384" s="42"/>
      <c r="R384" s="42"/>
      <c r="S384" s="42"/>
      <c r="T384" s="42"/>
    </row>
    <row r="385" spans="2:20" x14ac:dyDescent="0.25">
      <c r="B385" s="42"/>
      <c r="R385" s="42"/>
      <c r="S385" s="42"/>
      <c r="T385" s="42"/>
    </row>
    <row r="386" spans="2:20" x14ac:dyDescent="0.25">
      <c r="B386" s="42"/>
      <c r="R386" s="42"/>
      <c r="S386" s="42"/>
      <c r="T386" s="42"/>
    </row>
    <row r="387" spans="2:20" x14ac:dyDescent="0.25">
      <c r="B387" s="42"/>
      <c r="R387" s="42"/>
      <c r="S387" s="42"/>
      <c r="T387" s="42"/>
    </row>
    <row r="388" spans="2:20" x14ac:dyDescent="0.25">
      <c r="B388" s="42"/>
      <c r="R388" s="42"/>
      <c r="S388" s="42"/>
      <c r="T388" s="42"/>
    </row>
    <row r="389" spans="2:20" x14ac:dyDescent="0.25">
      <c r="B389" s="42"/>
      <c r="R389" s="42"/>
      <c r="S389" s="42"/>
      <c r="T389" s="42"/>
    </row>
    <row r="390" spans="2:20" x14ac:dyDescent="0.25">
      <c r="B390" s="42"/>
      <c r="R390" s="42"/>
      <c r="S390" s="42"/>
      <c r="T390" s="42"/>
    </row>
    <row r="391" spans="2:20" x14ac:dyDescent="0.25">
      <c r="B391" s="42"/>
      <c r="R391" s="42"/>
      <c r="S391" s="42"/>
      <c r="T391" s="42"/>
    </row>
    <row r="392" spans="2:20" x14ac:dyDescent="0.25">
      <c r="B392" s="42"/>
      <c r="R392" s="42"/>
      <c r="S392" s="42"/>
      <c r="T392" s="42"/>
    </row>
    <row r="393" spans="2:20" x14ac:dyDescent="0.25">
      <c r="B393" s="42"/>
      <c r="R393" s="42"/>
      <c r="S393" s="42"/>
      <c r="T393" s="42"/>
    </row>
    <row r="394" spans="2:20" x14ac:dyDescent="0.25">
      <c r="B394" s="42"/>
      <c r="R394" s="42"/>
      <c r="S394" s="42"/>
      <c r="T394" s="42"/>
    </row>
    <row r="395" spans="2:20" x14ac:dyDescent="0.25">
      <c r="B395" s="42"/>
      <c r="R395" s="42"/>
      <c r="S395" s="42"/>
      <c r="T395" s="42"/>
    </row>
    <row r="396" spans="2:20" x14ac:dyDescent="0.25">
      <c r="B396" s="42"/>
      <c r="R396" s="42"/>
      <c r="S396" s="42"/>
      <c r="T396" s="42"/>
    </row>
    <row r="397" spans="2:20" x14ac:dyDescent="0.25">
      <c r="B397" s="42"/>
      <c r="R397" s="42"/>
      <c r="S397" s="42"/>
      <c r="T397" s="42"/>
    </row>
    <row r="398" spans="2:20" x14ac:dyDescent="0.25">
      <c r="B398" s="42"/>
      <c r="R398" s="42"/>
      <c r="S398" s="42"/>
      <c r="T398" s="42"/>
    </row>
    <row r="399" spans="2:20" x14ac:dyDescent="0.25">
      <c r="B399" s="42"/>
      <c r="R399" s="42"/>
      <c r="S399" s="42"/>
      <c r="T399" s="42"/>
    </row>
    <row r="400" spans="2:20" x14ac:dyDescent="0.25">
      <c r="B400" s="42"/>
      <c r="R400" s="42"/>
      <c r="S400" s="42"/>
      <c r="T400" s="42"/>
    </row>
    <row r="401" spans="2:20" x14ac:dyDescent="0.25">
      <c r="B401" s="42"/>
      <c r="R401" s="42"/>
      <c r="S401" s="42"/>
      <c r="T401" s="42"/>
    </row>
    <row r="402" spans="2:20" x14ac:dyDescent="0.25">
      <c r="B402" s="42"/>
      <c r="R402" s="42"/>
      <c r="S402" s="42"/>
      <c r="T402" s="42"/>
    </row>
    <row r="403" spans="2:20" x14ac:dyDescent="0.25">
      <c r="B403" s="42"/>
      <c r="R403" s="42"/>
      <c r="S403" s="42"/>
      <c r="T403" s="42"/>
    </row>
    <row r="404" spans="2:20" x14ac:dyDescent="0.25">
      <c r="B404" s="42"/>
      <c r="R404" s="42"/>
      <c r="S404" s="42"/>
      <c r="T404" s="42"/>
    </row>
    <row r="405" spans="2:20" x14ac:dyDescent="0.25">
      <c r="B405" s="42"/>
      <c r="R405" s="42"/>
      <c r="S405" s="42"/>
      <c r="T405" s="42"/>
    </row>
    <row r="406" spans="2:20" x14ac:dyDescent="0.25">
      <c r="B406" s="42"/>
      <c r="R406" s="42"/>
      <c r="S406" s="42"/>
      <c r="T406" s="42"/>
    </row>
    <row r="407" spans="2:20" x14ac:dyDescent="0.25">
      <c r="B407" s="42"/>
      <c r="R407" s="42"/>
      <c r="S407" s="42"/>
      <c r="T407" s="42"/>
    </row>
    <row r="408" spans="2:20" x14ac:dyDescent="0.25">
      <c r="B408" s="42"/>
      <c r="R408" s="42"/>
      <c r="S408" s="42"/>
      <c r="T408" s="42"/>
    </row>
    <row r="409" spans="2:20" x14ac:dyDescent="0.25">
      <c r="B409" s="42"/>
      <c r="R409" s="42"/>
      <c r="S409" s="42"/>
      <c r="T409" s="42"/>
    </row>
    <row r="410" spans="2:20" x14ac:dyDescent="0.25">
      <c r="B410" s="42"/>
      <c r="R410" s="42"/>
      <c r="S410" s="42"/>
      <c r="T410" s="42"/>
    </row>
    <row r="411" spans="2:20" x14ac:dyDescent="0.25">
      <c r="B411" s="42"/>
      <c r="R411" s="42"/>
      <c r="S411" s="42"/>
      <c r="T411" s="42"/>
    </row>
    <row r="412" spans="2:20" x14ac:dyDescent="0.25">
      <c r="B412" s="42"/>
      <c r="R412" s="42"/>
      <c r="S412" s="42"/>
      <c r="T412" s="42"/>
    </row>
    <row r="413" spans="2:20" x14ac:dyDescent="0.25">
      <c r="B413" s="42"/>
      <c r="R413" s="42"/>
      <c r="S413" s="42"/>
      <c r="T413" s="42"/>
    </row>
    <row r="414" spans="2:20" x14ac:dyDescent="0.25">
      <c r="B414" s="42"/>
      <c r="R414" s="42"/>
      <c r="S414" s="42"/>
      <c r="T414" s="42"/>
    </row>
    <row r="415" spans="2:20" x14ac:dyDescent="0.25">
      <c r="B415" s="42"/>
      <c r="R415" s="42"/>
      <c r="S415" s="42"/>
      <c r="T415" s="42"/>
    </row>
    <row r="416" spans="2:20" x14ac:dyDescent="0.25">
      <c r="B416" s="42"/>
      <c r="R416" s="42"/>
      <c r="S416" s="42"/>
      <c r="T416" s="42"/>
    </row>
    <row r="417" spans="2:20" x14ac:dyDescent="0.25">
      <c r="B417" s="42"/>
      <c r="R417" s="42"/>
      <c r="S417" s="42"/>
      <c r="T417" s="42"/>
    </row>
    <row r="418" spans="2:20" x14ac:dyDescent="0.25">
      <c r="B418" s="42"/>
      <c r="R418" s="42"/>
      <c r="S418" s="42"/>
      <c r="T418" s="42"/>
    </row>
    <row r="419" spans="2:20" x14ac:dyDescent="0.25">
      <c r="B419" s="42"/>
      <c r="R419" s="42"/>
      <c r="S419" s="42"/>
      <c r="T419" s="42"/>
    </row>
    <row r="420" spans="2:20" x14ac:dyDescent="0.25">
      <c r="B420" s="42"/>
      <c r="R420" s="42"/>
      <c r="S420" s="42"/>
      <c r="T420" s="42"/>
    </row>
    <row r="421" spans="2:20" x14ac:dyDescent="0.25">
      <c r="B421" s="42"/>
      <c r="R421" s="42"/>
      <c r="S421" s="42"/>
      <c r="T421" s="42"/>
    </row>
    <row r="422" spans="2:20" x14ac:dyDescent="0.25">
      <c r="B422" s="42"/>
      <c r="R422" s="42"/>
      <c r="S422" s="42"/>
      <c r="T422" s="42"/>
    </row>
    <row r="423" spans="2:20" x14ac:dyDescent="0.25">
      <c r="B423" s="42"/>
      <c r="R423" s="42"/>
      <c r="S423" s="42"/>
      <c r="T423" s="42"/>
    </row>
    <row r="424" spans="2:20" x14ac:dyDescent="0.25">
      <c r="B424" s="42"/>
      <c r="R424" s="42"/>
      <c r="S424" s="42"/>
      <c r="T424" s="42"/>
    </row>
    <row r="425" spans="2:20" x14ac:dyDescent="0.25">
      <c r="B425" s="42"/>
      <c r="R425" s="42"/>
      <c r="S425" s="42"/>
      <c r="T425" s="42"/>
    </row>
    <row r="426" spans="2:20" x14ac:dyDescent="0.25">
      <c r="B426" s="42"/>
      <c r="R426" s="42"/>
      <c r="S426" s="42"/>
      <c r="T426" s="42"/>
    </row>
    <row r="427" spans="2:20" x14ac:dyDescent="0.25">
      <c r="B427" s="42"/>
      <c r="R427" s="42"/>
      <c r="S427" s="42"/>
      <c r="T427" s="42"/>
    </row>
    <row r="428" spans="2:20" x14ac:dyDescent="0.25">
      <c r="B428" s="42"/>
      <c r="R428" s="42"/>
      <c r="S428" s="42"/>
      <c r="T428" s="42"/>
    </row>
    <row r="429" spans="2:20" x14ac:dyDescent="0.25">
      <c r="B429" s="42"/>
      <c r="R429" s="42"/>
      <c r="S429" s="42"/>
      <c r="T429" s="42"/>
    </row>
    <row r="430" spans="2:20" x14ac:dyDescent="0.25">
      <c r="B430" s="42"/>
      <c r="R430" s="42"/>
      <c r="S430" s="42"/>
      <c r="T430" s="42"/>
    </row>
    <row r="431" spans="2:20" x14ac:dyDescent="0.25">
      <c r="B431" s="42"/>
      <c r="R431" s="42"/>
      <c r="S431" s="42"/>
      <c r="T431" s="42"/>
    </row>
    <row r="432" spans="2:20" x14ac:dyDescent="0.25">
      <c r="B432" s="42"/>
      <c r="R432" s="42"/>
      <c r="S432" s="42"/>
      <c r="T432" s="42"/>
    </row>
    <row r="433" spans="2:20" x14ac:dyDescent="0.25">
      <c r="B433" s="42"/>
      <c r="R433" s="42"/>
      <c r="S433" s="42"/>
      <c r="T433" s="42"/>
    </row>
    <row r="434" spans="2:20" x14ac:dyDescent="0.25">
      <c r="B434" s="42"/>
      <c r="R434" s="42"/>
      <c r="S434" s="42"/>
      <c r="T434" s="42"/>
    </row>
    <row r="435" spans="2:20" x14ac:dyDescent="0.25">
      <c r="B435" s="42"/>
      <c r="R435" s="42"/>
      <c r="S435" s="42"/>
      <c r="T435" s="42"/>
    </row>
    <row r="436" spans="2:20" x14ac:dyDescent="0.25">
      <c r="B436" s="42"/>
      <c r="R436" s="42"/>
      <c r="S436" s="42"/>
      <c r="T436" s="42"/>
    </row>
    <row r="437" spans="2:20" x14ac:dyDescent="0.25">
      <c r="B437" s="42"/>
      <c r="R437" s="42"/>
      <c r="S437" s="42"/>
      <c r="T437" s="42"/>
    </row>
    <row r="438" spans="2:20" x14ac:dyDescent="0.25">
      <c r="B438" s="42"/>
      <c r="R438" s="42"/>
      <c r="S438" s="42"/>
      <c r="T438" s="42"/>
    </row>
    <row r="439" spans="2:20" x14ac:dyDescent="0.25">
      <c r="B439" s="42"/>
      <c r="R439" s="42"/>
      <c r="S439" s="42"/>
      <c r="T439" s="42"/>
    </row>
    <row r="440" spans="2:20" x14ac:dyDescent="0.25">
      <c r="B440" s="42"/>
      <c r="R440" s="42"/>
      <c r="S440" s="42"/>
      <c r="T440" s="42"/>
    </row>
    <row r="441" spans="2:20" x14ac:dyDescent="0.25">
      <c r="B441" s="42"/>
      <c r="R441" s="42"/>
      <c r="S441" s="42"/>
      <c r="T441" s="42"/>
    </row>
    <row r="442" spans="2:20" x14ac:dyDescent="0.25">
      <c r="B442" s="42"/>
      <c r="R442" s="42"/>
      <c r="S442" s="42"/>
      <c r="T442" s="42"/>
    </row>
    <row r="443" spans="2:20" x14ac:dyDescent="0.25">
      <c r="B443" s="42"/>
      <c r="R443" s="42"/>
      <c r="S443" s="42"/>
      <c r="T443" s="42"/>
    </row>
    <row r="444" spans="2:20" x14ac:dyDescent="0.25">
      <c r="B444" s="42"/>
      <c r="R444" s="42"/>
      <c r="S444" s="42"/>
      <c r="T444" s="42"/>
    </row>
    <row r="445" spans="2:20" x14ac:dyDescent="0.25">
      <c r="B445" s="42"/>
      <c r="R445" s="42"/>
      <c r="S445" s="42"/>
      <c r="T445" s="42"/>
    </row>
    <row r="446" spans="2:20" x14ac:dyDescent="0.25">
      <c r="B446" s="42"/>
      <c r="R446" s="42"/>
      <c r="S446" s="42"/>
      <c r="T446" s="42"/>
    </row>
    <row r="447" spans="2:20" x14ac:dyDescent="0.25">
      <c r="B447" s="42"/>
      <c r="R447" s="42"/>
      <c r="S447" s="42"/>
      <c r="T447" s="42"/>
    </row>
    <row r="448" spans="2:20" x14ac:dyDescent="0.25">
      <c r="B448" s="42"/>
      <c r="R448" s="42"/>
      <c r="S448" s="42"/>
      <c r="T448" s="42"/>
    </row>
    <row r="449" spans="2:20" x14ac:dyDescent="0.25">
      <c r="B449" s="42"/>
      <c r="R449" s="42"/>
      <c r="S449" s="42"/>
      <c r="T449" s="42"/>
    </row>
    <row r="450" spans="2:20" x14ac:dyDescent="0.25">
      <c r="B450" s="42"/>
      <c r="R450" s="42"/>
      <c r="S450" s="42"/>
      <c r="T450" s="42"/>
    </row>
    <row r="451" spans="2:20" x14ac:dyDescent="0.25">
      <c r="B451" s="42"/>
      <c r="R451" s="42"/>
      <c r="S451" s="42"/>
      <c r="T451" s="42"/>
    </row>
  </sheetData>
  <mergeCells count="4">
    <mergeCell ref="R2:S2"/>
    <mergeCell ref="B2:H2"/>
    <mergeCell ref="A1:W1"/>
    <mergeCell ref="I2:Q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G91" zoomScale="70" zoomScaleNormal="70" workbookViewId="0">
      <selection activeCell="AD61" sqref="AD61"/>
    </sheetView>
  </sheetViews>
  <sheetFormatPr baseColWidth="10" defaultRowHeight="14" x14ac:dyDescent="0.3"/>
  <cols>
    <col min="25" max="25" width="11.83203125" customWidth="1"/>
  </cols>
  <sheetData>
    <row r="124" ht="14.25" customHeight="1" x14ac:dyDescent="0.3"/>
    <row r="125" ht="14.25" customHeight="1" x14ac:dyDescent="0.3"/>
    <row r="136" spans="24:24" x14ac:dyDescent="0.3">
      <c r="X136" s="131"/>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40" zoomScale="70" zoomScaleNormal="70" workbookViewId="0">
      <selection activeCell="W71" sqref="W71"/>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65"/>
  <sheetViews>
    <sheetView zoomScale="80" zoomScaleNormal="80" workbookViewId="0">
      <selection activeCell="Y17" sqref="Y17"/>
    </sheetView>
  </sheetViews>
  <sheetFormatPr baseColWidth="10" defaultRowHeight="14" x14ac:dyDescent="0.3"/>
  <sheetData>
    <row r="65" spans="9:9" ht="15" customHeight="1" x14ac:dyDescent="0.4">
      <c r="I65" s="183"/>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B1" zoomScale="70" zoomScaleNormal="70" workbookViewId="0">
      <selection activeCell="L41" sqref="L41"/>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203" t="s">
        <v>173</v>
      </c>
      <c r="B1" s="204"/>
      <c r="C1" s="204"/>
      <c r="D1" s="204"/>
      <c r="E1" s="205"/>
    </row>
    <row r="2" spans="1:5" x14ac:dyDescent="0.3">
      <c r="A2" s="143" t="s">
        <v>156</v>
      </c>
      <c r="B2" s="47" t="s">
        <v>158</v>
      </c>
      <c r="C2" s="47" t="s">
        <v>157</v>
      </c>
      <c r="D2" s="47" t="s">
        <v>159</v>
      </c>
      <c r="E2" s="144" t="s">
        <v>160</v>
      </c>
    </row>
    <row r="3" spans="1:5" x14ac:dyDescent="0.3">
      <c r="A3" s="145">
        <v>25</v>
      </c>
      <c r="B3" s="48">
        <v>3203</v>
      </c>
      <c r="C3" s="48">
        <f>B3*E3/100</f>
        <v>12.812000000000001</v>
      </c>
      <c r="D3" s="48">
        <f>SUM(B3,-C3)</f>
        <v>3190.1880000000001</v>
      </c>
      <c r="E3" s="146">
        <v>0.4</v>
      </c>
    </row>
    <row r="4" spans="1:5" x14ac:dyDescent="0.3">
      <c r="A4" s="145">
        <v>26</v>
      </c>
      <c r="B4" s="48">
        <v>3909</v>
      </c>
      <c r="C4" s="48">
        <f t="shared" ref="C4:C20" si="0">B4*E4/100</f>
        <v>39.090000000000003</v>
      </c>
      <c r="D4" s="48">
        <f t="shared" ref="D4:D20" si="1">SUM(B4,-C4)</f>
        <v>3869.91</v>
      </c>
      <c r="E4" s="146">
        <v>1</v>
      </c>
    </row>
    <row r="5" spans="1:5" x14ac:dyDescent="0.3">
      <c r="A5" s="145">
        <v>27</v>
      </c>
      <c r="B5" s="48">
        <v>5470</v>
      </c>
      <c r="C5" s="48">
        <f t="shared" si="0"/>
        <v>71.11</v>
      </c>
      <c r="D5" s="48">
        <f t="shared" si="1"/>
        <v>5398.89</v>
      </c>
      <c r="E5" s="146">
        <v>1.3</v>
      </c>
    </row>
    <row r="6" spans="1:5" x14ac:dyDescent="0.3">
      <c r="A6" s="145">
        <v>28</v>
      </c>
      <c r="B6" s="48">
        <v>3588</v>
      </c>
      <c r="C6" s="48">
        <f t="shared" si="0"/>
        <v>64.584000000000003</v>
      </c>
      <c r="D6" s="48">
        <f t="shared" si="1"/>
        <v>3523.4160000000002</v>
      </c>
      <c r="E6" s="146">
        <v>1.8</v>
      </c>
    </row>
    <row r="7" spans="1:5" x14ac:dyDescent="0.3">
      <c r="A7" s="145">
        <v>29</v>
      </c>
      <c r="B7" s="48">
        <v>2870</v>
      </c>
      <c r="C7" s="48">
        <f t="shared" si="0"/>
        <v>83.23</v>
      </c>
      <c r="D7" s="48">
        <f t="shared" si="1"/>
        <v>2786.77</v>
      </c>
      <c r="E7" s="146">
        <v>2.9</v>
      </c>
    </row>
    <row r="8" spans="1:5" x14ac:dyDescent="0.3">
      <c r="A8" s="145">
        <v>30</v>
      </c>
      <c r="B8" s="48">
        <v>2383</v>
      </c>
      <c r="C8" s="48">
        <f t="shared" si="0"/>
        <v>88.171000000000006</v>
      </c>
      <c r="D8" s="48">
        <f t="shared" si="1"/>
        <v>2294.8290000000002</v>
      </c>
      <c r="E8" s="146">
        <v>3.7</v>
      </c>
    </row>
    <row r="9" spans="1:5" x14ac:dyDescent="0.3">
      <c r="A9" s="145">
        <v>31</v>
      </c>
      <c r="B9" s="48">
        <v>2173</v>
      </c>
      <c r="C9" s="48">
        <f t="shared" si="0"/>
        <v>99.957999999999998</v>
      </c>
      <c r="D9" s="48">
        <f t="shared" si="1"/>
        <v>2073.0419999999999</v>
      </c>
      <c r="E9" s="146">
        <v>4.5999999999999996</v>
      </c>
    </row>
    <row r="10" spans="1:5" x14ac:dyDescent="0.3">
      <c r="A10" s="145">
        <v>32</v>
      </c>
      <c r="B10" s="48">
        <v>2503</v>
      </c>
      <c r="C10" s="48">
        <f t="shared" si="0"/>
        <v>90.108000000000004</v>
      </c>
      <c r="D10" s="48">
        <f t="shared" si="1"/>
        <v>2412.8919999999998</v>
      </c>
      <c r="E10" s="146">
        <v>3.6</v>
      </c>
    </row>
    <row r="11" spans="1:5" x14ac:dyDescent="0.3">
      <c r="A11" s="145">
        <v>33</v>
      </c>
      <c r="B11" s="48">
        <v>2958</v>
      </c>
      <c r="C11" s="48">
        <f t="shared" si="0"/>
        <v>141.98400000000001</v>
      </c>
      <c r="D11" s="48">
        <f t="shared" si="1"/>
        <v>2816.0160000000001</v>
      </c>
      <c r="E11" s="146">
        <v>4.8</v>
      </c>
    </row>
    <row r="12" spans="1:5" x14ac:dyDescent="0.3">
      <c r="A12" s="145">
        <v>34</v>
      </c>
      <c r="B12" s="48">
        <v>4139</v>
      </c>
      <c r="C12" s="48">
        <f t="shared" si="0"/>
        <v>161.42099999999999</v>
      </c>
      <c r="D12" s="48">
        <f t="shared" si="1"/>
        <v>3977.5790000000002</v>
      </c>
      <c r="E12" s="146">
        <v>3.9</v>
      </c>
    </row>
    <row r="13" spans="1:5" x14ac:dyDescent="0.3">
      <c r="A13" s="145">
        <v>35</v>
      </c>
      <c r="B13" s="48">
        <v>5603</v>
      </c>
      <c r="C13" s="48">
        <f t="shared" si="0"/>
        <v>162.48699999999999</v>
      </c>
      <c r="D13" s="48">
        <f t="shared" si="1"/>
        <v>5440.5129999999999</v>
      </c>
      <c r="E13" s="146">
        <v>2.9</v>
      </c>
    </row>
    <row r="14" spans="1:5" x14ac:dyDescent="0.3">
      <c r="A14" s="145">
        <v>36</v>
      </c>
      <c r="B14" s="48">
        <v>6481</v>
      </c>
      <c r="C14" s="48">
        <f t="shared" si="0"/>
        <v>142.58199999999999</v>
      </c>
      <c r="D14" s="48">
        <f t="shared" si="1"/>
        <v>6338.4179999999997</v>
      </c>
      <c r="E14" s="146">
        <v>2.2000000000000002</v>
      </c>
    </row>
    <row r="15" spans="1:5" x14ac:dyDescent="0.3">
      <c r="A15" s="145">
        <v>37</v>
      </c>
      <c r="B15" s="48">
        <v>5975</v>
      </c>
      <c r="C15" s="48">
        <f t="shared" si="0"/>
        <v>149.375</v>
      </c>
      <c r="D15" s="48">
        <f t="shared" si="1"/>
        <v>5825.625</v>
      </c>
      <c r="E15" s="146">
        <v>2.5</v>
      </c>
    </row>
    <row r="16" spans="1:5" x14ac:dyDescent="0.3">
      <c r="A16" s="145">
        <v>38</v>
      </c>
      <c r="B16" s="48">
        <v>5482</v>
      </c>
      <c r="C16" s="48">
        <f t="shared" si="0"/>
        <v>164.46</v>
      </c>
      <c r="D16" s="48">
        <f t="shared" si="1"/>
        <v>5317.54</v>
      </c>
      <c r="E16" s="146">
        <v>3</v>
      </c>
    </row>
    <row r="17" spans="1:5" x14ac:dyDescent="0.3">
      <c r="A17" s="145">
        <v>39</v>
      </c>
      <c r="B17" s="48">
        <v>4478</v>
      </c>
      <c r="C17" s="48">
        <f t="shared" si="0"/>
        <v>89.56</v>
      </c>
      <c r="D17" s="48">
        <f t="shared" si="1"/>
        <v>4388.4399999999996</v>
      </c>
      <c r="E17" s="146">
        <v>2</v>
      </c>
    </row>
    <row r="18" spans="1:5" x14ac:dyDescent="0.3">
      <c r="A18" s="145">
        <v>40</v>
      </c>
      <c r="B18" s="48">
        <v>3788</v>
      </c>
      <c r="C18" s="48">
        <f t="shared" si="0"/>
        <v>109.85199999999999</v>
      </c>
      <c r="D18" s="48">
        <f t="shared" si="1"/>
        <v>3678.1480000000001</v>
      </c>
      <c r="E18" s="146">
        <v>2.9</v>
      </c>
    </row>
    <row r="19" spans="1:5" x14ac:dyDescent="0.3">
      <c r="A19" s="145">
        <v>41</v>
      </c>
      <c r="B19" s="48">
        <v>4961</v>
      </c>
      <c r="C19" s="48">
        <f t="shared" si="0"/>
        <v>357.19200000000006</v>
      </c>
      <c r="D19" s="48">
        <f t="shared" si="1"/>
        <v>4603.808</v>
      </c>
      <c r="E19" s="146">
        <v>7.2</v>
      </c>
    </row>
    <row r="20" spans="1:5" x14ac:dyDescent="0.3">
      <c r="A20" s="145">
        <v>42</v>
      </c>
      <c r="B20" s="48">
        <v>7199</v>
      </c>
      <c r="C20" s="48">
        <f t="shared" si="0"/>
        <v>842.2829999999999</v>
      </c>
      <c r="D20" s="48">
        <f t="shared" si="1"/>
        <v>6356.7170000000006</v>
      </c>
      <c r="E20" s="146">
        <v>11.7</v>
      </c>
    </row>
    <row r="21" spans="1:5" x14ac:dyDescent="0.3">
      <c r="A21" s="145">
        <v>43</v>
      </c>
      <c r="B21" s="48">
        <v>10539</v>
      </c>
      <c r="C21" s="48">
        <f t="shared" ref="C21:C31" si="2">B21*E21/100</f>
        <v>1717.8570000000002</v>
      </c>
      <c r="D21" s="48">
        <f t="shared" ref="D21:D31" si="3">SUM(B21,-C21)</f>
        <v>8821.143</v>
      </c>
      <c r="E21" s="146">
        <v>16.3</v>
      </c>
    </row>
    <row r="22" spans="1:5" x14ac:dyDescent="0.3">
      <c r="A22" s="145">
        <v>44</v>
      </c>
      <c r="B22" s="48">
        <v>13709</v>
      </c>
      <c r="C22" s="48">
        <f t="shared" si="2"/>
        <v>2700.6729999999998</v>
      </c>
      <c r="D22" s="48">
        <f t="shared" si="3"/>
        <v>11008.327000000001</v>
      </c>
      <c r="E22" s="146">
        <v>19.7</v>
      </c>
    </row>
    <row r="23" spans="1:5" x14ac:dyDescent="0.3">
      <c r="A23" s="145">
        <v>45</v>
      </c>
      <c r="B23" s="48">
        <v>13326</v>
      </c>
      <c r="C23" s="48">
        <f t="shared" si="2"/>
        <v>2638.5479999999998</v>
      </c>
      <c r="D23" s="48">
        <f t="shared" si="3"/>
        <v>10687.452000000001</v>
      </c>
      <c r="E23" s="146">
        <v>19.8</v>
      </c>
    </row>
    <row r="24" spans="1:5" x14ac:dyDescent="0.3">
      <c r="A24" s="145">
        <v>46</v>
      </c>
      <c r="B24" s="48">
        <v>11250</v>
      </c>
      <c r="C24" s="48">
        <f t="shared" si="2"/>
        <v>2148.7500000000005</v>
      </c>
      <c r="D24" s="48">
        <f t="shared" si="3"/>
        <v>9101.25</v>
      </c>
      <c r="E24" s="146">
        <v>19.100000000000001</v>
      </c>
    </row>
    <row r="25" spans="1:5" x14ac:dyDescent="0.3">
      <c r="A25" s="145">
        <v>47</v>
      </c>
      <c r="B25" s="48">
        <v>11191</v>
      </c>
      <c r="C25" s="48">
        <f t="shared" si="2"/>
        <v>2282.9639999999999</v>
      </c>
      <c r="D25" s="48">
        <f t="shared" si="3"/>
        <v>8908.0360000000001</v>
      </c>
      <c r="E25" s="146">
        <v>20.399999999999999</v>
      </c>
    </row>
    <row r="26" spans="1:5" x14ac:dyDescent="0.3">
      <c r="A26" s="145">
        <v>48</v>
      </c>
      <c r="B26" s="48">
        <v>12430</v>
      </c>
      <c r="C26" s="48">
        <f t="shared" si="2"/>
        <v>2274.69</v>
      </c>
      <c r="D26" s="48">
        <f t="shared" si="3"/>
        <v>10155.31</v>
      </c>
      <c r="E26" s="146">
        <v>18.3</v>
      </c>
    </row>
    <row r="27" spans="1:5" x14ac:dyDescent="0.3">
      <c r="A27" s="145">
        <v>49</v>
      </c>
      <c r="B27" s="48">
        <v>13280</v>
      </c>
      <c r="C27" s="48">
        <f t="shared" si="2"/>
        <v>2430.2399999999998</v>
      </c>
      <c r="D27" s="48">
        <f t="shared" si="3"/>
        <v>10849.76</v>
      </c>
      <c r="E27" s="146">
        <v>18.3</v>
      </c>
    </row>
    <row r="28" spans="1:5" x14ac:dyDescent="0.3">
      <c r="A28" s="145">
        <v>50</v>
      </c>
      <c r="B28" s="48">
        <v>14992</v>
      </c>
      <c r="C28" s="48">
        <f t="shared" si="2"/>
        <v>2848.48</v>
      </c>
      <c r="D28" s="48">
        <f t="shared" si="3"/>
        <v>12143.52</v>
      </c>
      <c r="E28" s="146">
        <v>19</v>
      </c>
    </row>
    <row r="29" spans="1:5" x14ac:dyDescent="0.3">
      <c r="A29" s="145">
        <v>51</v>
      </c>
      <c r="B29" s="48">
        <v>16741</v>
      </c>
      <c r="C29" s="48">
        <f t="shared" si="2"/>
        <v>2963.1570000000002</v>
      </c>
      <c r="D29" s="48">
        <f t="shared" si="3"/>
        <v>13777.843000000001</v>
      </c>
      <c r="E29" s="146">
        <v>17.7</v>
      </c>
    </row>
    <row r="30" spans="1:5" x14ac:dyDescent="0.3">
      <c r="A30" s="145">
        <v>52</v>
      </c>
      <c r="B30" s="185">
        <v>14680</v>
      </c>
      <c r="C30" s="48">
        <f t="shared" si="2"/>
        <v>2495.6</v>
      </c>
      <c r="D30" s="48">
        <f t="shared" si="3"/>
        <v>12184.4</v>
      </c>
      <c r="E30" s="186">
        <v>17</v>
      </c>
    </row>
    <row r="31" spans="1:5" ht="14.5" thickBot="1" x14ac:dyDescent="0.35">
      <c r="A31" s="159">
        <v>53</v>
      </c>
      <c r="B31" s="187">
        <v>10725</v>
      </c>
      <c r="C31" s="187">
        <f t="shared" si="2"/>
        <v>2198.625</v>
      </c>
      <c r="D31" s="187">
        <f t="shared" si="3"/>
        <v>8526.375</v>
      </c>
      <c r="E31" s="188">
        <v>20.5</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W40" sqref="W40"/>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34" t="s">
        <v>178</v>
      </c>
      <c r="B1" s="234"/>
      <c r="C1" s="234"/>
      <c r="D1" s="234"/>
      <c r="E1" s="234" t="s">
        <v>169</v>
      </c>
      <c r="F1" s="234"/>
      <c r="G1" s="234"/>
      <c r="H1" s="234"/>
      <c r="I1" s="234"/>
      <c r="J1" s="234"/>
      <c r="K1" s="234"/>
      <c r="L1" s="234"/>
    </row>
    <row r="2" spans="1:12" x14ac:dyDescent="0.3">
      <c r="A2" s="234"/>
      <c r="B2" s="234"/>
      <c r="C2" s="234"/>
      <c r="D2" s="234"/>
      <c r="E2" s="234"/>
      <c r="F2" s="234"/>
      <c r="G2" s="234"/>
      <c r="H2" s="234"/>
      <c r="I2" s="234"/>
      <c r="J2" s="234"/>
      <c r="K2" s="234"/>
      <c r="L2" s="234"/>
    </row>
    <row r="3" spans="1:12" ht="14.15" customHeight="1" x14ac:dyDescent="0.3">
      <c r="A3" s="141" t="s">
        <v>163</v>
      </c>
      <c r="B3" s="142" t="s">
        <v>171</v>
      </c>
      <c r="C3" s="130" t="s">
        <v>165</v>
      </c>
      <c r="D3" s="142" t="s">
        <v>171</v>
      </c>
      <c r="E3" s="235" t="s">
        <v>166</v>
      </c>
      <c r="F3" s="235"/>
      <c r="G3" s="235"/>
      <c r="H3" s="235"/>
      <c r="I3" s="235" t="s">
        <v>167</v>
      </c>
      <c r="J3" s="235"/>
      <c r="K3" s="235"/>
      <c r="L3" s="235"/>
    </row>
    <row r="4" spans="1:12" ht="14.15" customHeight="1" x14ac:dyDescent="0.3">
      <c r="A4" s="233" t="s">
        <v>180</v>
      </c>
      <c r="B4" s="233">
        <v>7</v>
      </c>
      <c r="C4" s="233" t="s">
        <v>166</v>
      </c>
      <c r="D4" s="233">
        <v>215</v>
      </c>
      <c r="E4" s="239" t="s">
        <v>170</v>
      </c>
      <c r="F4" s="239"/>
      <c r="G4" s="239" t="s">
        <v>171</v>
      </c>
      <c r="H4" s="239"/>
      <c r="I4" s="239" t="s">
        <v>170</v>
      </c>
      <c r="J4" s="239"/>
      <c r="K4" s="239" t="s">
        <v>171</v>
      </c>
      <c r="L4" s="239"/>
    </row>
    <row r="5" spans="1:12" ht="14.25" customHeight="1" x14ac:dyDescent="0.3">
      <c r="A5" s="233"/>
      <c r="B5" s="233"/>
      <c r="C5" s="233"/>
      <c r="D5" s="233"/>
      <c r="E5" s="239"/>
      <c r="F5" s="239"/>
      <c r="G5" s="239"/>
      <c r="H5" s="239"/>
      <c r="I5" s="239"/>
      <c r="J5" s="239"/>
      <c r="K5" s="239"/>
      <c r="L5" s="239"/>
    </row>
    <row r="6" spans="1:12" x14ac:dyDescent="0.3">
      <c r="A6" s="233" t="s">
        <v>181</v>
      </c>
      <c r="B6" s="233">
        <v>37</v>
      </c>
      <c r="C6" s="233" t="s">
        <v>167</v>
      </c>
      <c r="D6" s="233">
        <v>243</v>
      </c>
      <c r="E6" s="232">
        <v>0</v>
      </c>
      <c r="F6" s="232"/>
      <c r="G6" s="232">
        <v>7</v>
      </c>
      <c r="H6" s="232"/>
      <c r="I6" s="232">
        <v>0</v>
      </c>
      <c r="J6" s="232"/>
      <c r="K6" s="216">
        <v>12</v>
      </c>
      <c r="L6" s="217"/>
    </row>
    <row r="7" spans="1:12" x14ac:dyDescent="0.3">
      <c r="A7" s="233"/>
      <c r="B7" s="233"/>
      <c r="C7" s="233"/>
      <c r="D7" s="233"/>
      <c r="E7" s="232"/>
      <c r="F7" s="232"/>
      <c r="G7" s="232"/>
      <c r="H7" s="232"/>
      <c r="I7" s="232"/>
      <c r="J7" s="232"/>
      <c r="K7" s="218"/>
      <c r="L7" s="219"/>
    </row>
    <row r="8" spans="1:12" x14ac:dyDescent="0.3">
      <c r="A8" s="233" t="s">
        <v>182</v>
      </c>
      <c r="B8" s="233">
        <v>101</v>
      </c>
      <c r="C8" s="233" t="s">
        <v>168</v>
      </c>
      <c r="D8" s="233">
        <v>11</v>
      </c>
      <c r="E8" s="232">
        <v>1</v>
      </c>
      <c r="F8" s="232"/>
      <c r="G8" s="232">
        <v>42</v>
      </c>
      <c r="H8" s="232"/>
      <c r="I8" s="232">
        <v>1</v>
      </c>
      <c r="J8" s="232"/>
      <c r="K8" s="216">
        <v>66</v>
      </c>
      <c r="L8" s="217"/>
    </row>
    <row r="9" spans="1:12" x14ac:dyDescent="0.3">
      <c r="A9" s="233"/>
      <c r="B9" s="233"/>
      <c r="C9" s="233"/>
      <c r="D9" s="233"/>
      <c r="E9" s="232"/>
      <c r="F9" s="232"/>
      <c r="G9" s="232"/>
      <c r="H9" s="232"/>
      <c r="I9" s="232"/>
      <c r="J9" s="232"/>
      <c r="K9" s="218"/>
      <c r="L9" s="219"/>
    </row>
    <row r="10" spans="1:12" x14ac:dyDescent="0.3">
      <c r="A10" s="233" t="s">
        <v>183</v>
      </c>
      <c r="B10" s="233">
        <v>188</v>
      </c>
      <c r="C10" s="232" t="s">
        <v>177</v>
      </c>
      <c r="D10" s="233">
        <v>1</v>
      </c>
      <c r="E10" s="232">
        <v>2</v>
      </c>
      <c r="F10" s="232"/>
      <c r="G10" s="232">
        <v>57</v>
      </c>
      <c r="H10" s="232"/>
      <c r="I10" s="232">
        <v>2</v>
      </c>
      <c r="J10" s="232"/>
      <c r="K10" s="216">
        <v>75</v>
      </c>
      <c r="L10" s="217"/>
    </row>
    <row r="11" spans="1:12" x14ac:dyDescent="0.3">
      <c r="A11" s="233"/>
      <c r="B11" s="233"/>
      <c r="C11" s="232"/>
      <c r="D11" s="233"/>
      <c r="E11" s="232"/>
      <c r="F11" s="232"/>
      <c r="G11" s="232"/>
      <c r="H11" s="232"/>
      <c r="I11" s="232"/>
      <c r="J11" s="232"/>
      <c r="K11" s="218"/>
      <c r="L11" s="219"/>
    </row>
    <row r="12" spans="1:12" x14ac:dyDescent="0.3">
      <c r="A12" s="220" t="s">
        <v>184</v>
      </c>
      <c r="B12" s="220">
        <v>137</v>
      </c>
      <c r="C12" s="229"/>
      <c r="D12" s="236"/>
      <c r="E12" s="216">
        <v>3</v>
      </c>
      <c r="F12" s="217"/>
      <c r="G12" s="216">
        <v>65</v>
      </c>
      <c r="H12" s="217"/>
      <c r="I12" s="216">
        <v>3</v>
      </c>
      <c r="J12" s="217"/>
      <c r="K12" s="216">
        <v>57</v>
      </c>
      <c r="L12" s="217"/>
    </row>
    <row r="13" spans="1:12" x14ac:dyDescent="0.3">
      <c r="A13" s="228"/>
      <c r="B13" s="228"/>
      <c r="C13" s="230"/>
      <c r="D13" s="237"/>
      <c r="E13" s="218"/>
      <c r="F13" s="219"/>
      <c r="G13" s="218"/>
      <c r="H13" s="219"/>
      <c r="I13" s="218"/>
      <c r="J13" s="219"/>
      <c r="K13" s="218"/>
      <c r="L13" s="219"/>
    </row>
    <row r="14" spans="1:12" x14ac:dyDescent="0.3">
      <c r="A14" s="220" t="s">
        <v>164</v>
      </c>
      <c r="B14" s="223">
        <v>82</v>
      </c>
      <c r="C14" s="230"/>
      <c r="D14" s="237"/>
      <c r="E14" s="216">
        <v>4</v>
      </c>
      <c r="F14" s="217"/>
      <c r="G14" s="216">
        <v>27</v>
      </c>
      <c r="H14" s="217"/>
      <c r="I14" s="216">
        <v>4</v>
      </c>
      <c r="J14" s="217"/>
      <c r="K14" s="216">
        <v>23</v>
      </c>
      <c r="L14" s="217"/>
    </row>
    <row r="15" spans="1:12" x14ac:dyDescent="0.3">
      <c r="A15" s="221"/>
      <c r="B15" s="224"/>
      <c r="C15" s="230"/>
      <c r="D15" s="237"/>
      <c r="E15" s="218"/>
      <c r="F15" s="219"/>
      <c r="G15" s="218"/>
      <c r="H15" s="219"/>
      <c r="I15" s="218"/>
      <c r="J15" s="219"/>
      <c r="K15" s="218"/>
      <c r="L15" s="219"/>
    </row>
    <row r="16" spans="1:12" x14ac:dyDescent="0.3">
      <c r="A16" s="221"/>
      <c r="B16" s="224"/>
      <c r="C16" s="230"/>
      <c r="D16" s="237"/>
      <c r="E16" s="216" t="s">
        <v>179</v>
      </c>
      <c r="F16" s="217"/>
      <c r="G16" s="216">
        <v>17</v>
      </c>
      <c r="H16" s="217"/>
      <c r="I16" s="216" t="s">
        <v>179</v>
      </c>
      <c r="J16" s="217"/>
      <c r="K16" s="216">
        <v>10</v>
      </c>
      <c r="L16" s="217"/>
    </row>
    <row r="17" spans="1:12" ht="14.5" thickBot="1" x14ac:dyDescent="0.35">
      <c r="A17" s="222"/>
      <c r="B17" s="225"/>
      <c r="C17" s="231"/>
      <c r="D17" s="238"/>
      <c r="E17" s="226"/>
      <c r="F17" s="227"/>
      <c r="G17" s="226"/>
      <c r="H17" s="227"/>
      <c r="I17" s="226"/>
      <c r="J17" s="227"/>
      <c r="K17" s="226"/>
      <c r="L17" s="227"/>
    </row>
    <row r="18" spans="1:12" x14ac:dyDescent="0.3">
      <c r="A18" s="206" t="s">
        <v>185</v>
      </c>
      <c r="B18" s="208">
        <f>SUM(B4:B13)</f>
        <v>470</v>
      </c>
      <c r="C18" s="210">
        <f>SUM(D4:D11)</f>
        <v>470</v>
      </c>
      <c r="D18" s="211"/>
      <c r="E18" s="210">
        <f>SUM(G6:H17)</f>
        <v>215</v>
      </c>
      <c r="F18" s="214"/>
      <c r="G18" s="214"/>
      <c r="H18" s="211"/>
      <c r="I18" s="210">
        <f>SUM(K6:L17)</f>
        <v>243</v>
      </c>
      <c r="J18" s="214"/>
      <c r="K18" s="214"/>
      <c r="L18" s="211"/>
    </row>
    <row r="19" spans="1:12" x14ac:dyDescent="0.3">
      <c r="A19" s="207"/>
      <c r="B19" s="209"/>
      <c r="C19" s="212"/>
      <c r="D19" s="213"/>
      <c r="E19" s="212"/>
      <c r="F19" s="215"/>
      <c r="G19" s="215"/>
      <c r="H19" s="213"/>
      <c r="I19" s="212"/>
      <c r="J19" s="215"/>
      <c r="K19" s="215"/>
      <c r="L19" s="213"/>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zoomScale="110" zoomScaleNormal="110" workbookViewId="0">
      <pane ySplit="3" topLeftCell="A242" activePane="bottomLeft" state="frozen"/>
      <selection pane="bottomLeft" activeCell="K237" sqref="K237"/>
    </sheetView>
  </sheetViews>
  <sheetFormatPr baseColWidth="10" defaultColWidth="11" defaultRowHeight="14" x14ac:dyDescent="0.3"/>
  <cols>
    <col min="1" max="1" width="26" style="34" customWidth="1"/>
    <col min="2" max="7" width="11" style="34"/>
    <col min="8" max="8" width="11.5" style="46" customWidth="1"/>
    <col min="9" max="16384" width="11" style="46"/>
  </cols>
  <sheetData>
    <row r="1" spans="1:7" x14ac:dyDescent="0.3">
      <c r="A1" s="169"/>
      <c r="B1" s="240" t="s">
        <v>5</v>
      </c>
      <c r="C1" s="240"/>
      <c r="D1" s="240"/>
      <c r="E1" s="240"/>
      <c r="F1" s="240"/>
      <c r="G1" s="241"/>
    </row>
    <row r="2" spans="1:7" x14ac:dyDescent="0.3">
      <c r="A2" s="170"/>
      <c r="B2" s="242" t="s">
        <v>8</v>
      </c>
      <c r="C2" s="242"/>
      <c r="D2" s="242"/>
      <c r="E2" s="242" t="s">
        <v>9</v>
      </c>
      <c r="F2" s="242"/>
      <c r="G2" s="243"/>
    </row>
    <row r="3" spans="1:7" ht="58" x14ac:dyDescent="0.3">
      <c r="A3" s="170"/>
      <c r="B3" s="49" t="s">
        <v>3</v>
      </c>
      <c r="C3" s="49" t="s">
        <v>6</v>
      </c>
      <c r="D3" s="49" t="s">
        <v>7</v>
      </c>
      <c r="E3" s="49" t="s">
        <v>3</v>
      </c>
      <c r="F3" s="49" t="s">
        <v>6</v>
      </c>
      <c r="G3" s="171" t="s">
        <v>7</v>
      </c>
    </row>
    <row r="4" spans="1:7" x14ac:dyDescent="0.3">
      <c r="A4" s="172">
        <v>43952.333333333336</v>
      </c>
      <c r="B4" s="49"/>
      <c r="C4" s="49"/>
      <c r="D4" s="49"/>
      <c r="E4" s="49"/>
      <c r="F4" s="49"/>
      <c r="G4" s="171"/>
    </row>
    <row r="5" spans="1:7" x14ac:dyDescent="0.3">
      <c r="A5" s="172">
        <v>43953.333333333336</v>
      </c>
      <c r="B5" s="49"/>
      <c r="C5" s="49"/>
      <c r="D5" s="49"/>
      <c r="E5" s="49"/>
      <c r="F5" s="49"/>
      <c r="G5" s="171"/>
    </row>
    <row r="6" spans="1:7" x14ac:dyDescent="0.3">
      <c r="A6" s="172">
        <v>43954.333333333336</v>
      </c>
      <c r="B6" s="49"/>
      <c r="C6" s="49"/>
      <c r="D6" s="49"/>
      <c r="E6" s="49"/>
      <c r="F6" s="49"/>
      <c r="G6" s="171"/>
    </row>
    <row r="7" spans="1:7" x14ac:dyDescent="0.3">
      <c r="A7" s="172">
        <v>43955.333333333336</v>
      </c>
      <c r="B7" s="49"/>
      <c r="C7" s="49"/>
      <c r="D7" s="49"/>
      <c r="E7" s="49"/>
      <c r="F7" s="49"/>
      <c r="G7" s="171"/>
    </row>
    <row r="8" spans="1:7" x14ac:dyDescent="0.3">
      <c r="A8" s="172">
        <v>43956.333333333336</v>
      </c>
      <c r="B8" s="49"/>
      <c r="C8" s="49"/>
      <c r="D8" s="49"/>
      <c r="E8" s="49"/>
      <c r="F8" s="49"/>
      <c r="G8" s="171"/>
    </row>
    <row r="9" spans="1:7" x14ac:dyDescent="0.3">
      <c r="A9" s="172">
        <v>43957.333333333336</v>
      </c>
      <c r="B9" s="49"/>
      <c r="C9" s="49"/>
      <c r="D9" s="49"/>
      <c r="E9" s="49"/>
      <c r="F9" s="49"/>
      <c r="G9" s="171"/>
    </row>
    <row r="10" spans="1:7" x14ac:dyDescent="0.3">
      <c r="A10" s="172">
        <v>43958.333333333336</v>
      </c>
      <c r="B10" s="49"/>
      <c r="C10" s="49"/>
      <c r="D10" s="49"/>
      <c r="E10" s="49"/>
      <c r="F10" s="49"/>
      <c r="G10" s="171"/>
    </row>
    <row r="11" spans="1:7" x14ac:dyDescent="0.3">
      <c r="A11" s="172">
        <v>43959.333333333336</v>
      </c>
      <c r="B11" s="49"/>
      <c r="C11" s="49"/>
      <c r="D11" s="49"/>
      <c r="E11" s="49"/>
      <c r="F11" s="49"/>
      <c r="G11" s="171"/>
    </row>
    <row r="12" spans="1:7" x14ac:dyDescent="0.3">
      <c r="A12" s="172">
        <v>43960.333333333336</v>
      </c>
      <c r="B12" s="49"/>
      <c r="C12" s="49"/>
      <c r="D12" s="49"/>
      <c r="E12" s="49"/>
      <c r="F12" s="49"/>
      <c r="G12" s="171"/>
    </row>
    <row r="13" spans="1:7" x14ac:dyDescent="0.3">
      <c r="A13" s="172">
        <v>43961.333333333336</v>
      </c>
      <c r="B13" s="49"/>
      <c r="C13" s="49"/>
      <c r="D13" s="49"/>
      <c r="E13" s="49"/>
      <c r="F13" s="49"/>
      <c r="G13" s="171"/>
    </row>
    <row r="14" spans="1:7" x14ac:dyDescent="0.3">
      <c r="A14" s="172">
        <v>43962.333333333336</v>
      </c>
      <c r="B14" s="49"/>
      <c r="C14" s="49"/>
      <c r="D14" s="49"/>
      <c r="E14" s="49"/>
      <c r="F14" s="49"/>
      <c r="G14" s="171"/>
    </row>
    <row r="15" spans="1:7" x14ac:dyDescent="0.3">
      <c r="A15" s="172">
        <v>43963.333333333336</v>
      </c>
      <c r="B15" s="49"/>
      <c r="C15" s="49"/>
      <c r="D15" s="49"/>
      <c r="E15" s="49"/>
      <c r="F15" s="49"/>
      <c r="G15" s="171"/>
    </row>
    <row r="16" spans="1:7" x14ac:dyDescent="0.3">
      <c r="A16" s="172">
        <v>43964.333333333336</v>
      </c>
      <c r="B16" s="49"/>
      <c r="C16" s="49"/>
      <c r="D16" s="49"/>
      <c r="E16" s="49"/>
      <c r="F16" s="49"/>
      <c r="G16" s="171"/>
    </row>
    <row r="17" spans="1:7" x14ac:dyDescent="0.3">
      <c r="A17" s="172">
        <v>43965.333333333336</v>
      </c>
      <c r="B17" s="49"/>
      <c r="C17" s="49"/>
      <c r="D17" s="49"/>
      <c r="E17" s="49"/>
      <c r="F17" s="49"/>
      <c r="G17" s="171"/>
    </row>
    <row r="18" spans="1:7" x14ac:dyDescent="0.3">
      <c r="A18" s="172">
        <v>43966.333333333336</v>
      </c>
      <c r="B18" s="49"/>
      <c r="C18" s="49"/>
      <c r="D18" s="49"/>
      <c r="E18" s="49"/>
      <c r="F18" s="49"/>
      <c r="G18" s="171"/>
    </row>
    <row r="19" spans="1:7" x14ac:dyDescent="0.3">
      <c r="A19" s="172">
        <v>43967.333333333336</v>
      </c>
      <c r="B19" s="49"/>
      <c r="C19" s="49"/>
      <c r="D19" s="49"/>
      <c r="E19" s="49"/>
      <c r="F19" s="49"/>
      <c r="G19" s="171"/>
    </row>
    <row r="20" spans="1:7" x14ac:dyDescent="0.3">
      <c r="A20" s="172">
        <v>43968.333333333336</v>
      </c>
      <c r="B20" s="49"/>
      <c r="C20" s="49"/>
      <c r="D20" s="49"/>
      <c r="E20" s="49"/>
      <c r="F20" s="49"/>
      <c r="G20" s="171"/>
    </row>
    <row r="21" spans="1:7" x14ac:dyDescent="0.3">
      <c r="A21" s="172">
        <v>43969.333333333336</v>
      </c>
      <c r="B21" s="49"/>
      <c r="C21" s="49"/>
      <c r="D21" s="49"/>
      <c r="E21" s="49"/>
      <c r="F21" s="49"/>
      <c r="G21" s="171"/>
    </row>
    <row r="22" spans="1:7" x14ac:dyDescent="0.3">
      <c r="A22" s="172">
        <v>43970.333333333336</v>
      </c>
      <c r="B22" s="49"/>
      <c r="C22" s="49"/>
      <c r="D22" s="49"/>
      <c r="E22" s="49"/>
      <c r="F22" s="49"/>
      <c r="G22" s="171"/>
    </row>
    <row r="23" spans="1:7" x14ac:dyDescent="0.3">
      <c r="A23" s="172">
        <v>43971.333333333336</v>
      </c>
      <c r="B23" s="49"/>
      <c r="C23" s="49"/>
      <c r="D23" s="49"/>
      <c r="E23" s="49"/>
      <c r="F23" s="49"/>
      <c r="G23" s="171"/>
    </row>
    <row r="24" spans="1:7" x14ac:dyDescent="0.3">
      <c r="A24" s="172">
        <v>43972.333333333336</v>
      </c>
      <c r="B24" s="49"/>
      <c r="C24" s="49"/>
      <c r="D24" s="49"/>
      <c r="E24" s="49"/>
      <c r="F24" s="49"/>
      <c r="G24" s="171"/>
    </row>
    <row r="25" spans="1:7" x14ac:dyDescent="0.3">
      <c r="A25" s="172">
        <v>43973.333333333336</v>
      </c>
      <c r="B25" s="49"/>
      <c r="C25" s="49"/>
      <c r="D25" s="49"/>
      <c r="E25" s="49"/>
      <c r="F25" s="49"/>
      <c r="G25" s="171"/>
    </row>
    <row r="26" spans="1:7" x14ac:dyDescent="0.3">
      <c r="A26" s="172">
        <v>43974.333333333336</v>
      </c>
      <c r="B26" s="49"/>
      <c r="C26" s="49"/>
      <c r="D26" s="49"/>
      <c r="E26" s="49"/>
      <c r="F26" s="49"/>
      <c r="G26" s="171"/>
    </row>
    <row r="27" spans="1:7" x14ac:dyDescent="0.3">
      <c r="A27" s="172">
        <v>43975.333333333336</v>
      </c>
      <c r="B27" s="49"/>
      <c r="C27" s="49"/>
      <c r="D27" s="49"/>
      <c r="E27" s="49"/>
      <c r="F27" s="49"/>
      <c r="G27" s="171"/>
    </row>
    <row r="28" spans="1:7" x14ac:dyDescent="0.3">
      <c r="A28" s="172">
        <v>43976.333333333336</v>
      </c>
      <c r="B28" s="49"/>
      <c r="C28" s="49"/>
      <c r="D28" s="49"/>
      <c r="E28" s="49"/>
      <c r="F28" s="49"/>
      <c r="G28" s="171"/>
    </row>
    <row r="29" spans="1:7" x14ac:dyDescent="0.3">
      <c r="A29" s="172">
        <v>43977.333333333336</v>
      </c>
      <c r="B29" s="49"/>
      <c r="C29" s="49"/>
      <c r="D29" s="49"/>
      <c r="E29" s="49"/>
      <c r="F29" s="49"/>
      <c r="G29" s="171"/>
    </row>
    <row r="30" spans="1:7" x14ac:dyDescent="0.3">
      <c r="A30" s="172">
        <v>43978.333333333336</v>
      </c>
      <c r="B30" s="49"/>
      <c r="C30" s="49"/>
      <c r="D30" s="49"/>
      <c r="E30" s="49"/>
      <c r="F30" s="49"/>
      <c r="G30" s="171"/>
    </row>
    <row r="31" spans="1:7" x14ac:dyDescent="0.3">
      <c r="A31" s="172">
        <v>43979.333333333336</v>
      </c>
      <c r="B31" s="49"/>
      <c r="C31" s="49"/>
      <c r="D31" s="49"/>
      <c r="E31" s="49"/>
      <c r="F31" s="49"/>
      <c r="G31" s="171"/>
    </row>
    <row r="32" spans="1:7" x14ac:dyDescent="0.3">
      <c r="A32" s="172">
        <v>43980.333333333336</v>
      </c>
      <c r="B32" s="49"/>
      <c r="C32" s="49"/>
      <c r="D32" s="49"/>
      <c r="E32" s="49"/>
      <c r="F32" s="49"/>
      <c r="G32" s="171"/>
    </row>
    <row r="33" spans="1:7" x14ac:dyDescent="0.3">
      <c r="A33" s="172">
        <v>43981.333333333336</v>
      </c>
      <c r="B33" s="49"/>
      <c r="C33" s="49"/>
      <c r="D33" s="49"/>
      <c r="E33" s="49"/>
      <c r="F33" s="49"/>
      <c r="G33" s="171"/>
    </row>
    <row r="34" spans="1:7" x14ac:dyDescent="0.3">
      <c r="A34" s="172">
        <v>43982.333333333336</v>
      </c>
      <c r="B34" s="49"/>
      <c r="C34" s="49"/>
      <c r="D34" s="49"/>
      <c r="E34" s="49"/>
      <c r="F34" s="49"/>
      <c r="G34" s="171"/>
    </row>
    <row r="35" spans="1:7" x14ac:dyDescent="0.3">
      <c r="A35" s="172">
        <v>43983.333333333336</v>
      </c>
      <c r="B35" s="49"/>
      <c r="C35" s="49"/>
      <c r="D35" s="49"/>
      <c r="E35" s="49"/>
      <c r="F35" s="49"/>
      <c r="G35" s="171"/>
    </row>
    <row r="36" spans="1:7" x14ac:dyDescent="0.3">
      <c r="A36" s="172">
        <v>43984.333333333336</v>
      </c>
      <c r="B36" s="49"/>
      <c r="C36" s="49"/>
      <c r="D36" s="49"/>
      <c r="E36" s="49"/>
      <c r="F36" s="49"/>
      <c r="G36" s="171"/>
    </row>
    <row r="37" spans="1:7" x14ac:dyDescent="0.3">
      <c r="A37" s="172">
        <v>43985.333333333336</v>
      </c>
      <c r="B37" s="49"/>
      <c r="C37" s="49"/>
      <c r="D37" s="49"/>
      <c r="E37" s="49"/>
      <c r="F37" s="49"/>
      <c r="G37" s="171"/>
    </row>
    <row r="38" spans="1:7" x14ac:dyDescent="0.3">
      <c r="A38" s="172">
        <v>43986.333333333336</v>
      </c>
      <c r="B38" s="49"/>
      <c r="C38" s="49"/>
      <c r="D38" s="49"/>
      <c r="E38" s="49"/>
      <c r="F38" s="49"/>
      <c r="G38" s="171"/>
    </row>
    <row r="39" spans="1:7" x14ac:dyDescent="0.3">
      <c r="A39" s="172">
        <v>43987.333333333336</v>
      </c>
      <c r="B39" s="49"/>
      <c r="C39" s="49"/>
      <c r="D39" s="49"/>
      <c r="E39" s="49"/>
      <c r="F39" s="49"/>
      <c r="G39" s="171"/>
    </row>
    <row r="40" spans="1:7" x14ac:dyDescent="0.3">
      <c r="A40" s="172">
        <v>43988.333333333336</v>
      </c>
      <c r="B40" s="49"/>
      <c r="C40" s="49"/>
      <c r="D40" s="49"/>
      <c r="E40" s="49"/>
      <c r="F40" s="49"/>
      <c r="G40" s="171"/>
    </row>
    <row r="41" spans="1:7" x14ac:dyDescent="0.3">
      <c r="A41" s="172">
        <v>43989.333333333336</v>
      </c>
      <c r="B41" s="49"/>
      <c r="C41" s="49"/>
      <c r="D41" s="49"/>
      <c r="E41" s="49"/>
      <c r="F41" s="49"/>
      <c r="G41" s="171"/>
    </row>
    <row r="42" spans="1:7" x14ac:dyDescent="0.3">
      <c r="A42" s="172">
        <v>43990.333333333336</v>
      </c>
      <c r="B42" s="49"/>
      <c r="C42" s="49"/>
      <c r="D42" s="49"/>
      <c r="E42" s="49"/>
      <c r="F42" s="49"/>
      <c r="G42" s="171"/>
    </row>
    <row r="43" spans="1:7" x14ac:dyDescent="0.3">
      <c r="A43" s="172">
        <v>43991.333333333336</v>
      </c>
      <c r="B43" s="49"/>
      <c r="C43" s="49"/>
      <c r="D43" s="49"/>
      <c r="E43" s="49"/>
      <c r="F43" s="49"/>
      <c r="G43" s="171"/>
    </row>
    <row r="44" spans="1:7" x14ac:dyDescent="0.3">
      <c r="A44" s="172">
        <v>43992.333333333336</v>
      </c>
      <c r="B44" s="49"/>
      <c r="C44" s="49"/>
      <c r="D44" s="49"/>
      <c r="E44" s="49"/>
      <c r="F44" s="49"/>
      <c r="G44" s="171"/>
    </row>
    <row r="45" spans="1:7" x14ac:dyDescent="0.3">
      <c r="A45" s="172">
        <v>43993.333333333336</v>
      </c>
      <c r="B45" s="49"/>
      <c r="C45" s="49"/>
      <c r="D45" s="49"/>
      <c r="E45" s="49"/>
      <c r="F45" s="49"/>
      <c r="G45" s="171"/>
    </row>
    <row r="46" spans="1:7" x14ac:dyDescent="0.3">
      <c r="A46" s="172">
        <v>43994.333333333336</v>
      </c>
      <c r="B46" s="50">
        <v>3</v>
      </c>
      <c r="C46" s="50">
        <v>13</v>
      </c>
      <c r="D46" s="50">
        <v>67</v>
      </c>
      <c r="E46" s="50">
        <v>10</v>
      </c>
      <c r="F46" s="50">
        <v>38</v>
      </c>
      <c r="G46" s="173">
        <v>166</v>
      </c>
    </row>
    <row r="47" spans="1:7" x14ac:dyDescent="0.3">
      <c r="A47" s="174">
        <v>43997.333333333336</v>
      </c>
      <c r="B47" s="50">
        <v>4</v>
      </c>
      <c r="C47" s="50">
        <v>16</v>
      </c>
      <c r="D47" s="50">
        <f t="shared" ref="D47:D78" si="0">SUM(D46,B47)</f>
        <v>71</v>
      </c>
      <c r="E47" s="50">
        <v>5</v>
      </c>
      <c r="F47" s="50">
        <v>29</v>
      </c>
      <c r="G47" s="173">
        <f t="shared" ref="G47:G78" si="1">SUM(G46,E47)</f>
        <v>171</v>
      </c>
    </row>
    <row r="48" spans="1:7" x14ac:dyDescent="0.3">
      <c r="A48" s="174">
        <v>43998.333333333336</v>
      </c>
      <c r="B48" s="50">
        <v>2</v>
      </c>
      <c r="C48" s="50">
        <v>17</v>
      </c>
      <c r="D48" s="50">
        <f t="shared" si="0"/>
        <v>73</v>
      </c>
      <c r="E48" s="50">
        <v>2</v>
      </c>
      <c r="F48" s="50">
        <v>16</v>
      </c>
      <c r="G48" s="173">
        <f t="shared" si="1"/>
        <v>173</v>
      </c>
    </row>
    <row r="49" spans="1:7" x14ac:dyDescent="0.3">
      <c r="A49" s="174">
        <v>43999.333333333336</v>
      </c>
      <c r="B49" s="50">
        <v>0</v>
      </c>
      <c r="C49" s="50">
        <v>17</v>
      </c>
      <c r="D49" s="50">
        <f t="shared" si="0"/>
        <v>73</v>
      </c>
      <c r="E49" s="50">
        <v>2</v>
      </c>
      <c r="F49" s="50">
        <v>19</v>
      </c>
      <c r="G49" s="173">
        <f t="shared" si="1"/>
        <v>175</v>
      </c>
    </row>
    <row r="50" spans="1:7" x14ac:dyDescent="0.3">
      <c r="A50" s="174">
        <v>44000</v>
      </c>
      <c r="B50" s="50">
        <v>3</v>
      </c>
      <c r="C50" s="50">
        <v>20</v>
      </c>
      <c r="D50" s="50">
        <f t="shared" si="0"/>
        <v>76</v>
      </c>
      <c r="E50" s="50">
        <v>4</v>
      </c>
      <c r="F50" s="50">
        <v>23</v>
      </c>
      <c r="G50" s="173">
        <f t="shared" si="1"/>
        <v>179</v>
      </c>
    </row>
    <row r="51" spans="1:7" x14ac:dyDescent="0.3">
      <c r="A51" s="174">
        <v>44001</v>
      </c>
      <c r="B51" s="50">
        <v>2</v>
      </c>
      <c r="C51" s="50">
        <v>18</v>
      </c>
      <c r="D51" s="50">
        <f t="shared" si="0"/>
        <v>78</v>
      </c>
      <c r="E51" s="50">
        <v>8</v>
      </c>
      <c r="F51" s="50">
        <v>29</v>
      </c>
      <c r="G51" s="173">
        <f t="shared" si="1"/>
        <v>187</v>
      </c>
    </row>
    <row r="52" spans="1:7" x14ac:dyDescent="0.3">
      <c r="A52" s="174">
        <v>44004</v>
      </c>
      <c r="B52" s="50">
        <v>4</v>
      </c>
      <c r="C52" s="50">
        <v>21</v>
      </c>
      <c r="D52" s="50">
        <f t="shared" si="0"/>
        <v>82</v>
      </c>
      <c r="E52" s="50">
        <v>34</v>
      </c>
      <c r="F52" s="50">
        <v>67</v>
      </c>
      <c r="G52" s="173">
        <f t="shared" si="1"/>
        <v>221</v>
      </c>
    </row>
    <row r="53" spans="1:7" x14ac:dyDescent="0.3">
      <c r="A53" s="174">
        <v>44005</v>
      </c>
      <c r="B53" s="50">
        <v>0</v>
      </c>
      <c r="C53" s="50">
        <v>20</v>
      </c>
      <c r="D53" s="50">
        <f t="shared" si="0"/>
        <v>82</v>
      </c>
      <c r="E53" s="50">
        <v>5</v>
      </c>
      <c r="F53" s="50">
        <v>49</v>
      </c>
      <c r="G53" s="173">
        <f t="shared" si="1"/>
        <v>226</v>
      </c>
    </row>
    <row r="54" spans="1:7" x14ac:dyDescent="0.3">
      <c r="A54" s="174">
        <v>44006</v>
      </c>
      <c r="B54" s="50">
        <v>5</v>
      </c>
      <c r="C54" s="50">
        <v>18</v>
      </c>
      <c r="D54" s="50">
        <f t="shared" si="0"/>
        <v>87</v>
      </c>
      <c r="E54" s="50">
        <v>20</v>
      </c>
      <c r="F54" s="50">
        <v>64</v>
      </c>
      <c r="G54" s="173">
        <f t="shared" si="1"/>
        <v>246</v>
      </c>
    </row>
    <row r="55" spans="1:7" x14ac:dyDescent="0.3">
      <c r="A55" s="174">
        <v>44007</v>
      </c>
      <c r="B55" s="50">
        <v>5</v>
      </c>
      <c r="C55" s="50">
        <v>21</v>
      </c>
      <c r="D55" s="50">
        <f t="shared" si="0"/>
        <v>92</v>
      </c>
      <c r="E55" s="50">
        <v>40</v>
      </c>
      <c r="F55" s="50">
        <v>79</v>
      </c>
      <c r="G55" s="173">
        <f t="shared" si="1"/>
        <v>286</v>
      </c>
    </row>
    <row r="56" spans="1:7" x14ac:dyDescent="0.3">
      <c r="A56" s="174">
        <v>44008</v>
      </c>
      <c r="B56" s="50">
        <v>6</v>
      </c>
      <c r="C56" s="50">
        <v>25</v>
      </c>
      <c r="D56" s="50">
        <f t="shared" si="0"/>
        <v>98</v>
      </c>
      <c r="E56" s="50">
        <v>24</v>
      </c>
      <c r="F56" s="50">
        <v>108</v>
      </c>
      <c r="G56" s="173">
        <f t="shared" si="1"/>
        <v>310</v>
      </c>
    </row>
    <row r="57" spans="1:7" x14ac:dyDescent="0.3">
      <c r="A57" s="174">
        <v>44011</v>
      </c>
      <c r="B57" s="50">
        <v>19</v>
      </c>
      <c r="C57" s="50">
        <v>39</v>
      </c>
      <c r="D57" s="50">
        <f t="shared" si="0"/>
        <v>117</v>
      </c>
      <c r="E57" s="50">
        <v>62</v>
      </c>
      <c r="F57" s="50">
        <v>152</v>
      </c>
      <c r="G57" s="173">
        <f t="shared" si="1"/>
        <v>372</v>
      </c>
    </row>
    <row r="58" spans="1:7" x14ac:dyDescent="0.3">
      <c r="A58" s="174">
        <v>44012</v>
      </c>
      <c r="B58" s="50">
        <v>20</v>
      </c>
      <c r="C58" s="50">
        <v>55</v>
      </c>
      <c r="D58" s="50">
        <f t="shared" si="0"/>
        <v>137</v>
      </c>
      <c r="E58" s="50">
        <v>42</v>
      </c>
      <c r="F58" s="50">
        <v>192</v>
      </c>
      <c r="G58" s="173">
        <f t="shared" si="1"/>
        <v>414</v>
      </c>
    </row>
    <row r="59" spans="1:7" x14ac:dyDescent="0.3">
      <c r="A59" s="174">
        <v>44013</v>
      </c>
      <c r="B59" s="50">
        <v>19</v>
      </c>
      <c r="C59" s="50">
        <v>65</v>
      </c>
      <c r="D59" s="50">
        <f t="shared" si="0"/>
        <v>156</v>
      </c>
      <c r="E59" s="50">
        <v>32</v>
      </c>
      <c r="F59" s="50">
        <v>227</v>
      </c>
      <c r="G59" s="173">
        <f t="shared" si="1"/>
        <v>446</v>
      </c>
    </row>
    <row r="60" spans="1:7" x14ac:dyDescent="0.3">
      <c r="A60" s="174">
        <v>44014</v>
      </c>
      <c r="B60" s="50">
        <v>11</v>
      </c>
      <c r="C60" s="50">
        <v>74</v>
      </c>
      <c r="D60" s="50">
        <f t="shared" si="0"/>
        <v>167</v>
      </c>
      <c r="E60" s="50">
        <v>53</v>
      </c>
      <c r="F60" s="50">
        <v>252</v>
      </c>
      <c r="G60" s="173">
        <f t="shared" si="1"/>
        <v>499</v>
      </c>
    </row>
    <row r="61" spans="1:7" x14ac:dyDescent="0.3">
      <c r="A61" s="174">
        <v>44015</v>
      </c>
      <c r="B61" s="50">
        <v>6</v>
      </c>
      <c r="C61" s="50">
        <v>73</v>
      </c>
      <c r="D61" s="50">
        <f t="shared" si="0"/>
        <v>173</v>
      </c>
      <c r="E61" s="50">
        <v>13</v>
      </c>
      <c r="F61" s="50">
        <v>220</v>
      </c>
      <c r="G61" s="173">
        <f t="shared" si="1"/>
        <v>512</v>
      </c>
    </row>
    <row r="62" spans="1:7" x14ac:dyDescent="0.3">
      <c r="A62" s="174">
        <v>44018</v>
      </c>
      <c r="B62" s="50">
        <v>10</v>
      </c>
      <c r="C62" s="50">
        <v>83</v>
      </c>
      <c r="D62" s="50">
        <f t="shared" si="0"/>
        <v>183</v>
      </c>
      <c r="E62" s="50">
        <v>30</v>
      </c>
      <c r="F62" s="50">
        <v>250</v>
      </c>
      <c r="G62" s="173">
        <f t="shared" si="1"/>
        <v>542</v>
      </c>
    </row>
    <row r="63" spans="1:7" x14ac:dyDescent="0.3">
      <c r="A63" s="174">
        <v>44019</v>
      </c>
      <c r="B63" s="50">
        <v>9</v>
      </c>
      <c r="C63" s="50">
        <v>76</v>
      </c>
      <c r="D63" s="50">
        <f t="shared" si="0"/>
        <v>192</v>
      </c>
      <c r="E63" s="50">
        <v>19</v>
      </c>
      <c r="F63" s="50">
        <v>249</v>
      </c>
      <c r="G63" s="173">
        <f t="shared" si="1"/>
        <v>561</v>
      </c>
    </row>
    <row r="64" spans="1:7" x14ac:dyDescent="0.3">
      <c r="A64" s="174">
        <v>44020</v>
      </c>
      <c r="B64" s="50">
        <v>8</v>
      </c>
      <c r="C64" s="50">
        <v>70</v>
      </c>
      <c r="D64" s="50">
        <f t="shared" si="0"/>
        <v>200</v>
      </c>
      <c r="E64" s="50">
        <v>40</v>
      </c>
      <c r="F64" s="50">
        <v>238</v>
      </c>
      <c r="G64" s="173">
        <f t="shared" si="1"/>
        <v>601</v>
      </c>
    </row>
    <row r="65" spans="1:7" x14ac:dyDescent="0.3">
      <c r="A65" s="174">
        <v>44021</v>
      </c>
      <c r="B65" s="50">
        <v>5</v>
      </c>
      <c r="C65" s="50">
        <v>57</v>
      </c>
      <c r="D65" s="50">
        <f t="shared" si="0"/>
        <v>205</v>
      </c>
      <c r="E65" s="50">
        <v>48</v>
      </c>
      <c r="F65" s="50">
        <v>228</v>
      </c>
      <c r="G65" s="173">
        <f t="shared" si="1"/>
        <v>649</v>
      </c>
    </row>
    <row r="66" spans="1:7" x14ac:dyDescent="0.3">
      <c r="A66" s="174">
        <v>44022</v>
      </c>
      <c r="B66" s="50">
        <v>11</v>
      </c>
      <c r="C66" s="50">
        <v>55</v>
      </c>
      <c r="D66" s="50">
        <f t="shared" si="0"/>
        <v>216</v>
      </c>
      <c r="E66" s="50">
        <v>62</v>
      </c>
      <c r="F66" s="50">
        <v>245</v>
      </c>
      <c r="G66" s="173">
        <f t="shared" si="1"/>
        <v>711</v>
      </c>
    </row>
    <row r="67" spans="1:7" x14ac:dyDescent="0.3">
      <c r="A67" s="174">
        <v>44025</v>
      </c>
      <c r="B67" s="50">
        <v>13</v>
      </c>
      <c r="C67" s="50">
        <v>63</v>
      </c>
      <c r="D67" s="50">
        <f t="shared" si="0"/>
        <v>229</v>
      </c>
      <c r="E67" s="50">
        <v>26</v>
      </c>
      <c r="F67" s="50">
        <v>203</v>
      </c>
      <c r="G67" s="173">
        <f t="shared" si="1"/>
        <v>737</v>
      </c>
    </row>
    <row r="68" spans="1:7" x14ac:dyDescent="0.3">
      <c r="A68" s="174">
        <v>44026</v>
      </c>
      <c r="B68" s="50">
        <v>18</v>
      </c>
      <c r="C68" s="50">
        <v>73</v>
      </c>
      <c r="D68" s="50">
        <f t="shared" si="0"/>
        <v>247</v>
      </c>
      <c r="E68" s="50">
        <v>39</v>
      </c>
      <c r="F68" s="50">
        <v>149</v>
      </c>
      <c r="G68" s="173">
        <f t="shared" si="1"/>
        <v>776</v>
      </c>
    </row>
    <row r="69" spans="1:7" x14ac:dyDescent="0.3">
      <c r="A69" s="174">
        <v>44027</v>
      </c>
      <c r="B69" s="50">
        <v>12</v>
      </c>
      <c r="C69" s="50">
        <v>64</v>
      </c>
      <c r="D69" s="50">
        <f t="shared" si="0"/>
        <v>259</v>
      </c>
      <c r="E69" s="50">
        <v>27</v>
      </c>
      <c r="F69" s="50">
        <v>187</v>
      </c>
      <c r="G69" s="173">
        <f t="shared" si="1"/>
        <v>803</v>
      </c>
    </row>
    <row r="70" spans="1:7" x14ac:dyDescent="0.3">
      <c r="A70" s="174">
        <v>44028</v>
      </c>
      <c r="B70" s="50">
        <v>13</v>
      </c>
      <c r="C70" s="50">
        <v>71</v>
      </c>
      <c r="D70" s="50">
        <f t="shared" si="0"/>
        <v>272</v>
      </c>
      <c r="E70" s="50">
        <v>42</v>
      </c>
      <c r="F70" s="50">
        <v>213</v>
      </c>
      <c r="G70" s="173">
        <f t="shared" si="1"/>
        <v>845</v>
      </c>
    </row>
    <row r="71" spans="1:7" x14ac:dyDescent="0.3">
      <c r="A71" s="174">
        <v>44029</v>
      </c>
      <c r="B71" s="50">
        <v>12</v>
      </c>
      <c r="C71" s="50">
        <v>68</v>
      </c>
      <c r="D71" s="50">
        <f t="shared" si="0"/>
        <v>284</v>
      </c>
      <c r="E71" s="50">
        <v>22</v>
      </c>
      <c r="F71" s="50">
        <v>205</v>
      </c>
      <c r="G71" s="173">
        <f t="shared" si="1"/>
        <v>867</v>
      </c>
    </row>
    <row r="72" spans="1:7" x14ac:dyDescent="0.3">
      <c r="A72" s="174">
        <v>44032</v>
      </c>
      <c r="B72" s="50">
        <v>18</v>
      </c>
      <c r="C72" s="50">
        <v>54</v>
      </c>
      <c r="D72" s="50">
        <f t="shared" si="0"/>
        <v>302</v>
      </c>
      <c r="E72" s="50">
        <v>72</v>
      </c>
      <c r="F72" s="50">
        <v>158</v>
      </c>
      <c r="G72" s="173">
        <f t="shared" si="1"/>
        <v>939</v>
      </c>
    </row>
    <row r="73" spans="1:7" x14ac:dyDescent="0.3">
      <c r="A73" s="174">
        <v>44033</v>
      </c>
      <c r="B73" s="50">
        <v>19</v>
      </c>
      <c r="C73" s="50">
        <v>93</v>
      </c>
      <c r="D73" s="50">
        <f t="shared" si="0"/>
        <v>321</v>
      </c>
      <c r="E73" s="50">
        <v>35</v>
      </c>
      <c r="F73" s="50">
        <v>208</v>
      </c>
      <c r="G73" s="173">
        <f t="shared" si="1"/>
        <v>974</v>
      </c>
    </row>
    <row r="74" spans="1:7" x14ac:dyDescent="0.3">
      <c r="A74" s="174">
        <v>44034</v>
      </c>
      <c r="B74" s="50">
        <v>9</v>
      </c>
      <c r="C74" s="50">
        <v>89</v>
      </c>
      <c r="D74" s="50">
        <f t="shared" si="0"/>
        <v>330</v>
      </c>
      <c r="E74" s="50">
        <v>39</v>
      </c>
      <c r="F74" s="50">
        <v>202</v>
      </c>
      <c r="G74" s="173">
        <f t="shared" si="1"/>
        <v>1013</v>
      </c>
    </row>
    <row r="75" spans="1:7" x14ac:dyDescent="0.3">
      <c r="A75" s="174">
        <v>44035</v>
      </c>
      <c r="B75" s="50">
        <v>15</v>
      </c>
      <c r="C75" s="50">
        <v>92</v>
      </c>
      <c r="D75" s="50">
        <f t="shared" si="0"/>
        <v>345</v>
      </c>
      <c r="E75" s="50">
        <v>32</v>
      </c>
      <c r="F75" s="50">
        <v>232</v>
      </c>
      <c r="G75" s="173">
        <f t="shared" si="1"/>
        <v>1045</v>
      </c>
    </row>
    <row r="76" spans="1:7" x14ac:dyDescent="0.3">
      <c r="A76" s="174">
        <v>44036</v>
      </c>
      <c r="B76" s="50">
        <v>8</v>
      </c>
      <c r="C76" s="50">
        <v>97</v>
      </c>
      <c r="D76" s="50">
        <f t="shared" si="0"/>
        <v>353</v>
      </c>
      <c r="E76" s="50">
        <v>32</v>
      </c>
      <c r="F76" s="50">
        <v>269</v>
      </c>
      <c r="G76" s="173">
        <f t="shared" si="1"/>
        <v>1077</v>
      </c>
    </row>
    <row r="77" spans="1:7" x14ac:dyDescent="0.3">
      <c r="A77" s="174">
        <v>44039</v>
      </c>
      <c r="B77" s="50">
        <v>18</v>
      </c>
      <c r="C77" s="50">
        <v>88</v>
      </c>
      <c r="D77" s="50">
        <f t="shared" si="0"/>
        <v>371</v>
      </c>
      <c r="E77" s="50">
        <v>75</v>
      </c>
      <c r="F77" s="50">
        <v>232</v>
      </c>
      <c r="G77" s="173">
        <f t="shared" si="1"/>
        <v>1152</v>
      </c>
    </row>
    <row r="78" spans="1:7" x14ac:dyDescent="0.3">
      <c r="A78" s="174">
        <v>44040</v>
      </c>
      <c r="B78" s="50">
        <v>12</v>
      </c>
      <c r="C78" s="50">
        <v>81</v>
      </c>
      <c r="D78" s="50">
        <f t="shared" si="0"/>
        <v>383</v>
      </c>
      <c r="E78" s="50">
        <v>53</v>
      </c>
      <c r="F78" s="50">
        <v>289</v>
      </c>
      <c r="G78" s="173">
        <f t="shared" si="1"/>
        <v>1205</v>
      </c>
    </row>
    <row r="79" spans="1:7" x14ac:dyDescent="0.3">
      <c r="A79" s="174">
        <v>44041</v>
      </c>
      <c r="B79" s="50">
        <v>10</v>
      </c>
      <c r="C79" s="50">
        <v>78</v>
      </c>
      <c r="D79" s="50">
        <f t="shared" ref="D79:D110" si="2">SUM(D78,B79)</f>
        <v>393</v>
      </c>
      <c r="E79" s="50">
        <v>29</v>
      </c>
      <c r="F79" s="50">
        <v>210</v>
      </c>
      <c r="G79" s="173">
        <f t="shared" ref="G79:G110" si="3">SUM(G78,E79)</f>
        <v>1234</v>
      </c>
    </row>
    <row r="80" spans="1:7" x14ac:dyDescent="0.3">
      <c r="A80" s="174">
        <v>44042</v>
      </c>
      <c r="B80" s="50">
        <v>21</v>
      </c>
      <c r="C80" s="50">
        <v>96</v>
      </c>
      <c r="D80" s="50">
        <f t="shared" si="2"/>
        <v>414</v>
      </c>
      <c r="E80" s="50">
        <v>50</v>
      </c>
      <c r="F80" s="50">
        <v>299</v>
      </c>
      <c r="G80" s="173">
        <f t="shared" si="3"/>
        <v>1284</v>
      </c>
    </row>
    <row r="81" spans="1:7" x14ac:dyDescent="0.3">
      <c r="A81" s="174">
        <v>44043</v>
      </c>
      <c r="B81" s="50">
        <v>14</v>
      </c>
      <c r="C81" s="50">
        <v>94</v>
      </c>
      <c r="D81" s="50">
        <f t="shared" si="2"/>
        <v>428</v>
      </c>
      <c r="E81" s="50">
        <v>28</v>
      </c>
      <c r="F81" s="50">
        <v>295</v>
      </c>
      <c r="G81" s="173">
        <f t="shared" si="3"/>
        <v>1312</v>
      </c>
    </row>
    <row r="82" spans="1:7" x14ac:dyDescent="0.3">
      <c r="A82" s="174">
        <v>44044</v>
      </c>
      <c r="B82" s="50"/>
      <c r="C82" s="50"/>
      <c r="D82" s="50">
        <f t="shared" si="2"/>
        <v>428</v>
      </c>
      <c r="E82" s="50"/>
      <c r="F82" s="50"/>
      <c r="G82" s="173">
        <f t="shared" si="3"/>
        <v>1312</v>
      </c>
    </row>
    <row r="83" spans="1:7" x14ac:dyDescent="0.3">
      <c r="A83" s="174">
        <v>44045</v>
      </c>
      <c r="B83" s="50"/>
      <c r="C83" s="50"/>
      <c r="D83" s="50">
        <f t="shared" si="2"/>
        <v>428</v>
      </c>
      <c r="E83" s="50"/>
      <c r="F83" s="50"/>
      <c r="G83" s="173">
        <f t="shared" si="3"/>
        <v>1312</v>
      </c>
    </row>
    <row r="84" spans="1:7" x14ac:dyDescent="0.3">
      <c r="A84" s="174">
        <v>44046</v>
      </c>
      <c r="B84" s="50">
        <v>22</v>
      </c>
      <c r="C84" s="50">
        <v>73</v>
      </c>
      <c r="D84" s="50">
        <f t="shared" si="2"/>
        <v>450</v>
      </c>
      <c r="E84" s="50">
        <v>50</v>
      </c>
      <c r="F84" s="50">
        <v>192</v>
      </c>
      <c r="G84" s="173">
        <f t="shared" si="3"/>
        <v>1362</v>
      </c>
    </row>
    <row r="85" spans="1:7" x14ac:dyDescent="0.3">
      <c r="A85" s="174">
        <v>44047</v>
      </c>
      <c r="B85" s="50">
        <v>12</v>
      </c>
      <c r="C85" s="50">
        <v>92</v>
      </c>
      <c r="D85" s="50">
        <f t="shared" si="2"/>
        <v>462</v>
      </c>
      <c r="E85" s="50">
        <v>35</v>
      </c>
      <c r="F85" s="50">
        <v>212</v>
      </c>
      <c r="G85" s="173">
        <f t="shared" si="3"/>
        <v>1397</v>
      </c>
    </row>
    <row r="86" spans="1:7" x14ac:dyDescent="0.3">
      <c r="A86" s="174">
        <v>44048</v>
      </c>
      <c r="B86" s="50">
        <v>19</v>
      </c>
      <c r="C86" s="50">
        <v>92</v>
      </c>
      <c r="D86" s="50">
        <f t="shared" si="2"/>
        <v>481</v>
      </c>
      <c r="E86" s="50">
        <v>34</v>
      </c>
      <c r="F86" s="50">
        <v>204</v>
      </c>
      <c r="G86" s="173">
        <f t="shared" si="3"/>
        <v>1431</v>
      </c>
    </row>
    <row r="87" spans="1:7" x14ac:dyDescent="0.3">
      <c r="A87" s="174">
        <v>44049</v>
      </c>
      <c r="B87" s="50">
        <v>15</v>
      </c>
      <c r="C87" s="50">
        <v>102</v>
      </c>
      <c r="D87" s="50">
        <f t="shared" si="2"/>
        <v>496</v>
      </c>
      <c r="E87" s="50">
        <v>70</v>
      </c>
      <c r="F87" s="50">
        <v>251</v>
      </c>
      <c r="G87" s="173">
        <f t="shared" si="3"/>
        <v>1501</v>
      </c>
    </row>
    <row r="88" spans="1:7" x14ac:dyDescent="0.3">
      <c r="A88" s="174">
        <v>44050</v>
      </c>
      <c r="B88" s="50">
        <v>9</v>
      </c>
      <c r="C88" s="50">
        <v>68</v>
      </c>
      <c r="D88" s="50">
        <f t="shared" si="2"/>
        <v>505</v>
      </c>
      <c r="E88" s="50">
        <v>14</v>
      </c>
      <c r="F88" s="50">
        <v>140</v>
      </c>
      <c r="G88" s="173">
        <f t="shared" si="3"/>
        <v>1515</v>
      </c>
    </row>
    <row r="89" spans="1:7" x14ac:dyDescent="0.3">
      <c r="A89" s="174">
        <v>44051</v>
      </c>
      <c r="B89" s="50"/>
      <c r="C89" s="50"/>
      <c r="D89" s="50">
        <f t="shared" si="2"/>
        <v>505</v>
      </c>
      <c r="E89" s="50"/>
      <c r="F89" s="50"/>
      <c r="G89" s="173">
        <f t="shared" si="3"/>
        <v>1515</v>
      </c>
    </row>
    <row r="90" spans="1:7" x14ac:dyDescent="0.3">
      <c r="A90" s="174">
        <v>44052</v>
      </c>
      <c r="B90" s="50"/>
      <c r="C90" s="50"/>
      <c r="D90" s="50">
        <f t="shared" si="2"/>
        <v>505</v>
      </c>
      <c r="E90" s="50"/>
      <c r="F90" s="50"/>
      <c r="G90" s="173">
        <f t="shared" si="3"/>
        <v>1515</v>
      </c>
    </row>
    <row r="91" spans="1:7" x14ac:dyDescent="0.3">
      <c r="A91" s="174">
        <v>44053</v>
      </c>
      <c r="B91" s="50">
        <v>21</v>
      </c>
      <c r="C91" s="50">
        <v>103</v>
      </c>
      <c r="D91" s="50">
        <f t="shared" si="2"/>
        <v>526</v>
      </c>
      <c r="E91" s="50">
        <v>40</v>
      </c>
      <c r="F91" s="50">
        <v>327</v>
      </c>
      <c r="G91" s="173">
        <f t="shared" si="3"/>
        <v>1555</v>
      </c>
    </row>
    <row r="92" spans="1:7" x14ac:dyDescent="0.3">
      <c r="A92" s="174">
        <v>44054</v>
      </c>
      <c r="B92" s="50">
        <v>27</v>
      </c>
      <c r="C92" s="50">
        <v>116</v>
      </c>
      <c r="D92" s="50">
        <f t="shared" si="2"/>
        <v>553</v>
      </c>
      <c r="E92" s="50">
        <v>58</v>
      </c>
      <c r="F92" s="50">
        <v>443</v>
      </c>
      <c r="G92" s="173">
        <f t="shared" si="3"/>
        <v>1613</v>
      </c>
    </row>
    <row r="93" spans="1:7" x14ac:dyDescent="0.3">
      <c r="A93" s="174">
        <v>44055</v>
      </c>
      <c r="B93" s="50">
        <v>20</v>
      </c>
      <c r="C93" s="50">
        <v>138</v>
      </c>
      <c r="D93" s="50">
        <f t="shared" si="2"/>
        <v>573</v>
      </c>
      <c r="E93" s="50">
        <v>44</v>
      </c>
      <c r="F93" s="50">
        <v>417</v>
      </c>
      <c r="G93" s="173">
        <f t="shared" si="3"/>
        <v>1657</v>
      </c>
    </row>
    <row r="94" spans="1:7" x14ac:dyDescent="0.3">
      <c r="A94" s="174">
        <v>44056</v>
      </c>
      <c r="B94" s="50">
        <v>20</v>
      </c>
      <c r="C94" s="50">
        <v>145</v>
      </c>
      <c r="D94" s="50">
        <f t="shared" si="2"/>
        <v>593</v>
      </c>
      <c r="E94" s="50">
        <v>75</v>
      </c>
      <c r="F94" s="50">
        <v>436</v>
      </c>
      <c r="G94" s="173">
        <f t="shared" si="3"/>
        <v>1732</v>
      </c>
    </row>
    <row r="95" spans="1:7" x14ac:dyDescent="0.3">
      <c r="A95" s="174">
        <v>44057</v>
      </c>
      <c r="B95" s="50">
        <v>13</v>
      </c>
      <c r="C95" s="50">
        <v>138</v>
      </c>
      <c r="D95" s="50">
        <f t="shared" si="2"/>
        <v>606</v>
      </c>
      <c r="E95" s="50">
        <v>76</v>
      </c>
      <c r="F95" s="50">
        <v>652</v>
      </c>
      <c r="G95" s="173">
        <f t="shared" si="3"/>
        <v>1808</v>
      </c>
    </row>
    <row r="96" spans="1:7" x14ac:dyDescent="0.3">
      <c r="A96" s="174">
        <v>44058</v>
      </c>
      <c r="B96" s="50"/>
      <c r="C96" s="50"/>
      <c r="D96" s="50">
        <f t="shared" si="2"/>
        <v>606</v>
      </c>
      <c r="E96" s="50"/>
      <c r="F96" s="50"/>
      <c r="G96" s="173">
        <f t="shared" si="3"/>
        <v>1808</v>
      </c>
    </row>
    <row r="97" spans="1:7" x14ac:dyDescent="0.3">
      <c r="A97" s="174">
        <v>44059</v>
      </c>
      <c r="B97" s="50"/>
      <c r="C97" s="50"/>
      <c r="D97" s="50">
        <f t="shared" si="2"/>
        <v>606</v>
      </c>
      <c r="E97" s="50"/>
      <c r="F97" s="50"/>
      <c r="G97" s="173">
        <f t="shared" si="3"/>
        <v>1808</v>
      </c>
    </row>
    <row r="98" spans="1:7" x14ac:dyDescent="0.3">
      <c r="A98" s="174">
        <v>44060</v>
      </c>
      <c r="B98" s="50">
        <v>36</v>
      </c>
      <c r="C98" s="50">
        <v>124</v>
      </c>
      <c r="D98" s="50">
        <f t="shared" si="2"/>
        <v>642</v>
      </c>
      <c r="E98" s="50">
        <v>101</v>
      </c>
      <c r="F98" s="50">
        <v>473</v>
      </c>
      <c r="G98" s="173">
        <f t="shared" si="3"/>
        <v>1909</v>
      </c>
    </row>
    <row r="99" spans="1:7" x14ac:dyDescent="0.3">
      <c r="A99" s="174">
        <v>44061</v>
      </c>
      <c r="B99" s="50">
        <v>22</v>
      </c>
      <c r="C99" s="50">
        <v>137</v>
      </c>
      <c r="D99" s="50">
        <f t="shared" si="2"/>
        <v>664</v>
      </c>
      <c r="E99" s="50">
        <v>70</v>
      </c>
      <c r="F99" s="50">
        <v>560</v>
      </c>
      <c r="G99" s="173">
        <f t="shared" si="3"/>
        <v>1979</v>
      </c>
    </row>
    <row r="100" spans="1:7" x14ac:dyDescent="0.3">
      <c r="A100" s="174">
        <v>44062</v>
      </c>
      <c r="B100" s="50">
        <v>23</v>
      </c>
      <c r="C100" s="50">
        <v>148</v>
      </c>
      <c r="D100" s="50">
        <f t="shared" si="2"/>
        <v>687</v>
      </c>
      <c r="E100" s="50">
        <v>50</v>
      </c>
      <c r="F100" s="50">
        <v>609</v>
      </c>
      <c r="G100" s="173">
        <f t="shared" si="3"/>
        <v>2029</v>
      </c>
    </row>
    <row r="101" spans="1:7" x14ac:dyDescent="0.3">
      <c r="A101" s="174">
        <v>44063</v>
      </c>
      <c r="B101" s="50">
        <v>23</v>
      </c>
      <c r="C101" s="50">
        <v>136</v>
      </c>
      <c r="D101" s="50">
        <f t="shared" si="2"/>
        <v>710</v>
      </c>
      <c r="E101" s="50">
        <v>73</v>
      </c>
      <c r="F101" s="50">
        <v>624</v>
      </c>
      <c r="G101" s="173">
        <f t="shared" si="3"/>
        <v>2102</v>
      </c>
    </row>
    <row r="102" spans="1:7" x14ac:dyDescent="0.3">
      <c r="A102" s="174">
        <v>44064</v>
      </c>
      <c r="B102" s="50">
        <v>12</v>
      </c>
      <c r="C102" s="50">
        <v>142</v>
      </c>
      <c r="D102" s="50">
        <f t="shared" si="2"/>
        <v>722</v>
      </c>
      <c r="E102" s="50">
        <v>52</v>
      </c>
      <c r="F102" s="50">
        <v>548</v>
      </c>
      <c r="G102" s="173">
        <f t="shared" si="3"/>
        <v>2154</v>
      </c>
    </row>
    <row r="103" spans="1:7" x14ac:dyDescent="0.3">
      <c r="A103" s="174">
        <v>44065</v>
      </c>
      <c r="B103" s="50"/>
      <c r="C103" s="50"/>
      <c r="D103" s="50">
        <f t="shared" si="2"/>
        <v>722</v>
      </c>
      <c r="E103" s="50"/>
      <c r="F103" s="50"/>
      <c r="G103" s="173">
        <f t="shared" si="3"/>
        <v>2154</v>
      </c>
    </row>
    <row r="104" spans="1:7" x14ac:dyDescent="0.3">
      <c r="A104" s="174">
        <v>44066</v>
      </c>
      <c r="B104" s="50"/>
      <c r="C104" s="50"/>
      <c r="D104" s="50">
        <f t="shared" si="2"/>
        <v>722</v>
      </c>
      <c r="E104" s="50"/>
      <c r="F104" s="50"/>
      <c r="G104" s="173">
        <f t="shared" si="3"/>
        <v>2154</v>
      </c>
    </row>
    <row r="105" spans="1:7" x14ac:dyDescent="0.3">
      <c r="A105" s="174">
        <v>44067</v>
      </c>
      <c r="B105" s="50">
        <v>49</v>
      </c>
      <c r="C105" s="50">
        <v>128</v>
      </c>
      <c r="D105" s="50">
        <f t="shared" si="2"/>
        <v>771</v>
      </c>
      <c r="E105" s="50">
        <v>94</v>
      </c>
      <c r="F105" s="50">
        <v>507</v>
      </c>
      <c r="G105" s="173">
        <f t="shared" si="3"/>
        <v>2248</v>
      </c>
    </row>
    <row r="106" spans="1:7" x14ac:dyDescent="0.3">
      <c r="A106" s="174">
        <v>44068</v>
      </c>
      <c r="B106" s="50">
        <v>23</v>
      </c>
      <c r="C106" s="50">
        <v>143</v>
      </c>
      <c r="D106" s="50">
        <f t="shared" si="2"/>
        <v>794</v>
      </c>
      <c r="E106" s="50">
        <v>46</v>
      </c>
      <c r="F106" s="50">
        <v>466</v>
      </c>
      <c r="G106" s="173">
        <f t="shared" si="3"/>
        <v>2294</v>
      </c>
    </row>
    <row r="107" spans="1:7" x14ac:dyDescent="0.3">
      <c r="A107" s="174">
        <v>44069</v>
      </c>
      <c r="B107" s="50">
        <v>21</v>
      </c>
      <c r="C107" s="50">
        <v>173</v>
      </c>
      <c r="D107" s="50">
        <f t="shared" si="2"/>
        <v>815</v>
      </c>
      <c r="E107" s="50">
        <v>28</v>
      </c>
      <c r="F107" s="50">
        <v>511</v>
      </c>
      <c r="G107" s="173">
        <f t="shared" si="3"/>
        <v>2322</v>
      </c>
    </row>
    <row r="108" spans="1:7" x14ac:dyDescent="0.3">
      <c r="A108" s="174">
        <v>44070</v>
      </c>
      <c r="B108" s="50">
        <v>33</v>
      </c>
      <c r="C108" s="50">
        <v>151</v>
      </c>
      <c r="D108" s="50">
        <f t="shared" si="2"/>
        <v>848</v>
      </c>
      <c r="E108" s="50">
        <v>77</v>
      </c>
      <c r="F108" s="50">
        <v>473</v>
      </c>
      <c r="G108" s="173">
        <f t="shared" si="3"/>
        <v>2399</v>
      </c>
    </row>
    <row r="109" spans="1:7" x14ac:dyDescent="0.3">
      <c r="A109" s="174">
        <v>44071</v>
      </c>
      <c r="B109" s="50">
        <v>16</v>
      </c>
      <c r="C109" s="50">
        <v>125</v>
      </c>
      <c r="D109" s="50">
        <f t="shared" si="2"/>
        <v>864</v>
      </c>
      <c r="E109" s="50">
        <v>39</v>
      </c>
      <c r="F109" s="50">
        <v>514</v>
      </c>
      <c r="G109" s="173">
        <f t="shared" si="3"/>
        <v>2438</v>
      </c>
    </row>
    <row r="110" spans="1:7" x14ac:dyDescent="0.3">
      <c r="A110" s="174">
        <v>44072</v>
      </c>
      <c r="B110" s="50"/>
      <c r="C110" s="50"/>
      <c r="D110" s="50">
        <f t="shared" si="2"/>
        <v>864</v>
      </c>
      <c r="E110" s="50"/>
      <c r="F110" s="50"/>
      <c r="G110" s="173">
        <f t="shared" si="3"/>
        <v>2438</v>
      </c>
    </row>
    <row r="111" spans="1:7" x14ac:dyDescent="0.3">
      <c r="A111" s="174">
        <v>44073</v>
      </c>
      <c r="B111" s="50"/>
      <c r="C111" s="50"/>
      <c r="D111" s="50">
        <f t="shared" ref="D111:D137" si="4">SUM(D110,B111)</f>
        <v>864</v>
      </c>
      <c r="E111" s="50"/>
      <c r="F111" s="50"/>
      <c r="G111" s="173">
        <f t="shared" ref="G111:G139" si="5">SUM(G110,E111)</f>
        <v>2438</v>
      </c>
    </row>
    <row r="112" spans="1:7" x14ac:dyDescent="0.3">
      <c r="A112" s="174">
        <v>44074</v>
      </c>
      <c r="B112" s="50">
        <v>29</v>
      </c>
      <c r="C112" s="50">
        <v>124</v>
      </c>
      <c r="D112" s="50">
        <f t="shared" si="4"/>
        <v>893</v>
      </c>
      <c r="E112" s="50">
        <v>51</v>
      </c>
      <c r="F112" s="50">
        <v>367</v>
      </c>
      <c r="G112" s="173">
        <f t="shared" si="5"/>
        <v>2489</v>
      </c>
    </row>
    <row r="113" spans="1:7" x14ac:dyDescent="0.3">
      <c r="A113" s="174">
        <v>44075</v>
      </c>
      <c r="B113" s="50">
        <v>15</v>
      </c>
      <c r="C113" s="50">
        <v>116</v>
      </c>
      <c r="D113" s="50">
        <f t="shared" si="4"/>
        <v>908</v>
      </c>
      <c r="E113" s="50">
        <v>61</v>
      </c>
      <c r="F113" s="50">
        <v>303</v>
      </c>
      <c r="G113" s="173">
        <f t="shared" si="5"/>
        <v>2550</v>
      </c>
    </row>
    <row r="114" spans="1:7" x14ac:dyDescent="0.3">
      <c r="A114" s="174">
        <v>44076</v>
      </c>
      <c r="B114" s="50">
        <v>35</v>
      </c>
      <c r="C114" s="50">
        <v>131</v>
      </c>
      <c r="D114" s="50">
        <f t="shared" si="4"/>
        <v>943</v>
      </c>
      <c r="E114" s="50">
        <v>40</v>
      </c>
      <c r="F114" s="50">
        <v>382</v>
      </c>
      <c r="G114" s="173">
        <f t="shared" si="5"/>
        <v>2590</v>
      </c>
    </row>
    <row r="115" spans="1:7" x14ac:dyDescent="0.3">
      <c r="A115" s="174">
        <v>44077</v>
      </c>
      <c r="B115" s="50">
        <v>24</v>
      </c>
      <c r="C115" s="50">
        <v>116</v>
      </c>
      <c r="D115" s="50">
        <f t="shared" si="4"/>
        <v>967</v>
      </c>
      <c r="E115" s="50">
        <v>25</v>
      </c>
      <c r="F115" s="50">
        <v>409</v>
      </c>
      <c r="G115" s="173">
        <f t="shared" si="5"/>
        <v>2615</v>
      </c>
    </row>
    <row r="116" spans="1:7" x14ac:dyDescent="0.3">
      <c r="A116" s="174">
        <v>44078</v>
      </c>
      <c r="B116" s="51">
        <v>18</v>
      </c>
      <c r="C116" s="51">
        <v>128</v>
      </c>
      <c r="D116" s="50">
        <f t="shared" si="4"/>
        <v>985</v>
      </c>
      <c r="E116" s="51">
        <v>26</v>
      </c>
      <c r="F116" s="51">
        <v>383</v>
      </c>
      <c r="G116" s="173">
        <f t="shared" si="5"/>
        <v>2641</v>
      </c>
    </row>
    <row r="117" spans="1:7" x14ac:dyDescent="0.3">
      <c r="A117" s="174">
        <v>44079</v>
      </c>
      <c r="B117" s="51"/>
      <c r="C117" s="51"/>
      <c r="D117" s="50">
        <f t="shared" si="4"/>
        <v>985</v>
      </c>
      <c r="E117" s="51"/>
      <c r="F117" s="51"/>
      <c r="G117" s="173">
        <f t="shared" si="5"/>
        <v>2641</v>
      </c>
    </row>
    <row r="118" spans="1:7" x14ac:dyDescent="0.3">
      <c r="A118" s="174">
        <v>44080</v>
      </c>
      <c r="B118" s="51"/>
      <c r="C118" s="51"/>
      <c r="D118" s="50">
        <f t="shared" si="4"/>
        <v>985</v>
      </c>
      <c r="E118" s="51"/>
      <c r="F118" s="51"/>
      <c r="G118" s="173">
        <f t="shared" si="5"/>
        <v>2641</v>
      </c>
    </row>
    <row r="119" spans="1:7" x14ac:dyDescent="0.3">
      <c r="A119" s="174">
        <v>44081</v>
      </c>
      <c r="B119" s="51">
        <v>39</v>
      </c>
      <c r="C119" s="51">
        <v>145</v>
      </c>
      <c r="D119" s="50">
        <f t="shared" si="4"/>
        <v>1024</v>
      </c>
      <c r="E119" s="51">
        <v>51</v>
      </c>
      <c r="F119" s="51">
        <v>332</v>
      </c>
      <c r="G119" s="173">
        <f t="shared" si="5"/>
        <v>2692</v>
      </c>
    </row>
    <row r="120" spans="1:7" x14ac:dyDescent="0.3">
      <c r="A120" s="174">
        <v>44082</v>
      </c>
      <c r="B120" s="51">
        <v>37</v>
      </c>
      <c r="C120" s="51">
        <v>136</v>
      </c>
      <c r="D120" s="50">
        <f t="shared" si="4"/>
        <v>1061</v>
      </c>
      <c r="E120" s="51">
        <v>63</v>
      </c>
      <c r="F120" s="51">
        <v>292</v>
      </c>
      <c r="G120" s="173">
        <f t="shared" si="5"/>
        <v>2755</v>
      </c>
    </row>
    <row r="121" spans="1:7" x14ac:dyDescent="0.3">
      <c r="A121" s="174">
        <v>44083</v>
      </c>
      <c r="B121" s="51">
        <v>15</v>
      </c>
      <c r="C121" s="51">
        <v>155</v>
      </c>
      <c r="D121" s="50">
        <f t="shared" si="4"/>
        <v>1076</v>
      </c>
      <c r="E121" s="51">
        <v>43</v>
      </c>
      <c r="F121" s="51">
        <v>430</v>
      </c>
      <c r="G121" s="173">
        <f t="shared" si="5"/>
        <v>2798</v>
      </c>
    </row>
    <row r="122" spans="1:7" x14ac:dyDescent="0.3">
      <c r="A122" s="174">
        <v>44084</v>
      </c>
      <c r="B122" s="51">
        <v>22</v>
      </c>
      <c r="C122" s="51">
        <v>180</v>
      </c>
      <c r="D122" s="50">
        <f t="shared" si="4"/>
        <v>1098</v>
      </c>
      <c r="E122" s="51">
        <v>48</v>
      </c>
      <c r="F122" s="51">
        <v>514</v>
      </c>
      <c r="G122" s="173">
        <f t="shared" si="5"/>
        <v>2846</v>
      </c>
    </row>
    <row r="123" spans="1:7" x14ac:dyDescent="0.3">
      <c r="A123" s="174">
        <v>44085</v>
      </c>
      <c r="B123" s="51">
        <v>24</v>
      </c>
      <c r="C123" s="51">
        <v>189</v>
      </c>
      <c r="D123" s="50">
        <f t="shared" si="4"/>
        <v>1122</v>
      </c>
      <c r="E123" s="51">
        <v>42</v>
      </c>
      <c r="F123" s="51">
        <v>511</v>
      </c>
      <c r="G123" s="173">
        <f t="shared" si="5"/>
        <v>2888</v>
      </c>
    </row>
    <row r="124" spans="1:7" x14ac:dyDescent="0.3">
      <c r="A124" s="174">
        <v>44086</v>
      </c>
      <c r="B124" s="51"/>
      <c r="C124" s="51"/>
      <c r="D124" s="50">
        <f t="shared" si="4"/>
        <v>1122</v>
      </c>
      <c r="E124" s="51"/>
      <c r="F124" s="51"/>
      <c r="G124" s="173">
        <f t="shared" si="5"/>
        <v>2888</v>
      </c>
    </row>
    <row r="125" spans="1:7" x14ac:dyDescent="0.3">
      <c r="A125" s="174">
        <v>44087</v>
      </c>
      <c r="B125" s="51"/>
      <c r="C125" s="51"/>
      <c r="D125" s="50">
        <f t="shared" si="4"/>
        <v>1122</v>
      </c>
      <c r="E125" s="51"/>
      <c r="F125" s="51"/>
      <c r="G125" s="173">
        <f t="shared" si="5"/>
        <v>2888</v>
      </c>
    </row>
    <row r="126" spans="1:7" x14ac:dyDescent="0.3">
      <c r="A126" s="174">
        <v>44088</v>
      </c>
      <c r="B126" s="51">
        <v>20</v>
      </c>
      <c r="C126" s="51">
        <v>193</v>
      </c>
      <c r="D126" s="50">
        <f t="shared" si="4"/>
        <v>1142</v>
      </c>
      <c r="E126" s="51">
        <v>47</v>
      </c>
      <c r="F126" s="51">
        <v>528</v>
      </c>
      <c r="G126" s="173">
        <f t="shared" si="5"/>
        <v>2935</v>
      </c>
    </row>
    <row r="127" spans="1:7" x14ac:dyDescent="0.3">
      <c r="A127" s="174">
        <v>44089</v>
      </c>
      <c r="B127" s="51">
        <v>31</v>
      </c>
      <c r="C127" s="51">
        <v>167</v>
      </c>
      <c r="D127" s="50">
        <f t="shared" si="4"/>
        <v>1173</v>
      </c>
      <c r="E127" s="51">
        <v>114</v>
      </c>
      <c r="F127" s="51">
        <v>566</v>
      </c>
      <c r="G127" s="173">
        <f t="shared" si="5"/>
        <v>3049</v>
      </c>
    </row>
    <row r="128" spans="1:7" x14ac:dyDescent="0.3">
      <c r="A128" s="174">
        <v>44090</v>
      </c>
      <c r="B128" s="51">
        <v>23</v>
      </c>
      <c r="C128" s="51">
        <v>174</v>
      </c>
      <c r="D128" s="50">
        <f t="shared" si="4"/>
        <v>1196</v>
      </c>
      <c r="E128" s="51">
        <v>46</v>
      </c>
      <c r="F128" s="51">
        <v>560</v>
      </c>
      <c r="G128" s="173">
        <f t="shared" si="5"/>
        <v>3095</v>
      </c>
    </row>
    <row r="129" spans="1:7" x14ac:dyDescent="0.3">
      <c r="A129" s="174">
        <v>44091</v>
      </c>
      <c r="B129" s="51">
        <v>25</v>
      </c>
      <c r="C129" s="51">
        <v>167</v>
      </c>
      <c r="D129" s="50">
        <f t="shared" si="4"/>
        <v>1221</v>
      </c>
      <c r="E129" s="51">
        <v>67</v>
      </c>
      <c r="F129" s="51">
        <v>554</v>
      </c>
      <c r="G129" s="173">
        <f t="shared" si="5"/>
        <v>3162</v>
      </c>
    </row>
    <row r="130" spans="1:7" x14ac:dyDescent="0.3">
      <c r="A130" s="174">
        <v>44092</v>
      </c>
      <c r="B130" s="51">
        <v>24</v>
      </c>
      <c r="C130" s="51">
        <v>151</v>
      </c>
      <c r="D130" s="50">
        <f t="shared" si="4"/>
        <v>1245</v>
      </c>
      <c r="E130" s="51">
        <v>57</v>
      </c>
      <c r="F130" s="51">
        <v>506</v>
      </c>
      <c r="G130" s="173">
        <f t="shared" si="5"/>
        <v>3219</v>
      </c>
    </row>
    <row r="131" spans="1:7" x14ac:dyDescent="0.3">
      <c r="A131" s="174">
        <v>44093</v>
      </c>
      <c r="B131" s="51"/>
      <c r="C131" s="51"/>
      <c r="D131" s="50">
        <f t="shared" si="4"/>
        <v>1245</v>
      </c>
      <c r="E131" s="51"/>
      <c r="F131" s="51"/>
      <c r="G131" s="173">
        <f t="shared" si="5"/>
        <v>3219</v>
      </c>
    </row>
    <row r="132" spans="1:7" x14ac:dyDescent="0.3">
      <c r="A132" s="174">
        <v>44094</v>
      </c>
      <c r="B132" s="51"/>
      <c r="C132" s="51"/>
      <c r="D132" s="50">
        <f t="shared" si="4"/>
        <v>1245</v>
      </c>
      <c r="E132" s="51"/>
      <c r="F132" s="51"/>
      <c r="G132" s="173">
        <f t="shared" si="5"/>
        <v>3219</v>
      </c>
    </row>
    <row r="133" spans="1:7" x14ac:dyDescent="0.3">
      <c r="A133" s="174">
        <v>44095</v>
      </c>
      <c r="B133" s="51">
        <v>55</v>
      </c>
      <c r="C133" s="51">
        <v>137</v>
      </c>
      <c r="D133" s="50">
        <f t="shared" si="4"/>
        <v>1300</v>
      </c>
      <c r="E133" s="51">
        <v>119</v>
      </c>
      <c r="F133" s="51">
        <v>351</v>
      </c>
      <c r="G133" s="173">
        <f t="shared" si="5"/>
        <v>3338</v>
      </c>
    </row>
    <row r="134" spans="1:7" x14ac:dyDescent="0.3">
      <c r="A134" s="174">
        <v>44096</v>
      </c>
      <c r="B134" s="51">
        <v>37</v>
      </c>
      <c r="C134" s="51">
        <v>144</v>
      </c>
      <c r="D134" s="50">
        <f t="shared" si="4"/>
        <v>1337</v>
      </c>
      <c r="E134" s="51">
        <v>54</v>
      </c>
      <c r="F134" s="51">
        <v>431</v>
      </c>
      <c r="G134" s="173">
        <f t="shared" si="5"/>
        <v>3392</v>
      </c>
    </row>
    <row r="135" spans="1:7" x14ac:dyDescent="0.3">
      <c r="A135" s="174">
        <v>44097</v>
      </c>
      <c r="B135" s="51">
        <v>20</v>
      </c>
      <c r="C135" s="51">
        <v>156</v>
      </c>
      <c r="D135" s="50">
        <f t="shared" si="4"/>
        <v>1357</v>
      </c>
      <c r="E135" s="51">
        <v>44</v>
      </c>
      <c r="F135" s="51">
        <v>383</v>
      </c>
      <c r="G135" s="173">
        <f t="shared" si="5"/>
        <v>3436</v>
      </c>
    </row>
    <row r="136" spans="1:7" x14ac:dyDescent="0.3">
      <c r="A136" s="174">
        <v>44098</v>
      </c>
      <c r="B136" s="52">
        <v>12</v>
      </c>
      <c r="C136" s="52">
        <v>157</v>
      </c>
      <c r="D136" s="50">
        <f t="shared" si="4"/>
        <v>1369</v>
      </c>
      <c r="E136" s="52">
        <v>22</v>
      </c>
      <c r="F136" s="52">
        <v>386</v>
      </c>
      <c r="G136" s="173">
        <f t="shared" si="5"/>
        <v>3458</v>
      </c>
    </row>
    <row r="137" spans="1:7" x14ac:dyDescent="0.3">
      <c r="A137" s="174">
        <v>44099</v>
      </c>
      <c r="B137" s="52">
        <v>10</v>
      </c>
      <c r="C137" s="52">
        <v>153</v>
      </c>
      <c r="D137" s="50">
        <f t="shared" si="4"/>
        <v>1379</v>
      </c>
      <c r="E137" s="52">
        <v>28</v>
      </c>
      <c r="F137" s="52">
        <v>381</v>
      </c>
      <c r="G137" s="173">
        <f t="shared" si="5"/>
        <v>3486</v>
      </c>
    </row>
    <row r="138" spans="1:7" x14ac:dyDescent="0.3">
      <c r="A138" s="174">
        <v>44100</v>
      </c>
      <c r="B138" s="53"/>
      <c r="C138" s="53"/>
      <c r="D138" s="53"/>
      <c r="E138" s="53"/>
      <c r="F138" s="53"/>
      <c r="G138" s="173">
        <f t="shared" si="5"/>
        <v>3486</v>
      </c>
    </row>
    <row r="139" spans="1:7" x14ac:dyDescent="0.3">
      <c r="A139" s="174">
        <v>44101</v>
      </c>
      <c r="B139" s="53"/>
      <c r="C139" s="53"/>
      <c r="D139" s="53"/>
      <c r="E139" s="53"/>
      <c r="F139" s="53"/>
      <c r="G139" s="173">
        <f t="shared" si="5"/>
        <v>3486</v>
      </c>
    </row>
    <row r="140" spans="1:7" x14ac:dyDescent="0.3">
      <c r="A140" s="174">
        <v>44102</v>
      </c>
      <c r="B140" s="52">
        <v>20</v>
      </c>
      <c r="C140" s="52">
        <v>105</v>
      </c>
      <c r="D140" s="50">
        <f>SUM(D137,B140)</f>
        <v>1399</v>
      </c>
      <c r="E140" s="52">
        <v>53</v>
      </c>
      <c r="F140" s="52">
        <v>244</v>
      </c>
      <c r="G140" s="173">
        <f>SUM(G137,E140)</f>
        <v>3539</v>
      </c>
    </row>
    <row r="141" spans="1:7" x14ac:dyDescent="0.3">
      <c r="A141" s="174">
        <v>44103</v>
      </c>
      <c r="B141" s="52">
        <v>7</v>
      </c>
      <c r="C141" s="52">
        <v>98</v>
      </c>
      <c r="D141" s="50">
        <f>SUM(D140,B141)</f>
        <v>1406</v>
      </c>
      <c r="E141" s="52">
        <v>10</v>
      </c>
      <c r="F141" s="52">
        <v>227</v>
      </c>
      <c r="G141" s="173">
        <f>SUM(G140,E141)</f>
        <v>3549</v>
      </c>
    </row>
    <row r="142" spans="1:7" x14ac:dyDescent="0.3">
      <c r="A142" s="174">
        <v>44104</v>
      </c>
      <c r="B142" s="52">
        <v>18</v>
      </c>
      <c r="C142" s="52">
        <v>84</v>
      </c>
      <c r="D142" s="50">
        <f t="shared" ref="D142:D158" si="6">SUM(D141,B142)</f>
        <v>1424</v>
      </c>
      <c r="E142" s="52">
        <v>31</v>
      </c>
      <c r="F142" s="52">
        <v>234</v>
      </c>
      <c r="G142" s="173">
        <f t="shared" ref="G142:G158" si="7">SUM(G141,E142)</f>
        <v>3580</v>
      </c>
    </row>
    <row r="143" spans="1:7" x14ac:dyDescent="0.3">
      <c r="A143" s="174">
        <v>44105</v>
      </c>
      <c r="B143" s="52">
        <v>12</v>
      </c>
      <c r="C143" s="52">
        <v>98</v>
      </c>
      <c r="D143" s="50">
        <f t="shared" si="6"/>
        <v>1436</v>
      </c>
      <c r="E143" s="52">
        <v>25</v>
      </c>
      <c r="F143" s="52">
        <v>257</v>
      </c>
      <c r="G143" s="173">
        <f t="shared" si="7"/>
        <v>3605</v>
      </c>
    </row>
    <row r="144" spans="1:7" x14ac:dyDescent="0.3">
      <c r="A144" s="174">
        <v>44106</v>
      </c>
      <c r="B144" s="53">
        <v>18</v>
      </c>
      <c r="C144" s="53">
        <v>96</v>
      </c>
      <c r="D144" s="50">
        <f t="shared" si="6"/>
        <v>1454</v>
      </c>
      <c r="E144" s="53">
        <v>33</v>
      </c>
      <c r="F144" s="53">
        <v>238</v>
      </c>
      <c r="G144" s="173">
        <f t="shared" si="7"/>
        <v>3638</v>
      </c>
    </row>
    <row r="145" spans="1:7" x14ac:dyDescent="0.3">
      <c r="A145" s="174">
        <v>44107</v>
      </c>
      <c r="B145" s="53"/>
      <c r="C145" s="53"/>
      <c r="D145" s="50">
        <f t="shared" si="6"/>
        <v>1454</v>
      </c>
      <c r="E145" s="53"/>
      <c r="F145" s="53"/>
      <c r="G145" s="173">
        <f t="shared" si="7"/>
        <v>3638</v>
      </c>
    </row>
    <row r="146" spans="1:7" x14ac:dyDescent="0.3">
      <c r="A146" s="174">
        <v>44108</v>
      </c>
      <c r="B146" s="53"/>
      <c r="C146" s="53"/>
      <c r="D146" s="50">
        <f t="shared" si="6"/>
        <v>1454</v>
      </c>
      <c r="E146" s="53"/>
      <c r="F146" s="53"/>
      <c r="G146" s="173">
        <f t="shared" si="7"/>
        <v>3638</v>
      </c>
    </row>
    <row r="147" spans="1:7" x14ac:dyDescent="0.3">
      <c r="A147" s="174">
        <v>44109</v>
      </c>
      <c r="B147" s="53">
        <v>37</v>
      </c>
      <c r="C147" s="53">
        <v>108</v>
      </c>
      <c r="D147" s="50">
        <f t="shared" si="6"/>
        <v>1491</v>
      </c>
      <c r="E147" s="53">
        <v>126</v>
      </c>
      <c r="F147" s="53">
        <v>264</v>
      </c>
      <c r="G147" s="173">
        <f t="shared" si="7"/>
        <v>3764</v>
      </c>
    </row>
    <row r="148" spans="1:7" x14ac:dyDescent="0.3">
      <c r="A148" s="174">
        <v>44110</v>
      </c>
      <c r="B148" s="53">
        <v>28</v>
      </c>
      <c r="C148" s="53">
        <v>123</v>
      </c>
      <c r="D148" s="50">
        <f t="shared" si="6"/>
        <v>1519</v>
      </c>
      <c r="E148" s="53">
        <v>54</v>
      </c>
      <c r="F148" s="53">
        <v>298</v>
      </c>
      <c r="G148" s="173">
        <f t="shared" si="7"/>
        <v>3818</v>
      </c>
    </row>
    <row r="149" spans="1:7" x14ac:dyDescent="0.3">
      <c r="A149" s="174">
        <v>44111</v>
      </c>
      <c r="B149" s="53">
        <v>32</v>
      </c>
      <c r="C149" s="53">
        <v>150</v>
      </c>
      <c r="D149" s="50">
        <f t="shared" si="6"/>
        <v>1551</v>
      </c>
      <c r="E149" s="53">
        <v>64</v>
      </c>
      <c r="F149" s="53">
        <v>454</v>
      </c>
      <c r="G149" s="173">
        <f t="shared" si="7"/>
        <v>3882</v>
      </c>
    </row>
    <row r="150" spans="1:7" x14ac:dyDescent="0.3">
      <c r="A150" s="174">
        <v>44112</v>
      </c>
      <c r="B150" s="53">
        <v>37</v>
      </c>
      <c r="C150" s="53">
        <v>167</v>
      </c>
      <c r="D150" s="50">
        <f t="shared" si="6"/>
        <v>1588</v>
      </c>
      <c r="E150" s="53">
        <v>59</v>
      </c>
      <c r="F150" s="53">
        <v>477</v>
      </c>
      <c r="G150" s="173">
        <f t="shared" si="7"/>
        <v>3941</v>
      </c>
    </row>
    <row r="151" spans="1:7" x14ac:dyDescent="0.3">
      <c r="A151" s="174">
        <v>44113</v>
      </c>
      <c r="B151" s="53">
        <v>35</v>
      </c>
      <c r="C151" s="53">
        <v>191</v>
      </c>
      <c r="D151" s="50">
        <f t="shared" si="6"/>
        <v>1623</v>
      </c>
      <c r="E151" s="53">
        <v>84</v>
      </c>
      <c r="F151" s="53">
        <v>521</v>
      </c>
      <c r="G151" s="173">
        <f t="shared" si="7"/>
        <v>4025</v>
      </c>
    </row>
    <row r="152" spans="1:7" x14ac:dyDescent="0.3">
      <c r="A152" s="174">
        <v>44114</v>
      </c>
      <c r="B152" s="53"/>
      <c r="C152" s="53"/>
      <c r="D152" s="50">
        <f t="shared" si="6"/>
        <v>1623</v>
      </c>
      <c r="E152" s="53"/>
      <c r="F152" s="53"/>
      <c r="G152" s="173">
        <f t="shared" si="7"/>
        <v>4025</v>
      </c>
    </row>
    <row r="153" spans="1:7" x14ac:dyDescent="0.3">
      <c r="A153" s="174">
        <v>44115</v>
      </c>
      <c r="B153" s="53"/>
      <c r="C153" s="53"/>
      <c r="D153" s="50">
        <f t="shared" si="6"/>
        <v>1623</v>
      </c>
      <c r="E153" s="53"/>
      <c r="F153" s="53"/>
      <c r="G153" s="173">
        <f t="shared" si="7"/>
        <v>4025</v>
      </c>
    </row>
    <row r="154" spans="1:7" x14ac:dyDescent="0.3">
      <c r="A154" s="174">
        <v>44116</v>
      </c>
      <c r="B154" s="53">
        <v>133</v>
      </c>
      <c r="C154" s="53">
        <v>180</v>
      </c>
      <c r="D154" s="50">
        <f t="shared" si="6"/>
        <v>1756</v>
      </c>
      <c r="E154" s="53">
        <v>97</v>
      </c>
      <c r="F154" s="53">
        <v>582</v>
      </c>
      <c r="G154" s="173">
        <f t="shared" si="7"/>
        <v>4122</v>
      </c>
    </row>
    <row r="155" spans="1:7" x14ac:dyDescent="0.3">
      <c r="A155" s="174">
        <v>44117</v>
      </c>
      <c r="B155" s="53">
        <v>32</v>
      </c>
      <c r="C155" s="53">
        <v>200</v>
      </c>
      <c r="D155" s="50">
        <f t="shared" si="6"/>
        <v>1788</v>
      </c>
      <c r="E155" s="53">
        <v>66</v>
      </c>
      <c r="F155" s="53">
        <v>479</v>
      </c>
      <c r="G155" s="173">
        <f t="shared" si="7"/>
        <v>4188</v>
      </c>
    </row>
    <row r="156" spans="1:7" x14ac:dyDescent="0.3">
      <c r="A156" s="174">
        <v>44118</v>
      </c>
      <c r="B156" s="53">
        <v>53</v>
      </c>
      <c r="C156" s="53">
        <v>223</v>
      </c>
      <c r="D156" s="50">
        <f t="shared" si="6"/>
        <v>1841</v>
      </c>
      <c r="E156" s="53">
        <v>22</v>
      </c>
      <c r="F156" s="53">
        <v>423</v>
      </c>
      <c r="G156" s="173">
        <f t="shared" si="7"/>
        <v>4210</v>
      </c>
    </row>
    <row r="157" spans="1:7" x14ac:dyDescent="0.3">
      <c r="A157" s="174">
        <v>44119</v>
      </c>
      <c r="B157" s="53">
        <v>51</v>
      </c>
      <c r="C157" s="53">
        <v>254</v>
      </c>
      <c r="D157" s="50">
        <f t="shared" si="6"/>
        <v>1892</v>
      </c>
      <c r="E157" s="53">
        <v>68</v>
      </c>
      <c r="F157" s="53">
        <v>475</v>
      </c>
      <c r="G157" s="173">
        <f t="shared" si="7"/>
        <v>4278</v>
      </c>
    </row>
    <row r="158" spans="1:7" x14ac:dyDescent="0.3">
      <c r="A158" s="174">
        <v>44120</v>
      </c>
      <c r="B158" s="53">
        <v>24</v>
      </c>
      <c r="C158" s="53">
        <v>231</v>
      </c>
      <c r="D158" s="50">
        <f t="shared" si="6"/>
        <v>1916</v>
      </c>
      <c r="E158" s="53">
        <v>8</v>
      </c>
      <c r="F158" s="53">
        <v>377</v>
      </c>
      <c r="G158" s="173">
        <f t="shared" si="7"/>
        <v>4286</v>
      </c>
    </row>
    <row r="159" spans="1:7" x14ac:dyDescent="0.3">
      <c r="A159" s="174">
        <v>44121</v>
      </c>
      <c r="B159" s="53"/>
      <c r="C159" s="53"/>
      <c r="D159" s="50">
        <f t="shared" ref="D159:D160" si="8">SUM(D158,B159)</f>
        <v>1916</v>
      </c>
      <c r="E159" s="53"/>
      <c r="F159" s="53"/>
      <c r="G159" s="173">
        <f t="shared" ref="G159:G160" si="9">SUM(G158,E159)</f>
        <v>4286</v>
      </c>
    </row>
    <row r="160" spans="1:7" x14ac:dyDescent="0.3">
      <c r="A160" s="174">
        <v>44122</v>
      </c>
      <c r="B160" s="53"/>
      <c r="C160" s="53"/>
      <c r="D160" s="50">
        <f t="shared" si="8"/>
        <v>1916</v>
      </c>
      <c r="E160" s="53"/>
      <c r="F160" s="53"/>
      <c r="G160" s="173">
        <f t="shared" si="9"/>
        <v>4286</v>
      </c>
    </row>
    <row r="161" spans="1:7" x14ac:dyDescent="0.3">
      <c r="A161" s="174">
        <v>44123</v>
      </c>
      <c r="B161" s="53">
        <v>120</v>
      </c>
      <c r="C161" s="53">
        <v>293</v>
      </c>
      <c r="D161" s="50">
        <f t="shared" ref="D161:D168" si="10">SUM(D160,B161)</f>
        <v>2036</v>
      </c>
      <c r="E161" s="53">
        <v>50</v>
      </c>
      <c r="F161" s="53">
        <v>368</v>
      </c>
      <c r="G161" s="173">
        <f t="shared" ref="G161:G168" si="11">SUM(G160,E161)</f>
        <v>4336</v>
      </c>
    </row>
    <row r="162" spans="1:7" x14ac:dyDescent="0.3">
      <c r="A162" s="174">
        <v>44124</v>
      </c>
      <c r="B162" s="53">
        <v>119</v>
      </c>
      <c r="C162" s="53">
        <v>312</v>
      </c>
      <c r="D162" s="50">
        <f t="shared" si="10"/>
        <v>2155</v>
      </c>
      <c r="E162" s="53">
        <v>28</v>
      </c>
      <c r="F162" s="53">
        <v>304</v>
      </c>
      <c r="G162" s="173">
        <f t="shared" si="11"/>
        <v>4364</v>
      </c>
    </row>
    <row r="163" spans="1:7" x14ac:dyDescent="0.3">
      <c r="A163" s="174">
        <v>44125</v>
      </c>
      <c r="B163" s="53">
        <v>132</v>
      </c>
      <c r="C163" s="53">
        <v>343</v>
      </c>
      <c r="D163" s="50">
        <f t="shared" si="10"/>
        <v>2287</v>
      </c>
      <c r="E163" s="53">
        <v>27</v>
      </c>
      <c r="F163" s="53">
        <v>313</v>
      </c>
      <c r="G163" s="173">
        <f t="shared" si="11"/>
        <v>4391</v>
      </c>
    </row>
    <row r="164" spans="1:7" x14ac:dyDescent="0.3">
      <c r="A164" s="174">
        <v>44126</v>
      </c>
      <c r="B164" s="53">
        <v>96</v>
      </c>
      <c r="C164" s="53">
        <v>386</v>
      </c>
      <c r="D164" s="50">
        <f t="shared" si="10"/>
        <v>2383</v>
      </c>
      <c r="E164" s="53">
        <v>34</v>
      </c>
      <c r="F164" s="53">
        <v>340</v>
      </c>
      <c r="G164" s="173">
        <f t="shared" si="11"/>
        <v>4425</v>
      </c>
    </row>
    <row r="165" spans="1:7" x14ac:dyDescent="0.3">
      <c r="A165" s="174">
        <v>44127</v>
      </c>
      <c r="B165" s="53">
        <v>77</v>
      </c>
      <c r="C165" s="53">
        <v>453</v>
      </c>
      <c r="D165" s="50">
        <f t="shared" si="10"/>
        <v>2460</v>
      </c>
      <c r="E165" s="53">
        <v>9</v>
      </c>
      <c r="F165" s="53">
        <v>352</v>
      </c>
      <c r="G165" s="173">
        <f t="shared" si="11"/>
        <v>4434</v>
      </c>
    </row>
    <row r="166" spans="1:7" x14ac:dyDescent="0.3">
      <c r="A166" s="174">
        <v>44128</v>
      </c>
      <c r="B166" s="53"/>
      <c r="C166" s="53"/>
      <c r="D166" s="50">
        <f t="shared" si="10"/>
        <v>2460</v>
      </c>
      <c r="E166" s="53"/>
      <c r="F166" s="53"/>
      <c r="G166" s="173">
        <f t="shared" si="11"/>
        <v>4434</v>
      </c>
    </row>
    <row r="167" spans="1:7" x14ac:dyDescent="0.3">
      <c r="A167" s="174">
        <v>44129</v>
      </c>
      <c r="B167" s="53"/>
      <c r="C167" s="53"/>
      <c r="D167" s="50">
        <f t="shared" si="10"/>
        <v>2460</v>
      </c>
      <c r="E167" s="53"/>
      <c r="F167" s="53"/>
      <c r="G167" s="173">
        <f t="shared" si="11"/>
        <v>4434</v>
      </c>
    </row>
    <row r="168" spans="1:7" x14ac:dyDescent="0.3">
      <c r="A168" s="174">
        <v>44130</v>
      </c>
      <c r="B168" s="53">
        <v>338</v>
      </c>
      <c r="C168" s="53">
        <v>680</v>
      </c>
      <c r="D168" s="50">
        <f t="shared" si="10"/>
        <v>2798</v>
      </c>
      <c r="E168" s="53">
        <v>36</v>
      </c>
      <c r="F168" s="53">
        <v>412</v>
      </c>
      <c r="G168" s="173">
        <f t="shared" si="11"/>
        <v>4470</v>
      </c>
    </row>
    <row r="169" spans="1:7" x14ac:dyDescent="0.3">
      <c r="A169" s="174">
        <v>44131</v>
      </c>
      <c r="B169" s="53">
        <v>583</v>
      </c>
      <c r="C169" s="53">
        <v>794</v>
      </c>
      <c r="D169" s="50">
        <f>SUM(D168,B169)</f>
        <v>3381</v>
      </c>
      <c r="E169" s="53" t="s">
        <v>161</v>
      </c>
      <c r="F169" s="53" t="s">
        <v>161</v>
      </c>
      <c r="G169" s="175" t="s">
        <v>161</v>
      </c>
    </row>
    <row r="170" spans="1:7" x14ac:dyDescent="0.3">
      <c r="A170" s="174">
        <v>44132</v>
      </c>
      <c r="B170" s="53">
        <v>359</v>
      </c>
      <c r="C170" s="53">
        <v>796</v>
      </c>
      <c r="D170" s="50">
        <f t="shared" ref="D170:D178" si="12">SUM(D169,B170)</f>
        <v>3740</v>
      </c>
      <c r="E170" s="53" t="s">
        <v>161</v>
      </c>
      <c r="F170" s="53" t="s">
        <v>161</v>
      </c>
      <c r="G170" s="175" t="s">
        <v>161</v>
      </c>
    </row>
    <row r="171" spans="1:7" x14ac:dyDescent="0.3">
      <c r="A171" s="174">
        <v>44133</v>
      </c>
      <c r="B171" s="53">
        <v>296</v>
      </c>
      <c r="C171" s="53">
        <v>757</v>
      </c>
      <c r="D171" s="50">
        <f t="shared" si="12"/>
        <v>4036</v>
      </c>
      <c r="E171" s="53" t="s">
        <v>161</v>
      </c>
      <c r="F171" s="53" t="s">
        <v>161</v>
      </c>
      <c r="G171" s="176" t="s">
        <v>161</v>
      </c>
    </row>
    <row r="172" spans="1:7" x14ac:dyDescent="0.3">
      <c r="A172" s="174">
        <v>44134</v>
      </c>
      <c r="B172" s="53">
        <v>233</v>
      </c>
      <c r="C172" s="53">
        <v>990</v>
      </c>
      <c r="D172" s="50">
        <f t="shared" si="12"/>
        <v>4269</v>
      </c>
      <c r="E172" s="53" t="s">
        <v>161</v>
      </c>
      <c r="F172" s="53" t="s">
        <v>161</v>
      </c>
      <c r="G172" s="176" t="s">
        <v>161</v>
      </c>
    </row>
    <row r="173" spans="1:7" x14ac:dyDescent="0.3">
      <c r="A173" s="174">
        <v>44135</v>
      </c>
      <c r="B173" s="53"/>
      <c r="C173" s="53"/>
      <c r="D173" s="50">
        <f t="shared" si="12"/>
        <v>4269</v>
      </c>
      <c r="E173" s="53"/>
      <c r="F173" s="53"/>
      <c r="G173" s="176" t="s">
        <v>161</v>
      </c>
    </row>
    <row r="174" spans="1:7" x14ac:dyDescent="0.3">
      <c r="A174" s="174">
        <v>44136</v>
      </c>
      <c r="B174" s="53"/>
      <c r="C174" s="53"/>
      <c r="D174" s="50">
        <f t="shared" si="12"/>
        <v>4269</v>
      </c>
      <c r="E174" s="53"/>
      <c r="F174" s="53"/>
      <c r="G174" s="176" t="s">
        <v>161</v>
      </c>
    </row>
    <row r="175" spans="1:7" x14ac:dyDescent="0.3">
      <c r="A175" s="174">
        <v>44137</v>
      </c>
      <c r="B175" s="53">
        <v>759</v>
      </c>
      <c r="C175" s="53">
        <v>1685</v>
      </c>
      <c r="D175" s="50">
        <f t="shared" si="12"/>
        <v>5028</v>
      </c>
      <c r="E175" s="53" t="s">
        <v>161</v>
      </c>
      <c r="F175" s="53" t="s">
        <v>161</v>
      </c>
      <c r="G175" s="176" t="s">
        <v>161</v>
      </c>
    </row>
    <row r="176" spans="1:7" x14ac:dyDescent="0.3">
      <c r="A176" s="174">
        <v>44138</v>
      </c>
      <c r="B176" s="53">
        <v>216</v>
      </c>
      <c r="C176" s="53">
        <v>1608</v>
      </c>
      <c r="D176" s="50">
        <f t="shared" si="12"/>
        <v>5244</v>
      </c>
      <c r="E176" s="53" t="s">
        <v>161</v>
      </c>
      <c r="F176" s="53" t="s">
        <v>161</v>
      </c>
      <c r="G176" s="176" t="s">
        <v>161</v>
      </c>
    </row>
    <row r="177" spans="1:7" x14ac:dyDescent="0.3">
      <c r="A177" s="174">
        <v>44139</v>
      </c>
      <c r="B177" s="53">
        <v>589</v>
      </c>
      <c r="C177" s="53">
        <v>1809</v>
      </c>
      <c r="D177" s="50">
        <f t="shared" si="12"/>
        <v>5833</v>
      </c>
      <c r="E177" s="53" t="s">
        <v>161</v>
      </c>
      <c r="F177" s="53" t="s">
        <v>161</v>
      </c>
      <c r="G177" s="176" t="s">
        <v>161</v>
      </c>
    </row>
    <row r="178" spans="1:7" x14ac:dyDescent="0.3">
      <c r="A178" s="174">
        <v>44140</v>
      </c>
      <c r="B178" s="53">
        <v>357</v>
      </c>
      <c r="C178" s="53">
        <v>1850</v>
      </c>
      <c r="D178" s="50">
        <f t="shared" si="12"/>
        <v>6190</v>
      </c>
      <c r="E178" s="53" t="s">
        <v>161</v>
      </c>
      <c r="F178" s="53" t="s">
        <v>161</v>
      </c>
      <c r="G178" s="176" t="s">
        <v>161</v>
      </c>
    </row>
    <row r="179" spans="1:7" x14ac:dyDescent="0.3">
      <c r="A179" s="174">
        <v>44141</v>
      </c>
      <c r="B179" s="53">
        <v>406</v>
      </c>
      <c r="C179" s="53">
        <v>1900</v>
      </c>
      <c r="D179" s="122">
        <f>SUM(D178,B179)</f>
        <v>6596</v>
      </c>
      <c r="E179" s="53" t="s">
        <v>161</v>
      </c>
      <c r="F179" s="53" t="s">
        <v>161</v>
      </c>
      <c r="G179" s="176" t="s">
        <v>161</v>
      </c>
    </row>
    <row r="180" spans="1:7" x14ac:dyDescent="0.3">
      <c r="A180" s="174">
        <v>44142</v>
      </c>
      <c r="B180" s="127"/>
      <c r="C180" s="127"/>
      <c r="D180" s="122">
        <f>SUM(D179,B180)</f>
        <v>6596</v>
      </c>
      <c r="E180" s="127"/>
      <c r="F180" s="127"/>
      <c r="G180" s="176" t="s">
        <v>161</v>
      </c>
    </row>
    <row r="181" spans="1:7" x14ac:dyDescent="0.3">
      <c r="A181" s="174">
        <v>44143</v>
      </c>
      <c r="B181" s="53"/>
      <c r="C181" s="53"/>
      <c r="D181" s="122">
        <f>SUM(D180,B181)</f>
        <v>6596</v>
      </c>
      <c r="E181" s="53"/>
      <c r="F181" s="53"/>
      <c r="G181" s="176" t="s">
        <v>161</v>
      </c>
    </row>
    <row r="182" spans="1:7" x14ac:dyDescent="0.3">
      <c r="A182" s="174">
        <v>44144</v>
      </c>
      <c r="B182" s="53">
        <v>406</v>
      </c>
      <c r="C182" s="53">
        <v>2100</v>
      </c>
      <c r="D182" s="50">
        <f>SUM(D181,B182)</f>
        <v>7002</v>
      </c>
      <c r="E182" s="53" t="s">
        <v>161</v>
      </c>
      <c r="F182" s="53" t="s">
        <v>161</v>
      </c>
      <c r="G182" s="176" t="s">
        <v>161</v>
      </c>
    </row>
    <row r="183" spans="1:7" x14ac:dyDescent="0.3">
      <c r="A183" s="174">
        <v>44145</v>
      </c>
      <c r="B183" s="53">
        <v>789</v>
      </c>
      <c r="C183" s="53">
        <v>2250</v>
      </c>
      <c r="D183" s="50">
        <f t="shared" ref="D183:D204" si="13">SUM(D182,B183)</f>
        <v>7791</v>
      </c>
      <c r="E183" s="53" t="s">
        <v>161</v>
      </c>
      <c r="F183" s="53" t="s">
        <v>161</v>
      </c>
      <c r="G183" s="176" t="s">
        <v>161</v>
      </c>
    </row>
    <row r="184" spans="1:7" x14ac:dyDescent="0.3">
      <c r="A184" s="174">
        <v>44146</v>
      </c>
      <c r="B184" s="53">
        <v>653</v>
      </c>
      <c r="C184" s="53">
        <v>1660</v>
      </c>
      <c r="D184" s="50">
        <f t="shared" si="13"/>
        <v>8444</v>
      </c>
      <c r="E184" s="53" t="s">
        <v>161</v>
      </c>
      <c r="F184" s="53" t="s">
        <v>161</v>
      </c>
      <c r="G184" s="176" t="s">
        <v>161</v>
      </c>
    </row>
    <row r="185" spans="1:7" x14ac:dyDescent="0.3">
      <c r="A185" s="174">
        <v>44147</v>
      </c>
      <c r="B185" s="53">
        <v>690</v>
      </c>
      <c r="C185" s="53">
        <v>2122</v>
      </c>
      <c r="D185" s="50">
        <f t="shared" si="13"/>
        <v>9134</v>
      </c>
      <c r="E185" s="53" t="s">
        <v>161</v>
      </c>
      <c r="F185" s="53" t="s">
        <v>161</v>
      </c>
      <c r="G185" s="176" t="s">
        <v>161</v>
      </c>
    </row>
    <row r="186" spans="1:7" x14ac:dyDescent="0.3">
      <c r="A186" s="174">
        <v>44148</v>
      </c>
      <c r="B186" s="53">
        <v>301</v>
      </c>
      <c r="C186" s="53">
        <v>2343</v>
      </c>
      <c r="D186" s="50">
        <f t="shared" si="13"/>
        <v>9435</v>
      </c>
      <c r="E186" s="53" t="s">
        <v>161</v>
      </c>
      <c r="F186" s="53" t="s">
        <v>161</v>
      </c>
      <c r="G186" s="176" t="s">
        <v>161</v>
      </c>
    </row>
    <row r="187" spans="1:7" x14ac:dyDescent="0.3">
      <c r="A187" s="174">
        <v>44149</v>
      </c>
      <c r="B187" s="53"/>
      <c r="C187" s="53"/>
      <c r="D187" s="50">
        <f t="shared" si="13"/>
        <v>9435</v>
      </c>
      <c r="E187" s="53"/>
      <c r="F187" s="53"/>
      <c r="G187" s="176"/>
    </row>
    <row r="188" spans="1:7" x14ac:dyDescent="0.3">
      <c r="A188" s="174">
        <v>44150</v>
      </c>
      <c r="B188" s="53"/>
      <c r="C188" s="53"/>
      <c r="D188" s="50">
        <f t="shared" si="13"/>
        <v>9435</v>
      </c>
      <c r="E188" s="53"/>
      <c r="F188" s="53"/>
      <c r="G188" s="176"/>
    </row>
    <row r="189" spans="1:7" x14ac:dyDescent="0.3">
      <c r="A189" s="174">
        <v>44151</v>
      </c>
      <c r="B189" s="53">
        <v>502</v>
      </c>
      <c r="C189" s="53">
        <v>2458</v>
      </c>
      <c r="D189" s="50">
        <f t="shared" si="13"/>
        <v>9937</v>
      </c>
      <c r="E189" s="53" t="s">
        <v>161</v>
      </c>
      <c r="F189" s="53" t="s">
        <v>161</v>
      </c>
      <c r="G189" s="176" t="s">
        <v>161</v>
      </c>
    </row>
    <row r="190" spans="1:7" x14ac:dyDescent="0.3">
      <c r="A190" s="174">
        <v>44152</v>
      </c>
      <c r="B190" s="53">
        <v>322</v>
      </c>
      <c r="C190" s="53">
        <v>2484</v>
      </c>
      <c r="D190" s="50">
        <f t="shared" si="13"/>
        <v>10259</v>
      </c>
      <c r="E190" s="53" t="s">
        <v>161</v>
      </c>
      <c r="F190" s="53" t="s">
        <v>161</v>
      </c>
      <c r="G190" s="176" t="s">
        <v>161</v>
      </c>
    </row>
    <row r="191" spans="1:7" x14ac:dyDescent="0.3">
      <c r="A191" s="174">
        <v>44153</v>
      </c>
      <c r="B191" s="53">
        <v>280</v>
      </c>
      <c r="C191" s="53">
        <v>2001</v>
      </c>
      <c r="D191" s="50">
        <f t="shared" si="13"/>
        <v>10539</v>
      </c>
      <c r="E191" s="53" t="s">
        <v>161</v>
      </c>
      <c r="F191" s="53" t="s">
        <v>161</v>
      </c>
      <c r="G191" s="176" t="s">
        <v>161</v>
      </c>
    </row>
    <row r="192" spans="1:7" x14ac:dyDescent="0.3">
      <c r="A192" s="174">
        <v>44154</v>
      </c>
      <c r="B192" s="53">
        <v>315</v>
      </c>
      <c r="C192" s="53">
        <v>2131</v>
      </c>
      <c r="D192" s="50">
        <f t="shared" si="13"/>
        <v>10854</v>
      </c>
      <c r="E192" s="53" t="s">
        <v>161</v>
      </c>
      <c r="F192" s="53" t="s">
        <v>161</v>
      </c>
      <c r="G192" s="176" t="s">
        <v>161</v>
      </c>
    </row>
    <row r="193" spans="1:7" x14ac:dyDescent="0.3">
      <c r="A193" s="174">
        <v>44155</v>
      </c>
      <c r="B193" s="53">
        <v>277</v>
      </c>
      <c r="C193" s="53">
        <v>2267</v>
      </c>
      <c r="D193" s="50">
        <f t="shared" si="13"/>
        <v>11131</v>
      </c>
      <c r="E193" s="53" t="s">
        <v>161</v>
      </c>
      <c r="F193" s="53" t="s">
        <v>161</v>
      </c>
      <c r="G193" s="176" t="s">
        <v>161</v>
      </c>
    </row>
    <row r="194" spans="1:7" x14ac:dyDescent="0.3">
      <c r="A194" s="174">
        <v>44156</v>
      </c>
      <c r="B194" s="53"/>
      <c r="C194" s="53"/>
      <c r="D194" s="50">
        <f t="shared" si="13"/>
        <v>11131</v>
      </c>
      <c r="E194" s="53"/>
      <c r="F194" s="53"/>
      <c r="G194" s="176"/>
    </row>
    <row r="195" spans="1:7" x14ac:dyDescent="0.3">
      <c r="A195" s="174">
        <v>44157</v>
      </c>
      <c r="B195" s="53"/>
      <c r="C195" s="53"/>
      <c r="D195" s="50">
        <f t="shared" si="13"/>
        <v>11131</v>
      </c>
      <c r="E195" s="53"/>
      <c r="F195" s="53"/>
      <c r="G195" s="176"/>
    </row>
    <row r="196" spans="1:7" x14ac:dyDescent="0.3">
      <c r="A196" s="174">
        <v>44158</v>
      </c>
      <c r="B196" s="53">
        <v>807</v>
      </c>
      <c r="C196" s="53">
        <v>2839</v>
      </c>
      <c r="D196" s="50">
        <f t="shared" si="13"/>
        <v>11938</v>
      </c>
      <c r="E196" s="53" t="s">
        <v>161</v>
      </c>
      <c r="F196" s="53" t="s">
        <v>161</v>
      </c>
      <c r="G196" s="176" t="s">
        <v>161</v>
      </c>
    </row>
    <row r="197" spans="1:7" x14ac:dyDescent="0.3">
      <c r="A197" s="174">
        <v>44159</v>
      </c>
      <c r="B197" s="53">
        <v>308</v>
      </c>
      <c r="C197" s="53">
        <v>2849</v>
      </c>
      <c r="D197" s="50">
        <f t="shared" si="13"/>
        <v>12246</v>
      </c>
      <c r="E197" s="53" t="s">
        <v>161</v>
      </c>
      <c r="F197" s="53" t="s">
        <v>161</v>
      </c>
      <c r="G197" s="176" t="s">
        <v>161</v>
      </c>
    </row>
    <row r="198" spans="1:7" x14ac:dyDescent="0.3">
      <c r="A198" s="174">
        <v>44160</v>
      </c>
      <c r="B198" s="53">
        <v>403</v>
      </c>
      <c r="C198" s="53">
        <v>2854</v>
      </c>
      <c r="D198" s="50">
        <f t="shared" si="13"/>
        <v>12649</v>
      </c>
      <c r="E198" s="53" t="s">
        <v>161</v>
      </c>
      <c r="F198" s="53" t="s">
        <v>161</v>
      </c>
      <c r="G198" s="176" t="s">
        <v>161</v>
      </c>
    </row>
    <row r="199" spans="1:7" x14ac:dyDescent="0.3">
      <c r="A199" s="174">
        <v>44161</v>
      </c>
      <c r="B199" s="53">
        <v>414</v>
      </c>
      <c r="C199" s="148">
        <v>2875</v>
      </c>
      <c r="D199" s="50">
        <f t="shared" si="13"/>
        <v>13063</v>
      </c>
      <c r="E199" s="53" t="s">
        <v>161</v>
      </c>
      <c r="F199" s="53" t="s">
        <v>161</v>
      </c>
      <c r="G199" s="176" t="s">
        <v>161</v>
      </c>
    </row>
    <row r="200" spans="1:7" x14ac:dyDescent="0.3">
      <c r="A200" s="174">
        <v>44162</v>
      </c>
      <c r="B200" s="53">
        <v>394</v>
      </c>
      <c r="C200" s="53">
        <v>2860</v>
      </c>
      <c r="D200" s="50">
        <f t="shared" si="13"/>
        <v>13457</v>
      </c>
      <c r="E200" s="53" t="s">
        <v>161</v>
      </c>
      <c r="F200" s="53" t="s">
        <v>161</v>
      </c>
      <c r="G200" s="176" t="s">
        <v>161</v>
      </c>
    </row>
    <row r="201" spans="1:7" x14ac:dyDescent="0.3">
      <c r="A201" s="174">
        <v>44163</v>
      </c>
      <c r="B201" s="53"/>
      <c r="C201" s="53"/>
      <c r="D201" s="50">
        <f t="shared" si="13"/>
        <v>13457</v>
      </c>
      <c r="E201" s="53"/>
      <c r="F201" s="53"/>
      <c r="G201" s="176"/>
    </row>
    <row r="202" spans="1:7" x14ac:dyDescent="0.3">
      <c r="A202" s="174">
        <v>44164</v>
      </c>
      <c r="B202" s="53"/>
      <c r="C202" s="53"/>
      <c r="D202" s="50">
        <f t="shared" si="13"/>
        <v>13457</v>
      </c>
      <c r="E202" s="53"/>
      <c r="F202" s="53"/>
      <c r="G202" s="176"/>
    </row>
    <row r="203" spans="1:7" x14ac:dyDescent="0.3">
      <c r="A203" s="174">
        <v>44165</v>
      </c>
      <c r="B203" s="53">
        <v>754</v>
      </c>
      <c r="C203" s="53">
        <v>2915</v>
      </c>
      <c r="D203" s="50">
        <f t="shared" si="13"/>
        <v>14211</v>
      </c>
      <c r="E203" s="53" t="s">
        <v>161</v>
      </c>
      <c r="F203" s="53" t="s">
        <v>161</v>
      </c>
      <c r="G203" s="176" t="s">
        <v>161</v>
      </c>
    </row>
    <row r="204" spans="1:7" x14ac:dyDescent="0.3">
      <c r="A204" s="174">
        <v>44166</v>
      </c>
      <c r="B204" s="53">
        <v>284</v>
      </c>
      <c r="C204" s="53">
        <v>2450</v>
      </c>
      <c r="D204" s="50">
        <f t="shared" si="13"/>
        <v>14495</v>
      </c>
      <c r="E204" s="53" t="s">
        <v>161</v>
      </c>
      <c r="F204" s="53" t="s">
        <v>161</v>
      </c>
      <c r="G204" s="176" t="s">
        <v>161</v>
      </c>
    </row>
    <row r="205" spans="1:7" x14ac:dyDescent="0.3">
      <c r="A205" s="174">
        <v>44167</v>
      </c>
      <c r="B205" s="53">
        <v>436</v>
      </c>
      <c r="C205" s="53">
        <v>2150</v>
      </c>
      <c r="D205" s="50">
        <f>SUM(D204,B205)</f>
        <v>14931</v>
      </c>
      <c r="E205" s="53" t="s">
        <v>161</v>
      </c>
      <c r="F205" s="53" t="s">
        <v>161</v>
      </c>
      <c r="G205" s="176" t="s">
        <v>161</v>
      </c>
    </row>
    <row r="206" spans="1:7" x14ac:dyDescent="0.3">
      <c r="A206" s="174">
        <v>44168</v>
      </c>
      <c r="B206" s="53">
        <v>285</v>
      </c>
      <c r="C206" s="53">
        <v>2020</v>
      </c>
      <c r="D206" s="50">
        <f>SUM(D205,B206)</f>
        <v>15216</v>
      </c>
      <c r="E206" s="53" t="s">
        <v>161</v>
      </c>
      <c r="F206" s="53" t="s">
        <v>161</v>
      </c>
      <c r="G206" s="176" t="s">
        <v>161</v>
      </c>
    </row>
    <row r="207" spans="1:7" x14ac:dyDescent="0.3">
      <c r="A207" s="174">
        <v>44169</v>
      </c>
      <c r="B207" s="148">
        <v>408</v>
      </c>
      <c r="C207" s="148">
        <v>1998</v>
      </c>
      <c r="D207" s="151">
        <f>SUM(D206,B207)</f>
        <v>15624</v>
      </c>
      <c r="E207" s="53" t="s">
        <v>161</v>
      </c>
      <c r="F207" s="53" t="s">
        <v>161</v>
      </c>
      <c r="G207" s="176" t="s">
        <v>161</v>
      </c>
    </row>
    <row r="208" spans="1:7" x14ac:dyDescent="0.3">
      <c r="A208" s="174">
        <v>44170</v>
      </c>
      <c r="B208" s="53"/>
      <c r="C208" s="53"/>
      <c r="D208" s="50">
        <f t="shared" ref="D208:D241" si="14">SUM(D207,B208)</f>
        <v>15624</v>
      </c>
      <c r="E208" s="53"/>
      <c r="F208" s="53"/>
      <c r="G208" s="176"/>
    </row>
    <row r="209" spans="1:7" x14ac:dyDescent="0.3">
      <c r="A209" s="174">
        <v>44171</v>
      </c>
      <c r="B209" s="53"/>
      <c r="C209" s="53"/>
      <c r="D209" s="50">
        <f t="shared" si="14"/>
        <v>15624</v>
      </c>
      <c r="E209" s="53"/>
      <c r="F209" s="53"/>
      <c r="G209" s="176"/>
    </row>
    <row r="210" spans="1:7" x14ac:dyDescent="0.3">
      <c r="A210" s="174">
        <v>44172</v>
      </c>
      <c r="B210" s="53">
        <v>686</v>
      </c>
      <c r="C210" s="53">
        <v>1820</v>
      </c>
      <c r="D210" s="50">
        <f t="shared" si="14"/>
        <v>16310</v>
      </c>
      <c r="E210" s="53" t="s">
        <v>161</v>
      </c>
      <c r="F210" s="53" t="s">
        <v>161</v>
      </c>
      <c r="G210" s="176" t="s">
        <v>161</v>
      </c>
    </row>
    <row r="211" spans="1:7" x14ac:dyDescent="0.3">
      <c r="A211" s="174">
        <v>44173</v>
      </c>
      <c r="B211" s="53">
        <v>295</v>
      </c>
      <c r="C211" s="53">
        <v>1805</v>
      </c>
      <c r="D211" s="50">
        <f t="shared" si="14"/>
        <v>16605</v>
      </c>
      <c r="E211" s="53" t="s">
        <v>161</v>
      </c>
      <c r="F211" s="53" t="s">
        <v>161</v>
      </c>
      <c r="G211" s="176" t="s">
        <v>161</v>
      </c>
    </row>
    <row r="212" spans="1:7" x14ac:dyDescent="0.3">
      <c r="A212" s="174">
        <v>44174</v>
      </c>
      <c r="B212" s="53">
        <v>363</v>
      </c>
      <c r="C212" s="53">
        <v>1805</v>
      </c>
      <c r="D212" s="50">
        <f t="shared" si="14"/>
        <v>16968</v>
      </c>
      <c r="E212" s="53" t="s">
        <v>161</v>
      </c>
      <c r="F212" s="53" t="s">
        <v>161</v>
      </c>
      <c r="G212" s="176" t="s">
        <v>161</v>
      </c>
    </row>
    <row r="213" spans="1:7" x14ac:dyDescent="0.3">
      <c r="A213" s="174">
        <v>44175</v>
      </c>
      <c r="B213" s="53">
        <v>360</v>
      </c>
      <c r="C213" s="53">
        <v>1850</v>
      </c>
      <c r="D213" s="50">
        <f t="shared" si="14"/>
        <v>17328</v>
      </c>
      <c r="E213" s="53" t="s">
        <v>161</v>
      </c>
      <c r="F213" s="53" t="s">
        <v>161</v>
      </c>
      <c r="G213" s="176" t="s">
        <v>161</v>
      </c>
    </row>
    <row r="214" spans="1:7" x14ac:dyDescent="0.3">
      <c r="A214" s="174">
        <v>44176</v>
      </c>
      <c r="B214" s="53">
        <v>416</v>
      </c>
      <c r="C214" s="53">
        <v>1950</v>
      </c>
      <c r="D214" s="50">
        <f t="shared" si="14"/>
        <v>17744</v>
      </c>
      <c r="E214" s="53" t="s">
        <v>161</v>
      </c>
      <c r="F214" s="53" t="s">
        <v>161</v>
      </c>
      <c r="G214" s="176" t="s">
        <v>161</v>
      </c>
    </row>
    <row r="215" spans="1:7" x14ac:dyDescent="0.3">
      <c r="A215" s="174">
        <v>44177</v>
      </c>
      <c r="B215" s="53"/>
      <c r="C215" s="53"/>
      <c r="D215" s="50">
        <f t="shared" si="14"/>
        <v>17744</v>
      </c>
      <c r="E215" s="53"/>
      <c r="F215" s="53"/>
      <c r="G215" s="176"/>
    </row>
    <row r="216" spans="1:7" x14ac:dyDescent="0.3">
      <c r="A216" s="174">
        <v>44178</v>
      </c>
      <c r="B216" s="53"/>
      <c r="C216" s="53"/>
      <c r="D216" s="50">
        <f t="shared" si="14"/>
        <v>17744</v>
      </c>
      <c r="E216" s="53"/>
      <c r="F216" s="53"/>
      <c r="G216" s="176"/>
    </row>
    <row r="217" spans="1:7" x14ac:dyDescent="0.3">
      <c r="A217" s="174">
        <v>44179</v>
      </c>
      <c r="B217" s="53">
        <v>940</v>
      </c>
      <c r="C217" s="53">
        <v>2050</v>
      </c>
      <c r="D217" s="50">
        <f t="shared" si="14"/>
        <v>18684</v>
      </c>
      <c r="E217" s="53" t="s">
        <v>161</v>
      </c>
      <c r="F217" s="53" t="s">
        <v>161</v>
      </c>
      <c r="G217" s="176" t="s">
        <v>161</v>
      </c>
    </row>
    <row r="218" spans="1:7" x14ac:dyDescent="0.3">
      <c r="A218" s="174">
        <v>44180</v>
      </c>
      <c r="B218" s="53">
        <v>244</v>
      </c>
      <c r="C218" s="53">
        <v>2000</v>
      </c>
      <c r="D218" s="50">
        <f t="shared" si="14"/>
        <v>18928</v>
      </c>
      <c r="E218" s="53" t="s">
        <v>161</v>
      </c>
      <c r="F218" s="53" t="s">
        <v>161</v>
      </c>
      <c r="G218" s="176" t="s">
        <v>161</v>
      </c>
    </row>
    <row r="219" spans="1:7" x14ac:dyDescent="0.3">
      <c r="A219" s="174">
        <v>44181</v>
      </c>
      <c r="B219" s="53">
        <v>420</v>
      </c>
      <c r="C219" s="53">
        <v>2073</v>
      </c>
      <c r="D219" s="50">
        <f t="shared" si="14"/>
        <v>19348</v>
      </c>
      <c r="E219" s="53" t="s">
        <v>161</v>
      </c>
      <c r="F219" s="53" t="s">
        <v>161</v>
      </c>
      <c r="G219" s="176" t="s">
        <v>161</v>
      </c>
    </row>
    <row r="220" spans="1:7" x14ac:dyDescent="0.3">
      <c r="A220" s="174">
        <v>44182</v>
      </c>
      <c r="B220" s="53">
        <v>365</v>
      </c>
      <c r="C220" s="53">
        <v>2154</v>
      </c>
      <c r="D220" s="50">
        <f t="shared" si="14"/>
        <v>19713</v>
      </c>
      <c r="E220" s="53" t="s">
        <v>161</v>
      </c>
      <c r="F220" s="53" t="s">
        <v>161</v>
      </c>
      <c r="G220" s="176" t="s">
        <v>161</v>
      </c>
    </row>
    <row r="221" spans="1:7" x14ac:dyDescent="0.3">
      <c r="A221" s="174">
        <v>44183</v>
      </c>
      <c r="B221" s="53">
        <v>395</v>
      </c>
      <c r="C221" s="53">
        <v>2025</v>
      </c>
      <c r="D221" s="50">
        <f t="shared" si="14"/>
        <v>20108</v>
      </c>
      <c r="E221" s="53" t="s">
        <v>161</v>
      </c>
      <c r="F221" s="53" t="s">
        <v>161</v>
      </c>
      <c r="G221" s="176" t="s">
        <v>161</v>
      </c>
    </row>
    <row r="222" spans="1:7" x14ac:dyDescent="0.3">
      <c r="A222" s="174">
        <v>44184</v>
      </c>
      <c r="B222" s="53"/>
      <c r="C222" s="53"/>
      <c r="D222" s="50">
        <f t="shared" si="14"/>
        <v>20108</v>
      </c>
      <c r="E222" s="53"/>
      <c r="F222" s="53"/>
      <c r="G222" s="176"/>
    </row>
    <row r="223" spans="1:7" x14ac:dyDescent="0.3">
      <c r="A223" s="174">
        <v>44185</v>
      </c>
      <c r="B223" s="53"/>
      <c r="C223" s="53"/>
      <c r="D223" s="50">
        <f t="shared" si="14"/>
        <v>20108</v>
      </c>
      <c r="E223" s="53"/>
      <c r="F223" s="53"/>
      <c r="G223" s="176"/>
    </row>
    <row r="224" spans="1:7" x14ac:dyDescent="0.3">
      <c r="A224" s="174">
        <v>44186</v>
      </c>
      <c r="B224" s="53">
        <v>286</v>
      </c>
      <c r="C224" s="53">
        <v>2203</v>
      </c>
      <c r="D224" s="50">
        <f t="shared" si="14"/>
        <v>20394</v>
      </c>
      <c r="E224" s="53" t="s">
        <v>161</v>
      </c>
      <c r="F224" s="53" t="s">
        <v>161</v>
      </c>
      <c r="G224" s="176" t="s">
        <v>161</v>
      </c>
    </row>
    <row r="225" spans="1:7" x14ac:dyDescent="0.3">
      <c r="A225" s="174">
        <v>44187</v>
      </c>
      <c r="B225" s="53">
        <v>318</v>
      </c>
      <c r="C225" s="53">
        <v>2150</v>
      </c>
      <c r="D225" s="50">
        <f t="shared" si="14"/>
        <v>20712</v>
      </c>
      <c r="E225" s="53" t="s">
        <v>161</v>
      </c>
      <c r="F225" s="53" t="s">
        <v>161</v>
      </c>
      <c r="G225" s="176" t="s">
        <v>161</v>
      </c>
    </row>
    <row r="226" spans="1:7" x14ac:dyDescent="0.3">
      <c r="A226" s="174">
        <v>44188</v>
      </c>
      <c r="B226" s="53">
        <v>375</v>
      </c>
      <c r="C226" s="53">
        <v>2280</v>
      </c>
      <c r="D226" s="50">
        <f t="shared" si="14"/>
        <v>21087</v>
      </c>
      <c r="E226" s="53" t="s">
        <v>161</v>
      </c>
      <c r="F226" s="53" t="s">
        <v>161</v>
      </c>
      <c r="G226" s="176" t="s">
        <v>161</v>
      </c>
    </row>
    <row r="227" spans="1:7" x14ac:dyDescent="0.3">
      <c r="A227" s="174">
        <v>44189</v>
      </c>
      <c r="B227" s="53">
        <v>275</v>
      </c>
      <c r="C227" s="53">
        <v>2128</v>
      </c>
      <c r="D227" s="50">
        <f t="shared" si="14"/>
        <v>21362</v>
      </c>
      <c r="E227" s="53" t="s">
        <v>161</v>
      </c>
      <c r="F227" s="53" t="s">
        <v>161</v>
      </c>
      <c r="G227" s="176" t="s">
        <v>161</v>
      </c>
    </row>
    <row r="228" spans="1:7" x14ac:dyDescent="0.3">
      <c r="A228" s="174">
        <v>44190</v>
      </c>
      <c r="B228" s="53">
        <v>548</v>
      </c>
      <c r="C228" s="53">
        <v>2100</v>
      </c>
      <c r="D228" s="50">
        <f t="shared" si="14"/>
        <v>21910</v>
      </c>
      <c r="E228" s="52" t="s">
        <v>161</v>
      </c>
      <c r="F228" s="52" t="s">
        <v>161</v>
      </c>
      <c r="G228" s="177" t="s">
        <v>161</v>
      </c>
    </row>
    <row r="229" spans="1:7" x14ac:dyDescent="0.3">
      <c r="A229" s="174">
        <v>44191</v>
      </c>
      <c r="B229" s="53"/>
      <c r="C229" s="53"/>
      <c r="D229" s="50">
        <f t="shared" si="14"/>
        <v>21910</v>
      </c>
      <c r="E229" s="127"/>
      <c r="F229" s="127"/>
      <c r="G229" s="178"/>
    </row>
    <row r="230" spans="1:7" x14ac:dyDescent="0.3">
      <c r="A230" s="174">
        <v>44192</v>
      </c>
      <c r="B230" s="53"/>
      <c r="C230" s="53"/>
      <c r="D230" s="50">
        <f t="shared" si="14"/>
        <v>21910</v>
      </c>
      <c r="E230" s="127"/>
      <c r="F230" s="127"/>
      <c r="G230" s="178"/>
    </row>
    <row r="231" spans="1:7" x14ac:dyDescent="0.3">
      <c r="A231" s="174">
        <v>44193</v>
      </c>
      <c r="B231" s="53">
        <v>637</v>
      </c>
      <c r="C231" s="53">
        <v>2134</v>
      </c>
      <c r="D231" s="50">
        <f t="shared" si="14"/>
        <v>22547</v>
      </c>
      <c r="E231" s="53" t="s">
        <v>161</v>
      </c>
      <c r="F231" s="53" t="s">
        <v>161</v>
      </c>
      <c r="G231" s="176" t="s">
        <v>161</v>
      </c>
    </row>
    <row r="232" spans="1:7" x14ac:dyDescent="0.3">
      <c r="A232" s="174">
        <v>44194</v>
      </c>
      <c r="B232" s="53">
        <v>343</v>
      </c>
      <c r="C232" s="53">
        <v>1950</v>
      </c>
      <c r="D232" s="50">
        <f t="shared" si="14"/>
        <v>22890</v>
      </c>
      <c r="E232" s="53" t="s">
        <v>161</v>
      </c>
      <c r="F232" s="53" t="s">
        <v>161</v>
      </c>
      <c r="G232" s="176" t="s">
        <v>161</v>
      </c>
    </row>
    <row r="233" spans="1:7" x14ac:dyDescent="0.3">
      <c r="A233" s="174">
        <v>44195</v>
      </c>
      <c r="B233" s="53">
        <v>340</v>
      </c>
      <c r="C233" s="53">
        <v>1800</v>
      </c>
      <c r="D233" s="50">
        <f t="shared" si="14"/>
        <v>23230</v>
      </c>
      <c r="E233" s="53" t="s">
        <v>161</v>
      </c>
      <c r="F233" s="53" t="s">
        <v>161</v>
      </c>
      <c r="G233" s="176" t="s">
        <v>161</v>
      </c>
    </row>
    <row r="234" spans="1:7" x14ac:dyDescent="0.3">
      <c r="A234" s="174">
        <v>44196</v>
      </c>
      <c r="B234" s="53">
        <v>319</v>
      </c>
      <c r="C234" s="53">
        <v>2300</v>
      </c>
      <c r="D234" s="50">
        <f t="shared" si="14"/>
        <v>23549</v>
      </c>
      <c r="E234" s="53" t="s">
        <v>161</v>
      </c>
      <c r="F234" s="53" t="s">
        <v>161</v>
      </c>
      <c r="G234" s="176" t="s">
        <v>161</v>
      </c>
    </row>
    <row r="235" spans="1:7" x14ac:dyDescent="0.3">
      <c r="A235" s="174">
        <v>44197</v>
      </c>
      <c r="B235" s="53">
        <v>317</v>
      </c>
      <c r="C235" s="53">
        <v>2350</v>
      </c>
      <c r="D235" s="50">
        <f t="shared" si="14"/>
        <v>23866</v>
      </c>
      <c r="E235" s="53" t="s">
        <v>161</v>
      </c>
      <c r="F235" s="53" t="s">
        <v>161</v>
      </c>
      <c r="G235" s="176" t="s">
        <v>161</v>
      </c>
    </row>
    <row r="236" spans="1:7" x14ac:dyDescent="0.3">
      <c r="A236" s="174">
        <v>44198</v>
      </c>
      <c r="B236" s="53"/>
      <c r="C236" s="53"/>
      <c r="D236" s="50">
        <f t="shared" si="14"/>
        <v>23866</v>
      </c>
      <c r="E236" s="53"/>
      <c r="F236" s="53"/>
      <c r="G236" s="176"/>
    </row>
    <row r="237" spans="1:7" x14ac:dyDescent="0.3">
      <c r="A237" s="174">
        <v>44199</v>
      </c>
      <c r="B237" s="53"/>
      <c r="C237" s="53"/>
      <c r="D237" s="50">
        <f t="shared" si="14"/>
        <v>23866</v>
      </c>
      <c r="E237" s="53"/>
      <c r="F237" s="53"/>
      <c r="G237" s="176"/>
    </row>
    <row r="238" spans="1:7" x14ac:dyDescent="0.3">
      <c r="A238" s="174">
        <v>44200</v>
      </c>
      <c r="B238" s="53">
        <v>772</v>
      </c>
      <c r="C238" s="53">
        <v>2400</v>
      </c>
      <c r="D238" s="50">
        <f t="shared" si="14"/>
        <v>24638</v>
      </c>
      <c r="E238" s="53" t="s">
        <v>161</v>
      </c>
      <c r="F238" s="53" t="s">
        <v>161</v>
      </c>
      <c r="G238" s="176" t="s">
        <v>161</v>
      </c>
    </row>
    <row r="239" spans="1:7" x14ac:dyDescent="0.3">
      <c r="A239" s="174">
        <v>44201</v>
      </c>
      <c r="B239" s="53">
        <v>264</v>
      </c>
      <c r="C239" s="53">
        <v>2450</v>
      </c>
      <c r="D239" s="50">
        <f t="shared" si="14"/>
        <v>24902</v>
      </c>
      <c r="E239" s="53" t="s">
        <v>161</v>
      </c>
      <c r="F239" s="53" t="s">
        <v>161</v>
      </c>
      <c r="G239" s="176" t="s">
        <v>161</v>
      </c>
    </row>
    <row r="240" spans="1:7" x14ac:dyDescent="0.3">
      <c r="A240" s="174">
        <v>44202</v>
      </c>
      <c r="B240" s="53">
        <v>420</v>
      </c>
      <c r="C240" s="53">
        <v>2139</v>
      </c>
      <c r="D240" s="50">
        <f t="shared" si="14"/>
        <v>25322</v>
      </c>
      <c r="E240" s="53" t="s">
        <v>161</v>
      </c>
      <c r="F240" s="53" t="s">
        <v>161</v>
      </c>
      <c r="G240" s="176" t="s">
        <v>161</v>
      </c>
    </row>
    <row r="241" spans="1:9" x14ac:dyDescent="0.3">
      <c r="A241" s="174">
        <v>44203</v>
      </c>
      <c r="B241" s="53">
        <v>245</v>
      </c>
      <c r="C241" s="53">
        <v>2218</v>
      </c>
      <c r="D241" s="50">
        <f t="shared" si="14"/>
        <v>25567</v>
      </c>
      <c r="E241" s="53" t="s">
        <v>161</v>
      </c>
      <c r="F241" s="53" t="s">
        <v>161</v>
      </c>
      <c r="G241" s="176" t="s">
        <v>161</v>
      </c>
    </row>
    <row r="242" spans="1:9" x14ac:dyDescent="0.3">
      <c r="A242" s="174">
        <v>44204</v>
      </c>
      <c r="B242" s="53">
        <v>289</v>
      </c>
      <c r="C242" s="53">
        <v>2289</v>
      </c>
      <c r="D242" s="50">
        <f>SUM(D241,B242)</f>
        <v>25856</v>
      </c>
      <c r="E242" s="53" t="s">
        <v>161</v>
      </c>
      <c r="F242" s="53" t="s">
        <v>161</v>
      </c>
      <c r="G242" s="176" t="s">
        <v>161</v>
      </c>
    </row>
    <row r="243" spans="1:9" x14ac:dyDescent="0.3">
      <c r="A243" s="174">
        <v>44205</v>
      </c>
      <c r="B243" s="53"/>
      <c r="C243" s="127"/>
      <c r="D243" s="50">
        <f>SUM(D242,B243)</f>
        <v>25856</v>
      </c>
      <c r="E243" s="127"/>
      <c r="F243" s="127"/>
      <c r="G243" s="176"/>
    </row>
    <row r="244" spans="1:9" x14ac:dyDescent="0.3">
      <c r="A244" s="174">
        <v>44206</v>
      </c>
      <c r="B244" s="53"/>
      <c r="C244" s="53"/>
      <c r="D244" s="50">
        <f>SUM(D243,B244)</f>
        <v>25856</v>
      </c>
      <c r="E244" s="53"/>
      <c r="F244" s="53"/>
      <c r="G244" s="176"/>
    </row>
    <row r="245" spans="1:9" x14ac:dyDescent="0.3">
      <c r="A245" s="174">
        <v>44207</v>
      </c>
      <c r="B245" s="53">
        <v>529</v>
      </c>
      <c r="C245" s="53">
        <v>1919</v>
      </c>
      <c r="D245" s="50">
        <f>SUM(D244,B245)</f>
        <v>26385</v>
      </c>
      <c r="E245" s="53">
        <v>301</v>
      </c>
      <c r="F245" s="53">
        <v>4566</v>
      </c>
      <c r="G245" s="176">
        <v>6753</v>
      </c>
      <c r="H245" s="192" t="s">
        <v>195</v>
      </c>
      <c r="I245" s="192"/>
    </row>
    <row r="246" spans="1:9" x14ac:dyDescent="0.3">
      <c r="A246" s="174">
        <v>44208</v>
      </c>
      <c r="B246" s="53"/>
      <c r="C246" s="53"/>
      <c r="D246" s="122"/>
      <c r="E246" s="53"/>
      <c r="F246" s="53"/>
      <c r="G246" s="176"/>
    </row>
    <row r="247" spans="1:9" x14ac:dyDescent="0.3">
      <c r="A247" s="174">
        <v>44209</v>
      </c>
      <c r="B247" s="53"/>
      <c r="C247" s="53"/>
      <c r="D247" s="122"/>
      <c r="E247" s="53"/>
      <c r="F247" s="53"/>
      <c r="G247" s="176"/>
    </row>
    <row r="248" spans="1:9" x14ac:dyDescent="0.3">
      <c r="A248" s="174">
        <v>44210</v>
      </c>
      <c r="B248" s="53"/>
      <c r="C248" s="53"/>
      <c r="D248" s="122"/>
      <c r="E248" s="53"/>
      <c r="F248" s="53"/>
      <c r="G248" s="176"/>
    </row>
    <row r="249" spans="1:9" x14ac:dyDescent="0.3">
      <c r="A249" s="174">
        <v>44211</v>
      </c>
      <c r="B249" s="53"/>
      <c r="C249" s="53"/>
      <c r="D249" s="122"/>
      <c r="E249" s="53"/>
      <c r="F249" s="53"/>
      <c r="G249" s="176"/>
    </row>
    <row r="250" spans="1:9" x14ac:dyDescent="0.3">
      <c r="A250" s="174">
        <v>44212</v>
      </c>
      <c r="B250" s="53"/>
      <c r="C250" s="53"/>
      <c r="D250" s="122"/>
      <c r="E250" s="53"/>
      <c r="F250" s="53"/>
      <c r="G250" s="176"/>
    </row>
    <row r="251" spans="1:9" x14ac:dyDescent="0.3">
      <c r="A251" s="179"/>
      <c r="B251" s="53"/>
      <c r="C251" s="53"/>
      <c r="D251" s="122"/>
      <c r="E251" s="53"/>
      <c r="F251" s="53"/>
      <c r="G251" s="176"/>
    </row>
    <row r="252" spans="1:9" ht="14.5" thickBot="1" x14ac:dyDescent="0.35">
      <c r="A252" s="180" t="s">
        <v>87</v>
      </c>
      <c r="B252" s="181">
        <f>MAX(D4:D252)</f>
        <v>26385</v>
      </c>
      <c r="C252" s="181"/>
      <c r="D252" s="181"/>
      <c r="E252" s="181">
        <f>MAX(G4:G189)</f>
        <v>4470</v>
      </c>
      <c r="F252" s="181"/>
      <c r="G252" s="182"/>
    </row>
    <row r="253" spans="1:9" x14ac:dyDescent="0.3">
      <c r="B253" s="42"/>
      <c r="C253" s="42"/>
      <c r="D253" s="42"/>
      <c r="E253" s="42"/>
      <c r="F253" s="42"/>
      <c r="G253" s="42"/>
    </row>
    <row r="254" spans="1:9" x14ac:dyDescent="0.3">
      <c r="B254" s="42"/>
      <c r="C254" s="42"/>
      <c r="D254" s="42"/>
      <c r="E254" s="42"/>
      <c r="F254" s="42"/>
      <c r="G254" s="42"/>
    </row>
    <row r="255" spans="1:9" x14ac:dyDescent="0.3">
      <c r="B255" s="42"/>
      <c r="C255" s="42"/>
      <c r="D255" s="42"/>
      <c r="E255" s="42"/>
      <c r="F255" s="42"/>
      <c r="G255" s="42"/>
    </row>
    <row r="256" spans="1:9"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row r="352" spans="2:7" x14ac:dyDescent="0.3">
      <c r="B352" s="42"/>
      <c r="C352" s="42"/>
      <c r="D352" s="42"/>
      <c r="E352" s="42"/>
      <c r="F352" s="42"/>
      <c r="G352" s="42"/>
    </row>
    <row r="353" spans="2:7" x14ac:dyDescent="0.3">
      <c r="B353" s="42"/>
      <c r="C353" s="42"/>
      <c r="D353" s="42"/>
      <c r="E353" s="42"/>
      <c r="F353" s="42"/>
      <c r="G353" s="42"/>
    </row>
    <row r="354" spans="2:7" x14ac:dyDescent="0.3">
      <c r="B354" s="42"/>
      <c r="C354" s="42"/>
      <c r="D354" s="42"/>
      <c r="E354" s="42"/>
      <c r="F354" s="42"/>
      <c r="G354" s="42"/>
    </row>
    <row r="355" spans="2:7" x14ac:dyDescent="0.3">
      <c r="B355" s="42"/>
      <c r="C355" s="42"/>
      <c r="D355" s="42"/>
      <c r="E355" s="42"/>
      <c r="F355" s="42"/>
      <c r="G355" s="42"/>
    </row>
    <row r="356" spans="2:7" x14ac:dyDescent="0.3">
      <c r="B356" s="42"/>
      <c r="C356" s="42"/>
      <c r="D356" s="42"/>
      <c r="E356" s="42"/>
      <c r="F356" s="42"/>
      <c r="G356" s="42"/>
    </row>
    <row r="357" spans="2:7" x14ac:dyDescent="0.3">
      <c r="B357" s="42"/>
      <c r="C357" s="42"/>
      <c r="D357" s="42"/>
      <c r="E357" s="42"/>
      <c r="F357" s="42"/>
      <c r="G357" s="42"/>
    </row>
    <row r="358" spans="2:7" x14ac:dyDescent="0.3">
      <c r="B358" s="42"/>
      <c r="C358" s="42"/>
      <c r="D358" s="42"/>
      <c r="E358" s="42"/>
      <c r="F358" s="42"/>
      <c r="G358" s="42"/>
    </row>
    <row r="359" spans="2:7" x14ac:dyDescent="0.3">
      <c r="B359" s="42"/>
      <c r="C359" s="42"/>
      <c r="D359" s="42"/>
      <c r="E359" s="42"/>
      <c r="F359" s="42"/>
      <c r="G359" s="42"/>
    </row>
    <row r="360" spans="2:7" x14ac:dyDescent="0.3">
      <c r="B360" s="42"/>
      <c r="C360" s="42"/>
      <c r="D360" s="42"/>
      <c r="E360" s="42"/>
      <c r="F360" s="42"/>
      <c r="G360" s="42"/>
    </row>
    <row r="361" spans="2:7" x14ac:dyDescent="0.3">
      <c r="B361" s="42"/>
      <c r="C361" s="42"/>
      <c r="D361" s="42"/>
      <c r="E361" s="42"/>
      <c r="F361" s="42"/>
      <c r="G361" s="42"/>
    </row>
    <row r="362" spans="2:7" x14ac:dyDescent="0.3">
      <c r="B362" s="42"/>
      <c r="C362" s="42"/>
      <c r="D362" s="42"/>
      <c r="E362" s="42"/>
      <c r="F362" s="42"/>
      <c r="G362" s="42"/>
    </row>
    <row r="363" spans="2:7" x14ac:dyDescent="0.3">
      <c r="B363" s="42"/>
      <c r="C363" s="42"/>
      <c r="D363" s="42"/>
      <c r="E363" s="42"/>
      <c r="F363" s="42"/>
      <c r="G363" s="42"/>
    </row>
    <row r="364" spans="2:7" x14ac:dyDescent="0.3">
      <c r="B364" s="42"/>
      <c r="C364" s="42"/>
      <c r="D364" s="42"/>
      <c r="E364" s="42"/>
      <c r="F364" s="42"/>
      <c r="G364" s="42"/>
    </row>
    <row r="365" spans="2:7" x14ac:dyDescent="0.3">
      <c r="B365" s="42"/>
      <c r="C365" s="42"/>
      <c r="D365" s="42"/>
      <c r="E365" s="42"/>
      <c r="F365" s="42"/>
      <c r="G365" s="42"/>
    </row>
    <row r="366" spans="2:7" x14ac:dyDescent="0.3">
      <c r="B366" s="42"/>
      <c r="C366" s="42"/>
      <c r="D366" s="42"/>
      <c r="E366" s="42"/>
      <c r="F366" s="42"/>
      <c r="G366" s="42"/>
    </row>
    <row r="367" spans="2:7" x14ac:dyDescent="0.3">
      <c r="B367" s="42"/>
      <c r="C367" s="42"/>
      <c r="D367" s="42"/>
      <c r="E367" s="42"/>
      <c r="F367" s="42"/>
      <c r="G367" s="42"/>
    </row>
    <row r="368" spans="2:7" x14ac:dyDescent="0.3">
      <c r="B368" s="42"/>
      <c r="C368" s="42"/>
      <c r="D368" s="42"/>
      <c r="E368" s="42"/>
      <c r="F368" s="42"/>
      <c r="G368" s="42"/>
    </row>
    <row r="369" spans="2:7" x14ac:dyDescent="0.3">
      <c r="B369" s="42"/>
      <c r="C369" s="42"/>
      <c r="D369" s="42"/>
      <c r="E369" s="42"/>
      <c r="F369" s="42"/>
      <c r="G369" s="42"/>
    </row>
    <row r="370" spans="2:7" x14ac:dyDescent="0.3">
      <c r="B370" s="42"/>
      <c r="C370" s="42"/>
      <c r="D370" s="42"/>
      <c r="E370" s="42"/>
      <c r="F370" s="42"/>
      <c r="G370" s="42"/>
    </row>
    <row r="371" spans="2:7" x14ac:dyDescent="0.3">
      <c r="B371" s="42"/>
      <c r="C371" s="42"/>
      <c r="D371" s="42"/>
      <c r="E371" s="42"/>
      <c r="F371" s="42"/>
      <c r="G371"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3"/>
  <sheetViews>
    <sheetView zoomScale="110" zoomScaleNormal="110" zoomScaleSheetLayoutView="100" workbookViewId="0">
      <pane xSplit="1" ySplit="2" topLeftCell="B242" activePane="bottomRight" state="frozen"/>
      <selection pane="topRight" activeCell="B1" sqref="B1"/>
      <selection pane="bottomLeft" activeCell="A3" sqref="A3"/>
      <selection pane="bottomRight" activeCell="F241" sqref="F241"/>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54"/>
      <c r="B1" s="250" t="s">
        <v>10</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row>
    <row r="2" spans="1:29" x14ac:dyDescent="0.3">
      <c r="A2" s="55"/>
      <c r="B2" s="244" t="s">
        <v>11</v>
      </c>
      <c r="C2" s="244"/>
      <c r="D2" s="244" t="s">
        <v>12</v>
      </c>
      <c r="E2" s="244"/>
      <c r="F2" s="244" t="s">
        <v>16</v>
      </c>
      <c r="G2" s="244"/>
      <c r="H2" s="244" t="s">
        <v>52</v>
      </c>
      <c r="I2" s="244"/>
      <c r="J2" s="244" t="s">
        <v>53</v>
      </c>
      <c r="K2" s="244"/>
      <c r="L2" s="244" t="s">
        <v>13</v>
      </c>
      <c r="M2" s="244"/>
      <c r="N2" s="244" t="s">
        <v>15</v>
      </c>
      <c r="O2" s="244"/>
      <c r="P2" s="244" t="s">
        <v>17</v>
      </c>
      <c r="Q2" s="244"/>
      <c r="R2" s="244" t="s">
        <v>20</v>
      </c>
      <c r="S2" s="244"/>
      <c r="T2" s="244" t="s">
        <v>14</v>
      </c>
      <c r="U2" s="244"/>
      <c r="V2" s="244" t="s">
        <v>18</v>
      </c>
      <c r="W2" s="244"/>
      <c r="X2" s="244" t="s">
        <v>19</v>
      </c>
      <c r="Y2" s="244"/>
      <c r="Z2" s="244" t="s">
        <v>74</v>
      </c>
      <c r="AA2" s="244"/>
      <c r="AB2" s="244" t="s">
        <v>130</v>
      </c>
      <c r="AC2" s="245"/>
    </row>
    <row r="3" spans="1:29" x14ac:dyDescent="0.3">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3">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3">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3">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3">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3">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3">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3">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3">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3">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3">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3">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3">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3">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3">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3">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3">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3">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3">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3">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3">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3">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3">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3">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3">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3">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3">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3">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3">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3">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3">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3">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3">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3">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3">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3">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3">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3">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3">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3">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3">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3">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3">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3">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3">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3">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3">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3">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3">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3">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3">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3">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3">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3">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3">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3">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3">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3">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3">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3">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3">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3">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3">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3">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3">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3">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3">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3">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3">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3">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3">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3">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3">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3">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3">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3">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3">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3">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3">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3">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3">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3">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3">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3">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3">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3">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3">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3">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3">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3">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3">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3">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3">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3">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3">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3">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3">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3">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3">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3">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3">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3">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3">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3">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3">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3">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3">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3">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3">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3">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3">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3">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3">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3">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3">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3">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3">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3">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3">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3">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3">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3">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3">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3">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3">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3">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3">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3">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3">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3">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3">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3">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3">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3">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3">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3">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3">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3">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3">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3">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3">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3">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3">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3">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3">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3">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3">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3">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3">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3">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3">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3">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3">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3">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3">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3">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3">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3">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3">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3">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3">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3">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3">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3">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3">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3">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3">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3">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3">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3">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3">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3">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3">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3">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3">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3">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3">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3">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3">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3">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3">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3">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3">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3">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3">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3">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3">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3">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3">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3">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3">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3">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3">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3">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3">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3">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3">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3">
      <c r="A200" s="60">
        <v>44162</v>
      </c>
      <c r="B200" s="149">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49">
        <f>Y200-Y199</f>
        <v>5</v>
      </c>
      <c r="Y200" s="61">
        <v>11</v>
      </c>
      <c r="Z200" s="59">
        <f>AA200-AA199</f>
        <v>2</v>
      </c>
      <c r="AA200" s="61">
        <v>6</v>
      </c>
      <c r="AB200" s="59">
        <f t="shared" si="77"/>
        <v>0</v>
      </c>
      <c r="AC200" s="62">
        <v>4</v>
      </c>
    </row>
    <row r="201" spans="1:29" x14ac:dyDescent="0.3">
      <c r="A201" s="60">
        <v>44163</v>
      </c>
      <c r="B201" s="149"/>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3">
      <c r="A202" s="60">
        <v>44164</v>
      </c>
      <c r="B202" s="149"/>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3">
      <c r="A203" s="60">
        <v>44165</v>
      </c>
      <c r="B203" s="150">
        <f>C203-C200</f>
        <v>382</v>
      </c>
      <c r="C203" s="61">
        <v>7596</v>
      </c>
      <c r="D203" s="150">
        <f>E203-E200</f>
        <v>275</v>
      </c>
      <c r="E203" s="61">
        <v>3984</v>
      </c>
      <c r="F203" s="150">
        <f>G203-G200</f>
        <v>0</v>
      </c>
      <c r="G203" s="61">
        <v>302</v>
      </c>
      <c r="H203" s="150">
        <f>I203-I200</f>
        <v>48</v>
      </c>
      <c r="I203" s="61">
        <v>956</v>
      </c>
      <c r="J203" s="150">
        <f>K203-K200</f>
        <v>0</v>
      </c>
      <c r="K203" s="61">
        <v>136</v>
      </c>
      <c r="L203" s="150">
        <f>M203-M200</f>
        <v>0</v>
      </c>
      <c r="M203" s="61">
        <v>604</v>
      </c>
      <c r="N203" s="150">
        <f>O203-O200</f>
        <v>0</v>
      </c>
      <c r="O203" s="61">
        <v>30</v>
      </c>
      <c r="P203" s="150">
        <f>Q203-Q200</f>
        <v>44</v>
      </c>
      <c r="Q203" s="61">
        <v>356</v>
      </c>
      <c r="R203" s="150">
        <f>S203-S200</f>
        <v>5</v>
      </c>
      <c r="S203" s="61">
        <v>201</v>
      </c>
      <c r="T203" s="150">
        <f>U203-U200</f>
        <v>0</v>
      </c>
      <c r="U203" s="61">
        <v>15</v>
      </c>
      <c r="V203" s="150">
        <f>W203-W200</f>
        <v>0</v>
      </c>
      <c r="W203" s="61">
        <v>10</v>
      </c>
      <c r="X203" s="150">
        <f>Y203-Y200</f>
        <v>0</v>
      </c>
      <c r="Y203" s="61">
        <v>11</v>
      </c>
      <c r="Z203" s="150">
        <f>AA203-AA200</f>
        <v>0</v>
      </c>
      <c r="AA203" s="61">
        <v>6</v>
      </c>
      <c r="AB203" s="150">
        <f>AC203-AC200</f>
        <v>0</v>
      </c>
      <c r="AC203" s="62">
        <v>4</v>
      </c>
    </row>
    <row r="204" spans="1:29" x14ac:dyDescent="0.3">
      <c r="A204" s="60">
        <v>44166</v>
      </c>
      <c r="B204" s="150">
        <f>C204-C203</f>
        <v>14</v>
      </c>
      <c r="C204" s="61">
        <v>7610</v>
      </c>
      <c r="D204" s="150">
        <f>E204-E203</f>
        <v>168</v>
      </c>
      <c r="E204" s="61">
        <v>4152</v>
      </c>
      <c r="F204" s="150">
        <f>G204-G201</f>
        <v>0</v>
      </c>
      <c r="G204" s="61">
        <v>302</v>
      </c>
      <c r="H204" s="150">
        <f>I204-I203</f>
        <v>22</v>
      </c>
      <c r="I204" s="61">
        <v>978</v>
      </c>
      <c r="J204" s="150">
        <f>K204-K203</f>
        <v>0</v>
      </c>
      <c r="K204" s="61">
        <v>136</v>
      </c>
      <c r="L204" s="150">
        <f>M204-M203</f>
        <v>50</v>
      </c>
      <c r="M204" s="61">
        <v>654</v>
      </c>
      <c r="N204" s="150">
        <f>O204-O203</f>
        <v>0</v>
      </c>
      <c r="O204" s="61">
        <v>30</v>
      </c>
      <c r="P204" s="150">
        <f>Q204-Q203</f>
        <v>22</v>
      </c>
      <c r="Q204" s="61">
        <v>378</v>
      </c>
      <c r="R204" s="150">
        <f>S204-S203</f>
        <v>4</v>
      </c>
      <c r="S204" s="61">
        <v>205</v>
      </c>
      <c r="T204" s="150">
        <f>U204-U203</f>
        <v>0</v>
      </c>
      <c r="U204" s="61">
        <v>15</v>
      </c>
      <c r="V204" s="150">
        <f>W204-W203</f>
        <v>0</v>
      </c>
      <c r="W204" s="61">
        <v>10</v>
      </c>
      <c r="X204" s="150">
        <f>Y204-Y203</f>
        <v>4</v>
      </c>
      <c r="Y204" s="61">
        <v>15</v>
      </c>
      <c r="Z204" s="150">
        <f>AA204-AA203</f>
        <v>0</v>
      </c>
      <c r="AA204" s="61">
        <v>6</v>
      </c>
      <c r="AB204" s="150">
        <f>AC204-AC203</f>
        <v>0</v>
      </c>
      <c r="AC204" s="62">
        <v>4</v>
      </c>
    </row>
    <row r="205" spans="1:29" x14ac:dyDescent="0.3">
      <c r="A205" s="60">
        <v>44167</v>
      </c>
      <c r="B205" s="150">
        <f>C205-C204</f>
        <v>300</v>
      </c>
      <c r="C205" s="61">
        <v>7910</v>
      </c>
      <c r="D205" s="150">
        <f>E205-E204</f>
        <v>100</v>
      </c>
      <c r="E205" s="61">
        <v>4252</v>
      </c>
      <c r="F205" s="150">
        <f>G205-G202</f>
        <v>0</v>
      </c>
      <c r="G205" s="61">
        <v>302</v>
      </c>
      <c r="H205" s="150">
        <f>I205-I204</f>
        <v>34</v>
      </c>
      <c r="I205" s="61">
        <v>1012</v>
      </c>
      <c r="J205" s="150">
        <f>K205-K204</f>
        <v>0</v>
      </c>
      <c r="K205" s="61">
        <v>136</v>
      </c>
      <c r="L205" s="150">
        <f>M205-M204</f>
        <v>2</v>
      </c>
      <c r="M205" s="61">
        <v>656</v>
      </c>
      <c r="N205" s="150">
        <f>O205-O204</f>
        <v>0</v>
      </c>
      <c r="O205" s="61">
        <v>30</v>
      </c>
      <c r="P205" s="150">
        <f>Q205-Q204</f>
        <v>0</v>
      </c>
      <c r="Q205" s="61">
        <v>378</v>
      </c>
      <c r="R205" s="150">
        <f>S205-S204</f>
        <v>0</v>
      </c>
      <c r="S205" s="61">
        <v>205</v>
      </c>
      <c r="T205" s="150">
        <f>U205-U204</f>
        <v>0</v>
      </c>
      <c r="U205" s="61">
        <v>15</v>
      </c>
      <c r="V205" s="150">
        <f>W205-W204</f>
        <v>0</v>
      </c>
      <c r="W205" s="61">
        <v>10</v>
      </c>
      <c r="X205" s="150">
        <f>Y205-Y204</f>
        <v>0</v>
      </c>
      <c r="Y205" s="61">
        <v>15</v>
      </c>
      <c r="Z205" s="150">
        <f>AA205-AA204</f>
        <v>0</v>
      </c>
      <c r="AA205" s="61">
        <v>6</v>
      </c>
      <c r="AB205" s="150">
        <f>AC205-AC204</f>
        <v>0</v>
      </c>
      <c r="AC205" s="62">
        <v>4</v>
      </c>
    </row>
    <row r="206" spans="1:29" x14ac:dyDescent="0.3">
      <c r="A206" s="60">
        <v>44168</v>
      </c>
      <c r="B206" s="150">
        <f>C206-C205</f>
        <v>115</v>
      </c>
      <c r="C206" s="61">
        <v>8025</v>
      </c>
      <c r="D206" s="150">
        <f>E206-E205</f>
        <v>74</v>
      </c>
      <c r="E206" s="61">
        <v>4326</v>
      </c>
      <c r="F206" s="150">
        <f>G206-G203</f>
        <v>0</v>
      </c>
      <c r="G206" s="61">
        <v>302</v>
      </c>
      <c r="H206" s="150">
        <f>I206-I205</f>
        <v>66</v>
      </c>
      <c r="I206" s="61">
        <v>1078</v>
      </c>
      <c r="J206" s="150">
        <f>K206-K205</f>
        <v>0</v>
      </c>
      <c r="K206" s="61">
        <v>136</v>
      </c>
      <c r="L206" s="150">
        <f>M206-M205</f>
        <v>27</v>
      </c>
      <c r="M206" s="61">
        <v>683</v>
      </c>
      <c r="N206" s="150">
        <f>O206-O205</f>
        <v>0</v>
      </c>
      <c r="O206" s="61">
        <v>30</v>
      </c>
      <c r="P206" s="150">
        <f>Q206-Q205</f>
        <v>3</v>
      </c>
      <c r="Q206" s="61">
        <v>381</v>
      </c>
      <c r="R206" s="150">
        <f>S206-S205</f>
        <v>0</v>
      </c>
      <c r="S206" s="61">
        <v>205</v>
      </c>
      <c r="T206" s="150">
        <f>U206-U205</f>
        <v>0</v>
      </c>
      <c r="U206" s="61">
        <v>15</v>
      </c>
      <c r="V206" s="150">
        <f>W206-W205</f>
        <v>0</v>
      </c>
      <c r="W206" s="61">
        <v>10</v>
      </c>
      <c r="X206" s="150">
        <f>Y206-Y205</f>
        <v>0</v>
      </c>
      <c r="Y206" s="61">
        <v>15</v>
      </c>
      <c r="Z206" s="150">
        <f>AA206-AA205</f>
        <v>0</v>
      </c>
      <c r="AA206" s="61">
        <v>6</v>
      </c>
      <c r="AB206" s="150">
        <f>AC206-AC205</f>
        <v>0</v>
      </c>
      <c r="AC206" s="62">
        <v>4</v>
      </c>
    </row>
    <row r="207" spans="1:29" x14ac:dyDescent="0.3">
      <c r="A207" s="60">
        <v>44169</v>
      </c>
      <c r="B207" s="149">
        <f>C207-C206</f>
        <v>138</v>
      </c>
      <c r="C207" s="152">
        <v>8163</v>
      </c>
      <c r="D207" s="149">
        <f>E207-E206</f>
        <v>161</v>
      </c>
      <c r="E207" s="152">
        <v>4487</v>
      </c>
      <c r="F207" s="150">
        <f>G207-G204</f>
        <v>0</v>
      </c>
      <c r="G207" s="61">
        <v>302</v>
      </c>
      <c r="H207" s="150">
        <f>I207-I206</f>
        <v>78</v>
      </c>
      <c r="I207" s="61">
        <v>1156</v>
      </c>
      <c r="J207" s="150">
        <f>K207-K206</f>
        <v>0</v>
      </c>
      <c r="K207" s="61">
        <v>136</v>
      </c>
      <c r="L207" s="149">
        <f>M207-M206</f>
        <v>18</v>
      </c>
      <c r="M207" s="152">
        <v>701</v>
      </c>
      <c r="N207" s="150">
        <f>O207-O206</f>
        <v>0</v>
      </c>
      <c r="O207" s="61">
        <v>30</v>
      </c>
      <c r="P207" s="150">
        <f>Q207-Q206</f>
        <v>8</v>
      </c>
      <c r="Q207" s="61">
        <v>389</v>
      </c>
      <c r="R207" s="149">
        <f>S207-S206</f>
        <v>4</v>
      </c>
      <c r="S207" s="152">
        <v>209</v>
      </c>
      <c r="T207" s="150">
        <f>U207-U206</f>
        <v>0</v>
      </c>
      <c r="U207" s="61">
        <v>15</v>
      </c>
      <c r="V207" s="150">
        <f>W207-W206</f>
        <v>0</v>
      </c>
      <c r="W207" s="61">
        <v>10</v>
      </c>
      <c r="X207" s="149">
        <f>Y207-Y206</f>
        <v>1</v>
      </c>
      <c r="Y207" s="152">
        <v>16</v>
      </c>
      <c r="Z207" s="150">
        <f>AA207-AA206</f>
        <v>0</v>
      </c>
      <c r="AA207" s="61">
        <v>6</v>
      </c>
      <c r="AB207" s="150">
        <f>AC207-AC206</f>
        <v>0</v>
      </c>
      <c r="AC207" s="62">
        <v>4</v>
      </c>
    </row>
    <row r="208" spans="1:29" s="153" customFormat="1" x14ac:dyDescent="0.3">
      <c r="A208" s="60">
        <v>44170</v>
      </c>
      <c r="B208" s="149"/>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53" customFormat="1" x14ac:dyDescent="0.3">
      <c r="A209" s="60">
        <v>44171</v>
      </c>
      <c r="B209" s="149"/>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3">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3">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3">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3">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3">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3">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3">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3">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3">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3">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3">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3">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3">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3">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3">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3">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3">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3">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3">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3">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3">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3">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3">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3">
      <c r="A233" s="60">
        <v>44195</v>
      </c>
      <c r="B233" s="59">
        <f>C233-C232</f>
        <v>141</v>
      </c>
      <c r="C233" s="61">
        <v>12220</v>
      </c>
      <c r="D233" s="59">
        <f>E233-E232</f>
        <v>84</v>
      </c>
      <c r="E233" s="61">
        <v>6429</v>
      </c>
      <c r="F233" s="59">
        <f>G233-G232</f>
        <v>2</v>
      </c>
      <c r="G233" s="61">
        <v>338</v>
      </c>
      <c r="H233" s="59">
        <f>I233-I232</f>
        <v>78</v>
      </c>
      <c r="I233" s="61">
        <v>2084</v>
      </c>
      <c r="J233" s="59">
        <f>K233-K232</f>
        <v>2</v>
      </c>
      <c r="K233" s="61">
        <v>149</v>
      </c>
      <c r="L233" s="59">
        <f>M233-M232</f>
        <v>13</v>
      </c>
      <c r="M233" s="61">
        <v>1115</v>
      </c>
      <c r="N233" s="59">
        <f>O233-O232</f>
        <v>0</v>
      </c>
      <c r="O233" s="61">
        <v>30</v>
      </c>
      <c r="P233" s="59">
        <f>Q233-Q232</f>
        <v>10</v>
      </c>
      <c r="Q233" s="61">
        <v>545</v>
      </c>
      <c r="R233" s="59">
        <f>S233-S232</f>
        <v>7</v>
      </c>
      <c r="S233" s="61">
        <v>261</v>
      </c>
      <c r="T233" s="59">
        <f>U233-U232</f>
        <v>0</v>
      </c>
      <c r="U233" s="61">
        <v>15</v>
      </c>
      <c r="V233" s="59">
        <f>W233-W232</f>
        <v>1</v>
      </c>
      <c r="W233" s="61">
        <v>11</v>
      </c>
      <c r="X233" s="59">
        <f>Y233-Y232</f>
        <v>2</v>
      </c>
      <c r="Y233" s="61">
        <v>23</v>
      </c>
      <c r="Z233" s="59">
        <f>AA233-AA232</f>
        <v>0</v>
      </c>
      <c r="AA233" s="61">
        <v>6</v>
      </c>
      <c r="AB233" s="59">
        <f>AC233-AC232</f>
        <v>0</v>
      </c>
      <c r="AC233" s="62">
        <v>4</v>
      </c>
    </row>
    <row r="234" spans="1:29" x14ac:dyDescent="0.3">
      <c r="A234" s="60">
        <v>44196</v>
      </c>
      <c r="B234" s="59">
        <f>C234-C233</f>
        <v>52</v>
      </c>
      <c r="C234" s="61">
        <v>12272</v>
      </c>
      <c r="D234" s="59">
        <f>E234-E233</f>
        <v>202</v>
      </c>
      <c r="E234" s="61">
        <v>6631</v>
      </c>
      <c r="F234" s="59">
        <f>G234-G233</f>
        <v>1</v>
      </c>
      <c r="G234" s="61">
        <v>339</v>
      </c>
      <c r="H234" s="59">
        <f>I234-I233</f>
        <v>36</v>
      </c>
      <c r="I234" s="61">
        <v>2120</v>
      </c>
      <c r="J234" s="59">
        <f>K234-K233</f>
        <v>0</v>
      </c>
      <c r="K234" s="61">
        <v>149</v>
      </c>
      <c r="L234" s="59">
        <f>M234-M233</f>
        <v>22</v>
      </c>
      <c r="M234" s="61">
        <v>1137</v>
      </c>
      <c r="N234" s="59">
        <f>O234-O233</f>
        <v>0</v>
      </c>
      <c r="O234" s="61">
        <v>30</v>
      </c>
      <c r="P234" s="59">
        <f>Q234-Q233</f>
        <v>3</v>
      </c>
      <c r="Q234" s="61">
        <v>548</v>
      </c>
      <c r="R234" s="59">
        <f>S234-S233</f>
        <v>2</v>
      </c>
      <c r="S234" s="61">
        <v>263</v>
      </c>
      <c r="T234" s="59">
        <f>U234-U233</f>
        <v>0</v>
      </c>
      <c r="U234" s="61">
        <v>15</v>
      </c>
      <c r="V234" s="59">
        <f>W234-W233</f>
        <v>0</v>
      </c>
      <c r="W234" s="61">
        <v>11</v>
      </c>
      <c r="X234" s="59">
        <f>Y234-Y233</f>
        <v>1</v>
      </c>
      <c r="Y234" s="61">
        <v>24</v>
      </c>
      <c r="Z234" s="59">
        <f>AA234-AA233</f>
        <v>0</v>
      </c>
      <c r="AA234" s="61">
        <v>6</v>
      </c>
      <c r="AB234" s="59">
        <f>AC234-AC233</f>
        <v>0</v>
      </c>
      <c r="AC234" s="62">
        <v>4</v>
      </c>
    </row>
    <row r="235" spans="1:29" x14ac:dyDescent="0.3">
      <c r="A235" s="60">
        <v>44197</v>
      </c>
      <c r="B235" s="59">
        <f>C235-C234</f>
        <v>156</v>
      </c>
      <c r="C235" s="61">
        <v>12428</v>
      </c>
      <c r="D235" s="59">
        <f>E235-E234</f>
        <v>111</v>
      </c>
      <c r="E235" s="61">
        <v>6742</v>
      </c>
      <c r="F235" s="59">
        <f>G235-G234</f>
        <v>1</v>
      </c>
      <c r="G235" s="61">
        <v>340</v>
      </c>
      <c r="H235" s="59">
        <f>I235-I234</f>
        <v>25</v>
      </c>
      <c r="I235" s="61">
        <v>2145</v>
      </c>
      <c r="J235" s="59">
        <f>K235-K234</f>
        <v>0</v>
      </c>
      <c r="K235" s="61">
        <v>149</v>
      </c>
      <c r="L235" s="59">
        <f>M235-M234</f>
        <v>8</v>
      </c>
      <c r="M235" s="61">
        <v>1145</v>
      </c>
      <c r="N235" s="59">
        <f>O235-O234</f>
        <v>0</v>
      </c>
      <c r="O235" s="61">
        <v>30</v>
      </c>
      <c r="P235" s="59">
        <f>Q235-Q234</f>
        <v>10</v>
      </c>
      <c r="Q235" s="61">
        <v>558</v>
      </c>
      <c r="R235" s="59">
        <f>S235-S234</f>
        <v>5</v>
      </c>
      <c r="S235" s="61">
        <v>268</v>
      </c>
      <c r="T235" s="59">
        <f>U235-U234</f>
        <v>0</v>
      </c>
      <c r="U235" s="61">
        <v>15</v>
      </c>
      <c r="V235" s="59">
        <f>W235-W234</f>
        <v>0</v>
      </c>
      <c r="W235" s="61">
        <v>11</v>
      </c>
      <c r="X235" s="59">
        <f>Y235-Y234</f>
        <v>1</v>
      </c>
      <c r="Y235" s="61">
        <v>25</v>
      </c>
      <c r="Z235" s="59">
        <f>AA235-AA234</f>
        <v>0</v>
      </c>
      <c r="AA235" s="61">
        <v>6</v>
      </c>
      <c r="AB235" s="59">
        <f>AC235-AC234</f>
        <v>0</v>
      </c>
      <c r="AC235" s="62">
        <v>4</v>
      </c>
    </row>
    <row r="236" spans="1:29" x14ac:dyDescent="0.3">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3">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3">
      <c r="A238" s="60">
        <v>44200</v>
      </c>
      <c r="B238" s="59">
        <f>C238-C235</f>
        <v>357</v>
      </c>
      <c r="C238" s="61">
        <v>12785</v>
      </c>
      <c r="D238" s="59">
        <f>E238-E235</f>
        <v>203</v>
      </c>
      <c r="E238" s="61">
        <v>6945</v>
      </c>
      <c r="F238" s="59">
        <f>G238-G235</f>
        <v>2</v>
      </c>
      <c r="G238" s="61">
        <v>342</v>
      </c>
      <c r="H238" s="59">
        <f>I238-I235</f>
        <v>58</v>
      </c>
      <c r="I238" s="61">
        <v>2203</v>
      </c>
      <c r="J238" s="59">
        <f>K238-K235</f>
        <v>0</v>
      </c>
      <c r="K238" s="61">
        <v>149</v>
      </c>
      <c r="L238" s="59">
        <f>M238-M235</f>
        <v>129</v>
      </c>
      <c r="M238" s="61">
        <v>1274</v>
      </c>
      <c r="N238" s="59">
        <f>O238-O235</f>
        <v>0</v>
      </c>
      <c r="O238" s="61">
        <v>30</v>
      </c>
      <c r="P238" s="59">
        <f>Q238-Q235</f>
        <v>19</v>
      </c>
      <c r="Q238" s="61">
        <v>577</v>
      </c>
      <c r="R238" s="59">
        <f>S238-S235</f>
        <v>3</v>
      </c>
      <c r="S238" s="61">
        <v>271</v>
      </c>
      <c r="T238" s="59">
        <f>U238-U235</f>
        <v>0</v>
      </c>
      <c r="U238" s="61">
        <v>15</v>
      </c>
      <c r="V238" s="59">
        <f>W238-W235</f>
        <v>0</v>
      </c>
      <c r="W238" s="61">
        <v>11</v>
      </c>
      <c r="X238" s="59">
        <f>Y238-Y235</f>
        <v>1</v>
      </c>
      <c r="Y238" s="61">
        <v>26</v>
      </c>
      <c r="Z238" s="59">
        <f>AA238-AA235</f>
        <v>0</v>
      </c>
      <c r="AA238" s="61">
        <v>6</v>
      </c>
      <c r="AB238" s="59">
        <f>AC238-AC235</f>
        <v>0</v>
      </c>
      <c r="AC238" s="62">
        <v>4</v>
      </c>
    </row>
    <row r="239" spans="1:29" x14ac:dyDescent="0.3">
      <c r="A239" s="60">
        <v>44201</v>
      </c>
      <c r="B239" s="59">
        <f>C239-C238</f>
        <v>29</v>
      </c>
      <c r="C239" s="61">
        <v>12814</v>
      </c>
      <c r="D239" s="59">
        <f>E239-E238</f>
        <v>69</v>
      </c>
      <c r="E239" s="61">
        <v>7014</v>
      </c>
      <c r="F239" s="59">
        <f>G239-G238</f>
        <v>3</v>
      </c>
      <c r="G239" s="61">
        <v>345</v>
      </c>
      <c r="H239" s="59">
        <f>I239-I238</f>
        <v>84</v>
      </c>
      <c r="I239" s="61">
        <v>2287</v>
      </c>
      <c r="J239" s="59">
        <f>K239-K238</f>
        <v>0</v>
      </c>
      <c r="K239" s="61">
        <v>149</v>
      </c>
      <c r="L239" s="59">
        <f>M239-M238</f>
        <v>71</v>
      </c>
      <c r="M239" s="61">
        <v>1345</v>
      </c>
      <c r="N239" s="59">
        <f>O239-O238</f>
        <v>0</v>
      </c>
      <c r="O239" s="61">
        <v>30</v>
      </c>
      <c r="P239" s="59">
        <f>Q239-Q238</f>
        <v>3</v>
      </c>
      <c r="Q239" s="61">
        <v>580</v>
      </c>
      <c r="R239" s="59">
        <f>S239-S238</f>
        <v>4</v>
      </c>
      <c r="S239" s="61">
        <v>275</v>
      </c>
      <c r="T239" s="59">
        <f>U239-U238</f>
        <v>0</v>
      </c>
      <c r="U239" s="61">
        <v>15</v>
      </c>
      <c r="V239" s="59">
        <f>W239-W238</f>
        <v>0</v>
      </c>
      <c r="W239" s="61">
        <v>11</v>
      </c>
      <c r="X239" s="59">
        <f>Y239-Y238</f>
        <v>1</v>
      </c>
      <c r="Y239" s="61">
        <v>27</v>
      </c>
      <c r="Z239" s="59">
        <f>AA239-AA238</f>
        <v>0</v>
      </c>
      <c r="AA239" s="61">
        <v>6</v>
      </c>
      <c r="AB239" s="59">
        <f>AC239-AC238</f>
        <v>0</v>
      </c>
      <c r="AC239" s="62">
        <v>4</v>
      </c>
    </row>
    <row r="240" spans="1:29" x14ac:dyDescent="0.3">
      <c r="A240" s="60">
        <v>44202</v>
      </c>
      <c r="B240" s="59">
        <f>C240-C239</f>
        <v>374</v>
      </c>
      <c r="C240" s="61">
        <v>13188</v>
      </c>
      <c r="D240" s="59">
        <f>E240-E239</f>
        <v>46</v>
      </c>
      <c r="E240" s="61">
        <v>7060</v>
      </c>
      <c r="F240" s="59">
        <f>G240-G239</f>
        <v>0</v>
      </c>
      <c r="G240" s="61">
        <v>345</v>
      </c>
      <c r="H240" s="59">
        <f>I240-I239</f>
        <v>0</v>
      </c>
      <c r="I240" s="61">
        <v>2287</v>
      </c>
      <c r="J240" s="59">
        <f>K240-K239</f>
        <v>0</v>
      </c>
      <c r="K240" s="61">
        <v>149</v>
      </c>
      <c r="L240" s="59">
        <f>M240-M239</f>
        <v>0</v>
      </c>
      <c r="M240" s="61">
        <v>1345</v>
      </c>
      <c r="N240" s="59">
        <f>O240-O239</f>
        <v>0</v>
      </c>
      <c r="O240" s="61">
        <v>30</v>
      </c>
      <c r="P240" s="59">
        <f>Q240-Q239</f>
        <v>0</v>
      </c>
      <c r="Q240" s="61">
        <v>580</v>
      </c>
      <c r="R240" s="59">
        <f>S240-S239</f>
        <v>0</v>
      </c>
      <c r="S240" s="61">
        <v>275</v>
      </c>
      <c r="T240" s="59">
        <f>U240-U239</f>
        <v>0</v>
      </c>
      <c r="U240" s="61">
        <v>15</v>
      </c>
      <c r="V240" s="59">
        <f>W240-W239</f>
        <v>0</v>
      </c>
      <c r="W240" s="61">
        <v>11</v>
      </c>
      <c r="X240" s="59">
        <f>Y240-Y239</f>
        <v>0</v>
      </c>
      <c r="Y240" s="61">
        <v>27</v>
      </c>
      <c r="Z240" s="59">
        <f>AA240-AA239</f>
        <v>0</v>
      </c>
      <c r="AA240" s="61">
        <v>6</v>
      </c>
      <c r="AB240" s="59">
        <f>AC240-AC239</f>
        <v>0</v>
      </c>
      <c r="AC240" s="62">
        <v>4</v>
      </c>
    </row>
    <row r="241" spans="1:29" x14ac:dyDescent="0.3">
      <c r="A241" s="60">
        <v>44203</v>
      </c>
      <c r="B241" s="59">
        <f>C241-C240</f>
        <v>122</v>
      </c>
      <c r="C241" s="61">
        <v>13310</v>
      </c>
      <c r="D241" s="59">
        <f>E241-E240</f>
        <v>85</v>
      </c>
      <c r="E241" s="61">
        <v>7145</v>
      </c>
      <c r="F241" s="59">
        <f>G241-G240</f>
        <v>2</v>
      </c>
      <c r="G241" s="61">
        <v>347</v>
      </c>
      <c r="H241" s="59">
        <f>I241-I240</f>
        <v>20</v>
      </c>
      <c r="I241" s="61">
        <v>2307</v>
      </c>
      <c r="J241" s="59">
        <f>K241-K240</f>
        <v>0</v>
      </c>
      <c r="K241" s="61">
        <v>149</v>
      </c>
      <c r="L241" s="59">
        <f>M241-M240</f>
        <v>15</v>
      </c>
      <c r="M241" s="61">
        <v>1360</v>
      </c>
      <c r="N241" s="59">
        <f>O241-O240</f>
        <v>0</v>
      </c>
      <c r="O241" s="61">
        <v>30</v>
      </c>
      <c r="P241" s="59">
        <f>Q241-Q240</f>
        <v>0</v>
      </c>
      <c r="Q241" s="61">
        <v>580</v>
      </c>
      <c r="R241" s="59">
        <f>S241-S240</f>
        <v>1</v>
      </c>
      <c r="S241" s="61">
        <v>276</v>
      </c>
      <c r="T241" s="59">
        <f>U241-U240</f>
        <v>0</v>
      </c>
      <c r="U241" s="61">
        <v>15</v>
      </c>
      <c r="V241" s="59">
        <f>W241-W240</f>
        <v>0</v>
      </c>
      <c r="W241" s="61">
        <v>11</v>
      </c>
      <c r="X241" s="59">
        <f>Y241-Y240</f>
        <v>0</v>
      </c>
      <c r="Y241" s="61">
        <v>27</v>
      </c>
      <c r="Z241" s="59">
        <f>AA241-AA240</f>
        <v>0</v>
      </c>
      <c r="AA241" s="61">
        <v>6</v>
      </c>
      <c r="AB241" s="59">
        <f>AC241-AC240</f>
        <v>0</v>
      </c>
      <c r="AC241" s="62">
        <v>4</v>
      </c>
    </row>
    <row r="242" spans="1:29" x14ac:dyDescent="0.3">
      <c r="A242" s="60">
        <v>44204</v>
      </c>
      <c r="B242" s="59">
        <f>C242-C241</f>
        <v>43</v>
      </c>
      <c r="C242" s="61">
        <v>13353</v>
      </c>
      <c r="D242" s="59">
        <f>E242-E241</f>
        <v>129</v>
      </c>
      <c r="E242" s="61">
        <v>7274</v>
      </c>
      <c r="F242" s="59">
        <f>G242-G241</f>
        <v>2</v>
      </c>
      <c r="G242" s="61">
        <v>349</v>
      </c>
      <c r="H242" s="59">
        <f>I242-I241</f>
        <v>91</v>
      </c>
      <c r="I242" s="61">
        <v>2398</v>
      </c>
      <c r="J242" s="59">
        <f>K242-K241</f>
        <v>0</v>
      </c>
      <c r="K242" s="61">
        <v>149</v>
      </c>
      <c r="L242" s="59">
        <f>M242-M241</f>
        <v>14</v>
      </c>
      <c r="M242" s="61">
        <v>1374</v>
      </c>
      <c r="N242" s="59">
        <f>O242-O241</f>
        <v>0</v>
      </c>
      <c r="O242" s="61">
        <v>30</v>
      </c>
      <c r="P242" s="59">
        <f>Q242-Q241</f>
        <v>5</v>
      </c>
      <c r="Q242" s="61">
        <v>585</v>
      </c>
      <c r="R242" s="59">
        <f>S242-S241</f>
        <v>4</v>
      </c>
      <c r="S242" s="61">
        <v>280</v>
      </c>
      <c r="T242" s="59">
        <f>U242-U241</f>
        <v>0</v>
      </c>
      <c r="U242" s="61">
        <v>15</v>
      </c>
      <c r="V242" s="59">
        <f>W242-W241</f>
        <v>0</v>
      </c>
      <c r="W242" s="61">
        <v>11</v>
      </c>
      <c r="X242" s="59">
        <f>Y242-Y241</f>
        <v>1</v>
      </c>
      <c r="Y242" s="61">
        <v>28</v>
      </c>
      <c r="Z242" s="59">
        <f>AA242-AA241</f>
        <v>0</v>
      </c>
      <c r="AA242" s="61">
        <v>6</v>
      </c>
      <c r="AB242" s="59">
        <f>AC242-AC241</f>
        <v>0</v>
      </c>
      <c r="AC242" s="62">
        <v>4</v>
      </c>
    </row>
    <row r="243" spans="1:29" x14ac:dyDescent="0.3">
      <c r="A243" s="60">
        <v>44205</v>
      </c>
      <c r="B243" s="59"/>
      <c r="C243" s="61"/>
      <c r="D243" s="59"/>
      <c r="E243" s="61"/>
      <c r="F243" s="59"/>
      <c r="G243" s="61"/>
      <c r="H243" s="59"/>
      <c r="I243" s="61"/>
      <c r="J243" s="59"/>
      <c r="K243" s="61"/>
      <c r="L243" s="59"/>
      <c r="M243" s="61"/>
      <c r="N243" s="59"/>
      <c r="O243" s="61"/>
      <c r="P243" s="59"/>
      <c r="Q243" s="61"/>
      <c r="R243" s="59"/>
      <c r="S243" s="61"/>
      <c r="T243" s="59"/>
      <c r="U243" s="61"/>
      <c r="V243" s="59"/>
      <c r="W243" s="61"/>
      <c r="X243" s="59"/>
      <c r="Y243" s="61"/>
      <c r="Z243" s="59"/>
      <c r="AA243" s="61"/>
      <c r="AB243" s="59"/>
      <c r="AC243" s="62"/>
    </row>
    <row r="244" spans="1:29" x14ac:dyDescent="0.3">
      <c r="A244" s="60">
        <v>44206</v>
      </c>
      <c r="B244" s="59"/>
      <c r="C244" s="61"/>
      <c r="D244" s="59"/>
      <c r="E244" s="61"/>
      <c r="F244" s="59"/>
      <c r="G244" s="61"/>
      <c r="H244" s="59"/>
      <c r="I244" s="61"/>
      <c r="J244" s="59"/>
      <c r="K244" s="61"/>
      <c r="L244" s="59"/>
      <c r="M244" s="61"/>
      <c r="N244" s="59"/>
      <c r="O244" s="61"/>
      <c r="P244" s="59"/>
      <c r="Q244" s="61"/>
      <c r="R244" s="59"/>
      <c r="S244" s="61"/>
      <c r="T244" s="59"/>
      <c r="U244" s="61"/>
      <c r="V244" s="59"/>
      <c r="W244" s="61"/>
      <c r="X244" s="59"/>
      <c r="Y244" s="61"/>
      <c r="Z244" s="59"/>
      <c r="AA244" s="61"/>
      <c r="AB244" s="59"/>
      <c r="AC244" s="62"/>
    </row>
    <row r="245" spans="1:29" x14ac:dyDescent="0.3">
      <c r="A245" s="60">
        <v>44207</v>
      </c>
      <c r="B245" s="59">
        <f>C245-C242</f>
        <v>187</v>
      </c>
      <c r="C245" s="61">
        <v>13540</v>
      </c>
      <c r="D245" s="59">
        <f>E245-E242</f>
        <v>131</v>
      </c>
      <c r="E245" s="61">
        <v>7405</v>
      </c>
      <c r="F245" s="59">
        <f>G245-G242</f>
        <v>6</v>
      </c>
      <c r="G245" s="61">
        <v>355</v>
      </c>
      <c r="H245" s="59">
        <f>I245-I242</f>
        <v>73</v>
      </c>
      <c r="I245" s="61">
        <v>2471</v>
      </c>
      <c r="J245" s="59">
        <f>K245-K242</f>
        <v>4</v>
      </c>
      <c r="K245" s="61">
        <v>153</v>
      </c>
      <c r="L245" s="59">
        <f>M245-M242</f>
        <v>63</v>
      </c>
      <c r="M245" s="61">
        <v>1437</v>
      </c>
      <c r="N245" s="59">
        <f>O245-O242</f>
        <v>0</v>
      </c>
      <c r="O245" s="61">
        <v>30</v>
      </c>
      <c r="P245" s="59">
        <f>Q245-Q242</f>
        <v>5</v>
      </c>
      <c r="Q245" s="61">
        <v>590</v>
      </c>
      <c r="R245" s="59">
        <f>S245-S242</f>
        <v>52</v>
      </c>
      <c r="S245" s="61">
        <v>332</v>
      </c>
      <c r="T245" s="59">
        <f>U245-U242</f>
        <v>0</v>
      </c>
      <c r="U245" s="61">
        <v>15</v>
      </c>
      <c r="V245" s="59">
        <f>W245-W242</f>
        <v>5</v>
      </c>
      <c r="W245" s="61">
        <v>16</v>
      </c>
      <c r="X245" s="59">
        <f>Y245-Y242</f>
        <v>0</v>
      </c>
      <c r="Y245" s="61">
        <v>28</v>
      </c>
      <c r="Z245" s="59">
        <f>AA245-AA242</f>
        <v>3</v>
      </c>
      <c r="AA245" s="61">
        <v>9</v>
      </c>
      <c r="AB245" s="59">
        <f>AC245-AC242</f>
        <v>0</v>
      </c>
      <c r="AC245" s="62">
        <v>4</v>
      </c>
    </row>
    <row r="246" spans="1:29" x14ac:dyDescent="0.3">
      <c r="A246" s="60">
        <v>44208</v>
      </c>
      <c r="B246" s="59"/>
      <c r="C246" s="61"/>
      <c r="D246" s="59"/>
      <c r="E246" s="61"/>
      <c r="F246" s="59"/>
      <c r="G246" s="61"/>
      <c r="H246" s="59"/>
      <c r="I246" s="61"/>
      <c r="J246" s="59"/>
      <c r="K246" s="61"/>
      <c r="L246" s="59"/>
      <c r="M246" s="61"/>
      <c r="N246" s="59"/>
      <c r="O246" s="61"/>
      <c r="P246" s="59"/>
      <c r="Q246" s="61"/>
      <c r="R246" s="59"/>
      <c r="S246" s="61"/>
      <c r="T246" s="59"/>
      <c r="U246" s="61"/>
      <c r="V246" s="59"/>
      <c r="W246" s="61"/>
      <c r="X246" s="59"/>
      <c r="Y246" s="61"/>
      <c r="Z246" s="59"/>
      <c r="AA246" s="61"/>
      <c r="AB246" s="59"/>
      <c r="AC246" s="62"/>
    </row>
    <row r="247" spans="1:29" x14ac:dyDescent="0.3">
      <c r="A247" s="60">
        <v>44209</v>
      </c>
      <c r="B247" s="59"/>
      <c r="C247" s="61"/>
      <c r="D247" s="59"/>
      <c r="E247" s="61"/>
      <c r="F247" s="59"/>
      <c r="G247" s="61"/>
      <c r="H247" s="59"/>
      <c r="I247" s="61"/>
      <c r="J247" s="59"/>
      <c r="K247" s="61"/>
      <c r="L247" s="59"/>
      <c r="M247" s="61"/>
      <c r="N247" s="59"/>
      <c r="O247" s="61"/>
      <c r="P247" s="59"/>
      <c r="Q247" s="61"/>
      <c r="R247" s="59"/>
      <c r="S247" s="61"/>
      <c r="T247" s="59"/>
      <c r="U247" s="61"/>
      <c r="V247" s="59"/>
      <c r="W247" s="61"/>
      <c r="X247" s="59"/>
      <c r="Y247" s="61"/>
      <c r="Z247" s="59"/>
      <c r="AA247" s="61"/>
      <c r="AB247" s="59"/>
      <c r="AC247" s="62"/>
    </row>
    <row r="248" spans="1:29" x14ac:dyDescent="0.3">
      <c r="A248" s="60">
        <v>44210</v>
      </c>
      <c r="B248" s="59"/>
      <c r="C248" s="61"/>
      <c r="D248" s="59"/>
      <c r="E248" s="61"/>
      <c r="F248" s="59"/>
      <c r="G248" s="61"/>
      <c r="H248" s="59"/>
      <c r="I248" s="61"/>
      <c r="J248" s="59"/>
      <c r="K248" s="61"/>
      <c r="L248" s="59"/>
      <c r="M248" s="61"/>
      <c r="N248" s="59"/>
      <c r="O248" s="61"/>
      <c r="P248" s="59"/>
      <c r="Q248" s="61"/>
      <c r="R248" s="59"/>
      <c r="S248" s="61"/>
      <c r="T248" s="59"/>
      <c r="U248" s="61"/>
      <c r="V248" s="59"/>
      <c r="W248" s="61"/>
      <c r="X248" s="59"/>
      <c r="Y248" s="61"/>
      <c r="Z248" s="59"/>
      <c r="AA248" s="61"/>
      <c r="AB248" s="59"/>
      <c r="AC248" s="62"/>
    </row>
    <row r="249" spans="1:29" x14ac:dyDescent="0.3">
      <c r="A249" s="60">
        <v>44211</v>
      </c>
      <c r="B249" s="59"/>
      <c r="C249" s="61"/>
      <c r="D249" s="59"/>
      <c r="E249" s="61"/>
      <c r="F249" s="59"/>
      <c r="G249" s="61"/>
      <c r="H249" s="59"/>
      <c r="I249" s="61"/>
      <c r="J249" s="59"/>
      <c r="K249" s="61"/>
      <c r="L249" s="59"/>
      <c r="M249" s="61"/>
      <c r="N249" s="59"/>
      <c r="O249" s="61"/>
      <c r="P249" s="59"/>
      <c r="Q249" s="61"/>
      <c r="R249" s="59"/>
      <c r="S249" s="61"/>
      <c r="T249" s="59"/>
      <c r="U249" s="61"/>
      <c r="V249" s="59"/>
      <c r="W249" s="61"/>
      <c r="X249" s="59"/>
      <c r="Y249" s="61"/>
      <c r="Z249" s="59"/>
      <c r="AA249" s="61"/>
      <c r="AB249" s="59"/>
      <c r="AC249" s="62"/>
    </row>
    <row r="250" spans="1:29" x14ac:dyDescent="0.3">
      <c r="A250" s="60">
        <v>44212</v>
      </c>
      <c r="B250" s="59"/>
      <c r="C250" s="61"/>
      <c r="D250" s="59"/>
      <c r="E250" s="61"/>
      <c r="F250" s="59"/>
      <c r="G250" s="61"/>
      <c r="H250" s="59"/>
      <c r="I250" s="61"/>
      <c r="J250" s="59"/>
      <c r="K250" s="61"/>
      <c r="L250" s="59"/>
      <c r="M250" s="61"/>
      <c r="N250" s="59"/>
      <c r="O250" s="61"/>
      <c r="P250" s="59"/>
      <c r="Q250" s="61"/>
      <c r="R250" s="59"/>
      <c r="S250" s="61"/>
      <c r="T250" s="59"/>
      <c r="U250" s="61"/>
      <c r="V250" s="59"/>
      <c r="W250" s="61"/>
      <c r="X250" s="59"/>
      <c r="Y250" s="61"/>
      <c r="Z250" s="59"/>
      <c r="AA250" s="61"/>
      <c r="AB250" s="59"/>
      <c r="AC250" s="62"/>
    </row>
    <row r="251" spans="1:29" x14ac:dyDescent="0.3">
      <c r="A251" s="60">
        <v>44213</v>
      </c>
      <c r="B251" s="59"/>
      <c r="C251" s="61"/>
      <c r="D251" s="59"/>
      <c r="E251" s="61"/>
      <c r="F251" s="59"/>
      <c r="G251" s="61"/>
      <c r="H251" s="59"/>
      <c r="I251" s="61"/>
      <c r="J251" s="59"/>
      <c r="K251" s="61"/>
      <c r="L251" s="59"/>
      <c r="M251" s="61"/>
      <c r="N251" s="59"/>
      <c r="O251" s="61"/>
      <c r="P251" s="59"/>
      <c r="Q251" s="61"/>
      <c r="R251" s="59"/>
      <c r="S251" s="61"/>
      <c r="T251" s="59"/>
      <c r="U251" s="61"/>
      <c r="V251" s="59"/>
      <c r="W251" s="61"/>
      <c r="X251" s="59"/>
      <c r="Y251" s="61"/>
      <c r="Z251" s="59"/>
      <c r="AA251" s="61"/>
      <c r="AB251" s="59"/>
      <c r="AC251" s="62"/>
    </row>
    <row r="252" spans="1:29" x14ac:dyDescent="0.3">
      <c r="A252" s="60"/>
      <c r="B252" s="59"/>
      <c r="C252" s="61"/>
      <c r="D252" s="59"/>
      <c r="E252" s="61"/>
      <c r="F252" s="59"/>
      <c r="G252" s="61"/>
      <c r="H252" s="59"/>
      <c r="I252" s="61"/>
      <c r="J252" s="59"/>
      <c r="K252" s="61"/>
      <c r="L252" s="59"/>
      <c r="M252" s="61"/>
      <c r="N252" s="59"/>
      <c r="O252" s="61"/>
      <c r="P252" s="59"/>
      <c r="Q252" s="61"/>
      <c r="R252" s="59"/>
      <c r="S252" s="61"/>
      <c r="T252" s="59"/>
      <c r="U252" s="61"/>
      <c r="V252" s="59"/>
      <c r="W252" s="61"/>
      <c r="X252" s="59"/>
      <c r="Y252" s="61"/>
      <c r="Z252" s="59"/>
      <c r="AA252" s="61"/>
      <c r="AB252" s="59"/>
      <c r="AC252" s="62"/>
    </row>
    <row r="253" spans="1:29" x14ac:dyDescent="0.3">
      <c r="A253" s="55"/>
      <c r="B253" s="246" t="s">
        <v>11</v>
      </c>
      <c r="C253" s="253"/>
      <c r="D253" s="246" t="s">
        <v>12</v>
      </c>
      <c r="E253" s="253"/>
      <c r="F253" s="246" t="s">
        <v>16</v>
      </c>
      <c r="G253" s="253"/>
      <c r="H253" s="246" t="s">
        <v>52</v>
      </c>
      <c r="I253" s="253"/>
      <c r="J253" s="246" t="s">
        <v>53</v>
      </c>
      <c r="K253" s="253"/>
      <c r="L253" s="246" t="s">
        <v>13</v>
      </c>
      <c r="M253" s="253"/>
      <c r="N253" s="246" t="s">
        <v>15</v>
      </c>
      <c r="O253" s="253"/>
      <c r="P253" s="246" t="s">
        <v>17</v>
      </c>
      <c r="Q253" s="253"/>
      <c r="R253" s="246" t="s">
        <v>20</v>
      </c>
      <c r="S253" s="253"/>
      <c r="T253" s="246" t="s">
        <v>14</v>
      </c>
      <c r="U253" s="253"/>
      <c r="V253" s="246" t="s">
        <v>18</v>
      </c>
      <c r="W253" s="253"/>
      <c r="X253" s="246" t="s">
        <v>19</v>
      </c>
      <c r="Y253" s="253"/>
      <c r="Z253" s="246" t="s">
        <v>74</v>
      </c>
      <c r="AA253" s="253"/>
      <c r="AB253" s="246" t="s">
        <v>131</v>
      </c>
      <c r="AC253" s="247"/>
    </row>
    <row r="254" spans="1:29" ht="14.5" thickBot="1" x14ac:dyDescent="0.35">
      <c r="A254" s="64" t="s">
        <v>87</v>
      </c>
      <c r="B254" s="252">
        <f>SUM(B4:B252)</f>
        <v>13540</v>
      </c>
      <c r="C254" s="252"/>
      <c r="D254" s="252">
        <f t="shared" ref="D254" si="93">SUM(D4:D253)</f>
        <v>7405</v>
      </c>
      <c r="E254" s="252"/>
      <c r="F254" s="252">
        <f t="shared" ref="F254" si="94">SUM(F4:F253)</f>
        <v>355</v>
      </c>
      <c r="G254" s="252"/>
      <c r="H254" s="252">
        <f t="shared" ref="H254" si="95">SUM(H4:H253)</f>
        <v>2471</v>
      </c>
      <c r="I254" s="252"/>
      <c r="J254" s="252">
        <f t="shared" ref="J254" si="96">SUM(J4:J253)</f>
        <v>153</v>
      </c>
      <c r="K254" s="252"/>
      <c r="L254" s="252">
        <f t="shared" ref="L254" si="97">SUM(L4:L253)</f>
        <v>1437</v>
      </c>
      <c r="M254" s="252"/>
      <c r="N254" s="252">
        <f t="shared" ref="N254" si="98">SUM(N4:N253)</f>
        <v>30</v>
      </c>
      <c r="O254" s="252"/>
      <c r="P254" s="252">
        <f t="shared" ref="P254" si="99">SUM(P4:P253)</f>
        <v>590</v>
      </c>
      <c r="Q254" s="252"/>
      <c r="R254" s="252">
        <f t="shared" ref="R254" si="100">SUM(R4:R253)</f>
        <v>332</v>
      </c>
      <c r="S254" s="252"/>
      <c r="T254" s="252">
        <f t="shared" ref="T254" si="101">SUM(T4:T253)</f>
        <v>15</v>
      </c>
      <c r="U254" s="252"/>
      <c r="V254" s="252">
        <f t="shared" ref="V254" si="102">SUM(V4:V253)</f>
        <v>16</v>
      </c>
      <c r="W254" s="252"/>
      <c r="X254" s="252">
        <f t="shared" ref="X254" si="103">SUM(X4:X253)</f>
        <v>28</v>
      </c>
      <c r="Y254" s="252"/>
      <c r="Z254" s="252">
        <f t="shared" ref="Z254" si="104">SUM(Z4:Z253)</f>
        <v>9</v>
      </c>
      <c r="AA254" s="252"/>
      <c r="AB254" s="248">
        <f t="shared" ref="AB254" si="105">SUM(AB4:AB253)</f>
        <v>4</v>
      </c>
      <c r="AC254" s="249"/>
    </row>
    <row r="255" spans="1:29" ht="14.5" thickTop="1"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t="s">
        <v>91</v>
      </c>
      <c r="AC255" s="42">
        <f>SUM(B254:AC254)</f>
        <v>26385</v>
      </c>
    </row>
    <row r="256" spans="1: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3">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3">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3">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3">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3">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3">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3">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row r="360" spans="2:29" x14ac:dyDescent="0.3">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row>
    <row r="361" spans="2:29" x14ac:dyDescent="0.3">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row>
    <row r="362" spans="2:29" x14ac:dyDescent="0.3">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row>
    <row r="363" spans="2:29" x14ac:dyDescent="0.3">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row>
    <row r="364" spans="2:29" x14ac:dyDescent="0.3">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row>
    <row r="365" spans="2:29" x14ac:dyDescent="0.3">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row>
    <row r="366" spans="2:29" x14ac:dyDescent="0.3">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row>
    <row r="367" spans="2:29" x14ac:dyDescent="0.3">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row>
    <row r="368" spans="2:29" x14ac:dyDescent="0.3">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row>
    <row r="369" spans="2:29" x14ac:dyDescent="0.3">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row>
    <row r="370" spans="2:29" x14ac:dyDescent="0.3">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row>
    <row r="371" spans="2:29" x14ac:dyDescent="0.3">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row>
    <row r="372" spans="2:29" x14ac:dyDescent="0.3">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row>
    <row r="373" spans="2:29" x14ac:dyDescent="0.3">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row>
  </sheetData>
  <mergeCells count="43">
    <mergeCell ref="V254:W254"/>
    <mergeCell ref="X254:Y254"/>
    <mergeCell ref="Z254:AA254"/>
    <mergeCell ref="N253:O253"/>
    <mergeCell ref="P253:Q253"/>
    <mergeCell ref="R253:S253"/>
    <mergeCell ref="T253:U253"/>
    <mergeCell ref="V253:W253"/>
    <mergeCell ref="X253:Y253"/>
    <mergeCell ref="Z253:AA253"/>
    <mergeCell ref="N254:O254"/>
    <mergeCell ref="P254:Q254"/>
    <mergeCell ref="R254:S254"/>
    <mergeCell ref="T254:U254"/>
    <mergeCell ref="L254:M254"/>
    <mergeCell ref="J254:K254"/>
    <mergeCell ref="B253:C253"/>
    <mergeCell ref="D253:E253"/>
    <mergeCell ref="F253:G253"/>
    <mergeCell ref="H253:I253"/>
    <mergeCell ref="L253:M253"/>
    <mergeCell ref="J253:K253"/>
    <mergeCell ref="J2:K2"/>
    <mergeCell ref="B254:C254"/>
    <mergeCell ref="D254:E254"/>
    <mergeCell ref="F254:G254"/>
    <mergeCell ref="H254:I254"/>
    <mergeCell ref="AB2:AC2"/>
    <mergeCell ref="AB253:AC253"/>
    <mergeCell ref="AB254:AC254"/>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2021-01-12T11:31:03Z</dcterms:modified>
</cp:coreProperties>
</file>