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Ansteckungsorte'!$A$1:$AC$261</definedName>
  </definedNames>
  <calcPr calcId="162913"/>
</workbook>
</file>

<file path=xl/calcChain.xml><?xml version="1.0" encoding="utf-8"?>
<calcChain xmlns="http://schemas.openxmlformats.org/spreadsheetml/2006/main">
  <c r="K255" i="10" l="1"/>
  <c r="I255" i="10"/>
  <c r="G255" i="10"/>
  <c r="E255" i="10"/>
  <c r="C255" i="10"/>
  <c r="FO254" i="11"/>
  <c r="AI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Y334" i="1" l="1"/>
  <c r="X334" i="1"/>
  <c r="W334" i="1"/>
  <c r="V334" i="1"/>
  <c r="U334" i="1"/>
  <c r="J334" i="1"/>
  <c r="I334" i="1"/>
  <c r="H334" i="1"/>
  <c r="F331" i="1"/>
  <c r="G334" i="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09" i="1"/>
  <c r="D339" i="1" l="1"/>
  <c r="N334" i="1" l="1"/>
  <c r="C33" i="17" l="1"/>
  <c r="D33" i="17"/>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S331" i="1" l="1"/>
  <c r="S327" i="1"/>
  <c r="S328" i="1"/>
  <c r="N331" i="1"/>
  <c r="G330" i="1"/>
  <c r="E260"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D29" i="17" l="1"/>
  <c r="C30" i="17"/>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59"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59" i="11" l="1"/>
  <c r="FP259" i="11"/>
  <c r="CD259" i="11"/>
  <c r="L259" i="11"/>
  <c r="FB259"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0"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59" i="11" l="1"/>
  <c r="BJ259" i="11"/>
  <c r="BH259" i="11"/>
  <c r="BP259" i="11"/>
  <c r="BL259" i="11"/>
  <c r="BN259" i="11"/>
  <c r="D259" i="11"/>
  <c r="F259"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59"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59" i="11" l="1"/>
  <c r="FR259" i="11"/>
  <c r="CF259" i="11"/>
  <c r="FH259"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59" i="11" l="1"/>
  <c r="AY68" i="11"/>
  <c r="AY69" i="11" s="1"/>
  <c r="AY70" i="11" s="1"/>
  <c r="AY71" i="11" s="1"/>
  <c r="AX259"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59" i="11"/>
  <c r="AM98" i="11"/>
  <c r="AL259" i="11" s="1"/>
  <c r="FL259" i="11" l="1"/>
  <c r="FN259"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59" i="11"/>
  <c r="DH259" i="11"/>
  <c r="CC100" i="11"/>
  <c r="EH259" i="11"/>
  <c r="DL259" i="11"/>
  <c r="BZ259"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59" i="11"/>
  <c r="CJ259"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59"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59" i="11" l="1"/>
  <c r="DP259"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59" i="11"/>
  <c r="FX259" i="11"/>
  <c r="BF259" i="11"/>
  <c r="C154" i="8"/>
  <c r="BT259" i="11" l="1"/>
  <c r="FZ259"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59" i="11" l="1"/>
  <c r="GB259" i="11"/>
  <c r="DF259"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59" i="11" s="1"/>
  <c r="J246" i="1"/>
  <c r="H239" i="1"/>
  <c r="I239" i="1"/>
  <c r="FT259"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39"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I140" i="11"/>
  <c r="Y140" i="11"/>
  <c r="FE140" i="11"/>
  <c r="EU140" i="11"/>
  <c r="Q140" i="11"/>
  <c r="EQ140" i="11"/>
  <c r="EG140" i="11"/>
  <c r="DC140" i="11"/>
  <c r="DA140" i="11"/>
  <c r="CW140" i="11"/>
  <c r="K140" i="11"/>
  <c r="Q141" i="11" l="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59" i="11" l="1"/>
  <c r="ET259" i="11"/>
  <c r="FD259" i="11"/>
  <c r="CZ259" i="11"/>
  <c r="CV259" i="11"/>
  <c r="EP259"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59" i="11" l="1"/>
  <c r="X259" i="11"/>
  <c r="P259" i="11"/>
  <c r="J259" i="11"/>
  <c r="EF259"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59"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59"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59"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0"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0"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0"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0"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0"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0"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0"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0"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0"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0"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0"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59" i="11" l="1"/>
  <c r="E260" i="10"/>
  <c r="EL259" i="11"/>
  <c r="K260" i="10"/>
  <c r="I260" i="10"/>
  <c r="G260" i="10"/>
  <c r="C260"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0" i="6"/>
  <c r="D260"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39"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59" i="11" l="1"/>
  <c r="DN259" i="11"/>
  <c r="AJ259"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59" i="11"/>
  <c r="EZ259" i="11"/>
  <c r="FV259" i="11"/>
  <c r="CR259"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59" i="11"/>
  <c r="CX259" i="11"/>
  <c r="DJ259"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59" i="11"/>
  <c r="EB259" i="11"/>
  <c r="AN259" i="11"/>
  <c r="K262"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59" i="11"/>
  <c r="AT259" i="11"/>
  <c r="DR259"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59" i="11" s="1"/>
  <c r="CQ155" i="11"/>
  <c r="CQ156" i="11" s="1"/>
  <c r="CQ157" i="11" s="1"/>
  <c r="CQ158" i="11" s="1"/>
  <c r="CQ159" i="11" s="1"/>
  <c r="CQ160" i="11" s="1"/>
  <c r="CQ161" i="11" s="1"/>
  <c r="CQ162" i="11" s="1"/>
  <c r="CQ163" i="11" s="1"/>
  <c r="CQ164" i="11" s="1"/>
  <c r="CQ165" i="11" s="1"/>
  <c r="CQ166" i="11" s="1"/>
  <c r="CQ167" i="11" s="1"/>
  <c r="CQ168" i="11" s="1"/>
  <c r="CQ169" i="11" s="1"/>
  <c r="CQ170" i="11" s="1"/>
  <c r="CP259"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9" i="11" s="1"/>
  <c r="GG155" i="11"/>
  <c r="GG156" i="11" s="1"/>
  <c r="GG157" i="11" s="1"/>
  <c r="GG158" i="11" s="1"/>
  <c r="GG159" i="11" s="1"/>
  <c r="GG160" i="11" s="1"/>
  <c r="GG161" i="11" s="1"/>
  <c r="GG162" i="11" s="1"/>
  <c r="GG163" i="11" s="1"/>
  <c r="GG164" i="11" s="1"/>
  <c r="GG165" i="11" s="1"/>
  <c r="GG166" i="11" s="1"/>
  <c r="GG167" i="11" s="1"/>
  <c r="GG168" i="11" s="1"/>
  <c r="GG169" i="11" s="1"/>
  <c r="GG170" i="11" s="1"/>
  <c r="GF259" i="11" s="1"/>
  <c r="FG155" i="11"/>
  <c r="FG156" i="11" s="1"/>
  <c r="FG157" i="11" s="1"/>
  <c r="FG158" i="11" s="1"/>
  <c r="FG159" i="11" s="1"/>
  <c r="FG160" i="11" s="1"/>
  <c r="FG161" i="11" s="1"/>
  <c r="FG162" i="11" s="1"/>
  <c r="FG163" i="11" s="1"/>
  <c r="FG164" i="11" s="1"/>
  <c r="FG165" i="11" s="1"/>
  <c r="FG166" i="11" s="1"/>
  <c r="FG167" i="11" s="1"/>
  <c r="FG168" i="11" s="1"/>
  <c r="FG169" i="11" s="1"/>
  <c r="FG170" i="11" s="1"/>
  <c r="FF259"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59" i="11" s="1"/>
  <c r="EE155" i="11"/>
  <c r="EE156" i="11" s="1"/>
  <c r="EE157" i="11" s="1"/>
  <c r="EE158" i="11" s="1"/>
  <c r="EE159" i="11" s="1"/>
  <c r="EE160" i="11" s="1"/>
  <c r="EE161" i="11" s="1"/>
  <c r="EE162" i="11" s="1"/>
  <c r="EE163" i="11" s="1"/>
  <c r="EE164" i="11" s="1"/>
  <c r="EE165" i="11" s="1"/>
  <c r="EE166" i="11" s="1"/>
  <c r="EE167" i="11" s="1"/>
  <c r="EE168" i="11" s="1"/>
  <c r="EE169" i="11" s="1"/>
  <c r="EE170" i="11" s="1"/>
  <c r="ED259" i="11" s="1"/>
  <c r="O155" i="11"/>
  <c r="CM155" i="11"/>
  <c r="CM156" i="11" s="1"/>
  <c r="CM157" i="11" s="1"/>
  <c r="CM158" i="11" s="1"/>
  <c r="CM159" i="11" s="1"/>
  <c r="CM160" i="11" s="1"/>
  <c r="CM161" i="11" s="1"/>
  <c r="CM162" i="11" s="1"/>
  <c r="CM163" i="11" s="1"/>
  <c r="CM164" i="11" s="1"/>
  <c r="CM165" i="11" s="1"/>
  <c r="CM166" i="11" s="1"/>
  <c r="CM167" i="11" s="1"/>
  <c r="CM168" i="11" s="1"/>
  <c r="CM169" i="11" s="1"/>
  <c r="CM170" i="11" s="1"/>
  <c r="CL259"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59" i="11" s="1"/>
  <c r="X235" i="1"/>
  <c r="Y235" i="1" s="1"/>
  <c r="ES154" i="11"/>
  <c r="W128" i="1"/>
  <c r="X128" i="1" s="1"/>
  <c r="Y128" i="1" s="1"/>
  <c r="R259" i="11" l="1"/>
  <c r="S251" i="11"/>
  <c r="S252" i="11" s="1"/>
  <c r="S253" i="11" s="1"/>
  <c r="BC228" i="11"/>
  <c r="BB259" i="11" s="1"/>
  <c r="B259" i="11"/>
  <c r="EJ259"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0"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59"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59"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59" i="11" l="1"/>
  <c r="AC251" i="11"/>
  <c r="AC252" i="11" s="1"/>
  <c r="AC253" i="11" s="1"/>
  <c r="EV259" i="11"/>
  <c r="N259"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59" i="11"/>
  <c r="Y287" i="1"/>
  <c r="Y288" i="1"/>
  <c r="C275" i="1"/>
  <c r="X240" i="1"/>
  <c r="Y240" i="1" s="1"/>
  <c r="W133" i="1"/>
  <c r="X133" i="1" s="1"/>
  <c r="Y133" i="1" s="1"/>
  <c r="H259" i="11" l="1"/>
  <c r="GK261"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W333" i="1"/>
  <c r="X333" i="1" s="1"/>
  <c r="Y333" i="1" s="1"/>
  <c r="W178" i="1"/>
  <c r="X178" i="1" s="1"/>
  <c r="Y178" i="1" s="1"/>
  <c r="W179" i="1" l="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0" i="7" s="1"/>
  <c r="AC261" i="7" s="1"/>
</calcChain>
</file>

<file path=xl/sharedStrings.xml><?xml version="1.0" encoding="utf-8"?>
<sst xmlns="http://schemas.openxmlformats.org/spreadsheetml/2006/main" count="646" uniqueCount="198">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</sst>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F800]dddd\,\ mmmm\ dd\,\ yyyy\,\ hh:mm:ss"/>
    <numFmt numFmtId="165" formatCode="0.0"/>
    <numFmt numFmtId="166" formatCode="#,##0.0"/>
  </numFmts>
  <fonts count="2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273">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1" fontId="14" fillId="0" borderId="3"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1" fontId="14" fillId="0" borderId="9"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1"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1" fontId="21" fillId="0" borderId="3"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 fontId="10" fillId="0" borderId="3" xfId="1" applyNumberFormat="1" applyFont="1" applyFill="1" applyBorder="1"/>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wrapText="1"/>
    </xf>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42" xfId="2" applyNumberFormat="1" applyFill="1" applyBorder="1"/>
    <xf numFmtId="0" fontId="0" fillId="0" borderId="43" xfId="0" applyFill="1" applyBorder="1"/>
    <xf numFmtId="1" fontId="14" fillId="0" borderId="38" xfId="9" applyNumberFormat="1" applyFont="1" applyFill="1" applyBorder="1"/>
    <xf numFmtId="165" fontId="0" fillId="0" borderId="44" xfId="0" applyNumberFormat="1" applyFill="1" applyBorder="1"/>
    <xf numFmtId="1" fontId="0" fillId="0" borderId="43" xfId="0" applyNumberForma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4" xfId="4"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1"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Covid-19-Daten'!$A$307:$A$334</c15:sqref>
                  </c15:fullRef>
                </c:ext>
              </c:extLst>
              <c:f>'1. Covid-19-Daten'!$A$308:$A$334</c:f>
              <c:numCache>
                <c:formatCode>[$-F800]dddd\,\ mmmm\ dd\,\ yyyy\,\ hh:mm:ss</c:formatCode>
                <c:ptCount val="27"/>
                <c:pt idx="0">
                  <c:v>44191.333333333336</c:v>
                </c:pt>
                <c:pt idx="1">
                  <c:v>44192.333333333336</c:v>
                </c:pt>
                <c:pt idx="2">
                  <c:v>44193.333333333336</c:v>
                </c:pt>
                <c:pt idx="3">
                  <c:v>44194.333333333336</c:v>
                </c:pt>
                <c:pt idx="4">
                  <c:v>44195.333333333336</c:v>
                </c:pt>
                <c:pt idx="5">
                  <c:v>44196.333333333336</c:v>
                </c:pt>
                <c:pt idx="6">
                  <c:v>44197.333333333336</c:v>
                </c:pt>
                <c:pt idx="7">
                  <c:v>44198.333333333336</c:v>
                </c:pt>
                <c:pt idx="8">
                  <c:v>44199.333333333336</c:v>
                </c:pt>
                <c:pt idx="9">
                  <c:v>44200.333333333336</c:v>
                </c:pt>
                <c:pt idx="10">
                  <c:v>44201.333333333336</c:v>
                </c:pt>
                <c:pt idx="11">
                  <c:v>44202.333333333336</c:v>
                </c:pt>
                <c:pt idx="12">
                  <c:v>44203.333333333336</c:v>
                </c:pt>
                <c:pt idx="13">
                  <c:v>44204.333333333336</c:v>
                </c:pt>
                <c:pt idx="14">
                  <c:v>44205.333333333336</c:v>
                </c:pt>
                <c:pt idx="15">
                  <c:v>44206.333333333336</c:v>
                </c:pt>
                <c:pt idx="16">
                  <c:v>44207.333333333336</c:v>
                </c:pt>
                <c:pt idx="17">
                  <c:v>44208.333333333336</c:v>
                </c:pt>
                <c:pt idx="18">
                  <c:v>44209.333333333336</c:v>
                </c:pt>
                <c:pt idx="19">
                  <c:v>44210.333333333336</c:v>
                </c:pt>
                <c:pt idx="20">
                  <c:v>44211.333333333336</c:v>
                </c:pt>
                <c:pt idx="21">
                  <c:v>44212.333333333336</c:v>
                </c:pt>
                <c:pt idx="22">
                  <c:v>44213.333333333336</c:v>
                </c:pt>
                <c:pt idx="23">
                  <c:v>44214.333333333336</c:v>
                </c:pt>
                <c:pt idx="24">
                  <c:v>44215.333333333336</c:v>
                </c:pt>
                <c:pt idx="25">
                  <c:v>44216.333333333336</c:v>
                </c:pt>
                <c:pt idx="26">
                  <c:v>44217.333333333336</c:v>
                </c:pt>
              </c:numCache>
            </c:numRef>
          </c:cat>
          <c:val>
            <c:numRef>
              <c:extLst>
                <c:ext xmlns:c15="http://schemas.microsoft.com/office/drawing/2012/chart" uri="{02D57815-91ED-43cb-92C2-25804820EDAC}">
                  <c15:fullRef>
                    <c15:sqref>'1. Covid-19-Daten'!$I$307:$I$334</c15:sqref>
                  </c15:fullRef>
                </c:ext>
              </c:extLst>
              <c:f>'1. Covid-19-Daten'!$I$308:$I$334</c:f>
              <c:numCache>
                <c:formatCode>0.0</c:formatCode>
                <c:ptCount val="27"/>
                <c:pt idx="0">
                  <c:v>345.29411764705878</c:v>
                </c:pt>
                <c:pt idx="1">
                  <c:v>342.94117647058818</c:v>
                </c:pt>
                <c:pt idx="2">
                  <c:v>347.64705882352939</c:v>
                </c:pt>
                <c:pt idx="3">
                  <c:v>331.91176470588238</c:v>
                </c:pt>
                <c:pt idx="4">
                  <c:v>321.32352941176475</c:v>
                </c:pt>
                <c:pt idx="5">
                  <c:v>307.79411764705884</c:v>
                </c:pt>
                <c:pt idx="6">
                  <c:v>303.52941176470591</c:v>
                </c:pt>
                <c:pt idx="7">
                  <c:v>310.73529411764713</c:v>
                </c:pt>
                <c:pt idx="8">
                  <c:v>305.29411764705884</c:v>
                </c:pt>
                <c:pt idx="9">
                  <c:v>300.29411764705884</c:v>
                </c:pt>
                <c:pt idx="10">
                  <c:v>290.44117647058823</c:v>
                </c:pt>
                <c:pt idx="11">
                  <c:v>282.35294117647061</c:v>
                </c:pt>
                <c:pt idx="12">
                  <c:v>263.08823529411768</c:v>
                </c:pt>
                <c:pt idx="13">
                  <c:v>279.70588235294122</c:v>
                </c:pt>
                <c:pt idx="14">
                  <c:v>272.79411764705884</c:v>
                </c:pt>
                <c:pt idx="15">
                  <c:v>272.05882352941177</c:v>
                </c:pt>
                <c:pt idx="16">
                  <c:v>256.76470588235298</c:v>
                </c:pt>
                <c:pt idx="17">
                  <c:v>238.38235294117649</c:v>
                </c:pt>
                <c:pt idx="18">
                  <c:v>215.58823529411765</c:v>
                </c:pt>
                <c:pt idx="19">
                  <c:v>218.23529411764704</c:v>
                </c:pt>
                <c:pt idx="20">
                  <c:v>206.02941176470588</c:v>
                </c:pt>
                <c:pt idx="21">
                  <c:v>199.41176470588235</c:v>
                </c:pt>
                <c:pt idx="22">
                  <c:v>192.64705882352939</c:v>
                </c:pt>
                <c:pt idx="23">
                  <c:v>187.94117647058823</c:v>
                </c:pt>
                <c:pt idx="24">
                  <c:v>180.00000000000003</c:v>
                </c:pt>
                <c:pt idx="25">
                  <c:v>182.05882352941177</c:v>
                </c:pt>
                <c:pt idx="26">
                  <c:v>173.82352941176472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Covid-19-Daten'!$B$307:$B$334</c:f>
              <c:numCache>
                <c:formatCode>0</c:formatCode>
                <c:ptCount val="28"/>
                <c:pt idx="0">
                  <c:v>156</c:v>
                </c:pt>
                <c:pt idx="1">
                  <c:v>202</c:v>
                </c:pt>
                <c:pt idx="2">
                  <c:v>159</c:v>
                </c:pt>
                <c:pt idx="3">
                  <c:v>341</c:v>
                </c:pt>
                <c:pt idx="4">
                  <c:v>468</c:v>
                </c:pt>
                <c:pt idx="5">
                  <c:v>393</c:v>
                </c:pt>
                <c:pt idx="6">
                  <c:v>374</c:v>
                </c:pt>
                <c:pt idx="7">
                  <c:v>127</c:v>
                </c:pt>
                <c:pt idx="8">
                  <c:v>251</c:v>
                </c:pt>
                <c:pt idx="9">
                  <c:v>122</c:v>
                </c:pt>
                <c:pt idx="10">
                  <c:v>307</c:v>
                </c:pt>
                <c:pt idx="11">
                  <c:v>401</c:v>
                </c:pt>
                <c:pt idx="12">
                  <c:v>338</c:v>
                </c:pt>
                <c:pt idx="13">
                  <c:v>243</c:v>
                </c:pt>
                <c:pt idx="14">
                  <c:v>240</c:v>
                </c:pt>
                <c:pt idx="15">
                  <c:v>204</c:v>
                </c:pt>
                <c:pt idx="16">
                  <c:v>117</c:v>
                </c:pt>
                <c:pt idx="17">
                  <c:v>203</c:v>
                </c:pt>
                <c:pt idx="18">
                  <c:v>276</c:v>
                </c:pt>
                <c:pt idx="19">
                  <c:v>183</c:v>
                </c:pt>
                <c:pt idx="20">
                  <c:v>261</c:v>
                </c:pt>
                <c:pt idx="21">
                  <c:v>157</c:v>
                </c:pt>
                <c:pt idx="22">
                  <c:v>159</c:v>
                </c:pt>
                <c:pt idx="23">
                  <c:v>71</c:v>
                </c:pt>
                <c:pt idx="24">
                  <c:v>171</c:v>
                </c:pt>
                <c:pt idx="25">
                  <c:v>222</c:v>
                </c:pt>
                <c:pt idx="26">
                  <c:v>197</c:v>
                </c:pt>
                <c:pt idx="27">
                  <c:v>205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Covid-19-Daten'!$A$307:$AC$334</c:f>
              <c:multiLvlStrCache>
                <c:ptCount val="28"/>
                <c:lvl>
                  <c:pt idx="0">
                    <c:v>20755</c:v>
                  </c:pt>
                  <c:pt idx="1">
                    <c:v>21135</c:v>
                  </c:pt>
                  <c:pt idx="2">
                    <c:v>21330</c:v>
                  </c:pt>
                  <c:pt idx="3">
                    <c:v>21630</c:v>
                  </c:pt>
                  <c:pt idx="4">
                    <c:v>22180</c:v>
                  </c:pt>
                  <c:pt idx="5">
                    <c:v>22710</c:v>
                  </c:pt>
                  <c:pt idx="6">
                    <c:v>23220</c:v>
                  </c:pt>
                  <c:pt idx="7">
                    <c:v>23690</c:v>
                  </c:pt>
                  <c:pt idx="8">
                    <c:v>24000</c:v>
                  </c:pt>
                  <c:pt idx="9">
                    <c:v>24175</c:v>
                  </c:pt>
                  <c:pt idx="10">
                    <c:v>24475</c:v>
                  </c:pt>
                  <c:pt idx="11">
                    <c:v>25065</c:v>
                  </c:pt>
                  <c:pt idx="12">
                    <c:v>25545</c:v>
                  </c:pt>
                  <c:pt idx="13">
                    <c:v>26000</c:v>
                  </c:pt>
                  <c:pt idx="14">
                    <c:v>26165</c:v>
                  </c:pt>
                  <c:pt idx="15">
                    <c:v>26365</c:v>
                  </c:pt>
                  <c:pt idx="16">
                    <c:v>26525</c:v>
                  </c:pt>
                  <c:pt idx="17">
                    <c:v>26890</c:v>
                  </c:pt>
                  <c:pt idx="18">
                    <c:v>27360</c:v>
                  </c:pt>
                  <c:pt idx="19">
                    <c:v>27765</c:v>
                  </c:pt>
                  <c:pt idx="20">
                    <c:v>28140</c:v>
                  </c:pt>
                  <c:pt idx="21">
                    <c:v>28270</c:v>
                  </c:pt>
                  <c:pt idx="22">
                    <c:v>28520</c:v>
                  </c:pt>
                  <c:pt idx="23">
                    <c:v>28640</c:v>
                  </c:pt>
                  <c:pt idx="24">
                    <c:v>28950</c:v>
                  </c:pt>
                  <c:pt idx="25">
                    <c:v>29335</c:v>
                  </c:pt>
                  <c:pt idx="26">
                    <c:v>29695</c:v>
                  </c:pt>
                  <c:pt idx="27">
                    <c:v>29935</c:v>
                  </c:pt>
                </c:lvl>
                <c:lvl>
                  <c:pt idx="0">
                    <c:v>20'755</c:v>
                  </c:pt>
                  <c:pt idx="1">
                    <c:v>21'135</c:v>
                  </c:pt>
                  <c:pt idx="2">
                    <c:v>21'330</c:v>
                  </c:pt>
                  <c:pt idx="3">
                    <c:v>21'630</c:v>
                  </c:pt>
                  <c:pt idx="4">
                    <c:v>22'180</c:v>
                  </c:pt>
                  <c:pt idx="5">
                    <c:v>22'710</c:v>
                  </c:pt>
                  <c:pt idx="6">
                    <c:v>23'220</c:v>
                  </c:pt>
                  <c:pt idx="7">
                    <c:v>23'690</c:v>
                  </c:pt>
                  <c:pt idx="8">
                    <c:v>24'000</c:v>
                  </c:pt>
                  <c:pt idx="9">
                    <c:v>24'175</c:v>
                  </c:pt>
                  <c:pt idx="10">
                    <c:v>24'475</c:v>
                  </c:pt>
                  <c:pt idx="11">
                    <c:v>25'065</c:v>
                  </c:pt>
                  <c:pt idx="12">
                    <c:v>25'545</c:v>
                  </c:pt>
                  <c:pt idx="13">
                    <c:v>26'000</c:v>
                  </c:pt>
                  <c:pt idx="14">
                    <c:v>26'165</c:v>
                  </c:pt>
                  <c:pt idx="15">
                    <c:v>26'365</c:v>
                  </c:pt>
                  <c:pt idx="16">
                    <c:v>26'525</c:v>
                  </c:pt>
                  <c:pt idx="17">
                    <c:v>26'890</c:v>
                  </c:pt>
                  <c:pt idx="18">
                    <c:v>27'360</c:v>
                  </c:pt>
                  <c:pt idx="19">
                    <c:v>27'765</c:v>
                  </c:pt>
                  <c:pt idx="20">
                    <c:v>28'140</c:v>
                  </c:pt>
                  <c:pt idx="21">
                    <c:v>28'270</c:v>
                  </c:pt>
                  <c:pt idx="22">
                    <c:v>28'520</c:v>
                  </c:pt>
                  <c:pt idx="23">
                    <c:v>28'640</c:v>
                  </c:pt>
                  <c:pt idx="24">
                    <c:v>28'950</c:v>
                  </c:pt>
                  <c:pt idx="25">
                    <c:v>29'335</c:v>
                  </c:pt>
                  <c:pt idx="26">
                    <c:v>29'695</c:v>
                  </c:pt>
                  <c:pt idx="27">
                    <c:v>29'935</c:v>
                  </c:pt>
                </c:lvl>
                <c:lvl>
                  <c:pt idx="0">
                    <c:v>20'755</c:v>
                  </c:pt>
                  <c:pt idx="1">
                    <c:v>21'134</c:v>
                  </c:pt>
                  <c:pt idx="2">
                    <c:v>21'332</c:v>
                  </c:pt>
                  <c:pt idx="3">
                    <c:v>21'628</c:v>
                  </c:pt>
                  <c:pt idx="4">
                    <c:v>22'179</c:v>
                  </c:pt>
                  <c:pt idx="5">
                    <c:v>22'710</c:v>
                  </c:pt>
                  <c:pt idx="6">
                    <c:v>23'222</c:v>
                  </c:pt>
                  <c:pt idx="7">
                    <c:v>23'689</c:v>
                  </c:pt>
                  <c:pt idx="8">
                    <c:v>24'001</c:v>
                  </c:pt>
                  <c:pt idx="9">
                    <c:v>24'176</c:v>
                  </c:pt>
                  <c:pt idx="10">
                    <c:v>24'474</c:v>
                  </c:pt>
                  <c:pt idx="11">
                    <c:v>25'063</c:v>
                  </c:pt>
                  <c:pt idx="12">
                    <c:v>25'543</c:v>
                  </c:pt>
                  <c:pt idx="13">
                    <c:v>26'002</c:v>
                  </c:pt>
                  <c:pt idx="14">
                    <c:v>26'165</c:v>
                  </c:pt>
                  <c:pt idx="15">
                    <c:v>26'367</c:v>
                  </c:pt>
                  <c:pt idx="16">
                    <c:v>26'526</c:v>
                  </c:pt>
                  <c:pt idx="17">
                    <c:v>26'890</c:v>
                  </c:pt>
                  <c:pt idx="18">
                    <c:v>27'362</c:v>
                  </c:pt>
                  <c:pt idx="19">
                    <c:v>27'763</c:v>
                  </c:pt>
                  <c:pt idx="20">
                    <c:v>28'141</c:v>
                  </c:pt>
                  <c:pt idx="21">
                    <c:v>28'269</c:v>
                  </c:pt>
                  <c:pt idx="22">
                    <c:v>28'520</c:v>
                  </c:pt>
                  <c:pt idx="23">
                    <c:v>28'642</c:v>
                  </c:pt>
                  <c:pt idx="24">
                    <c:v>28'948</c:v>
                  </c:pt>
                  <c:pt idx="25">
                    <c:v>29'337</c:v>
                  </c:pt>
                  <c:pt idx="26">
                    <c:v>29'693</c:v>
                  </c:pt>
                  <c:pt idx="27">
                    <c:v>29'936</c:v>
                  </c:pt>
                </c:lvl>
                <c:lvl>
                  <c:pt idx="0">
                    <c:v>170</c:v>
                  </c:pt>
                  <c:pt idx="1">
                    <c:v>170</c:v>
                  </c:pt>
                  <c:pt idx="2">
                    <c:v>170</c:v>
                  </c:pt>
                  <c:pt idx="3">
                    <c:v>179</c:v>
                  </c:pt>
                  <c:pt idx="4">
                    <c:v>196</c:v>
                  </c:pt>
                  <c:pt idx="5">
                    <c:v>201</c:v>
                  </c:pt>
                  <c:pt idx="6">
                    <c:v>185</c:v>
                  </c:pt>
                  <c:pt idx="7">
                    <c:v>170</c:v>
                  </c:pt>
                  <c:pt idx="8">
                    <c:v>170</c:v>
                  </c:pt>
                  <c:pt idx="9">
                    <c:v>170</c:v>
                  </c:pt>
                  <c:pt idx="10">
                    <c:v>181</c:v>
                  </c:pt>
                  <c:pt idx="11">
                    <c:v>167</c:v>
                  </c:pt>
                  <c:pt idx="12">
                    <c:v>152</c:v>
                  </c:pt>
                  <c:pt idx="13">
                    <c:v>159</c:v>
                  </c:pt>
                  <c:pt idx="14">
                    <c:v>152</c:v>
                  </c:pt>
                  <c:pt idx="15">
                    <c:v>152</c:v>
                  </c:pt>
                  <c:pt idx="16">
                    <c:v>152</c:v>
                  </c:pt>
                  <c:pt idx="17">
                    <c:v>129</c:v>
                  </c:pt>
                  <c:pt idx="18">
                    <c:v>125</c:v>
                  </c:pt>
                  <c:pt idx="19">
                    <c:v>117</c:v>
                  </c:pt>
                  <c:pt idx="20">
                    <c:v>113</c:v>
                  </c:pt>
                  <c:pt idx="21">
                    <c:v>112</c:v>
                  </c:pt>
                  <c:pt idx="22">
                    <c:v>112</c:v>
                  </c:pt>
                  <c:pt idx="23">
                    <c:v>112</c:v>
                  </c:pt>
                  <c:pt idx="24">
                    <c:v>113</c:v>
                  </c:pt>
                  <c:pt idx="25">
                    <c:v>125</c:v>
                  </c:pt>
                  <c:pt idx="26">
                    <c:v>107</c:v>
                  </c:pt>
                  <c:pt idx="27">
                    <c:v>107</c:v>
                  </c:pt>
                </c:lvl>
                <c:lvl>
                  <c:pt idx="0">
                    <c:v>415</c:v>
                  </c:pt>
                  <c:pt idx="1">
                    <c:v>428</c:v>
                  </c:pt>
                  <c:pt idx="2">
                    <c:v>438</c:v>
                  </c:pt>
                  <c:pt idx="3">
                    <c:v>441</c:v>
                  </c:pt>
                  <c:pt idx="4">
                    <c:v>448</c:v>
                  </c:pt>
                  <c:pt idx="5">
                    <c:v>456</c:v>
                  </c:pt>
                  <c:pt idx="6">
                    <c:v>463</c:v>
                  </c:pt>
                  <c:pt idx="7">
                    <c:v>473</c:v>
                  </c:pt>
                  <c:pt idx="8">
                    <c:v>482</c:v>
                  </c:pt>
                  <c:pt idx="9">
                    <c:v>489</c:v>
                  </c:pt>
                  <c:pt idx="10">
                    <c:v>490</c:v>
                  </c:pt>
                  <c:pt idx="11">
                    <c:v>495</c:v>
                  </c:pt>
                  <c:pt idx="12">
                    <c:v>500</c:v>
                  </c:pt>
                  <c:pt idx="13">
                    <c:v>507</c:v>
                  </c:pt>
                  <c:pt idx="14">
                    <c:v>511</c:v>
                  </c:pt>
                  <c:pt idx="15">
                    <c:v>517</c:v>
                  </c:pt>
                  <c:pt idx="16">
                    <c:v>526</c:v>
                  </c:pt>
                  <c:pt idx="17">
                    <c:v>529</c:v>
                  </c:pt>
                  <c:pt idx="18">
                    <c:v>534</c:v>
                  </c:pt>
                  <c:pt idx="19">
                    <c:v>537</c:v>
                  </c:pt>
                  <c:pt idx="20">
                    <c:v>540</c:v>
                  </c:pt>
                  <c:pt idx="21">
                    <c:v>545</c:v>
                  </c:pt>
                  <c:pt idx="22">
                    <c:v>550</c:v>
                  </c:pt>
                  <c:pt idx="23">
                    <c:v>552</c:v>
                  </c:pt>
                  <c:pt idx="24">
                    <c:v>555</c:v>
                  </c:pt>
                  <c:pt idx="25">
                    <c:v>559</c:v>
                  </c:pt>
                  <c:pt idx="26">
                    <c:v>561</c:v>
                  </c:pt>
                  <c:pt idx="27">
                    <c:v>564</c:v>
                  </c:pt>
                </c:lvl>
                <c:lvl>
                  <c:pt idx="0">
                    <c:v>4</c:v>
                  </c:pt>
                  <c:pt idx="1">
                    <c:v>13</c:v>
                  </c:pt>
                  <c:pt idx="2">
                    <c:v>10</c:v>
                  </c:pt>
                  <c:pt idx="3">
                    <c:v>3</c:v>
                  </c:pt>
                  <c:pt idx="4">
                    <c:v>7</c:v>
                  </c:pt>
                  <c:pt idx="5">
                    <c:v>8</c:v>
                  </c:pt>
                  <c:pt idx="6">
                    <c:v>7</c:v>
                  </c:pt>
                  <c:pt idx="7">
                    <c:v>10</c:v>
                  </c:pt>
                  <c:pt idx="8">
                    <c:v>9</c:v>
                  </c:pt>
                  <c:pt idx="9">
                    <c:v>7</c:v>
                  </c:pt>
                  <c:pt idx="10">
                    <c:v>1</c:v>
                  </c:pt>
                  <c:pt idx="11">
                    <c:v>5</c:v>
                  </c:pt>
                  <c:pt idx="12">
                    <c:v>5</c:v>
                  </c:pt>
                  <c:pt idx="13">
                    <c:v>7</c:v>
                  </c:pt>
                  <c:pt idx="14">
                    <c:v>4</c:v>
                  </c:pt>
                  <c:pt idx="15">
                    <c:v>6</c:v>
                  </c:pt>
                  <c:pt idx="16">
                    <c:v>9</c:v>
                  </c:pt>
                  <c:pt idx="17">
                    <c:v>3</c:v>
                  </c:pt>
                  <c:pt idx="18">
                    <c:v>5</c:v>
                  </c:pt>
                  <c:pt idx="19">
                    <c:v>3</c:v>
                  </c:pt>
                  <c:pt idx="20">
                    <c:v>3</c:v>
                  </c:pt>
                  <c:pt idx="21">
                    <c:v>5</c:v>
                  </c:pt>
                  <c:pt idx="22">
                    <c:v>5</c:v>
                  </c:pt>
                  <c:pt idx="23">
                    <c:v>2</c:v>
                  </c:pt>
                  <c:pt idx="24">
                    <c:v>3</c:v>
                  </c:pt>
                  <c:pt idx="25">
                    <c:v>4</c:v>
                  </c:pt>
                  <c:pt idx="26">
                    <c:v>2</c:v>
                  </c:pt>
                  <c:pt idx="27">
                    <c:v>3</c:v>
                  </c:pt>
                </c:lvl>
                <c:lvl>
                  <c:pt idx="0">
                    <c:v>22</c:v>
                  </c:pt>
                  <c:pt idx="3">
                    <c:v>24</c:v>
                  </c:pt>
                  <c:pt idx="4">
                    <c:v>14</c:v>
                  </c:pt>
                  <c:pt idx="5">
                    <c:v>17</c:v>
                  </c:pt>
                  <c:pt idx="6">
                    <c:v>21</c:v>
                  </c:pt>
                  <c:pt idx="7">
                    <c:v>19</c:v>
                  </c:pt>
                  <c:pt idx="10">
                    <c:v>24</c:v>
                  </c:pt>
                  <c:pt idx="11">
                    <c:v>20</c:v>
                  </c:pt>
                  <c:pt idx="12">
                    <c:v>26</c:v>
                  </c:pt>
                  <c:pt idx="13">
                    <c:v>26</c:v>
                  </c:pt>
                  <c:pt idx="14">
                    <c:v>29</c:v>
                  </c:pt>
                  <c:pt idx="17">
                    <c:v>21</c:v>
                  </c:pt>
                  <c:pt idx="18">
                    <c:v>28</c:v>
                  </c:pt>
                  <c:pt idx="19">
                    <c:v>20</c:v>
                  </c:pt>
                  <c:pt idx="20">
                    <c:v>22</c:v>
                  </c:pt>
                  <c:pt idx="21">
                    <c:v>18</c:v>
                  </c:pt>
                  <c:pt idx="24">
                    <c:v>27</c:v>
                  </c:pt>
                </c:lvl>
                <c:lvl>
                  <c:pt idx="0">
                    <c:v>16</c:v>
                  </c:pt>
                  <c:pt idx="3">
                    <c:v>17</c:v>
                  </c:pt>
                  <c:pt idx="4">
                    <c:v>9</c:v>
                  </c:pt>
                  <c:pt idx="5">
                    <c:v>11</c:v>
                  </c:pt>
                  <c:pt idx="6">
                    <c:v>13</c:v>
                  </c:pt>
                  <c:pt idx="7">
                    <c:v>11</c:v>
                  </c:pt>
                  <c:pt idx="10">
                    <c:v>14</c:v>
                  </c:pt>
                  <c:pt idx="11">
                    <c:v>13</c:v>
                  </c:pt>
                  <c:pt idx="12">
                    <c:v>15</c:v>
                  </c:pt>
                  <c:pt idx="13">
                    <c:v>18</c:v>
                  </c:pt>
                  <c:pt idx="14">
                    <c:v>21</c:v>
                  </c:pt>
                  <c:pt idx="17">
                    <c:v>11</c:v>
                  </c:pt>
                  <c:pt idx="18">
                    <c:v>12</c:v>
                  </c:pt>
                  <c:pt idx="19">
                    <c:v>8</c:v>
                  </c:pt>
                  <c:pt idx="20">
                    <c:v>10</c:v>
                  </c:pt>
                  <c:pt idx="21">
                    <c:v>10</c:v>
                  </c:pt>
                  <c:pt idx="24">
                    <c:v>18</c:v>
                  </c:pt>
                  <c:pt idx="25">
                    <c:v>13</c:v>
                  </c:pt>
                  <c:pt idx="26">
                    <c:v>13</c:v>
                  </c:pt>
                  <c:pt idx="27">
                    <c:v>16</c:v>
                  </c:pt>
                </c:lvl>
                <c:lvl>
                  <c:pt idx="0">
                    <c:v>6</c:v>
                  </c:pt>
                  <c:pt idx="3">
                    <c:v>7</c:v>
                  </c:pt>
                  <c:pt idx="4">
                    <c:v>5</c:v>
                  </c:pt>
                  <c:pt idx="5">
                    <c:v>6</c:v>
                  </c:pt>
                  <c:pt idx="6">
                    <c:v>8</c:v>
                  </c:pt>
                  <c:pt idx="7">
                    <c:v>8</c:v>
                  </c:pt>
                  <c:pt idx="10">
                    <c:v>10</c:v>
                  </c:pt>
                  <c:pt idx="11">
                    <c:v>7</c:v>
                  </c:pt>
                  <c:pt idx="12">
                    <c:v>11</c:v>
                  </c:pt>
                  <c:pt idx="13">
                    <c:v>8</c:v>
                  </c:pt>
                  <c:pt idx="14">
                    <c:v>8</c:v>
                  </c:pt>
                  <c:pt idx="17">
                    <c:v>10</c:v>
                  </c:pt>
                  <c:pt idx="18">
                    <c:v>16</c:v>
                  </c:pt>
                  <c:pt idx="19">
                    <c:v>12</c:v>
                  </c:pt>
                  <c:pt idx="20">
                    <c:v>12</c:v>
                  </c:pt>
                  <c:pt idx="21">
                    <c:v>8</c:v>
                  </c:pt>
                  <c:pt idx="24">
                    <c:v>9</c:v>
                  </c:pt>
                  <c:pt idx="25">
                    <c:v>9</c:v>
                  </c:pt>
                  <c:pt idx="26">
                    <c:v>10</c:v>
                  </c:pt>
                  <c:pt idx="27">
                    <c:v>10</c:v>
                  </c:pt>
                </c:lvl>
                <c:lvl>
                  <c:pt idx="0">
                    <c:v>5</c:v>
                  </c:pt>
                  <c:pt idx="3">
                    <c:v>7</c:v>
                  </c:pt>
                  <c:pt idx="4">
                    <c:v>5</c:v>
                  </c:pt>
                  <c:pt idx="5">
                    <c:v>5</c:v>
                  </c:pt>
                  <c:pt idx="6">
                    <c:v>6</c:v>
                  </c:pt>
                  <c:pt idx="7">
                    <c:v>7</c:v>
                  </c:pt>
                  <c:pt idx="10">
                    <c:v>8</c:v>
                  </c:pt>
                  <c:pt idx="11">
                    <c:v>6</c:v>
                  </c:pt>
                  <c:pt idx="12">
                    <c:v>11</c:v>
                  </c:pt>
                  <c:pt idx="13">
                    <c:v>8</c:v>
                  </c:pt>
                  <c:pt idx="14">
                    <c:v>8</c:v>
                  </c:pt>
                  <c:pt idx="17">
                    <c:v>10</c:v>
                  </c:pt>
                  <c:pt idx="18">
                    <c:v>16</c:v>
                  </c:pt>
                  <c:pt idx="19">
                    <c:v>12</c:v>
                  </c:pt>
                  <c:pt idx="20">
                    <c:v>12</c:v>
                  </c:pt>
                  <c:pt idx="21">
                    <c:v>8</c:v>
                  </c:pt>
                  <c:pt idx="24">
                    <c:v>8</c:v>
                  </c:pt>
                  <c:pt idx="25">
                    <c:v>9</c:v>
                  </c:pt>
                  <c:pt idx="26">
                    <c:v>9</c:v>
                  </c:pt>
                  <c:pt idx="27">
                    <c:v>10</c:v>
                  </c:pt>
                </c:lvl>
                <c:lvl>
                  <c:pt idx="0">
                    <c:v>54</c:v>
                  </c:pt>
                  <c:pt idx="3">
                    <c:v>51</c:v>
                  </c:pt>
                  <c:pt idx="4">
                    <c:v>54</c:v>
                  </c:pt>
                  <c:pt idx="5">
                    <c:v>55</c:v>
                  </c:pt>
                  <c:pt idx="6">
                    <c:v>51</c:v>
                  </c:pt>
                  <c:pt idx="7">
                    <c:v>51</c:v>
                  </c:pt>
                  <c:pt idx="10">
                    <c:v>48</c:v>
                  </c:pt>
                  <c:pt idx="11">
                    <c:v>52</c:v>
                  </c:pt>
                  <c:pt idx="12">
                    <c:v>48</c:v>
                  </c:pt>
                  <c:pt idx="13">
                    <c:v>51</c:v>
                  </c:pt>
                  <c:pt idx="14">
                    <c:v>51</c:v>
                  </c:pt>
                  <c:pt idx="17">
                    <c:v>43</c:v>
                  </c:pt>
                  <c:pt idx="18">
                    <c:v>40</c:v>
                  </c:pt>
                  <c:pt idx="19">
                    <c:v>45</c:v>
                  </c:pt>
                  <c:pt idx="20">
                    <c:v>46</c:v>
                  </c:pt>
                  <c:pt idx="21">
                    <c:v>42</c:v>
                  </c:pt>
                  <c:pt idx="24">
                    <c:v>42</c:v>
                  </c:pt>
                  <c:pt idx="25">
                    <c:v>42</c:v>
                  </c:pt>
                  <c:pt idx="26">
                    <c:v>40</c:v>
                  </c:pt>
                  <c:pt idx="27">
                    <c:v>42</c:v>
                  </c:pt>
                </c:lvl>
                <c:lvl>
                  <c:pt idx="0">
                    <c:v>46</c:v>
                  </c:pt>
                  <c:pt idx="3">
                    <c:v>42</c:v>
                  </c:pt>
                  <c:pt idx="4">
                    <c:v>45</c:v>
                  </c:pt>
                  <c:pt idx="5">
                    <c:v>42</c:v>
                  </c:pt>
                  <c:pt idx="6">
                    <c:v>37</c:v>
                  </c:pt>
                  <c:pt idx="7">
                    <c:v>36</c:v>
                  </c:pt>
                  <c:pt idx="10">
                    <c:v>32</c:v>
                  </c:pt>
                  <c:pt idx="11">
                    <c:v>35</c:v>
                  </c:pt>
                  <c:pt idx="12">
                    <c:v>33</c:v>
                  </c:pt>
                  <c:pt idx="13">
                    <c:v>40</c:v>
                  </c:pt>
                  <c:pt idx="14">
                    <c:v>36</c:v>
                  </c:pt>
                  <c:pt idx="17">
                    <c:v>32</c:v>
                  </c:pt>
                  <c:pt idx="18">
                    <c:v>30</c:v>
                  </c:pt>
                  <c:pt idx="19">
                    <c:v>31</c:v>
                  </c:pt>
                  <c:pt idx="20">
                    <c:v>27</c:v>
                  </c:pt>
                  <c:pt idx="21">
                    <c:v>21</c:v>
                  </c:pt>
                  <c:pt idx="24">
                    <c:v>23</c:v>
                  </c:pt>
                  <c:pt idx="25">
                    <c:v>25</c:v>
                  </c:pt>
                  <c:pt idx="26">
                    <c:v>21</c:v>
                  </c:pt>
                  <c:pt idx="27">
                    <c:v>20</c:v>
                  </c:pt>
                </c:lvl>
                <c:lvl>
                  <c:pt idx="0">
                    <c:v>9</c:v>
                  </c:pt>
                  <c:pt idx="3">
                    <c:v>6</c:v>
                  </c:pt>
                  <c:pt idx="4">
                    <c:v>7</c:v>
                  </c:pt>
                  <c:pt idx="5">
                    <c:v>5</c:v>
                  </c:pt>
                  <c:pt idx="6">
                    <c:v>7</c:v>
                  </c:pt>
                  <c:pt idx="7">
                    <c:v>7</c:v>
                  </c:pt>
                  <c:pt idx="10">
                    <c:v>7</c:v>
                  </c:pt>
                  <c:pt idx="11">
                    <c:v>4</c:v>
                  </c:pt>
                  <c:pt idx="12">
                    <c:v>6</c:v>
                  </c:pt>
                  <c:pt idx="13">
                    <c:v>10</c:v>
                  </c:pt>
                  <c:pt idx="14">
                    <c:v>7</c:v>
                  </c:pt>
                  <c:pt idx="17">
                    <c:v>7</c:v>
                  </c:pt>
                  <c:pt idx="18">
                    <c:v>6</c:v>
                  </c:pt>
                  <c:pt idx="19">
                    <c:v>5</c:v>
                  </c:pt>
                  <c:pt idx="20">
                    <c:v>2</c:v>
                  </c:pt>
                  <c:pt idx="21">
                    <c:v>1</c:v>
                  </c:pt>
                  <c:pt idx="24">
                    <c:v>2</c:v>
                  </c:pt>
                  <c:pt idx="25">
                    <c:v>6</c:v>
                  </c:pt>
                  <c:pt idx="26">
                    <c:v>4</c:v>
                  </c:pt>
                  <c:pt idx="27">
                    <c:v>2</c:v>
                  </c:pt>
                </c:lvl>
                <c:lvl>
                  <c:pt idx="0">
                    <c:v>37</c:v>
                  </c:pt>
                  <c:pt idx="3">
                    <c:v>36</c:v>
                  </c:pt>
                  <c:pt idx="4">
                    <c:v>38</c:v>
                  </c:pt>
                  <c:pt idx="5">
                    <c:v>37</c:v>
                  </c:pt>
                  <c:pt idx="6">
                    <c:v>30</c:v>
                  </c:pt>
                  <c:pt idx="7">
                    <c:v>29</c:v>
                  </c:pt>
                  <c:pt idx="10">
                    <c:v>25</c:v>
                  </c:pt>
                  <c:pt idx="11">
                    <c:v>31</c:v>
                  </c:pt>
                  <c:pt idx="12">
                    <c:v>27</c:v>
                  </c:pt>
                  <c:pt idx="13">
                    <c:v>30</c:v>
                  </c:pt>
                  <c:pt idx="14">
                    <c:v>29</c:v>
                  </c:pt>
                  <c:pt idx="17">
                    <c:v>25</c:v>
                  </c:pt>
                  <c:pt idx="18">
                    <c:v>24</c:v>
                  </c:pt>
                  <c:pt idx="19">
                    <c:v>26</c:v>
                  </c:pt>
                  <c:pt idx="20">
                    <c:v>25</c:v>
                  </c:pt>
                  <c:pt idx="21">
                    <c:v>20</c:v>
                  </c:pt>
                  <c:pt idx="24">
                    <c:v>21</c:v>
                  </c:pt>
                  <c:pt idx="25">
                    <c:v>19</c:v>
                  </c:pt>
                  <c:pt idx="26">
                    <c:v>17</c:v>
                  </c:pt>
                  <c:pt idx="27">
                    <c:v>18</c:v>
                  </c:pt>
                </c:lvl>
                <c:lvl>
                  <c:pt idx="0">
                    <c:v>124</c:v>
                  </c:pt>
                  <c:pt idx="3">
                    <c:v>137</c:v>
                  </c:pt>
                  <c:pt idx="4">
                    <c:v>151</c:v>
                  </c:pt>
                  <c:pt idx="5">
                    <c:v>159</c:v>
                  </c:pt>
                  <c:pt idx="6">
                    <c:v>148</c:v>
                  </c:pt>
                  <c:pt idx="7">
                    <c:v>134</c:v>
                  </c:pt>
                  <c:pt idx="10">
                    <c:v>149</c:v>
                  </c:pt>
                  <c:pt idx="11">
                    <c:v>132</c:v>
                  </c:pt>
                  <c:pt idx="12">
                    <c:v>119</c:v>
                  </c:pt>
                  <c:pt idx="13">
                    <c:v>119</c:v>
                  </c:pt>
                  <c:pt idx="14">
                    <c:v>116</c:v>
                  </c:pt>
                  <c:pt idx="17">
                    <c:v>97</c:v>
                  </c:pt>
                  <c:pt idx="18">
                    <c:v>95</c:v>
                  </c:pt>
                  <c:pt idx="19">
                    <c:v>86</c:v>
                  </c:pt>
                  <c:pt idx="20">
                    <c:v>86</c:v>
                  </c:pt>
                  <c:pt idx="21">
                    <c:v>91</c:v>
                  </c:pt>
                  <c:pt idx="24">
                    <c:v>90</c:v>
                  </c:pt>
                  <c:pt idx="25">
                    <c:v>100</c:v>
                  </c:pt>
                  <c:pt idx="26">
                    <c:v>86</c:v>
                  </c:pt>
                  <c:pt idx="27">
                    <c:v>87</c:v>
                  </c:pt>
                </c:lvl>
                <c:lvl>
                  <c:pt idx="0">
                    <c:v>792.9</c:v>
                  </c:pt>
                  <c:pt idx="1">
                    <c:v>766.9</c:v>
                  </c:pt>
                  <c:pt idx="2">
                    <c:v>761.2</c:v>
                  </c:pt>
                  <c:pt idx="3">
                    <c:v>766.5</c:v>
                  </c:pt>
                  <c:pt idx="4">
                    <c:v>751.8</c:v>
                  </c:pt>
                  <c:pt idx="5">
                    <c:v>730.7</c:v>
                  </c:pt>
                  <c:pt idx="6">
                    <c:v>712.8</c:v>
                  </c:pt>
                  <c:pt idx="7">
                    <c:v>665.0</c:v>
                  </c:pt>
                  <c:pt idx="8">
                    <c:v>656.0</c:v>
                  </c:pt>
                  <c:pt idx="9">
                    <c:v>648.2</c:v>
                  </c:pt>
                  <c:pt idx="10">
                    <c:v>647.9</c:v>
                  </c:pt>
                  <c:pt idx="11">
                    <c:v>622.4</c:v>
                  </c:pt>
                  <c:pt idx="12">
                    <c:v>603.7</c:v>
                  </c:pt>
                  <c:pt idx="13">
                    <c:v>570.9</c:v>
                  </c:pt>
                  <c:pt idx="14">
                    <c:v>583.2</c:v>
                  </c:pt>
                  <c:pt idx="15">
                    <c:v>583.5</c:v>
                  </c:pt>
                  <c:pt idx="16">
                    <c:v>577.4</c:v>
                  </c:pt>
                  <c:pt idx="17">
                    <c:v>557.1</c:v>
                  </c:pt>
                  <c:pt idx="18">
                    <c:v>528.8</c:v>
                  </c:pt>
                  <c:pt idx="19">
                    <c:v>497.9</c:v>
                  </c:pt>
                  <c:pt idx="20">
                    <c:v>481.3</c:v>
                  </c:pt>
                  <c:pt idx="21">
                    <c:v>485.7</c:v>
                  </c:pt>
                  <c:pt idx="22">
                    <c:v>472.2</c:v>
                  </c:pt>
                  <c:pt idx="23">
                    <c:v>464.7</c:v>
                  </c:pt>
                  <c:pt idx="24">
                    <c:v>444.7</c:v>
                  </c:pt>
                  <c:pt idx="25">
                    <c:v>418.4</c:v>
                  </c:pt>
                  <c:pt idx="26">
                    <c:v>397.6</c:v>
                  </c:pt>
                  <c:pt idx="27">
                    <c:v>392.1</c:v>
                  </c:pt>
                </c:lvl>
                <c:lvl>
                  <c:pt idx="0">
                    <c:v>361.5</c:v>
                  </c:pt>
                  <c:pt idx="1">
                    <c:v>345.3</c:v>
                  </c:pt>
                  <c:pt idx="2">
                    <c:v>342.9</c:v>
                  </c:pt>
                  <c:pt idx="3">
                    <c:v>347.6</c:v>
                  </c:pt>
                  <c:pt idx="4">
                    <c:v>331.9</c:v>
                  </c:pt>
                  <c:pt idx="5">
                    <c:v>321.3</c:v>
                  </c:pt>
                  <c:pt idx="6">
                    <c:v>307.8</c:v>
                  </c:pt>
                  <c:pt idx="7">
                    <c:v>303.5</c:v>
                  </c:pt>
                  <c:pt idx="8">
                    <c:v>310.7</c:v>
                  </c:pt>
                  <c:pt idx="9">
                    <c:v>305.3</c:v>
                  </c:pt>
                  <c:pt idx="10">
                    <c:v>300.3</c:v>
                  </c:pt>
                  <c:pt idx="11">
                    <c:v>290.4</c:v>
                  </c:pt>
                  <c:pt idx="12">
                    <c:v>282.4</c:v>
                  </c:pt>
                  <c:pt idx="13">
                    <c:v>263.1</c:v>
                  </c:pt>
                  <c:pt idx="14">
                    <c:v>279.7</c:v>
                  </c:pt>
                  <c:pt idx="15">
                    <c:v>272.8</c:v>
                  </c:pt>
                  <c:pt idx="16">
                    <c:v>272.1</c:v>
                  </c:pt>
                  <c:pt idx="17">
                    <c:v>256.8</c:v>
                  </c:pt>
                  <c:pt idx="18">
                    <c:v>238.4</c:v>
                  </c:pt>
                  <c:pt idx="19">
                    <c:v>215.6</c:v>
                  </c:pt>
                  <c:pt idx="20">
                    <c:v>218.2</c:v>
                  </c:pt>
                  <c:pt idx="21">
                    <c:v>206.0</c:v>
                  </c:pt>
                  <c:pt idx="22">
                    <c:v>199.4</c:v>
                  </c:pt>
                  <c:pt idx="23">
                    <c:v>192.6</c:v>
                  </c:pt>
                  <c:pt idx="24">
                    <c:v>187.9</c:v>
                  </c:pt>
                  <c:pt idx="25">
                    <c:v>180.0</c:v>
                  </c:pt>
                  <c:pt idx="26">
                    <c:v>182.1</c:v>
                  </c:pt>
                  <c:pt idx="27">
                    <c:v>173.8</c:v>
                  </c:pt>
                </c:lvl>
                <c:lvl>
                  <c:pt idx="0">
                    <c:v>51.6</c:v>
                  </c:pt>
                  <c:pt idx="1">
                    <c:v>49.3</c:v>
                  </c:pt>
                  <c:pt idx="2">
                    <c:v>49.0</c:v>
                  </c:pt>
                  <c:pt idx="3">
                    <c:v>49.7</c:v>
                  </c:pt>
                  <c:pt idx="4">
                    <c:v>47.4</c:v>
                  </c:pt>
                  <c:pt idx="5">
                    <c:v>45.9</c:v>
                  </c:pt>
                  <c:pt idx="6">
                    <c:v>44.0</c:v>
                  </c:pt>
                  <c:pt idx="7">
                    <c:v>43.4</c:v>
                  </c:pt>
                  <c:pt idx="8">
                    <c:v>44.4</c:v>
                  </c:pt>
                  <c:pt idx="9">
                    <c:v>43.6</c:v>
                  </c:pt>
                  <c:pt idx="10">
                    <c:v>42.9</c:v>
                  </c:pt>
                  <c:pt idx="11">
                    <c:v>41.5</c:v>
                  </c:pt>
                  <c:pt idx="12">
                    <c:v>40.3</c:v>
                  </c:pt>
                  <c:pt idx="13">
                    <c:v>37.6</c:v>
                  </c:pt>
                  <c:pt idx="14">
                    <c:v>40.0</c:v>
                  </c:pt>
                  <c:pt idx="15">
                    <c:v>39.0</c:v>
                  </c:pt>
                  <c:pt idx="16">
                    <c:v>38.9</c:v>
                  </c:pt>
                  <c:pt idx="17">
                    <c:v>36.7</c:v>
                  </c:pt>
                  <c:pt idx="18">
                    <c:v>34.1</c:v>
                  </c:pt>
                  <c:pt idx="19">
                    <c:v>30.8</c:v>
                  </c:pt>
                  <c:pt idx="20">
                    <c:v>31.2</c:v>
                  </c:pt>
                  <c:pt idx="21">
                    <c:v>29.4</c:v>
                  </c:pt>
                  <c:pt idx="22">
                    <c:v>28.5</c:v>
                  </c:pt>
                  <c:pt idx="23">
                    <c:v>27.5</c:v>
                  </c:pt>
                  <c:pt idx="24">
                    <c:v>26.8</c:v>
                  </c:pt>
                  <c:pt idx="25">
                    <c:v>25.7</c:v>
                  </c:pt>
                  <c:pt idx="26">
                    <c:v>26.0</c:v>
                  </c:pt>
                  <c:pt idx="27">
                    <c:v>24.8</c:v>
                  </c:pt>
                </c:lvl>
                <c:lvl>
                  <c:pt idx="0">
                    <c:v>22.9</c:v>
                  </c:pt>
                  <c:pt idx="1">
                    <c:v>29.7</c:v>
                  </c:pt>
                  <c:pt idx="2">
                    <c:v>23.4</c:v>
                  </c:pt>
                  <c:pt idx="3">
                    <c:v>50.1</c:v>
                  </c:pt>
                  <c:pt idx="4">
                    <c:v>68.8</c:v>
                  </c:pt>
                  <c:pt idx="5">
                    <c:v>57.8</c:v>
                  </c:pt>
                  <c:pt idx="6">
                    <c:v>55.0</c:v>
                  </c:pt>
                  <c:pt idx="7">
                    <c:v>18.7</c:v>
                  </c:pt>
                  <c:pt idx="8">
                    <c:v>36.9</c:v>
                  </c:pt>
                  <c:pt idx="9">
                    <c:v>17.9</c:v>
                  </c:pt>
                  <c:pt idx="10">
                    <c:v>45.1</c:v>
                  </c:pt>
                  <c:pt idx="11">
                    <c:v>59.0</c:v>
                  </c:pt>
                  <c:pt idx="12">
                    <c:v>49.7</c:v>
                  </c:pt>
                  <c:pt idx="13">
                    <c:v>35.7</c:v>
                  </c:pt>
                  <c:pt idx="14">
                    <c:v>35.3</c:v>
                  </c:pt>
                  <c:pt idx="15">
                    <c:v>30.0</c:v>
                  </c:pt>
                  <c:pt idx="16">
                    <c:v>17.2</c:v>
                  </c:pt>
                  <c:pt idx="17">
                    <c:v>29.9</c:v>
                  </c:pt>
                  <c:pt idx="18">
                    <c:v>40.6</c:v>
                  </c:pt>
                  <c:pt idx="19">
                    <c:v>26.9</c:v>
                  </c:pt>
                  <c:pt idx="20">
                    <c:v>38.4</c:v>
                  </c:pt>
                  <c:pt idx="21">
                    <c:v>23.1</c:v>
                  </c:pt>
                  <c:pt idx="22">
                    <c:v>23.4</c:v>
                  </c:pt>
                  <c:pt idx="23">
                    <c:v>10.4</c:v>
                  </c:pt>
                  <c:pt idx="24">
                    <c:v>25.1</c:v>
                  </c:pt>
                  <c:pt idx="25">
                    <c:v>32.6</c:v>
                  </c:pt>
                  <c:pt idx="26">
                    <c:v>29.0</c:v>
                  </c:pt>
                  <c:pt idx="27">
                    <c:v>30.1</c:v>
                  </c:pt>
                </c:lvl>
                <c:lvl>
                  <c:pt idx="0">
                    <c:v>337.7</c:v>
                  </c:pt>
                  <c:pt idx="1">
                    <c:v>322.4</c:v>
                  </c:pt>
                  <c:pt idx="2">
                    <c:v>312.1</c:v>
                  </c:pt>
                  <c:pt idx="3">
                    <c:v>299.0</c:v>
                  </c:pt>
                  <c:pt idx="4">
                    <c:v>294.9</c:v>
                  </c:pt>
                  <c:pt idx="5">
                    <c:v>301.9</c:v>
                  </c:pt>
                  <c:pt idx="6">
                    <c:v>296.6</c:v>
                  </c:pt>
                  <c:pt idx="7">
                    <c:v>291.7</c:v>
                  </c:pt>
                  <c:pt idx="8">
                    <c:v>282.1</c:v>
                  </c:pt>
                  <c:pt idx="9">
                    <c:v>274.3</c:v>
                  </c:pt>
                  <c:pt idx="10">
                    <c:v>255.6</c:v>
                  </c:pt>
                  <c:pt idx="11">
                    <c:v>271.7</c:v>
                  </c:pt>
                  <c:pt idx="12">
                    <c:v>265.0</c:v>
                  </c:pt>
                  <c:pt idx="13">
                    <c:v>264.3</c:v>
                  </c:pt>
                  <c:pt idx="14">
                    <c:v>249.4</c:v>
                  </c:pt>
                  <c:pt idx="15">
                    <c:v>231.6</c:v>
                  </c:pt>
                  <c:pt idx="16">
                    <c:v>209.4</c:v>
                  </c:pt>
                  <c:pt idx="17">
                    <c:v>212.0</c:v>
                  </c:pt>
                  <c:pt idx="18">
                    <c:v>200.1</c:v>
                  </c:pt>
                  <c:pt idx="19">
                    <c:v>193.7</c:v>
                  </c:pt>
                  <c:pt idx="20">
                    <c:v>187.1</c:v>
                  </c:pt>
                  <c:pt idx="21">
                    <c:v>182.6</c:v>
                  </c:pt>
                  <c:pt idx="22">
                    <c:v>174.9</c:v>
                  </c:pt>
                  <c:pt idx="23">
                    <c:v>176.9</c:v>
                  </c:pt>
                  <c:pt idx="24">
                    <c:v>168.9</c:v>
                  </c:pt>
                </c:lvl>
                <c:lvl>
                  <c:pt idx="2">
                    <c:v>1</c:v>
                  </c:pt>
                  <c:pt idx="3">
                    <c:v>1</c:v>
                  </c:pt>
                  <c:pt idx="4">
                    <c:v>1</c:v>
                  </c:pt>
                  <c:pt idx="5">
                    <c:v>2</c:v>
                  </c:pt>
                  <c:pt idx="6">
                    <c:v>3</c:v>
                  </c:pt>
                  <c:pt idx="7">
                    <c:v>3</c:v>
                  </c:pt>
                  <c:pt idx="8">
                    <c:v>3</c:v>
                  </c:pt>
                  <c:pt idx="9">
                    <c:v>5</c:v>
                  </c:pt>
                  <c:pt idx="10">
                    <c:v>5</c:v>
                  </c:pt>
                  <c:pt idx="11">
                    <c:v>5</c:v>
                  </c:pt>
                  <c:pt idx="12">
                    <c:v>5</c:v>
                  </c:pt>
                  <c:pt idx="13">
                    <c:v>5</c:v>
                  </c:pt>
                  <c:pt idx="14">
                    <c:v>5</c:v>
                  </c:pt>
                  <c:pt idx="15">
                    <c:v>5</c:v>
                  </c:pt>
                  <c:pt idx="16">
                    <c:v>5</c:v>
                  </c:pt>
                  <c:pt idx="17">
                    <c:v>5</c:v>
                  </c:pt>
                  <c:pt idx="18">
                    <c:v>5</c:v>
                  </c:pt>
                  <c:pt idx="19">
                    <c:v>7</c:v>
                  </c:pt>
                  <c:pt idx="20">
                    <c:v>10</c:v>
                  </c:pt>
                  <c:pt idx="21">
                    <c:v>13</c:v>
                  </c:pt>
                  <c:pt idx="22">
                    <c:v>14</c:v>
                  </c:pt>
                  <c:pt idx="23">
                    <c:v>14</c:v>
                  </c:pt>
                  <c:pt idx="24">
                    <c:v>14</c:v>
                  </c:pt>
                  <c:pt idx="25">
                    <c:v>16</c:v>
                  </c:pt>
                  <c:pt idx="26">
                    <c:v>17</c:v>
                  </c:pt>
                  <c:pt idx="27">
                    <c:v>18</c:v>
                  </c:pt>
                </c:lvl>
                <c:lvl>
                  <c:pt idx="2">
                    <c:v>1</c:v>
                  </c:pt>
                  <c:pt idx="3">
                    <c:v>0</c:v>
                  </c:pt>
                  <c:pt idx="4">
                    <c:v>0</c:v>
                  </c:pt>
                  <c:pt idx="5">
                    <c:v>1</c:v>
                  </c:pt>
                  <c:pt idx="6">
                    <c:v>1</c:v>
                  </c:pt>
                  <c:pt idx="7">
                    <c:v>0</c:v>
                  </c:pt>
                  <c:pt idx="8">
                    <c:v>0</c:v>
                  </c:pt>
                  <c:pt idx="9">
                    <c:v>2</c:v>
                  </c:pt>
                  <c:pt idx="10">
                    <c:v>0</c:v>
                  </c:pt>
                  <c:pt idx="11">
                    <c:v>0</c:v>
                  </c:pt>
                  <c:pt idx="12">
                    <c:v>0</c:v>
                  </c:pt>
                  <c:pt idx="13">
                    <c:v>0</c:v>
                  </c:pt>
                  <c:pt idx="14">
                    <c:v>0</c:v>
                  </c:pt>
                  <c:pt idx="15">
                    <c:v>0</c:v>
                  </c:pt>
                  <c:pt idx="16">
                    <c:v>0</c:v>
                  </c:pt>
                  <c:pt idx="17">
                    <c:v>0</c:v>
                  </c:pt>
                  <c:pt idx="18">
                    <c:v>0</c:v>
                  </c:pt>
                  <c:pt idx="19">
                    <c:v>2</c:v>
                  </c:pt>
                  <c:pt idx="20">
                    <c:v>3</c:v>
                  </c:pt>
                  <c:pt idx="21">
                    <c:v>3</c:v>
                  </c:pt>
                  <c:pt idx="22">
                    <c:v>1</c:v>
                  </c:pt>
                  <c:pt idx="23">
                    <c:v>0</c:v>
                  </c:pt>
                  <c:pt idx="24">
                    <c:v>0</c:v>
                  </c:pt>
                  <c:pt idx="25">
                    <c:v>2</c:v>
                  </c:pt>
                  <c:pt idx="26">
                    <c:v>1</c:v>
                  </c:pt>
                  <c:pt idx="27">
                    <c:v>1</c:v>
                  </c:pt>
                </c:lvl>
                <c:lvl>
                  <c:pt idx="0">
                    <c:v>26'881</c:v>
                  </c:pt>
                  <c:pt idx="1">
                    <c:v>27'083</c:v>
                  </c:pt>
                  <c:pt idx="2">
                    <c:v>27'242</c:v>
                  </c:pt>
                  <c:pt idx="3">
                    <c:v>27'583</c:v>
                  </c:pt>
                  <c:pt idx="4">
                    <c:v>28'051</c:v>
                  </c:pt>
                  <c:pt idx="5">
                    <c:v>28'444</c:v>
                  </c:pt>
                  <c:pt idx="6">
                    <c:v>28'818</c:v>
                  </c:pt>
                  <c:pt idx="7">
                    <c:v>28'945</c:v>
                  </c:pt>
                  <c:pt idx="8">
                    <c:v>29'196</c:v>
                  </c:pt>
                  <c:pt idx="9">
                    <c:v>29'318</c:v>
                  </c:pt>
                  <c:pt idx="10">
                    <c:v>29'625</c:v>
                  </c:pt>
                  <c:pt idx="11">
                    <c:v>30'026</c:v>
                  </c:pt>
                  <c:pt idx="12">
                    <c:v>30'364</c:v>
                  </c:pt>
                  <c:pt idx="13">
                    <c:v>30'607</c:v>
                  </c:pt>
                  <c:pt idx="14">
                    <c:v>30'847</c:v>
                  </c:pt>
                  <c:pt idx="15">
                    <c:v>31'051</c:v>
                  </c:pt>
                  <c:pt idx="16">
                    <c:v>31'168</c:v>
                  </c:pt>
                  <c:pt idx="17">
                    <c:v>31'371</c:v>
                  </c:pt>
                  <c:pt idx="18">
                    <c:v>31'647</c:v>
                  </c:pt>
                  <c:pt idx="19">
                    <c:v>31'830</c:v>
                  </c:pt>
                  <c:pt idx="20">
                    <c:v>32'091</c:v>
                  </c:pt>
                  <c:pt idx="21">
                    <c:v>32'248</c:v>
                  </c:pt>
                  <c:pt idx="22">
                    <c:v>32'407</c:v>
                  </c:pt>
                  <c:pt idx="23">
                    <c:v>32'478</c:v>
                  </c:pt>
                  <c:pt idx="24">
                    <c:v>32'649</c:v>
                  </c:pt>
                  <c:pt idx="25">
                    <c:v>32'871</c:v>
                  </c:pt>
                  <c:pt idx="26">
                    <c:v>33'068</c:v>
                  </c:pt>
                  <c:pt idx="27">
                    <c:v>33'273</c:v>
                  </c:pt>
                </c:lvl>
                <c:lvl>
                  <c:pt idx="0">
                    <c:v>156</c:v>
                  </c:pt>
                  <c:pt idx="1">
                    <c:v>202</c:v>
                  </c:pt>
                  <c:pt idx="2">
                    <c:v>159</c:v>
                  </c:pt>
                  <c:pt idx="3">
                    <c:v>341</c:v>
                  </c:pt>
                  <c:pt idx="4">
                    <c:v>468</c:v>
                  </c:pt>
                  <c:pt idx="5">
                    <c:v>393</c:v>
                  </c:pt>
                  <c:pt idx="6">
                    <c:v>374</c:v>
                  </c:pt>
                  <c:pt idx="7">
                    <c:v>127</c:v>
                  </c:pt>
                  <c:pt idx="8">
                    <c:v>251</c:v>
                  </c:pt>
                  <c:pt idx="9">
                    <c:v>122</c:v>
                  </c:pt>
                  <c:pt idx="10">
                    <c:v>307</c:v>
                  </c:pt>
                  <c:pt idx="11">
                    <c:v>401</c:v>
                  </c:pt>
                  <c:pt idx="12">
                    <c:v>338</c:v>
                  </c:pt>
                  <c:pt idx="13">
                    <c:v>243</c:v>
                  </c:pt>
                  <c:pt idx="14">
                    <c:v>240</c:v>
                  </c:pt>
                  <c:pt idx="15">
                    <c:v>204</c:v>
                  </c:pt>
                  <c:pt idx="16">
                    <c:v>117</c:v>
                  </c:pt>
                  <c:pt idx="17">
                    <c:v>203</c:v>
                  </c:pt>
                  <c:pt idx="18">
                    <c:v>276</c:v>
                  </c:pt>
                  <c:pt idx="19">
                    <c:v>183</c:v>
                  </c:pt>
                  <c:pt idx="20">
                    <c:v>261</c:v>
                  </c:pt>
                  <c:pt idx="21">
                    <c:v>157</c:v>
                  </c:pt>
                  <c:pt idx="22">
                    <c:v>159</c:v>
                  </c:pt>
                  <c:pt idx="23">
                    <c:v>71</c:v>
                  </c:pt>
                  <c:pt idx="24">
                    <c:v>171</c:v>
                  </c:pt>
                  <c:pt idx="25">
                    <c:v>222</c:v>
                  </c:pt>
                  <c:pt idx="26">
                    <c:v>197</c:v>
                  </c:pt>
                  <c:pt idx="27">
                    <c:v>205</c:v>
                  </c:pt>
                </c:lvl>
                <c:lvl>
                  <c:pt idx="0">
                    <c:v>Freitag, 25. Dezember 2020</c:v>
                  </c:pt>
                  <c:pt idx="1">
                    <c:v>Samstag, 26. Dezember 2020</c:v>
                  </c:pt>
                  <c:pt idx="2">
                    <c:v>Sonntag, 27. Dezember 2020</c:v>
                  </c:pt>
                  <c:pt idx="3">
                    <c:v>Montag, 28. Dezember 2020</c:v>
                  </c:pt>
                  <c:pt idx="4">
                    <c:v>Dienstag, 29. Dezember 2020</c:v>
                  </c:pt>
                  <c:pt idx="5">
                    <c:v>Mittwoch, 30. Dezember 2020</c:v>
                  </c:pt>
                  <c:pt idx="6">
                    <c:v>Donnerstag, 31. Dezember 2020</c:v>
                  </c:pt>
                  <c:pt idx="7">
                    <c:v>Freitag, 1. Januar 2021</c:v>
                  </c:pt>
                  <c:pt idx="8">
                    <c:v>Samstag, 2. Januar 2021</c:v>
                  </c:pt>
                  <c:pt idx="9">
                    <c:v>Sonntag, 3. Januar 2021</c:v>
                  </c:pt>
                  <c:pt idx="10">
                    <c:v>Montag, 4. Januar 2021</c:v>
                  </c:pt>
                  <c:pt idx="11">
                    <c:v>Dienstag, 5. Januar 2021</c:v>
                  </c:pt>
                  <c:pt idx="12">
                    <c:v>Mittwoch, 6. Januar 2021</c:v>
                  </c:pt>
                  <c:pt idx="13">
                    <c:v>Donnerstag, 7. Januar 2021</c:v>
                  </c:pt>
                  <c:pt idx="14">
                    <c:v>Freitag, 8. Januar 2021</c:v>
                  </c:pt>
                  <c:pt idx="15">
                    <c:v>Samstag, 9. Januar 2021</c:v>
                  </c:pt>
                  <c:pt idx="16">
                    <c:v>Sonntag, 10. Januar 2021</c:v>
                  </c:pt>
                  <c:pt idx="17">
                    <c:v>Montag, 11. Januar 2021</c:v>
                  </c:pt>
                  <c:pt idx="18">
                    <c:v>Dienstag, 12. Januar 2021</c:v>
                  </c:pt>
                  <c:pt idx="19">
                    <c:v>Mittwoch, 13. Januar 2021</c:v>
                  </c:pt>
                  <c:pt idx="20">
                    <c:v>Donnerstag, 14. Januar 2021</c:v>
                  </c:pt>
                  <c:pt idx="21">
                    <c:v>Freitag, 15. Januar 2021</c:v>
                  </c:pt>
                  <c:pt idx="22">
                    <c:v>Samstag, 16. Januar 2021</c:v>
                  </c:pt>
                  <c:pt idx="23">
                    <c:v>Sonntag, 17. Januar 2021</c:v>
                  </c:pt>
                  <c:pt idx="24">
                    <c:v>Montag, 18. Januar 2021</c:v>
                  </c:pt>
                  <c:pt idx="25">
                    <c:v>Dienstag, 19. Januar 2021</c:v>
                  </c:pt>
                  <c:pt idx="26">
                    <c:v>Mittwoch, 20. Januar 2021</c:v>
                  </c:pt>
                  <c:pt idx="27">
                    <c:v>Donnerstag, 21. Januar 2021</c:v>
                  </c:pt>
                </c:lvl>
              </c:multiLvlStrCache>
            </c:multiLvlStrRef>
          </c:cat>
          <c:val>
            <c:numRef>
              <c:f>'1. Covid-19-Daten'!$F$307:$F$334</c:f>
              <c:numCache>
                <c:formatCode>0.0</c:formatCode>
                <c:ptCount val="28"/>
                <c:pt idx="0">
                  <c:v>337.71428571428572</c:v>
                </c:pt>
                <c:pt idx="1">
                  <c:v>322.42857142857144</c:v>
                </c:pt>
                <c:pt idx="2">
                  <c:v>312.14285714285717</c:v>
                </c:pt>
                <c:pt idx="3">
                  <c:v>299</c:v>
                </c:pt>
                <c:pt idx="4">
                  <c:v>294.85714285714283</c:v>
                </c:pt>
                <c:pt idx="5">
                  <c:v>301.85714285714283</c:v>
                </c:pt>
                <c:pt idx="6">
                  <c:v>296.57142857142856</c:v>
                </c:pt>
                <c:pt idx="7">
                  <c:v>291.71428571428572</c:v>
                </c:pt>
                <c:pt idx="8">
                  <c:v>282.14285714285717</c:v>
                </c:pt>
                <c:pt idx="9">
                  <c:v>274.28571428571428</c:v>
                </c:pt>
                <c:pt idx="10">
                  <c:v>255.57142857142858</c:v>
                </c:pt>
                <c:pt idx="11">
                  <c:v>271.71428571428572</c:v>
                </c:pt>
                <c:pt idx="12">
                  <c:v>265</c:v>
                </c:pt>
                <c:pt idx="13">
                  <c:v>264.28571428571428</c:v>
                </c:pt>
                <c:pt idx="14">
                  <c:v>249.42857142857142</c:v>
                </c:pt>
                <c:pt idx="15">
                  <c:v>231.57142857142858</c:v>
                </c:pt>
                <c:pt idx="16">
                  <c:v>209.42857142857142</c:v>
                </c:pt>
                <c:pt idx="17">
                  <c:v>212</c:v>
                </c:pt>
                <c:pt idx="18">
                  <c:v>200.14285714285714</c:v>
                </c:pt>
                <c:pt idx="19">
                  <c:v>193.71428571428572</c:v>
                </c:pt>
                <c:pt idx="20">
                  <c:v>187.14285714285714</c:v>
                </c:pt>
                <c:pt idx="21">
                  <c:v>182.57142857142858</c:v>
                </c:pt>
                <c:pt idx="22">
                  <c:v>174.85714285714286</c:v>
                </c:pt>
                <c:pt idx="23">
                  <c:v>176.85714285714286</c:v>
                </c:pt>
                <c:pt idx="24">
                  <c:v>168.85714285714286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Covid-19-Daten'!$J$307:$J$334</c:f>
              <c:numCache>
                <c:formatCode>0.0</c:formatCode>
                <c:ptCount val="28"/>
                <c:pt idx="0">
                  <c:v>792.9411764705884</c:v>
                </c:pt>
                <c:pt idx="1">
                  <c:v>766.91176470588243</c:v>
                </c:pt>
                <c:pt idx="2">
                  <c:v>761.17647058823536</c:v>
                </c:pt>
                <c:pt idx="3">
                  <c:v>766.47058823529414</c:v>
                </c:pt>
                <c:pt idx="4">
                  <c:v>751.76470588235304</c:v>
                </c:pt>
                <c:pt idx="5">
                  <c:v>730.73529411764696</c:v>
                </c:pt>
                <c:pt idx="6">
                  <c:v>712.79411764705878</c:v>
                </c:pt>
                <c:pt idx="7">
                  <c:v>664.99999999999989</c:v>
                </c:pt>
                <c:pt idx="8">
                  <c:v>656.02941176470574</c:v>
                </c:pt>
                <c:pt idx="9">
                  <c:v>648.23529411764696</c:v>
                </c:pt>
                <c:pt idx="10">
                  <c:v>647.94117647058818</c:v>
                </c:pt>
                <c:pt idx="11">
                  <c:v>622.35294117647072</c:v>
                </c:pt>
                <c:pt idx="12">
                  <c:v>603.67647058823536</c:v>
                </c:pt>
                <c:pt idx="13">
                  <c:v>570.88235294117658</c:v>
                </c:pt>
                <c:pt idx="14">
                  <c:v>583.23529411764707</c:v>
                </c:pt>
                <c:pt idx="15">
                  <c:v>583.52941176470586</c:v>
                </c:pt>
                <c:pt idx="16">
                  <c:v>577.35294117647061</c:v>
                </c:pt>
                <c:pt idx="17">
                  <c:v>557.05882352941182</c:v>
                </c:pt>
                <c:pt idx="18">
                  <c:v>528.82352941176475</c:v>
                </c:pt>
                <c:pt idx="19">
                  <c:v>497.94117647058829</c:v>
                </c:pt>
                <c:pt idx="20">
                  <c:v>481.32352941176475</c:v>
                </c:pt>
                <c:pt idx="21">
                  <c:v>485.73529411764707</c:v>
                </c:pt>
                <c:pt idx="22">
                  <c:v>472.20588235294116</c:v>
                </c:pt>
                <c:pt idx="23">
                  <c:v>464.70588235294116</c:v>
                </c:pt>
                <c:pt idx="24">
                  <c:v>444.70588235294116</c:v>
                </c:pt>
                <c:pt idx="25">
                  <c:v>418.38235294117641</c:v>
                </c:pt>
                <c:pt idx="26">
                  <c:v>397.64705882352939</c:v>
                </c:pt>
                <c:pt idx="27">
                  <c:v>392.05882352941171</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Covid-19-Daten'!$H$307:$H$334</c:f>
              <c:numCache>
                <c:formatCode>0.0</c:formatCode>
                <c:ptCount val="28"/>
                <c:pt idx="0">
                  <c:v>51.638655462184872</c:v>
                </c:pt>
                <c:pt idx="1">
                  <c:v>49.32773109243697</c:v>
                </c:pt>
                <c:pt idx="2">
                  <c:v>48.991596638655452</c:v>
                </c:pt>
                <c:pt idx="3">
                  <c:v>49.663865546218481</c:v>
                </c:pt>
                <c:pt idx="4">
                  <c:v>47.415966386554622</c:v>
                </c:pt>
                <c:pt idx="5">
                  <c:v>45.903361344537821</c:v>
                </c:pt>
                <c:pt idx="6">
                  <c:v>43.970588235294123</c:v>
                </c:pt>
                <c:pt idx="7">
                  <c:v>43.361344537815128</c:v>
                </c:pt>
                <c:pt idx="8">
                  <c:v>44.390756302521019</c:v>
                </c:pt>
                <c:pt idx="9">
                  <c:v>43.613445378151262</c:v>
                </c:pt>
                <c:pt idx="10">
                  <c:v>42.899159663865547</c:v>
                </c:pt>
                <c:pt idx="11">
                  <c:v>41.491596638655459</c:v>
                </c:pt>
                <c:pt idx="12">
                  <c:v>40.336134453781519</c:v>
                </c:pt>
                <c:pt idx="13">
                  <c:v>37.584033613445385</c:v>
                </c:pt>
                <c:pt idx="14">
                  <c:v>39.957983193277315</c:v>
                </c:pt>
                <c:pt idx="15">
                  <c:v>38.970588235294123</c:v>
                </c:pt>
                <c:pt idx="16">
                  <c:v>38.865546218487395</c:v>
                </c:pt>
                <c:pt idx="17">
                  <c:v>36.680672268907571</c:v>
                </c:pt>
                <c:pt idx="18">
                  <c:v>34.054621848739501</c:v>
                </c:pt>
                <c:pt idx="19">
                  <c:v>30.798319327731093</c:v>
                </c:pt>
                <c:pt idx="20">
                  <c:v>31.176470588235293</c:v>
                </c:pt>
                <c:pt idx="21">
                  <c:v>29.432773109243698</c:v>
                </c:pt>
                <c:pt idx="22">
                  <c:v>28.487394957983192</c:v>
                </c:pt>
                <c:pt idx="23">
                  <c:v>27.521008403361343</c:v>
                </c:pt>
                <c:pt idx="24">
                  <c:v>26.84873949579832</c:v>
                </c:pt>
                <c:pt idx="25">
                  <c:v>25.714285714285719</c:v>
                </c:pt>
                <c:pt idx="26">
                  <c:v>26.008403361344538</c:v>
                </c:pt>
                <c:pt idx="27">
                  <c:v>24.831932773109248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Covid-19-Daten'!$A$309:$A$334</c:f>
              <c:numCache>
                <c:formatCode>[$-F800]dddd\,\ mmmm\ dd\,\ yyyy\,\ hh:mm:ss</c:formatCode>
                <c:ptCount val="26"/>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numCache>
            </c:numRef>
          </c:cat>
          <c:val>
            <c:numRef>
              <c:f>'1. Covid-19-Daten'!$D$309:$D$334</c:f>
              <c:numCache>
                <c:formatCode>0</c:formatCode>
                <c:ptCount val="26"/>
                <c:pt idx="0">
                  <c:v>1</c:v>
                </c:pt>
                <c:pt idx="1">
                  <c:v>0</c:v>
                </c:pt>
                <c:pt idx="2">
                  <c:v>0</c:v>
                </c:pt>
                <c:pt idx="3">
                  <c:v>1</c:v>
                </c:pt>
                <c:pt idx="4">
                  <c:v>1</c:v>
                </c:pt>
                <c:pt idx="5">
                  <c:v>0</c:v>
                </c:pt>
                <c:pt idx="6">
                  <c:v>0</c:v>
                </c:pt>
                <c:pt idx="7">
                  <c:v>2</c:v>
                </c:pt>
                <c:pt idx="8">
                  <c:v>0</c:v>
                </c:pt>
                <c:pt idx="9">
                  <c:v>0</c:v>
                </c:pt>
                <c:pt idx="10">
                  <c:v>0</c:v>
                </c:pt>
                <c:pt idx="11">
                  <c:v>0</c:v>
                </c:pt>
                <c:pt idx="12">
                  <c:v>0</c:v>
                </c:pt>
                <c:pt idx="13">
                  <c:v>0</c:v>
                </c:pt>
                <c:pt idx="14">
                  <c:v>0</c:v>
                </c:pt>
                <c:pt idx="15">
                  <c:v>0</c:v>
                </c:pt>
                <c:pt idx="16">
                  <c:v>0</c:v>
                </c:pt>
                <c:pt idx="17">
                  <c:v>2</c:v>
                </c:pt>
                <c:pt idx="18">
                  <c:v>3</c:v>
                </c:pt>
                <c:pt idx="19">
                  <c:v>3</c:v>
                </c:pt>
                <c:pt idx="20">
                  <c:v>1</c:v>
                </c:pt>
                <c:pt idx="21">
                  <c:v>0</c:v>
                </c:pt>
                <c:pt idx="22">
                  <c:v>0</c:v>
                </c:pt>
                <c:pt idx="23">
                  <c:v>2</c:v>
                </c:pt>
                <c:pt idx="24">
                  <c:v>1</c:v>
                </c:pt>
                <c:pt idx="25">
                  <c:v>1</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Covid-19-Daten'!$K$334:$K$3333</c:f>
              <c:numCache>
                <c:formatCode>General</c:formatCode>
                <c:ptCount val="3000"/>
                <c:pt idx="0">
                  <c:v>87</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Covid-19-Daten'!$L$307:$L$334</c:f>
              <c:numCache>
                <c:formatCode>General</c:formatCode>
                <c:ptCount val="28"/>
                <c:pt idx="0">
                  <c:v>37</c:v>
                </c:pt>
                <c:pt idx="3">
                  <c:v>36</c:v>
                </c:pt>
                <c:pt idx="4">
                  <c:v>38</c:v>
                </c:pt>
                <c:pt idx="5">
                  <c:v>37</c:v>
                </c:pt>
                <c:pt idx="6">
                  <c:v>30</c:v>
                </c:pt>
                <c:pt idx="7">
                  <c:v>29</c:v>
                </c:pt>
                <c:pt idx="10">
                  <c:v>25</c:v>
                </c:pt>
                <c:pt idx="11">
                  <c:v>31</c:v>
                </c:pt>
                <c:pt idx="12">
                  <c:v>27</c:v>
                </c:pt>
                <c:pt idx="13">
                  <c:v>30</c:v>
                </c:pt>
                <c:pt idx="14">
                  <c:v>29</c:v>
                </c:pt>
                <c:pt idx="17">
                  <c:v>25</c:v>
                </c:pt>
                <c:pt idx="18">
                  <c:v>24</c:v>
                </c:pt>
                <c:pt idx="19">
                  <c:v>26</c:v>
                </c:pt>
                <c:pt idx="20">
                  <c:v>25</c:v>
                </c:pt>
                <c:pt idx="21">
                  <c:v>20</c:v>
                </c:pt>
                <c:pt idx="24">
                  <c:v>21</c:v>
                </c:pt>
                <c:pt idx="25">
                  <c:v>19</c:v>
                </c:pt>
                <c:pt idx="26">
                  <c:v>17</c:v>
                </c:pt>
                <c:pt idx="27">
                  <c:v>18</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Covid-19-Daten'!$P$307:$P$334</c:f>
              <c:numCache>
                <c:formatCode>General</c:formatCode>
                <c:ptCount val="28"/>
                <c:pt idx="0">
                  <c:v>5</c:v>
                </c:pt>
                <c:pt idx="3">
                  <c:v>7</c:v>
                </c:pt>
                <c:pt idx="4">
                  <c:v>5</c:v>
                </c:pt>
                <c:pt idx="5">
                  <c:v>5</c:v>
                </c:pt>
                <c:pt idx="6">
                  <c:v>6</c:v>
                </c:pt>
                <c:pt idx="7">
                  <c:v>7</c:v>
                </c:pt>
                <c:pt idx="10">
                  <c:v>8</c:v>
                </c:pt>
                <c:pt idx="11">
                  <c:v>6</c:v>
                </c:pt>
                <c:pt idx="12">
                  <c:v>11</c:v>
                </c:pt>
                <c:pt idx="13">
                  <c:v>8</c:v>
                </c:pt>
                <c:pt idx="14">
                  <c:v>8</c:v>
                </c:pt>
                <c:pt idx="17">
                  <c:v>10</c:v>
                </c:pt>
                <c:pt idx="18">
                  <c:v>16</c:v>
                </c:pt>
                <c:pt idx="19">
                  <c:v>12</c:v>
                </c:pt>
                <c:pt idx="20">
                  <c:v>12</c:v>
                </c:pt>
                <c:pt idx="21">
                  <c:v>8</c:v>
                </c:pt>
                <c:pt idx="24">
                  <c:v>8</c:v>
                </c:pt>
                <c:pt idx="25">
                  <c:v>9</c:v>
                </c:pt>
                <c:pt idx="26">
                  <c:v>9</c:v>
                </c:pt>
                <c:pt idx="27">
                  <c:v>10</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Covid-19-Daten'!$Q$307:$Q$334</c:f>
              <c:numCache>
                <c:formatCode>General</c:formatCode>
                <c:ptCount val="28"/>
                <c:pt idx="0">
                  <c:v>6</c:v>
                </c:pt>
                <c:pt idx="3">
                  <c:v>7</c:v>
                </c:pt>
                <c:pt idx="4">
                  <c:v>5</c:v>
                </c:pt>
                <c:pt idx="5">
                  <c:v>6</c:v>
                </c:pt>
                <c:pt idx="6">
                  <c:v>8</c:v>
                </c:pt>
                <c:pt idx="7">
                  <c:v>8</c:v>
                </c:pt>
                <c:pt idx="10">
                  <c:v>10</c:v>
                </c:pt>
                <c:pt idx="11">
                  <c:v>7</c:v>
                </c:pt>
                <c:pt idx="12">
                  <c:v>11</c:v>
                </c:pt>
                <c:pt idx="13">
                  <c:v>8</c:v>
                </c:pt>
                <c:pt idx="14">
                  <c:v>8</c:v>
                </c:pt>
                <c:pt idx="17">
                  <c:v>10</c:v>
                </c:pt>
                <c:pt idx="18">
                  <c:v>16</c:v>
                </c:pt>
                <c:pt idx="19">
                  <c:v>12</c:v>
                </c:pt>
                <c:pt idx="20">
                  <c:v>12</c:v>
                </c:pt>
                <c:pt idx="21">
                  <c:v>8</c:v>
                </c:pt>
                <c:pt idx="24">
                  <c:v>9</c:v>
                </c:pt>
                <c:pt idx="25">
                  <c:v>9</c:v>
                </c:pt>
                <c:pt idx="26">
                  <c:v>10</c:v>
                </c:pt>
                <c:pt idx="27">
                  <c:v>10</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Covid-19-Daten'!$K$307:$K$334</c:f>
              <c:numCache>
                <c:formatCode>General</c:formatCode>
                <c:ptCount val="28"/>
                <c:pt idx="0">
                  <c:v>124</c:v>
                </c:pt>
                <c:pt idx="3">
                  <c:v>137</c:v>
                </c:pt>
                <c:pt idx="4">
                  <c:v>151</c:v>
                </c:pt>
                <c:pt idx="5">
                  <c:v>159</c:v>
                </c:pt>
                <c:pt idx="6">
                  <c:v>148</c:v>
                </c:pt>
                <c:pt idx="7">
                  <c:v>134</c:v>
                </c:pt>
                <c:pt idx="10">
                  <c:v>149</c:v>
                </c:pt>
                <c:pt idx="11">
                  <c:v>132</c:v>
                </c:pt>
                <c:pt idx="12">
                  <c:v>119</c:v>
                </c:pt>
                <c:pt idx="13">
                  <c:v>119</c:v>
                </c:pt>
                <c:pt idx="14">
                  <c:v>116</c:v>
                </c:pt>
                <c:pt idx="17">
                  <c:v>97</c:v>
                </c:pt>
                <c:pt idx="18">
                  <c:v>95</c:v>
                </c:pt>
                <c:pt idx="19">
                  <c:v>86</c:v>
                </c:pt>
                <c:pt idx="20">
                  <c:v>86</c:v>
                </c:pt>
                <c:pt idx="21">
                  <c:v>91</c:v>
                </c:pt>
                <c:pt idx="24">
                  <c:v>90</c:v>
                </c:pt>
                <c:pt idx="25">
                  <c:v>100</c:v>
                </c:pt>
                <c:pt idx="26">
                  <c:v>86</c:v>
                </c:pt>
                <c:pt idx="27">
                  <c:v>87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Covid-19-Daten'!$L$307:$L$334</c:f>
              <c:numCache>
                <c:formatCode>General</c:formatCode>
                <c:ptCount val="28"/>
                <c:pt idx="0">
                  <c:v>37</c:v>
                </c:pt>
                <c:pt idx="3">
                  <c:v>36</c:v>
                </c:pt>
                <c:pt idx="4">
                  <c:v>38</c:v>
                </c:pt>
                <c:pt idx="5">
                  <c:v>37</c:v>
                </c:pt>
                <c:pt idx="6">
                  <c:v>30</c:v>
                </c:pt>
                <c:pt idx="7">
                  <c:v>29</c:v>
                </c:pt>
                <c:pt idx="10">
                  <c:v>25</c:v>
                </c:pt>
                <c:pt idx="11">
                  <c:v>31</c:v>
                </c:pt>
                <c:pt idx="12">
                  <c:v>27</c:v>
                </c:pt>
                <c:pt idx="13">
                  <c:v>30</c:v>
                </c:pt>
                <c:pt idx="14">
                  <c:v>29</c:v>
                </c:pt>
                <c:pt idx="17">
                  <c:v>25</c:v>
                </c:pt>
                <c:pt idx="18">
                  <c:v>24</c:v>
                </c:pt>
                <c:pt idx="19">
                  <c:v>26</c:v>
                </c:pt>
                <c:pt idx="20">
                  <c:v>25</c:v>
                </c:pt>
                <c:pt idx="21">
                  <c:v>20</c:v>
                </c:pt>
                <c:pt idx="24">
                  <c:v>21</c:v>
                </c:pt>
                <c:pt idx="25">
                  <c:v>19</c:v>
                </c:pt>
                <c:pt idx="26">
                  <c:v>17</c:v>
                </c:pt>
                <c:pt idx="27">
                  <c:v>18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Covid-19-Daten'!$A$307:$A$334</c:f>
              <c:numCache>
                <c:formatCode>[$-F800]dddd\,\ mmmm\ dd\,\ yyyy\,\ hh:mm:ss</c:formatCode>
                <c:ptCount val="28"/>
                <c:pt idx="0">
                  <c:v>44190.333333333336</c:v>
                </c:pt>
                <c:pt idx="1">
                  <c:v>44191.333333333336</c:v>
                </c:pt>
                <c:pt idx="2">
                  <c:v>44192.333333333336</c:v>
                </c:pt>
                <c:pt idx="3">
                  <c:v>44193.333333333336</c:v>
                </c:pt>
                <c:pt idx="4">
                  <c:v>44194.333333333336</c:v>
                </c:pt>
                <c:pt idx="5">
                  <c:v>44195.333333333336</c:v>
                </c:pt>
                <c:pt idx="6">
                  <c:v>44196.333333333336</c:v>
                </c:pt>
                <c:pt idx="7">
                  <c:v>44197.333333333336</c:v>
                </c:pt>
                <c:pt idx="8">
                  <c:v>44198.333333333336</c:v>
                </c:pt>
                <c:pt idx="9">
                  <c:v>44199.333333333336</c:v>
                </c:pt>
                <c:pt idx="10">
                  <c:v>44200.333333333336</c:v>
                </c:pt>
                <c:pt idx="11">
                  <c:v>44201.333333333336</c:v>
                </c:pt>
                <c:pt idx="12">
                  <c:v>44202.333333333336</c:v>
                </c:pt>
                <c:pt idx="13">
                  <c:v>44203.333333333336</c:v>
                </c:pt>
                <c:pt idx="14">
                  <c:v>44204.333333333336</c:v>
                </c:pt>
                <c:pt idx="15">
                  <c:v>44205.333333333336</c:v>
                </c:pt>
                <c:pt idx="16">
                  <c:v>44206.333333333336</c:v>
                </c:pt>
                <c:pt idx="17">
                  <c:v>44207.333333333336</c:v>
                </c:pt>
                <c:pt idx="18">
                  <c:v>44208.333333333336</c:v>
                </c:pt>
                <c:pt idx="19">
                  <c:v>44209.333333333336</c:v>
                </c:pt>
                <c:pt idx="20">
                  <c:v>44210.333333333336</c:v>
                </c:pt>
                <c:pt idx="21">
                  <c:v>44211.333333333336</c:v>
                </c:pt>
                <c:pt idx="22">
                  <c:v>44212.333333333336</c:v>
                </c:pt>
                <c:pt idx="23">
                  <c:v>44213.333333333336</c:v>
                </c:pt>
                <c:pt idx="24">
                  <c:v>44214.333333333336</c:v>
                </c:pt>
                <c:pt idx="25">
                  <c:v>44215.333333333336</c:v>
                </c:pt>
                <c:pt idx="26">
                  <c:v>44216.333333333336</c:v>
                </c:pt>
                <c:pt idx="27">
                  <c:v>44217.333333333336</c:v>
                </c:pt>
              </c:numCache>
            </c:numRef>
          </c:cat>
          <c:val>
            <c:numRef>
              <c:f>'1. Covid-19-Daten'!$M$307:$M$334</c:f>
              <c:numCache>
                <c:formatCode>General</c:formatCode>
                <c:ptCount val="28"/>
                <c:pt idx="0">
                  <c:v>9</c:v>
                </c:pt>
                <c:pt idx="3">
                  <c:v>6</c:v>
                </c:pt>
                <c:pt idx="4">
                  <c:v>7</c:v>
                </c:pt>
                <c:pt idx="5">
                  <c:v>5</c:v>
                </c:pt>
                <c:pt idx="6">
                  <c:v>7</c:v>
                </c:pt>
                <c:pt idx="7">
                  <c:v>7</c:v>
                </c:pt>
                <c:pt idx="10">
                  <c:v>7</c:v>
                </c:pt>
                <c:pt idx="11">
                  <c:v>4</c:v>
                </c:pt>
                <c:pt idx="12">
                  <c:v>6</c:v>
                </c:pt>
                <c:pt idx="13">
                  <c:v>10</c:v>
                </c:pt>
                <c:pt idx="14">
                  <c:v>7</c:v>
                </c:pt>
                <c:pt idx="17">
                  <c:v>7</c:v>
                </c:pt>
                <c:pt idx="18">
                  <c:v>6</c:v>
                </c:pt>
                <c:pt idx="19">
                  <c:v>5</c:v>
                </c:pt>
                <c:pt idx="20">
                  <c:v>2</c:v>
                </c:pt>
                <c:pt idx="21">
                  <c:v>1</c:v>
                </c:pt>
                <c:pt idx="24">
                  <c:v>2</c:v>
                </c:pt>
                <c:pt idx="25">
                  <c:v>6</c:v>
                </c:pt>
                <c:pt idx="26">
                  <c:v>4</c:v>
                </c:pt>
                <c:pt idx="27">
                  <c:v>2</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Covid-19-Daten'!$K$334:$K$353</c:f>
              <c:numCache>
                <c:formatCode>General</c:formatCode>
                <c:ptCount val="20"/>
                <c:pt idx="0">
                  <c:v>87</c:v>
                </c:pt>
              </c:numCache>
            </c:numRef>
          </c:val>
          <c:smooth val="0"/>
          <c:extLst>
            <c:ext xmlns:c16="http://schemas.microsoft.com/office/drawing/2014/chart" uri="{C3380CC4-5D6E-409C-BE32-E72D297353CC}">
              <c16:uniqueId val="{00000000-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Covid-19-Daten'!$O$30:$O$368</c:f>
              <c:numCache>
                <c:formatCode>General</c:formatCode>
                <c:ptCount val="339"/>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Covid-19-Daten'!$A$30:$A$334</c15:sqref>
                        </c15:formulaRef>
                      </c:ext>
                    </c:extLst>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extLst>
                      <c:ext uri="{02D57815-91ED-43cb-92C2-25804820EDAC}">
                        <c15:formulaRef>
                          <c15:sqref>'1. Covid-19-Daten'!$P$30:$P$350</c15:sqref>
                        </c15:formulaRef>
                      </c:ext>
                    </c:extLst>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Covid-19-Daten'!$A$30:$A$334</c15:sqref>
                        </c15:formulaRef>
                      </c:ext>
                    </c:extLst>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extLst xmlns:c15="http://schemas.microsoft.com/office/drawing/2012/chart">
                      <c:ext xmlns:c15="http://schemas.microsoft.com/office/drawing/2012/chart" uri="{02D57815-91ED-43cb-92C2-25804820EDAC}">
                        <c15:formulaRef>
                          <c15:sqref>'1. Covid-19-Daten'!$Q$4:$Q$350</c15:sqref>
                        </c15:formulaRef>
                      </c:ext>
                    </c:extLst>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Covid-19-Daten'!$K$334:$K$350</c:f>
              <c:numCache>
                <c:formatCode>General</c:formatCode>
                <c:ptCount val="17"/>
                <c:pt idx="0">
                  <c:v>87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Covid-19-Daten'!$M$30:$M$350</c:f>
              <c:numCache>
                <c:formatCode>General</c:formatCode>
                <c:ptCount val="32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Covid-19-Daten'!$L$30:$L$350</c:f>
              <c:numCache>
                <c:formatCode>General</c:formatCode>
                <c:ptCount val="32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Covid-19-Daten'!$K$334:$K$350</c:f>
              <c:numCache>
                <c:formatCode>General</c:formatCode>
                <c:ptCount val="17"/>
                <c:pt idx="0">
                  <c:v>87</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Covid-19-Daten'!$P$30:$P$350</c:f>
              <c:numCache>
                <c:formatCode>General</c:formatCode>
                <c:ptCount val="321"/>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Covid-19-Daten'!$A$30:$A$334</c:f>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f>'1. Covid-19-Daten'!$Q$4:$Q$350</c:f>
              <c:numCache>
                <c:formatCode>General</c:formatCode>
                <c:ptCount val="347"/>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Covid-19-Daten'!$A$30:$A$334</c15:sqref>
                        </c15:formulaRef>
                      </c:ext>
                    </c:extLst>
                    <c:numCache>
                      <c:formatCode>[$-F800]dddd\,\ mmmm\ dd\,\ yyyy\,\ hh:mm:ss</c:formatCode>
                      <c:ptCount val="30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Labortests'!$C$3:$C$33</c:f>
              <c:numCache>
                <c:formatCode>0</c:formatCode>
                <c:ptCount val="3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Labortests'!$D$3:$D$33</c:f>
              <c:numCache>
                <c:formatCode>0</c:formatCode>
                <c:ptCount val="3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Labortests'!$E$3:$E$33</c:f>
              <c:numCache>
                <c:formatCode>#,##0.0</c:formatCode>
                <c:ptCount val="3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Covid-19-Daten'!$A$4:$A$334</c15:sqref>
                  </c15:fullRef>
                </c:ext>
              </c:extLst>
              <c:f>'1. Covid-19-Daten'!$A$23:$A$334</c:f>
              <c:numCache>
                <c:formatCode>[$-F800]dddd\,\ mmmm\ dd\,\ yyyy\,\ hh:mm:ss</c:formatCode>
                <c:ptCount val="31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numCache>
            </c:numRef>
          </c:cat>
          <c:val>
            <c:numRef>
              <c:extLst>
                <c:ext xmlns:c15="http://schemas.microsoft.com/office/drawing/2012/chart" uri="{02D57815-91ED-43cb-92C2-25804820EDAC}">
                  <c15:fullRef>
                    <c15:sqref>'1. Covid-19-Daten'!$T$4:$T$334</c15:sqref>
                  </c15:fullRef>
                </c:ext>
              </c:extLst>
              <c:f>'1. Covid-19-Daten'!$T$23:$T$334</c:f>
              <c:numCache>
                <c:formatCode>0</c:formatCode>
                <c:ptCount val="31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3</c:v>
                </c:pt>
                <c:pt idx="309">
                  <c:v>4</c:v>
                </c:pt>
                <c:pt idx="310">
                  <c:v>2</c:v>
                </c:pt>
                <c:pt idx="311">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Ansteckungsorte'!$B$259:$AC$259</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Ansteckungsorte'!$B$259:$AC$259</c15:sqref>
                  </c15:fullRef>
                </c:ext>
              </c:extLst>
              <c:f>('3. Ansteckungsorte'!$B$259,'3. Ansteckungsorte'!$D$259,'3. Ansteckungsorte'!$F$259,'3. Ansteckungsorte'!$H$259,'3. Ansteckungsorte'!$J$259,'3. Ansteckungsorte'!$L$259,'3. Ansteckungsorte'!$N$259,'3. Ansteckungsorte'!$P$259,'3. Ansteckungsorte'!$R$259,'3. Ansteckungsorte'!$T$259,'3. Ansteckungsorte'!$V$259,'3. Ansteckungsorte'!$X$259,'3. Ansteckungsorte'!$Z$259,'3. Ansteckungsorte'!$AB$259:$AC$259)</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Ansteckungsorte'!$B$260:$AC$260</c15:sqref>
                  </c15:fullRef>
                </c:ext>
              </c:extLst>
              <c:f>('3. Ansteckungsorte'!$B$260,'3. Ansteckungsorte'!$D$260,'3. Ansteckungsorte'!$F$260,'3. Ansteckungsorte'!$H$260,'3. Ansteckungsorte'!$J$260,'3. Ansteckungsorte'!$L$260,'3. Ansteckungsorte'!$N$260,'3. Ansteckungsorte'!$P$260,'3. Ansteckungsorte'!$R$260,'3. Ansteckungsorte'!$T$260,'3. Ansteckungsorte'!$V$260,'3. Ansteckungsorte'!$X$260,'3. Ansteckungsorte'!$Z$260,'3. Ansteckungsorte'!$AB$260:$AC$260)</c:f>
              <c:numCache>
                <c:formatCode>#,##0</c:formatCode>
                <c:ptCount val="15"/>
                <c:pt idx="0">
                  <c:v>14638</c:v>
                </c:pt>
                <c:pt idx="1">
                  <c:v>7902</c:v>
                </c:pt>
                <c:pt idx="2">
                  <c:v>360</c:v>
                </c:pt>
                <c:pt idx="3">
                  <c:v>2614</c:v>
                </c:pt>
                <c:pt idx="4">
                  <c:v>166</c:v>
                </c:pt>
                <c:pt idx="5">
                  <c:v>1512</c:v>
                </c:pt>
                <c:pt idx="6">
                  <c:v>30</c:v>
                </c:pt>
                <c:pt idx="7">
                  <c:v>592</c:v>
                </c:pt>
                <c:pt idx="8">
                  <c:v>539</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586130</xdr:colOff>
      <xdr:row>61</xdr:row>
      <xdr:rowOff>128587</xdr:rowOff>
    </xdr:from>
    <xdr:to>
      <xdr:col>16</xdr:col>
      <xdr:colOff>324871</xdr:colOff>
      <xdr:row>63</xdr:row>
      <xdr:rowOff>155802</xdr:rowOff>
    </xdr:to>
    <xdr:sp macro="" textlink="">
      <xdr:nvSpPr>
        <xdr:cNvPr id="6" name="Textfeld 5"/>
        <xdr:cNvSpPr txBox="1"/>
      </xdr:nvSpPr>
      <xdr:spPr>
        <a:xfrm>
          <a:off x="10587380" y="11022806"/>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226218</xdr:colOff>
      <xdr:row>1</xdr:row>
      <xdr:rowOff>59531</xdr:rowOff>
    </xdr:from>
    <xdr:to>
      <xdr:col>15</xdr:col>
      <xdr:colOff>798396</xdr:colOff>
      <xdr:row>3</xdr:row>
      <xdr:rowOff>86746</xdr:rowOff>
    </xdr:to>
    <xdr:sp macro="" textlink="">
      <xdr:nvSpPr>
        <xdr:cNvPr id="8" name="Textfeld 7"/>
        <xdr:cNvSpPr txBox="1"/>
      </xdr:nvSpPr>
      <xdr:spPr>
        <a:xfrm>
          <a:off x="10227468" y="23812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25" x14ac:dyDescent="0.2"/>
  <cols>
    <col min="1" max="1" width="121.25" style="2" customWidth="1"/>
    <col min="2" max="2" width="121.25" style="133" customWidth="1"/>
    <col min="3" max="16384" width="11" style="133"/>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133"/>
    </row>
    <row r="24" spans="1:2" ht="114.75" x14ac:dyDescent="0.2">
      <c r="A24" s="2" t="s">
        <v>187</v>
      </c>
      <c r="B24" s="2"/>
    </row>
    <row r="25" spans="1:2" x14ac:dyDescent="0.2">
      <c r="A25" s="133"/>
    </row>
    <row r="26" spans="1:2" x14ac:dyDescent="0.2">
      <c r="A26" s="133"/>
    </row>
    <row r="27" spans="1:2" x14ac:dyDescent="0.2">
      <c r="A27" s="133"/>
    </row>
    <row r="28" spans="1:2" x14ac:dyDescent="0.2">
      <c r="A28" s="133"/>
    </row>
    <row r="29" spans="1:2" x14ac:dyDescent="0.2">
      <c r="A29" s="133"/>
    </row>
    <row r="30" spans="1:2" x14ac:dyDescent="0.2">
      <c r="A30" s="133"/>
    </row>
    <row r="31" spans="1:2" x14ac:dyDescent="0.2">
      <c r="A31" s="133"/>
    </row>
    <row r="32" spans="1:2" x14ac:dyDescent="0.2">
      <c r="A32" s="133"/>
    </row>
    <row r="33" spans="1:1" x14ac:dyDescent="0.2">
      <c r="A33" s="133"/>
    </row>
    <row r="34" spans="1:1" x14ac:dyDescent="0.2">
      <c r="A34" s="133"/>
    </row>
    <row r="35" spans="1:1" x14ac:dyDescent="0.2">
      <c r="A35" s="133"/>
    </row>
    <row r="36" spans="1:1" x14ac:dyDescent="0.2">
      <c r="A36" s="133"/>
    </row>
    <row r="37" spans="1:1" x14ac:dyDescent="0.2">
      <c r="A37" s="133"/>
    </row>
    <row r="38" spans="1:1" x14ac:dyDescent="0.2">
      <c r="A38" s="133"/>
    </row>
    <row r="39" spans="1:1" x14ac:dyDescent="0.2">
      <c r="A39" s="133"/>
    </row>
    <row r="40" spans="1:1" x14ac:dyDescent="0.2">
      <c r="A40" s="133"/>
    </row>
    <row r="41" spans="1:1" x14ac:dyDescent="0.2">
      <c r="A41" s="133"/>
    </row>
    <row r="42" spans="1:1" x14ac:dyDescent="0.2">
      <c r="A42" s="133"/>
    </row>
    <row r="43" spans="1:1" x14ac:dyDescent="0.2">
      <c r="A43" s="133"/>
    </row>
    <row r="44" spans="1:1" x14ac:dyDescent="0.2">
      <c r="A44" s="133"/>
    </row>
    <row r="45" spans="1:1" x14ac:dyDescent="0.2">
      <c r="A45" s="133"/>
    </row>
    <row r="46" spans="1:1" x14ac:dyDescent="0.2">
      <c r="A46" s="133"/>
    </row>
    <row r="47" spans="1:1" x14ac:dyDescent="0.2">
      <c r="A47" s="133"/>
    </row>
    <row r="48" spans="1:1" x14ac:dyDescent="0.2">
      <c r="A48" s="133"/>
    </row>
    <row r="49" spans="1:1" x14ac:dyDescent="0.2">
      <c r="A49" s="133"/>
    </row>
    <row r="50" spans="1:1" x14ac:dyDescent="0.2">
      <c r="A50" s="133"/>
    </row>
    <row r="51" spans="1:1" x14ac:dyDescent="0.2">
      <c r="A51" s="133"/>
    </row>
    <row r="52" spans="1:1" x14ac:dyDescent="0.2">
      <c r="A52" s="133"/>
    </row>
    <row r="53" spans="1:1" x14ac:dyDescent="0.2">
      <c r="A53" s="133"/>
    </row>
    <row r="54" spans="1:1" x14ac:dyDescent="0.2">
      <c r="A54" s="133"/>
    </row>
    <row r="55" spans="1:1" x14ac:dyDescent="0.2">
      <c r="A55" s="133"/>
    </row>
    <row r="56" spans="1:1" x14ac:dyDescent="0.2">
      <c r="A56" s="133"/>
    </row>
    <row r="57" spans="1:1" x14ac:dyDescent="0.2">
      <c r="A57" s="133"/>
    </row>
    <row r="58" spans="1:1" x14ac:dyDescent="0.2">
      <c r="A58" s="133"/>
    </row>
    <row r="59" spans="1:1" x14ac:dyDescent="0.2">
      <c r="A59" s="133"/>
    </row>
    <row r="60" spans="1:1" x14ac:dyDescent="0.2">
      <c r="A60" s="133"/>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abSelected="1" zoomScale="115" zoomScaleNormal="115" workbookViewId="0">
      <pane xSplit="1" ySplit="3" topLeftCell="B325" activePane="bottomRight" state="frozen"/>
      <selection pane="topRight" activeCell="B1" sqref="B1"/>
      <selection pane="bottomLeft" activeCell="A4" sqref="A4"/>
      <selection pane="bottomRight" activeCell="AA337" sqref="AA337"/>
    </sheetView>
  </sheetViews>
  <sheetFormatPr baseColWidth="10" defaultColWidth="11.625" defaultRowHeight="12" x14ac:dyDescent="0.2"/>
  <cols>
    <col min="1" max="1" width="30.125" style="33" customWidth="1"/>
    <col min="2" max="2" width="9.75" style="33" customWidth="1"/>
    <col min="3" max="3" width="10.625" style="41" customWidth="1"/>
    <col min="4" max="5" width="12.75" style="42" customWidth="1"/>
    <col min="6" max="6" width="14.125" style="42" customWidth="1"/>
    <col min="7" max="7" width="11.125" style="42" customWidth="1"/>
    <col min="8" max="8" width="14.375" style="42" customWidth="1"/>
    <col min="9" max="10" width="15.375" style="42" customWidth="1"/>
    <col min="11" max="15" width="13.75" style="44" customWidth="1"/>
    <col min="16" max="17" width="15.5" style="44" customWidth="1"/>
    <col min="18" max="18" width="14.875" style="44" customWidth="1"/>
    <col min="19" max="19" width="15.375" style="44" customWidth="1"/>
    <col min="20" max="20" width="9.75" style="33" bestFit="1" customWidth="1"/>
    <col min="21" max="21" width="10.625" style="33" customWidth="1"/>
    <col min="22" max="22" width="5.75" style="33" hidden="1" customWidth="1"/>
    <col min="23" max="24" width="16" style="41" hidden="1" customWidth="1"/>
    <col min="25" max="25" width="16.125" style="43" customWidth="1"/>
    <col min="26" max="16384" width="11.625" style="33"/>
  </cols>
  <sheetData>
    <row r="1" spans="1:27" ht="15" customHeight="1" thickTop="1" x14ac:dyDescent="0.2">
      <c r="A1" s="197" t="s">
        <v>92</v>
      </c>
      <c r="B1" s="198"/>
      <c r="C1" s="198"/>
      <c r="D1" s="198"/>
      <c r="E1" s="198"/>
      <c r="F1" s="198"/>
      <c r="G1" s="198"/>
      <c r="H1" s="198"/>
      <c r="I1" s="198"/>
      <c r="J1" s="198"/>
      <c r="K1" s="198"/>
      <c r="L1" s="198"/>
      <c r="M1" s="198"/>
      <c r="N1" s="198"/>
      <c r="O1" s="198"/>
      <c r="P1" s="198"/>
      <c r="Q1" s="198"/>
      <c r="R1" s="198"/>
      <c r="S1" s="198"/>
      <c r="T1" s="198"/>
      <c r="U1" s="198"/>
      <c r="V1" s="198"/>
      <c r="W1" s="198"/>
      <c r="X1" s="198"/>
      <c r="Y1" s="199"/>
    </row>
    <row r="2" spans="1:27" ht="41.1" customHeight="1" x14ac:dyDescent="0.2">
      <c r="A2" s="12"/>
      <c r="B2" s="203" t="s">
        <v>0</v>
      </c>
      <c r="C2" s="204"/>
      <c r="D2" s="204"/>
      <c r="E2" s="204"/>
      <c r="F2" s="204"/>
      <c r="G2" s="204"/>
      <c r="H2" s="204"/>
      <c r="I2" s="204"/>
      <c r="J2" s="205"/>
      <c r="K2" s="200" t="s">
        <v>84</v>
      </c>
      <c r="L2" s="201"/>
      <c r="M2" s="201"/>
      <c r="N2" s="201"/>
      <c r="O2" s="201"/>
      <c r="P2" s="201"/>
      <c r="Q2" s="201"/>
      <c r="R2" s="201"/>
      <c r="S2" s="202"/>
      <c r="T2" s="196" t="s">
        <v>1</v>
      </c>
      <c r="U2" s="196"/>
      <c r="V2" s="111" t="s">
        <v>174</v>
      </c>
      <c r="W2" s="110" t="s">
        <v>175</v>
      </c>
      <c r="X2" s="110" t="s">
        <v>176</v>
      </c>
      <c r="Y2" s="122" t="s">
        <v>75</v>
      </c>
    </row>
    <row r="3" spans="1:27" ht="114" customHeight="1" x14ac:dyDescent="0.2">
      <c r="A3" s="12"/>
      <c r="B3" s="13" t="s">
        <v>3</v>
      </c>
      <c r="C3" s="14" t="s">
        <v>2</v>
      </c>
      <c r="D3" s="195" t="s">
        <v>196</v>
      </c>
      <c r="E3" s="194" t="s">
        <v>197</v>
      </c>
      <c r="F3" s="15" t="s">
        <v>122</v>
      </c>
      <c r="G3" s="16" t="s">
        <v>81</v>
      </c>
      <c r="H3" s="17" t="s">
        <v>76</v>
      </c>
      <c r="I3" s="17" t="s">
        <v>77</v>
      </c>
      <c r="J3" s="17" t="s">
        <v>78</v>
      </c>
      <c r="K3" s="132" t="s">
        <v>192</v>
      </c>
      <c r="L3" s="14" t="s">
        <v>103</v>
      </c>
      <c r="M3" s="14" t="s">
        <v>104</v>
      </c>
      <c r="N3" s="14" t="s">
        <v>82</v>
      </c>
      <c r="O3" s="156" t="s">
        <v>194</v>
      </c>
      <c r="P3" s="135" t="s">
        <v>193</v>
      </c>
      <c r="Q3" s="136" t="s">
        <v>190</v>
      </c>
      <c r="R3" s="128" t="s">
        <v>191</v>
      </c>
      <c r="S3" s="18" t="s">
        <v>83</v>
      </c>
      <c r="T3" s="13" t="s">
        <v>4</v>
      </c>
      <c r="U3" s="13" t="s">
        <v>2</v>
      </c>
      <c r="V3" s="13"/>
      <c r="W3" s="112"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c r="L4" s="14"/>
      <c r="M4" s="14"/>
      <c r="N4" s="14"/>
      <c r="O4" s="154"/>
      <c r="P4" s="129"/>
      <c r="Q4" s="129"/>
      <c r="R4" s="18"/>
      <c r="S4" s="18"/>
      <c r="T4" s="13">
        <v>0</v>
      </c>
      <c r="U4" s="13">
        <v>0</v>
      </c>
      <c r="V4" s="13"/>
      <c r="W4" s="14"/>
      <c r="X4" s="14"/>
      <c r="Y4" s="22"/>
    </row>
    <row r="5" spans="1:27" ht="14.25" x14ac:dyDescent="0.2">
      <c r="A5" s="20">
        <v>43888.333333333336</v>
      </c>
      <c r="B5" s="13">
        <v>0</v>
      </c>
      <c r="C5" s="14">
        <f t="shared" ref="C5:C68" si="1">SUM(C4,B5)</f>
        <v>1</v>
      </c>
      <c r="D5" s="17"/>
      <c r="E5" s="17"/>
      <c r="F5" s="21"/>
      <c r="G5" s="21">
        <f t="shared" si="0"/>
        <v>0</v>
      </c>
      <c r="H5" s="17"/>
      <c r="I5" s="17"/>
      <c r="J5" s="17"/>
      <c r="K5" s="14"/>
      <c r="L5" s="14"/>
      <c r="M5" s="14"/>
      <c r="N5" s="14"/>
      <c r="O5" s="154"/>
      <c r="P5" s="129"/>
      <c r="Q5" s="129"/>
      <c r="R5" s="18"/>
      <c r="S5" s="18"/>
      <c r="T5" s="13">
        <v>0</v>
      </c>
      <c r="U5" s="13">
        <f t="shared" ref="U5:U68" si="2">SUM(U4,T5)</f>
        <v>0</v>
      </c>
      <c r="V5" s="13"/>
      <c r="W5" s="14"/>
      <c r="X5" s="14"/>
      <c r="Y5" s="22"/>
    </row>
    <row r="6" spans="1:27" ht="14.25" x14ac:dyDescent="0.2">
      <c r="A6" s="20">
        <v>43889.333333333336</v>
      </c>
      <c r="B6" s="13">
        <v>0</v>
      </c>
      <c r="C6" s="14">
        <f t="shared" si="1"/>
        <v>1</v>
      </c>
      <c r="D6" s="17"/>
      <c r="E6" s="17"/>
      <c r="F6" s="21"/>
      <c r="G6" s="21">
        <f t="shared" si="0"/>
        <v>0</v>
      </c>
      <c r="H6" s="17"/>
      <c r="I6" s="17"/>
      <c r="J6" s="17"/>
      <c r="K6" s="14"/>
      <c r="L6" s="14"/>
      <c r="M6" s="14"/>
      <c r="N6" s="14"/>
      <c r="O6" s="154"/>
      <c r="P6" s="129"/>
      <c r="Q6" s="129"/>
      <c r="R6" s="18"/>
      <c r="S6" s="18"/>
      <c r="T6" s="13">
        <v>0</v>
      </c>
      <c r="U6" s="13">
        <f t="shared" si="2"/>
        <v>0</v>
      </c>
      <c r="V6" s="13"/>
      <c r="W6" s="14"/>
      <c r="X6" s="14"/>
      <c r="Y6" s="22"/>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c r="L7" s="14"/>
      <c r="M7" s="14"/>
      <c r="N7" s="14"/>
      <c r="O7" s="154"/>
      <c r="P7" s="129"/>
      <c r="Q7" s="129"/>
      <c r="R7" s="18"/>
      <c r="S7" s="18"/>
      <c r="T7" s="13">
        <v>0</v>
      </c>
      <c r="U7" s="13">
        <f t="shared" si="2"/>
        <v>0</v>
      </c>
      <c r="V7" s="13"/>
      <c r="W7" s="14"/>
      <c r="X7" s="14"/>
      <c r="Y7" s="22"/>
    </row>
    <row r="8" spans="1:27" ht="14.25" x14ac:dyDescent="0.2">
      <c r="A8" s="20">
        <v>43891.333333333336</v>
      </c>
      <c r="B8" s="13">
        <v>1</v>
      </c>
      <c r="C8" s="14">
        <f t="shared" si="1"/>
        <v>4</v>
      </c>
      <c r="D8" s="17"/>
      <c r="E8" s="17"/>
      <c r="F8" s="21">
        <f t="shared" si="3"/>
        <v>1.2857142857142858</v>
      </c>
      <c r="G8" s="21">
        <f t="shared" si="0"/>
        <v>0.14705882352941177</v>
      </c>
      <c r="H8" s="17"/>
      <c r="I8" s="17"/>
      <c r="J8" s="17"/>
      <c r="K8" s="14"/>
      <c r="L8" s="14"/>
      <c r="M8" s="14"/>
      <c r="N8" s="14"/>
      <c r="O8" s="154"/>
      <c r="P8" s="129"/>
      <c r="Q8" s="129"/>
      <c r="R8" s="18"/>
      <c r="S8" s="18"/>
      <c r="T8" s="13">
        <v>0</v>
      </c>
      <c r="U8" s="13">
        <f t="shared" si="2"/>
        <v>0</v>
      </c>
      <c r="V8" s="13"/>
      <c r="W8" s="14"/>
      <c r="X8" s="14"/>
      <c r="Y8" s="22"/>
    </row>
    <row r="9" spans="1:27" ht="14.25" x14ac:dyDescent="0.2">
      <c r="A9" s="20">
        <v>43892.333333333336</v>
      </c>
      <c r="B9" s="13">
        <v>3</v>
      </c>
      <c r="C9" s="14">
        <f t="shared" si="1"/>
        <v>7</v>
      </c>
      <c r="D9" s="17"/>
      <c r="E9" s="17"/>
      <c r="F9" s="21">
        <f t="shared" si="3"/>
        <v>1.4285714285714286</v>
      </c>
      <c r="G9" s="21">
        <f t="shared" si="0"/>
        <v>0.44117647058823528</v>
      </c>
      <c r="H9" s="17"/>
      <c r="I9" s="17"/>
      <c r="J9" s="17"/>
      <c r="K9" s="14"/>
      <c r="L9" s="14"/>
      <c r="M9" s="14"/>
      <c r="N9" s="14"/>
      <c r="O9" s="154"/>
      <c r="P9" s="129"/>
      <c r="Q9" s="129"/>
      <c r="R9" s="18"/>
      <c r="S9" s="18"/>
      <c r="T9" s="13">
        <v>0</v>
      </c>
      <c r="U9" s="13">
        <f t="shared" si="2"/>
        <v>0</v>
      </c>
      <c r="V9" s="13"/>
      <c r="W9" s="14"/>
      <c r="X9" s="14"/>
      <c r="Y9" s="22"/>
      <c r="AA9" s="34"/>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c r="L10" s="14"/>
      <c r="M10" s="14"/>
      <c r="N10" s="14"/>
      <c r="O10" s="154"/>
      <c r="P10" s="129"/>
      <c r="Q10" s="129"/>
      <c r="R10" s="18"/>
      <c r="S10" s="18"/>
      <c r="T10" s="13">
        <v>0</v>
      </c>
      <c r="U10" s="13">
        <f t="shared" si="2"/>
        <v>0</v>
      </c>
      <c r="V10" s="13"/>
      <c r="W10" s="14"/>
      <c r="X10" s="14"/>
      <c r="Y10" s="22"/>
      <c r="AA10" s="34"/>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c r="L11" s="14"/>
      <c r="M11" s="14"/>
      <c r="N11" s="14"/>
      <c r="O11" s="154"/>
      <c r="P11" s="129"/>
      <c r="Q11" s="129"/>
      <c r="R11" s="18"/>
      <c r="S11" s="18"/>
      <c r="T11" s="13">
        <v>0</v>
      </c>
      <c r="U11" s="13">
        <f t="shared" si="2"/>
        <v>0</v>
      </c>
      <c r="V11" s="13"/>
      <c r="W11" s="14"/>
      <c r="X11" s="14"/>
      <c r="Y11" s="22"/>
      <c r="AA11" s="34"/>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c r="L12" s="14"/>
      <c r="M12" s="14"/>
      <c r="N12" s="14"/>
      <c r="O12" s="154"/>
      <c r="P12" s="129"/>
      <c r="Q12" s="129"/>
      <c r="R12" s="18"/>
      <c r="S12" s="18"/>
      <c r="T12" s="13">
        <v>0</v>
      </c>
      <c r="U12" s="13">
        <f t="shared" si="2"/>
        <v>0</v>
      </c>
      <c r="V12" s="13"/>
      <c r="W12" s="14"/>
      <c r="X12" s="14"/>
      <c r="Y12" s="22"/>
      <c r="AA12" s="34"/>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c r="L13" s="14"/>
      <c r="M13" s="14"/>
      <c r="N13" s="14"/>
      <c r="O13" s="154"/>
      <c r="P13" s="129"/>
      <c r="Q13" s="129"/>
      <c r="R13" s="18"/>
      <c r="S13" s="18"/>
      <c r="T13" s="13">
        <v>0</v>
      </c>
      <c r="U13" s="13">
        <f t="shared" si="2"/>
        <v>0</v>
      </c>
      <c r="V13" s="13"/>
      <c r="W13" s="14"/>
      <c r="X13" s="14"/>
      <c r="Y13" s="22"/>
      <c r="AA13" s="34"/>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c r="L14" s="14"/>
      <c r="M14" s="14"/>
      <c r="N14" s="14"/>
      <c r="O14" s="154"/>
      <c r="P14" s="129"/>
      <c r="Q14" s="129"/>
      <c r="R14" s="18"/>
      <c r="S14" s="18"/>
      <c r="T14" s="13">
        <v>0</v>
      </c>
      <c r="U14" s="13">
        <f t="shared" si="2"/>
        <v>0</v>
      </c>
      <c r="V14" s="13"/>
      <c r="W14" s="14"/>
      <c r="X14" s="14"/>
      <c r="Y14" s="22"/>
      <c r="AA14" s="34"/>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c r="L15" s="14"/>
      <c r="M15" s="14"/>
      <c r="N15" s="14"/>
      <c r="O15" s="154"/>
      <c r="P15" s="129"/>
      <c r="Q15" s="129"/>
      <c r="R15" s="18"/>
      <c r="S15" s="18"/>
      <c r="T15" s="13">
        <v>0</v>
      </c>
      <c r="U15" s="13">
        <f t="shared" si="2"/>
        <v>0</v>
      </c>
      <c r="V15" s="13"/>
      <c r="W15" s="14"/>
      <c r="X15" s="14"/>
      <c r="Y15" s="22"/>
      <c r="AA15" s="34"/>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c r="L16" s="14"/>
      <c r="M16" s="14"/>
      <c r="N16" s="14"/>
      <c r="O16" s="154"/>
      <c r="P16" s="129"/>
      <c r="Q16" s="129"/>
      <c r="R16" s="18"/>
      <c r="S16" s="18"/>
      <c r="T16" s="13">
        <v>0</v>
      </c>
      <c r="U16" s="13">
        <f t="shared" si="2"/>
        <v>0</v>
      </c>
      <c r="V16" s="13"/>
      <c r="W16" s="14"/>
      <c r="X16" s="14"/>
      <c r="Y16" s="22"/>
      <c r="AA16" s="34"/>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c r="L17" s="14"/>
      <c r="M17" s="14"/>
      <c r="N17" s="14"/>
      <c r="O17" s="154"/>
      <c r="P17" s="129"/>
      <c r="Q17" s="129"/>
      <c r="R17" s="18"/>
      <c r="S17" s="18"/>
      <c r="T17" s="13">
        <v>0</v>
      </c>
      <c r="U17" s="13">
        <f t="shared" si="2"/>
        <v>0</v>
      </c>
      <c r="V17" s="13"/>
      <c r="W17" s="14"/>
      <c r="X17" s="14"/>
      <c r="Y17" s="22"/>
      <c r="AA17" s="34"/>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c r="L18" s="14"/>
      <c r="M18" s="14"/>
      <c r="N18" s="14"/>
      <c r="O18" s="154"/>
      <c r="P18" s="129"/>
      <c r="Q18" s="129"/>
      <c r="R18" s="18"/>
      <c r="S18" s="18"/>
      <c r="T18" s="13">
        <v>0</v>
      </c>
      <c r="U18" s="13">
        <f t="shared" si="2"/>
        <v>0</v>
      </c>
      <c r="V18" s="13"/>
      <c r="W18" s="14"/>
      <c r="X18" s="14"/>
      <c r="Y18" s="22"/>
      <c r="AA18" s="34"/>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c r="L19" s="14"/>
      <c r="M19" s="14"/>
      <c r="N19" s="14"/>
      <c r="O19" s="154"/>
      <c r="P19" s="129"/>
      <c r="Q19" s="129"/>
      <c r="R19" s="18"/>
      <c r="S19" s="18"/>
      <c r="T19" s="13">
        <v>0</v>
      </c>
      <c r="U19" s="13">
        <f t="shared" si="2"/>
        <v>0</v>
      </c>
      <c r="V19" s="13"/>
      <c r="W19" s="14"/>
      <c r="X19" s="14"/>
      <c r="Y19" s="22"/>
      <c r="AA19" s="34"/>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c r="L20" s="14"/>
      <c r="M20" s="14"/>
      <c r="N20" s="14"/>
      <c r="O20" s="154"/>
      <c r="P20" s="129"/>
      <c r="Q20" s="129"/>
      <c r="R20" s="18"/>
      <c r="S20" s="18"/>
      <c r="T20" s="13">
        <v>0</v>
      </c>
      <c r="U20" s="13">
        <f t="shared" si="2"/>
        <v>0</v>
      </c>
      <c r="V20" s="13"/>
      <c r="W20" s="14"/>
      <c r="X20" s="14"/>
      <c r="Y20" s="22"/>
      <c r="AA20" s="34"/>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c r="L21" s="14"/>
      <c r="M21" s="14"/>
      <c r="N21" s="14"/>
      <c r="O21" s="154"/>
      <c r="P21" s="129"/>
      <c r="Q21" s="129"/>
      <c r="R21" s="18"/>
      <c r="S21" s="18"/>
      <c r="T21" s="13">
        <v>0</v>
      </c>
      <c r="U21" s="13">
        <f t="shared" si="2"/>
        <v>0</v>
      </c>
      <c r="V21" s="13"/>
      <c r="W21" s="14"/>
      <c r="X21" s="14"/>
      <c r="Y21" s="22"/>
      <c r="AA21" s="34"/>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c r="L22" s="14"/>
      <c r="M22" s="14"/>
      <c r="N22" s="14"/>
      <c r="O22" s="154"/>
      <c r="P22" s="129"/>
      <c r="Q22" s="129"/>
      <c r="R22" s="18"/>
      <c r="S22" s="18"/>
      <c r="T22" s="13">
        <v>0</v>
      </c>
      <c r="U22" s="13">
        <f t="shared" si="2"/>
        <v>0</v>
      </c>
      <c r="V22" s="13"/>
      <c r="W22" s="14"/>
      <c r="X22" s="14"/>
      <c r="Y22" s="22"/>
      <c r="AA22" s="34"/>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c r="L23" s="14"/>
      <c r="M23" s="14"/>
      <c r="N23" s="14"/>
      <c r="O23" s="154"/>
      <c r="P23" s="129"/>
      <c r="Q23" s="129"/>
      <c r="R23" s="18"/>
      <c r="S23" s="18"/>
      <c r="T23" s="13">
        <v>0</v>
      </c>
      <c r="U23" s="13">
        <f t="shared" si="2"/>
        <v>0</v>
      </c>
      <c r="V23" s="13"/>
      <c r="W23" s="14"/>
      <c r="X23" s="14"/>
      <c r="Y23" s="22"/>
      <c r="AA23" s="34"/>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c r="L24" s="14"/>
      <c r="M24" s="14"/>
      <c r="N24" s="14"/>
      <c r="O24" s="154"/>
      <c r="P24" s="129"/>
      <c r="Q24" s="129"/>
      <c r="R24" s="18"/>
      <c r="S24" s="18"/>
      <c r="T24" s="13">
        <v>0</v>
      </c>
      <c r="U24" s="13">
        <f t="shared" si="2"/>
        <v>0</v>
      </c>
      <c r="V24" s="13"/>
      <c r="W24" s="14"/>
      <c r="X24" s="14"/>
      <c r="Y24" s="22"/>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c r="L25" s="14"/>
      <c r="M25" s="14"/>
      <c r="N25" s="14"/>
      <c r="O25" s="154"/>
      <c r="P25" s="129"/>
      <c r="Q25" s="129"/>
      <c r="R25" s="18"/>
      <c r="S25" s="18"/>
      <c r="T25" s="13">
        <v>0</v>
      </c>
      <c r="U25" s="13">
        <f t="shared" si="2"/>
        <v>0</v>
      </c>
      <c r="V25" s="13"/>
      <c r="W25" s="14"/>
      <c r="X25" s="14"/>
      <c r="Y25" s="22"/>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c r="L26" s="14"/>
      <c r="M26" s="14"/>
      <c r="N26" s="14"/>
      <c r="O26" s="154"/>
      <c r="P26" s="129"/>
      <c r="Q26" s="129"/>
      <c r="R26" s="18"/>
      <c r="S26" s="18"/>
      <c r="T26" s="13">
        <v>1</v>
      </c>
      <c r="U26" s="13">
        <f t="shared" si="2"/>
        <v>1</v>
      </c>
      <c r="V26" s="13"/>
      <c r="W26" s="14"/>
      <c r="X26" s="14"/>
      <c r="Y26" s="22"/>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c r="L27" s="14"/>
      <c r="M27" s="14"/>
      <c r="N27" s="14"/>
      <c r="O27" s="154"/>
      <c r="P27" s="129"/>
      <c r="Q27" s="129"/>
      <c r="R27" s="18"/>
      <c r="S27" s="18"/>
      <c r="T27" s="13">
        <v>0</v>
      </c>
      <c r="U27" s="13">
        <f t="shared" si="2"/>
        <v>1</v>
      </c>
      <c r="V27" s="13"/>
      <c r="W27" s="14"/>
      <c r="X27" s="14"/>
      <c r="Y27" s="22"/>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c r="L28" s="14"/>
      <c r="M28" s="14"/>
      <c r="N28" s="14"/>
      <c r="O28" s="154"/>
      <c r="P28" s="129"/>
      <c r="Q28" s="129"/>
      <c r="R28" s="18"/>
      <c r="S28" s="18"/>
      <c r="T28" s="13">
        <v>0</v>
      </c>
      <c r="U28" s="13">
        <f t="shared" si="2"/>
        <v>1</v>
      </c>
      <c r="V28" s="13"/>
      <c r="W28" s="14"/>
      <c r="X28" s="14"/>
      <c r="Y28" s="22"/>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c r="L29" s="14"/>
      <c r="M29" s="14"/>
      <c r="N29" s="14"/>
      <c r="O29" s="154"/>
      <c r="P29" s="129"/>
      <c r="Q29" s="129"/>
      <c r="R29" s="18"/>
      <c r="S29" s="18"/>
      <c r="T29" s="13">
        <v>0</v>
      </c>
      <c r="U29" s="13">
        <f t="shared" si="2"/>
        <v>1</v>
      </c>
      <c r="V29" s="13"/>
      <c r="W29" s="14"/>
      <c r="X29" s="14"/>
      <c r="Y29" s="22"/>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3">
        <v>10</v>
      </c>
      <c r="L30" s="23">
        <v>3</v>
      </c>
      <c r="M30" s="23"/>
      <c r="N30" s="23">
        <f t="shared" ref="N30" si="7">SUM(L30:M30)</f>
        <v>3</v>
      </c>
      <c r="O30" s="130">
        <v>12</v>
      </c>
      <c r="P30" s="130"/>
      <c r="Q30" s="130"/>
      <c r="R30" s="23"/>
      <c r="S30" s="23"/>
      <c r="T30" s="13">
        <v>1</v>
      </c>
      <c r="U30" s="13">
        <f t="shared" si="2"/>
        <v>2</v>
      </c>
      <c r="V30" s="24"/>
      <c r="W30" s="25"/>
      <c r="X30" s="25"/>
      <c r="Y30" s="22"/>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3">
        <v>13</v>
      </c>
      <c r="L31" s="23">
        <v>2</v>
      </c>
      <c r="M31" s="23"/>
      <c r="N31" s="23">
        <f>SUM(L31:M31)</f>
        <v>2</v>
      </c>
      <c r="O31" s="130">
        <v>13</v>
      </c>
      <c r="P31" s="130"/>
      <c r="Q31" s="130"/>
      <c r="R31" s="23"/>
      <c r="S31" s="23"/>
      <c r="T31" s="13">
        <v>0</v>
      </c>
      <c r="U31" s="13">
        <f t="shared" si="2"/>
        <v>2</v>
      </c>
      <c r="V31" s="24"/>
      <c r="W31" s="25"/>
      <c r="X31" s="25"/>
      <c r="Y31" s="22"/>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3">
        <v>26</v>
      </c>
      <c r="L32" s="23">
        <v>7</v>
      </c>
      <c r="M32" s="23"/>
      <c r="N32" s="23">
        <f>SUM(L32:M32)</f>
        <v>7</v>
      </c>
      <c r="O32" s="130">
        <v>22</v>
      </c>
      <c r="P32" s="130">
        <v>31</v>
      </c>
      <c r="Q32" s="130">
        <v>37</v>
      </c>
      <c r="R32" s="23"/>
      <c r="S32" s="23">
        <f>R32+Q32</f>
        <v>37</v>
      </c>
      <c r="T32" s="13">
        <v>0</v>
      </c>
      <c r="U32" s="13">
        <f t="shared" si="2"/>
        <v>2</v>
      </c>
      <c r="V32" s="24"/>
      <c r="W32" s="25"/>
      <c r="X32" s="25"/>
      <c r="Y32" s="22"/>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3">
        <v>28</v>
      </c>
      <c r="L33" s="23">
        <v>10</v>
      </c>
      <c r="M33" s="23"/>
      <c r="N33" s="23">
        <f>SUM(L33:M33)</f>
        <v>10</v>
      </c>
      <c r="O33" s="130">
        <v>33</v>
      </c>
      <c r="P33" s="130">
        <v>32</v>
      </c>
      <c r="Q33" s="130">
        <v>35</v>
      </c>
      <c r="R33" s="23"/>
      <c r="S33" s="23">
        <f t="shared" ref="S33:S96" si="8">R33+Q33</f>
        <v>35</v>
      </c>
      <c r="T33" s="13">
        <v>1</v>
      </c>
      <c r="U33" s="13">
        <f t="shared" si="2"/>
        <v>3</v>
      </c>
      <c r="V33" s="24"/>
      <c r="W33" s="25"/>
      <c r="X33" s="25"/>
      <c r="Y33" s="22"/>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3"/>
      <c r="L34" s="23"/>
      <c r="M34" s="23"/>
      <c r="N34" s="23"/>
      <c r="O34" s="130"/>
      <c r="P34" s="130"/>
      <c r="Q34" s="130"/>
      <c r="R34" s="23"/>
      <c r="S34" s="23"/>
      <c r="T34" s="13">
        <v>2</v>
      </c>
      <c r="U34" s="13">
        <f t="shared" si="2"/>
        <v>5</v>
      </c>
      <c r="V34" s="24"/>
      <c r="W34" s="25"/>
      <c r="X34" s="25"/>
      <c r="Y34" s="22"/>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3"/>
      <c r="L35" s="23"/>
      <c r="M35" s="23"/>
      <c r="N35" s="23"/>
      <c r="O35" s="130"/>
      <c r="P35" s="130"/>
      <c r="Q35" s="130"/>
      <c r="R35" s="23"/>
      <c r="S35" s="23"/>
      <c r="T35" s="13">
        <v>3</v>
      </c>
      <c r="U35" s="13">
        <f t="shared" si="2"/>
        <v>8</v>
      </c>
      <c r="V35" s="24"/>
      <c r="W35" s="25"/>
      <c r="X35" s="25"/>
      <c r="Y35" s="22"/>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3"/>
      <c r="L36" s="23"/>
      <c r="M36" s="23"/>
      <c r="N36" s="23"/>
      <c r="O36" s="130"/>
      <c r="P36" s="130"/>
      <c r="Q36" s="130"/>
      <c r="R36" s="23"/>
      <c r="S36" s="23"/>
      <c r="T36" s="13">
        <v>1</v>
      </c>
      <c r="U36" s="13">
        <f t="shared" si="2"/>
        <v>9</v>
      </c>
      <c r="V36" s="24"/>
      <c r="W36" s="25"/>
      <c r="X36" s="25"/>
      <c r="Y36" s="22"/>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3">
        <v>38</v>
      </c>
      <c r="L37" s="23">
        <v>12</v>
      </c>
      <c r="M37" s="23"/>
      <c r="N37" s="23">
        <f>SUM(L37:M37)</f>
        <v>12</v>
      </c>
      <c r="O37" s="130">
        <v>28</v>
      </c>
      <c r="P37" s="130">
        <v>38</v>
      </c>
      <c r="Q37" s="130">
        <v>35</v>
      </c>
      <c r="R37" s="23"/>
      <c r="S37" s="23">
        <f t="shared" si="8"/>
        <v>35</v>
      </c>
      <c r="T37" s="13">
        <v>2</v>
      </c>
      <c r="U37" s="13">
        <f t="shared" si="2"/>
        <v>11</v>
      </c>
      <c r="V37" s="24"/>
      <c r="W37" s="25"/>
      <c r="X37" s="25"/>
      <c r="Y37" s="22"/>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3">
        <v>63</v>
      </c>
      <c r="L38" s="23">
        <v>22</v>
      </c>
      <c r="M38" s="23"/>
      <c r="N38" s="23">
        <f>SUM(L38:M38)</f>
        <v>22</v>
      </c>
      <c r="O38" s="130">
        <v>36</v>
      </c>
      <c r="P38" s="130">
        <v>36</v>
      </c>
      <c r="Q38" s="130">
        <v>39</v>
      </c>
      <c r="R38" s="23"/>
      <c r="S38" s="23">
        <f t="shared" si="8"/>
        <v>39</v>
      </c>
      <c r="T38" s="13">
        <v>0</v>
      </c>
      <c r="U38" s="13">
        <f t="shared" si="2"/>
        <v>11</v>
      </c>
      <c r="V38" s="24"/>
      <c r="W38" s="25"/>
      <c r="X38" s="25"/>
      <c r="Y38" s="22"/>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3">
        <v>67</v>
      </c>
      <c r="L39" s="23">
        <v>27</v>
      </c>
      <c r="M39" s="23"/>
      <c r="N39" s="23">
        <f>SUM(L39:M39)</f>
        <v>27</v>
      </c>
      <c r="O39" s="130">
        <v>43</v>
      </c>
      <c r="P39" s="130">
        <v>19</v>
      </c>
      <c r="Q39" s="130">
        <v>20</v>
      </c>
      <c r="R39" s="23"/>
      <c r="S39" s="23">
        <f t="shared" si="8"/>
        <v>20</v>
      </c>
      <c r="T39" s="13">
        <v>0</v>
      </c>
      <c r="U39" s="13">
        <f t="shared" si="2"/>
        <v>11</v>
      </c>
      <c r="V39" s="24"/>
      <c r="W39" s="25"/>
      <c r="X39" s="25"/>
      <c r="Y39" s="22"/>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3">
        <v>69</v>
      </c>
      <c r="L40" s="23">
        <v>27</v>
      </c>
      <c r="M40" s="23"/>
      <c r="N40" s="23">
        <f>SUM(L40:M40)</f>
        <v>27</v>
      </c>
      <c r="O40" s="130">
        <v>36</v>
      </c>
      <c r="P40" s="130">
        <v>39</v>
      </c>
      <c r="Q40" s="130">
        <v>39</v>
      </c>
      <c r="R40" s="23"/>
      <c r="S40" s="23">
        <f t="shared" si="8"/>
        <v>39</v>
      </c>
      <c r="T40" s="13">
        <v>3</v>
      </c>
      <c r="U40" s="13">
        <f t="shared" si="2"/>
        <v>14</v>
      </c>
      <c r="V40" s="24"/>
      <c r="W40" s="25"/>
      <c r="X40" s="25"/>
      <c r="Y40" s="22"/>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3">
        <v>73</v>
      </c>
      <c r="L41" s="23">
        <v>27</v>
      </c>
      <c r="M41" s="23"/>
      <c r="N41" s="23">
        <f>SUM(L41:M41)</f>
        <v>27</v>
      </c>
      <c r="O41" s="130">
        <v>37</v>
      </c>
      <c r="P41" s="130">
        <v>38</v>
      </c>
      <c r="Q41" s="130">
        <v>38</v>
      </c>
      <c r="R41" s="23"/>
      <c r="S41" s="23">
        <f t="shared" si="8"/>
        <v>38</v>
      </c>
      <c r="T41" s="13">
        <v>1</v>
      </c>
      <c r="U41" s="13">
        <f t="shared" si="2"/>
        <v>15</v>
      </c>
      <c r="V41" s="24"/>
      <c r="W41" s="25"/>
      <c r="X41" s="25"/>
      <c r="Y41" s="22"/>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3"/>
      <c r="L42" s="23"/>
      <c r="M42" s="23"/>
      <c r="N42" s="23"/>
      <c r="O42" s="130"/>
      <c r="P42" s="130"/>
      <c r="Q42" s="130"/>
      <c r="R42" s="23"/>
      <c r="S42" s="23"/>
      <c r="T42" s="13">
        <v>3</v>
      </c>
      <c r="U42" s="13">
        <f t="shared" si="2"/>
        <v>18</v>
      </c>
      <c r="V42" s="24"/>
      <c r="W42" s="25"/>
      <c r="X42" s="25"/>
      <c r="Y42" s="22"/>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3"/>
      <c r="L43" s="23"/>
      <c r="M43" s="23"/>
      <c r="N43" s="23"/>
      <c r="O43" s="130"/>
      <c r="P43" s="130"/>
      <c r="Q43" s="130"/>
      <c r="R43" s="23"/>
      <c r="S43" s="23"/>
      <c r="T43" s="13">
        <v>1</v>
      </c>
      <c r="U43" s="13">
        <f t="shared" si="2"/>
        <v>19</v>
      </c>
      <c r="V43" s="24"/>
      <c r="W43" s="25"/>
      <c r="X43" s="25"/>
      <c r="Y43" s="22"/>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3"/>
      <c r="L44" s="23"/>
      <c r="M44" s="23"/>
      <c r="N44" s="23"/>
      <c r="O44" s="130"/>
      <c r="P44" s="130"/>
      <c r="Q44" s="130"/>
      <c r="R44" s="23"/>
      <c r="S44" s="23"/>
      <c r="T44" s="13">
        <v>0</v>
      </c>
      <c r="U44" s="13">
        <f t="shared" si="2"/>
        <v>19</v>
      </c>
      <c r="V44" s="24"/>
      <c r="W44" s="25"/>
      <c r="X44" s="25"/>
      <c r="Y44" s="22"/>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3">
        <v>59</v>
      </c>
      <c r="L45" s="23">
        <v>25</v>
      </c>
      <c r="M45" s="23">
        <v>4</v>
      </c>
      <c r="N45" s="23">
        <f>SUM(L45:M45)</f>
        <v>29</v>
      </c>
      <c r="O45" s="130">
        <v>45</v>
      </c>
      <c r="P45" s="130">
        <v>39</v>
      </c>
      <c r="Q45" s="130">
        <v>38</v>
      </c>
      <c r="R45" s="23">
        <v>22</v>
      </c>
      <c r="S45" s="23">
        <f t="shared" si="8"/>
        <v>60</v>
      </c>
      <c r="T45" s="13">
        <v>0</v>
      </c>
      <c r="U45" s="13">
        <f t="shared" si="2"/>
        <v>19</v>
      </c>
      <c r="V45" s="24"/>
      <c r="W45" s="25"/>
      <c r="X45" s="25"/>
      <c r="Y45" s="22"/>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3">
        <v>56</v>
      </c>
      <c r="L46" s="23">
        <v>23</v>
      </c>
      <c r="M46" s="23">
        <v>6</v>
      </c>
      <c r="N46" s="23">
        <f>SUM(L46:M46)</f>
        <v>29</v>
      </c>
      <c r="O46" s="130">
        <v>47</v>
      </c>
      <c r="P46" s="130">
        <v>27</v>
      </c>
      <c r="Q46" s="130">
        <v>27</v>
      </c>
      <c r="R46" s="23">
        <v>14</v>
      </c>
      <c r="S46" s="23">
        <f t="shared" si="8"/>
        <v>41</v>
      </c>
      <c r="T46" s="13">
        <v>3</v>
      </c>
      <c r="U46" s="13">
        <f t="shared" si="2"/>
        <v>22</v>
      </c>
      <c r="V46" s="24"/>
      <c r="W46" s="25"/>
      <c r="X46" s="25"/>
      <c r="Y46" s="22"/>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3">
        <v>58</v>
      </c>
      <c r="L47" s="23">
        <v>22</v>
      </c>
      <c r="M47" s="23">
        <v>7</v>
      </c>
      <c r="N47" s="23">
        <f>SUM(L47:M47)</f>
        <v>29</v>
      </c>
      <c r="O47" s="130">
        <v>38</v>
      </c>
      <c r="P47" s="130">
        <v>32</v>
      </c>
      <c r="Q47" s="130">
        <v>35</v>
      </c>
      <c r="R47" s="23">
        <v>13</v>
      </c>
      <c r="S47" s="23">
        <f t="shared" si="8"/>
        <v>48</v>
      </c>
      <c r="T47" s="13">
        <v>0</v>
      </c>
      <c r="U47" s="13">
        <f t="shared" si="2"/>
        <v>22</v>
      </c>
      <c r="V47" s="24"/>
      <c r="W47" s="25"/>
      <c r="X47" s="25"/>
      <c r="Y47" s="22"/>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3">
        <v>53</v>
      </c>
      <c r="L48" s="23">
        <v>23</v>
      </c>
      <c r="M48" s="23">
        <v>6</v>
      </c>
      <c r="N48" s="23">
        <f>SUM(L48:M48)</f>
        <v>29</v>
      </c>
      <c r="O48" s="130">
        <v>35</v>
      </c>
      <c r="P48" s="130"/>
      <c r="Q48" s="130"/>
      <c r="R48" s="23"/>
      <c r="S48" s="23"/>
      <c r="T48" s="13">
        <v>4</v>
      </c>
      <c r="U48" s="13">
        <f t="shared" si="2"/>
        <v>26</v>
      </c>
      <c r="V48" s="24"/>
      <c r="W48" s="25"/>
      <c r="X48" s="25"/>
      <c r="Y48" s="22"/>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3"/>
      <c r="L49" s="23"/>
      <c r="M49" s="23"/>
      <c r="N49" s="23"/>
      <c r="O49" s="130"/>
      <c r="P49" s="130">
        <v>39</v>
      </c>
      <c r="Q49" s="130">
        <v>39</v>
      </c>
      <c r="R49" s="23">
        <v>11</v>
      </c>
      <c r="S49" s="23">
        <f t="shared" si="8"/>
        <v>50</v>
      </c>
      <c r="T49" s="13">
        <v>1</v>
      </c>
      <c r="U49" s="13">
        <f t="shared" si="2"/>
        <v>27</v>
      </c>
      <c r="V49" s="24"/>
      <c r="W49" s="25"/>
      <c r="X49" s="25"/>
      <c r="Y49" s="22"/>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3"/>
      <c r="L50" s="23"/>
      <c r="M50" s="23"/>
      <c r="N50" s="23"/>
      <c r="O50" s="130"/>
      <c r="P50" s="130"/>
      <c r="Q50" s="130"/>
      <c r="R50" s="23"/>
      <c r="S50" s="23"/>
      <c r="T50" s="13">
        <v>0</v>
      </c>
      <c r="U50" s="13">
        <f t="shared" si="2"/>
        <v>27</v>
      </c>
      <c r="V50" s="24"/>
      <c r="W50" s="25"/>
      <c r="X50" s="25"/>
      <c r="Y50" s="22"/>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3"/>
      <c r="L51" s="23"/>
      <c r="M51" s="23"/>
      <c r="N51" s="23"/>
      <c r="O51" s="130"/>
      <c r="P51" s="130"/>
      <c r="Q51" s="130"/>
      <c r="R51" s="23"/>
      <c r="S51" s="23"/>
      <c r="T51" s="13">
        <v>0</v>
      </c>
      <c r="U51" s="13">
        <f t="shared" si="2"/>
        <v>27</v>
      </c>
      <c r="V51" s="24"/>
      <c r="W51" s="25"/>
      <c r="X51" s="25"/>
      <c r="Y51" s="22"/>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3">
        <v>52</v>
      </c>
      <c r="L52" s="23">
        <v>22</v>
      </c>
      <c r="M52" s="23">
        <v>4</v>
      </c>
      <c r="N52" s="23">
        <f>SUM(L52:M52)</f>
        <v>26</v>
      </c>
      <c r="O52" s="130">
        <v>37</v>
      </c>
      <c r="P52" s="130">
        <v>36</v>
      </c>
      <c r="Q52" s="130">
        <v>37</v>
      </c>
      <c r="R52" s="23">
        <v>9</v>
      </c>
      <c r="S52" s="23">
        <f t="shared" si="8"/>
        <v>46</v>
      </c>
      <c r="T52" s="13">
        <v>2</v>
      </c>
      <c r="U52" s="13">
        <f t="shared" si="2"/>
        <v>29</v>
      </c>
      <c r="V52" s="24"/>
      <c r="W52" s="25"/>
      <c r="X52" s="25"/>
      <c r="Y52" s="22"/>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3">
        <v>46</v>
      </c>
      <c r="L53" s="23">
        <v>20</v>
      </c>
      <c r="M53" s="23">
        <v>3</v>
      </c>
      <c r="N53" s="23">
        <f>SUM(L53:M53)</f>
        <v>23</v>
      </c>
      <c r="O53" s="130">
        <v>42</v>
      </c>
      <c r="P53" s="130">
        <v>35</v>
      </c>
      <c r="Q53" s="130">
        <v>34</v>
      </c>
      <c r="R53" s="23">
        <v>22</v>
      </c>
      <c r="S53" s="23">
        <f t="shared" si="8"/>
        <v>56</v>
      </c>
      <c r="T53" s="13">
        <v>0</v>
      </c>
      <c r="U53" s="13">
        <f t="shared" si="2"/>
        <v>29</v>
      </c>
      <c r="V53" s="24"/>
      <c r="W53" s="25"/>
      <c r="X53" s="25"/>
      <c r="Y53" s="22"/>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3">
        <v>38</v>
      </c>
      <c r="L54" s="23">
        <v>20</v>
      </c>
      <c r="M54" s="23">
        <v>3</v>
      </c>
      <c r="N54" s="23">
        <f>SUM(L54:M54)</f>
        <v>23</v>
      </c>
      <c r="O54" s="130">
        <v>44</v>
      </c>
      <c r="P54" s="130">
        <v>35</v>
      </c>
      <c r="Q54" s="130">
        <v>33</v>
      </c>
      <c r="R54" s="23">
        <v>23</v>
      </c>
      <c r="S54" s="23">
        <f t="shared" si="8"/>
        <v>56</v>
      </c>
      <c r="T54" s="13">
        <v>1</v>
      </c>
      <c r="U54" s="13">
        <f t="shared" si="2"/>
        <v>30</v>
      </c>
      <c r="V54" s="24"/>
      <c r="W54" s="25"/>
      <c r="X54" s="25"/>
      <c r="Y54" s="22"/>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3">
        <v>35</v>
      </c>
      <c r="L55" s="23">
        <v>20</v>
      </c>
      <c r="M55" s="23">
        <v>3</v>
      </c>
      <c r="N55" s="23">
        <f>SUM(L55:M55)</f>
        <v>23</v>
      </c>
      <c r="O55" s="130">
        <v>39</v>
      </c>
      <c r="P55" s="130">
        <v>39</v>
      </c>
      <c r="Q55" s="130">
        <v>34</v>
      </c>
      <c r="R55" s="23">
        <v>23</v>
      </c>
      <c r="S55" s="23">
        <f t="shared" si="8"/>
        <v>57</v>
      </c>
      <c r="T55" s="13">
        <v>0</v>
      </c>
      <c r="U55" s="13">
        <f t="shared" si="2"/>
        <v>30</v>
      </c>
      <c r="V55" s="24"/>
      <c r="W55" s="25"/>
      <c r="X55" s="25"/>
      <c r="Y55" s="22"/>
    </row>
    <row r="56" spans="1:25" ht="14.25" x14ac:dyDescent="0.2">
      <c r="A56" s="20">
        <v>43939.333333333336</v>
      </c>
      <c r="B56" s="152">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3"/>
      <c r="L56" s="23"/>
      <c r="M56" s="23"/>
      <c r="N56" s="23"/>
      <c r="O56" s="130"/>
      <c r="P56" s="130"/>
      <c r="Q56" s="130"/>
      <c r="R56" s="23"/>
      <c r="S56" s="23"/>
      <c r="T56" s="13">
        <v>0</v>
      </c>
      <c r="U56" s="13">
        <f t="shared" si="2"/>
        <v>30</v>
      </c>
      <c r="V56" s="24"/>
      <c r="W56" s="25"/>
      <c r="X56" s="25"/>
      <c r="Y56" s="22"/>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3"/>
      <c r="L57" s="23"/>
      <c r="M57" s="23"/>
      <c r="N57" s="23"/>
      <c r="O57" s="130"/>
      <c r="P57" s="130"/>
      <c r="Q57" s="130"/>
      <c r="R57" s="23"/>
      <c r="S57" s="23"/>
      <c r="T57" s="13">
        <v>1</v>
      </c>
      <c r="U57" s="13">
        <f t="shared" si="2"/>
        <v>31</v>
      </c>
      <c r="V57" s="24"/>
      <c r="W57" s="25"/>
      <c r="X57" s="25"/>
      <c r="Y57" s="22"/>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3">
        <v>27</v>
      </c>
      <c r="L58" s="23">
        <v>16</v>
      </c>
      <c r="M58" s="23">
        <v>2</v>
      </c>
      <c r="N58" s="23">
        <f>SUM(L58:M58)</f>
        <v>18</v>
      </c>
      <c r="O58" s="130">
        <v>33</v>
      </c>
      <c r="P58" s="130">
        <v>38</v>
      </c>
      <c r="Q58" s="130">
        <v>33</v>
      </c>
      <c r="R58" s="23">
        <v>23</v>
      </c>
      <c r="S58" s="23">
        <f t="shared" si="8"/>
        <v>56</v>
      </c>
      <c r="T58" s="13">
        <v>1</v>
      </c>
      <c r="U58" s="13">
        <f t="shared" si="2"/>
        <v>32</v>
      </c>
      <c r="V58" s="24"/>
      <c r="W58" s="25"/>
      <c r="X58" s="25"/>
      <c r="Y58" s="22"/>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3">
        <v>23</v>
      </c>
      <c r="L59" s="23">
        <v>18</v>
      </c>
      <c r="M59" s="23">
        <v>2</v>
      </c>
      <c r="N59" s="23">
        <f>SUM(L59:M59)</f>
        <v>20</v>
      </c>
      <c r="O59" s="130">
        <v>38</v>
      </c>
      <c r="P59" s="130">
        <v>32</v>
      </c>
      <c r="Q59" s="130">
        <v>31</v>
      </c>
      <c r="R59" s="23">
        <v>22</v>
      </c>
      <c r="S59" s="23">
        <f t="shared" si="8"/>
        <v>53</v>
      </c>
      <c r="T59" s="13">
        <v>2</v>
      </c>
      <c r="U59" s="13">
        <f t="shared" si="2"/>
        <v>34</v>
      </c>
      <c r="V59" s="24"/>
      <c r="W59" s="25"/>
      <c r="X59" s="25"/>
      <c r="Y59" s="22"/>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3">
        <v>19</v>
      </c>
      <c r="L60" s="23">
        <v>15</v>
      </c>
      <c r="M60" s="23">
        <v>3</v>
      </c>
      <c r="N60" s="23">
        <f>SUM(L60:M60)</f>
        <v>18</v>
      </c>
      <c r="O60" s="130">
        <v>35</v>
      </c>
      <c r="P60" s="130">
        <v>35</v>
      </c>
      <c r="Q60" s="130">
        <v>30</v>
      </c>
      <c r="R60" s="23">
        <v>21</v>
      </c>
      <c r="S60" s="23">
        <f t="shared" si="8"/>
        <v>51</v>
      </c>
      <c r="T60" s="13">
        <v>1</v>
      </c>
      <c r="U60" s="13">
        <f t="shared" si="2"/>
        <v>35</v>
      </c>
      <c r="V60" s="24"/>
      <c r="W60" s="25"/>
      <c r="X60" s="25"/>
      <c r="Y60" s="22"/>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3">
        <v>20</v>
      </c>
      <c r="L61" s="23">
        <v>14</v>
      </c>
      <c r="M61" s="23">
        <v>1</v>
      </c>
      <c r="N61" s="23">
        <f>SUM(L61:M61)</f>
        <v>15</v>
      </c>
      <c r="O61" s="130">
        <v>35</v>
      </c>
      <c r="P61" s="130">
        <v>38</v>
      </c>
      <c r="Q61" s="130">
        <v>33</v>
      </c>
      <c r="R61" s="23">
        <v>24</v>
      </c>
      <c r="S61" s="23">
        <f t="shared" si="8"/>
        <v>57</v>
      </c>
      <c r="T61" s="13">
        <v>1</v>
      </c>
      <c r="U61" s="13">
        <f t="shared" si="2"/>
        <v>36</v>
      </c>
      <c r="V61" s="24"/>
      <c r="W61" s="25"/>
      <c r="X61" s="25"/>
      <c r="Y61" s="22"/>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3">
        <v>25</v>
      </c>
      <c r="L62" s="23">
        <v>14</v>
      </c>
      <c r="M62" s="23">
        <v>1</v>
      </c>
      <c r="N62" s="23">
        <f>SUM(L62:M62)</f>
        <v>15</v>
      </c>
      <c r="O62" s="130">
        <v>35</v>
      </c>
      <c r="P62" s="130">
        <v>22</v>
      </c>
      <c r="Q62" s="130">
        <v>18</v>
      </c>
      <c r="R62" s="23">
        <v>27</v>
      </c>
      <c r="S62" s="23">
        <f t="shared" si="8"/>
        <v>45</v>
      </c>
      <c r="T62" s="13">
        <v>0</v>
      </c>
      <c r="U62" s="13">
        <f t="shared" si="2"/>
        <v>36</v>
      </c>
      <c r="V62" s="24"/>
      <c r="W62" s="25"/>
      <c r="X62" s="25"/>
      <c r="Y62" s="22"/>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3"/>
      <c r="L63" s="23"/>
      <c r="M63" s="23"/>
      <c r="N63" s="23"/>
      <c r="O63" s="130"/>
      <c r="P63" s="130"/>
      <c r="Q63" s="130"/>
      <c r="R63" s="23"/>
      <c r="S63" s="23"/>
      <c r="T63" s="13">
        <v>1</v>
      </c>
      <c r="U63" s="13">
        <f t="shared" si="2"/>
        <v>37</v>
      </c>
      <c r="V63" s="24"/>
      <c r="W63" s="25"/>
      <c r="X63" s="25"/>
      <c r="Y63" s="22"/>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3"/>
      <c r="L64" s="23"/>
      <c r="M64" s="23"/>
      <c r="N64" s="23"/>
      <c r="O64" s="130"/>
      <c r="P64" s="130"/>
      <c r="Q64" s="130"/>
      <c r="R64" s="23"/>
      <c r="S64" s="23"/>
      <c r="T64" s="13">
        <v>0</v>
      </c>
      <c r="U64" s="13">
        <f t="shared" si="2"/>
        <v>37</v>
      </c>
      <c r="V64" s="24"/>
      <c r="W64" s="25"/>
      <c r="X64" s="25"/>
      <c r="Y64" s="22"/>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3">
        <v>27</v>
      </c>
      <c r="L65" s="23">
        <v>15</v>
      </c>
      <c r="M65" s="23">
        <v>0</v>
      </c>
      <c r="N65" s="23">
        <f>SUM(L65:M65)</f>
        <v>15</v>
      </c>
      <c r="O65" s="130">
        <v>39</v>
      </c>
      <c r="P65" s="130">
        <v>20</v>
      </c>
      <c r="Q65" s="130">
        <v>13</v>
      </c>
      <c r="R65" s="23">
        <v>26</v>
      </c>
      <c r="S65" s="23">
        <f t="shared" si="8"/>
        <v>39</v>
      </c>
      <c r="T65" s="13">
        <v>1</v>
      </c>
      <c r="U65" s="13">
        <f t="shared" si="2"/>
        <v>38</v>
      </c>
      <c r="V65" s="24"/>
      <c r="W65" s="25"/>
      <c r="X65" s="25"/>
      <c r="Y65" s="22"/>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3">
        <v>27</v>
      </c>
      <c r="L66" s="23">
        <v>12</v>
      </c>
      <c r="M66" s="23">
        <v>2</v>
      </c>
      <c r="N66" s="23">
        <f>SUM(L66:M66)</f>
        <v>14</v>
      </c>
      <c r="O66" s="130">
        <v>32</v>
      </c>
      <c r="P66" s="130">
        <v>26</v>
      </c>
      <c r="Q66" s="130">
        <v>22</v>
      </c>
      <c r="R66" s="23">
        <v>25</v>
      </c>
      <c r="S66" s="23">
        <f t="shared" si="8"/>
        <v>47</v>
      </c>
      <c r="T66" s="13">
        <v>0</v>
      </c>
      <c r="U66" s="13">
        <f t="shared" si="2"/>
        <v>38</v>
      </c>
      <c r="V66" s="24"/>
      <c r="W66" s="25"/>
      <c r="X66" s="25"/>
      <c r="Y66" s="22"/>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3">
        <v>26</v>
      </c>
      <c r="L67" s="23">
        <v>10</v>
      </c>
      <c r="M67" s="23">
        <v>2</v>
      </c>
      <c r="N67" s="23">
        <f>SUM(L67:M67)</f>
        <v>12</v>
      </c>
      <c r="O67" s="130">
        <v>36</v>
      </c>
      <c r="P67" s="130">
        <v>21</v>
      </c>
      <c r="Q67" s="130">
        <v>18</v>
      </c>
      <c r="R67" s="23">
        <v>22</v>
      </c>
      <c r="S67" s="23">
        <f t="shared" si="8"/>
        <v>40</v>
      </c>
      <c r="T67" s="13">
        <v>2</v>
      </c>
      <c r="U67" s="13">
        <f t="shared" si="2"/>
        <v>40</v>
      </c>
      <c r="V67" s="24"/>
      <c r="W67" s="25"/>
      <c r="X67" s="25"/>
      <c r="Y67" s="22"/>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3">
        <v>23</v>
      </c>
      <c r="L68" s="23">
        <v>9</v>
      </c>
      <c r="M68" s="23">
        <v>1</v>
      </c>
      <c r="N68" s="23">
        <f>SUM(L68:M68)</f>
        <v>10</v>
      </c>
      <c r="O68" s="130">
        <v>36</v>
      </c>
      <c r="P68" s="130">
        <v>20</v>
      </c>
      <c r="Q68" s="130">
        <v>16</v>
      </c>
      <c r="R68" s="23">
        <v>21</v>
      </c>
      <c r="S68" s="23">
        <f t="shared" si="8"/>
        <v>37</v>
      </c>
      <c r="T68" s="13">
        <v>0</v>
      </c>
      <c r="U68" s="13">
        <f t="shared" si="2"/>
        <v>40</v>
      </c>
      <c r="V68" s="24"/>
      <c r="W68" s="25"/>
      <c r="X68" s="25"/>
      <c r="Y68" s="22"/>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3">
        <v>23</v>
      </c>
      <c r="L69" s="23">
        <v>9</v>
      </c>
      <c r="M69" s="23">
        <v>2</v>
      </c>
      <c r="N69" s="23">
        <f>SUM(L69:M69)</f>
        <v>11</v>
      </c>
      <c r="O69" s="130">
        <v>33</v>
      </c>
      <c r="P69" s="130">
        <v>23</v>
      </c>
      <c r="Q69" s="130">
        <v>19</v>
      </c>
      <c r="R69" s="23">
        <v>23</v>
      </c>
      <c r="S69" s="23">
        <f t="shared" si="8"/>
        <v>42</v>
      </c>
      <c r="T69" s="13">
        <v>1</v>
      </c>
      <c r="U69" s="13">
        <f t="shared" ref="U69:U132" si="11">SUM(U68,T69)</f>
        <v>41</v>
      </c>
      <c r="V69" s="24"/>
      <c r="W69" s="25"/>
      <c r="X69" s="25"/>
      <c r="Y69" s="22"/>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3"/>
      <c r="L70" s="23"/>
      <c r="M70" s="23"/>
      <c r="N70" s="23"/>
      <c r="O70" s="130"/>
      <c r="P70" s="130"/>
      <c r="Q70" s="130"/>
      <c r="R70" s="23"/>
      <c r="S70" s="23"/>
      <c r="T70" s="13">
        <v>0</v>
      </c>
      <c r="U70" s="13">
        <f t="shared" si="11"/>
        <v>41</v>
      </c>
      <c r="V70" s="24"/>
      <c r="W70" s="25"/>
      <c r="X70" s="25"/>
      <c r="Y70" s="22"/>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3"/>
      <c r="L71" s="23"/>
      <c r="M71" s="23"/>
      <c r="N71" s="23"/>
      <c r="O71" s="130"/>
      <c r="P71" s="130"/>
      <c r="Q71" s="130"/>
      <c r="R71" s="23"/>
      <c r="S71" s="23"/>
      <c r="T71" s="13">
        <v>0</v>
      </c>
      <c r="U71" s="13">
        <f t="shared" si="11"/>
        <v>41</v>
      </c>
      <c r="V71" s="24"/>
      <c r="W71" s="25"/>
      <c r="X71" s="25"/>
      <c r="Y71" s="22"/>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3">
        <v>27</v>
      </c>
      <c r="L72" s="23">
        <v>5</v>
      </c>
      <c r="M72" s="23">
        <v>2</v>
      </c>
      <c r="N72" s="23">
        <f>SUM(L72:M72)</f>
        <v>7</v>
      </c>
      <c r="O72" s="130">
        <v>30</v>
      </c>
      <c r="P72" s="130">
        <v>24</v>
      </c>
      <c r="Q72" s="130">
        <v>23</v>
      </c>
      <c r="R72" s="23">
        <v>21</v>
      </c>
      <c r="S72" s="23">
        <f t="shared" si="8"/>
        <v>44</v>
      </c>
      <c r="T72" s="13">
        <v>1</v>
      </c>
      <c r="U72" s="13">
        <f t="shared" si="11"/>
        <v>42</v>
      </c>
      <c r="V72" s="24"/>
      <c r="W72" s="25"/>
      <c r="X72" s="25"/>
      <c r="Y72" s="22"/>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3">
        <v>15</v>
      </c>
      <c r="L73" s="23">
        <v>5</v>
      </c>
      <c r="M73" s="23">
        <v>3</v>
      </c>
      <c r="N73" s="23">
        <f>SUM(L73:M73)</f>
        <v>8</v>
      </c>
      <c r="O73" s="130">
        <v>33</v>
      </c>
      <c r="P73" s="130">
        <v>24</v>
      </c>
      <c r="Q73" s="130">
        <v>21</v>
      </c>
      <c r="R73" s="23">
        <v>17</v>
      </c>
      <c r="S73" s="23">
        <f t="shared" si="8"/>
        <v>38</v>
      </c>
      <c r="T73" s="13">
        <v>0</v>
      </c>
      <c r="U73" s="13">
        <f t="shared" si="11"/>
        <v>42</v>
      </c>
      <c r="V73" s="24"/>
      <c r="W73" s="25"/>
      <c r="X73" s="25"/>
      <c r="Y73" s="22"/>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3">
        <v>17</v>
      </c>
      <c r="L74" s="23">
        <v>5</v>
      </c>
      <c r="M74" s="23">
        <v>2</v>
      </c>
      <c r="N74" s="23">
        <f>SUM(L74:M74)</f>
        <v>7</v>
      </c>
      <c r="O74" s="130">
        <v>36</v>
      </c>
      <c r="P74" s="130">
        <v>17</v>
      </c>
      <c r="Q74" s="130">
        <v>14</v>
      </c>
      <c r="R74" s="23">
        <v>20</v>
      </c>
      <c r="S74" s="23">
        <f t="shared" si="8"/>
        <v>34</v>
      </c>
      <c r="T74" s="13">
        <v>0</v>
      </c>
      <c r="U74" s="13">
        <f t="shared" si="11"/>
        <v>42</v>
      </c>
      <c r="V74" s="24"/>
      <c r="W74" s="25"/>
      <c r="X74" s="25"/>
      <c r="Y74" s="22"/>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3">
        <v>14</v>
      </c>
      <c r="L75" s="23">
        <v>4</v>
      </c>
      <c r="M75" s="23">
        <v>1</v>
      </c>
      <c r="N75" s="23">
        <f>SUM(L75:M75)</f>
        <v>5</v>
      </c>
      <c r="O75" s="130">
        <v>33</v>
      </c>
      <c r="P75" s="130">
        <v>21</v>
      </c>
      <c r="Q75" s="130">
        <v>18</v>
      </c>
      <c r="R75" s="23">
        <v>24</v>
      </c>
      <c r="S75" s="23">
        <f t="shared" si="8"/>
        <v>42</v>
      </c>
      <c r="T75" s="13">
        <v>0</v>
      </c>
      <c r="U75" s="13">
        <f t="shared" si="11"/>
        <v>42</v>
      </c>
      <c r="V75" s="24"/>
      <c r="W75" s="25"/>
      <c r="X75" s="25"/>
      <c r="Y75" s="22"/>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3">
        <v>12</v>
      </c>
      <c r="L76" s="23">
        <v>3</v>
      </c>
      <c r="M76" s="23">
        <v>1</v>
      </c>
      <c r="N76" s="23">
        <f>SUM(L76:M76)</f>
        <v>4</v>
      </c>
      <c r="O76" s="130">
        <v>35</v>
      </c>
      <c r="P76" s="130">
        <v>23</v>
      </c>
      <c r="Q76" s="130">
        <v>18</v>
      </c>
      <c r="R76" s="23">
        <v>24</v>
      </c>
      <c r="S76" s="23">
        <f t="shared" si="8"/>
        <v>42</v>
      </c>
      <c r="T76" s="13">
        <v>1</v>
      </c>
      <c r="U76" s="13">
        <f t="shared" si="11"/>
        <v>43</v>
      </c>
      <c r="V76" s="24"/>
      <c r="W76" s="25"/>
      <c r="X76" s="25"/>
      <c r="Y76" s="22"/>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3"/>
      <c r="L77" s="23"/>
      <c r="M77" s="23"/>
      <c r="N77" s="23"/>
      <c r="O77" s="130"/>
      <c r="P77" s="130"/>
      <c r="Q77" s="130"/>
      <c r="R77" s="23"/>
      <c r="S77" s="23"/>
      <c r="T77" s="13">
        <v>0</v>
      </c>
      <c r="U77" s="13">
        <f t="shared" si="11"/>
        <v>43</v>
      </c>
      <c r="V77" s="24"/>
      <c r="W77" s="25"/>
      <c r="X77" s="25"/>
      <c r="Y77" s="22"/>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3"/>
      <c r="L78" s="23"/>
      <c r="M78" s="23"/>
      <c r="N78" s="23"/>
      <c r="O78" s="130"/>
      <c r="P78" s="130"/>
      <c r="Q78" s="130"/>
      <c r="R78" s="23"/>
      <c r="S78" s="23"/>
      <c r="T78" s="13">
        <v>1</v>
      </c>
      <c r="U78" s="13">
        <f t="shared" si="11"/>
        <v>44</v>
      </c>
      <c r="V78" s="24"/>
      <c r="W78" s="25"/>
      <c r="X78" s="25"/>
      <c r="Y78" s="22"/>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3">
        <v>10</v>
      </c>
      <c r="L79" s="23">
        <v>2</v>
      </c>
      <c r="M79" s="23">
        <v>2</v>
      </c>
      <c r="N79" s="23">
        <f>SUM(L79:M79)</f>
        <v>4</v>
      </c>
      <c r="O79" s="130">
        <v>28</v>
      </c>
      <c r="P79" s="130">
        <v>25</v>
      </c>
      <c r="Q79" s="130">
        <v>22</v>
      </c>
      <c r="R79" s="23">
        <v>17</v>
      </c>
      <c r="S79" s="23">
        <f t="shared" si="8"/>
        <v>39</v>
      </c>
      <c r="T79" s="13">
        <v>0</v>
      </c>
      <c r="U79" s="13">
        <f t="shared" si="11"/>
        <v>44</v>
      </c>
      <c r="V79" s="24"/>
      <c r="W79" s="25"/>
      <c r="X79" s="25"/>
      <c r="Y79" s="22"/>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3">
        <v>6</v>
      </c>
      <c r="L80" s="23">
        <v>2</v>
      </c>
      <c r="M80" s="23">
        <v>1</v>
      </c>
      <c r="N80" s="23">
        <f>SUM(L80:M80)</f>
        <v>3</v>
      </c>
      <c r="O80" s="130">
        <v>32</v>
      </c>
      <c r="P80" s="130">
        <v>21</v>
      </c>
      <c r="Q80" s="130">
        <v>16</v>
      </c>
      <c r="R80" s="23">
        <v>19</v>
      </c>
      <c r="S80" s="23">
        <f t="shared" si="8"/>
        <v>35</v>
      </c>
      <c r="T80" s="13">
        <v>0</v>
      </c>
      <c r="U80" s="13">
        <f t="shared" si="11"/>
        <v>44</v>
      </c>
      <c r="V80" s="24"/>
      <c r="W80" s="25"/>
      <c r="X80" s="25"/>
      <c r="Y80" s="22"/>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3">
        <v>6</v>
      </c>
      <c r="L81" s="23">
        <v>1</v>
      </c>
      <c r="M81" s="23">
        <v>1</v>
      </c>
      <c r="N81" s="23">
        <f>SUM(L81:M81)</f>
        <v>2</v>
      </c>
      <c r="O81" s="130">
        <v>31</v>
      </c>
      <c r="P81" s="130">
        <v>22</v>
      </c>
      <c r="Q81" s="130">
        <v>17</v>
      </c>
      <c r="R81" s="23">
        <v>16</v>
      </c>
      <c r="S81" s="23">
        <f t="shared" si="8"/>
        <v>33</v>
      </c>
      <c r="T81" s="13">
        <v>0</v>
      </c>
      <c r="U81" s="13">
        <f t="shared" si="11"/>
        <v>44</v>
      </c>
      <c r="V81" s="24"/>
      <c r="W81" s="25"/>
      <c r="X81" s="25"/>
      <c r="Y81" s="22"/>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3">
        <v>8</v>
      </c>
      <c r="L82" s="23">
        <v>1</v>
      </c>
      <c r="M82" s="23">
        <v>1</v>
      </c>
      <c r="N82" s="23">
        <f>SUM(L82:M82)</f>
        <v>2</v>
      </c>
      <c r="O82" s="130">
        <v>34</v>
      </c>
      <c r="P82" s="130">
        <v>21</v>
      </c>
      <c r="Q82" s="130">
        <v>18</v>
      </c>
      <c r="R82" s="23">
        <v>16</v>
      </c>
      <c r="S82" s="23">
        <f t="shared" si="8"/>
        <v>34</v>
      </c>
      <c r="T82" s="13">
        <v>0</v>
      </c>
      <c r="U82" s="13">
        <f t="shared" si="11"/>
        <v>44</v>
      </c>
      <c r="V82" s="24"/>
      <c r="W82" s="25"/>
      <c r="X82" s="25"/>
      <c r="Y82" s="22"/>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3">
        <v>11</v>
      </c>
      <c r="L83" s="23">
        <v>1</v>
      </c>
      <c r="M83" s="23">
        <v>0</v>
      </c>
      <c r="N83" s="23">
        <f>SUM(L83:M83)</f>
        <v>1</v>
      </c>
      <c r="O83" s="130">
        <v>25</v>
      </c>
      <c r="P83" s="130">
        <v>22</v>
      </c>
      <c r="Q83" s="130">
        <v>21</v>
      </c>
      <c r="R83" s="23">
        <v>22</v>
      </c>
      <c r="S83" s="23">
        <f t="shared" si="8"/>
        <v>43</v>
      </c>
      <c r="T83" s="13">
        <v>1</v>
      </c>
      <c r="U83" s="13">
        <f t="shared" si="11"/>
        <v>45</v>
      </c>
      <c r="V83" s="24">
        <f>SUM(K83:M83)</f>
        <v>12</v>
      </c>
      <c r="W83" s="25">
        <f t="shared" ref="W83:W146" si="17">SUM(C69,-V83,-$T$339)</f>
        <v>548</v>
      </c>
      <c r="X83" s="25">
        <f>MROUND(W83,5)</f>
        <v>550</v>
      </c>
      <c r="Y83" s="22">
        <f t="shared" ref="Y83:Y146" si="18">IF(X83&gt;X82,X83,X82)</f>
        <v>550</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3"/>
      <c r="L84" s="23"/>
      <c r="M84" s="23"/>
      <c r="N84" s="23"/>
      <c r="O84" s="130"/>
      <c r="P84" s="130"/>
      <c r="Q84" s="130"/>
      <c r="R84" s="23"/>
      <c r="S84" s="23"/>
      <c r="T84" s="13">
        <v>1</v>
      </c>
      <c r="U84" s="13">
        <f t="shared" si="11"/>
        <v>46</v>
      </c>
      <c r="V84" s="26">
        <v>12</v>
      </c>
      <c r="W84" s="25">
        <f t="shared" si="17"/>
        <v>553</v>
      </c>
      <c r="X84" s="25">
        <f t="shared" ref="X84:X147" si="19">MROUND(W84,5)</f>
        <v>555</v>
      </c>
      <c r="Y84" s="22">
        <f t="shared" si="18"/>
        <v>555</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3"/>
      <c r="L85" s="23"/>
      <c r="M85" s="23"/>
      <c r="N85" s="23"/>
      <c r="O85" s="130"/>
      <c r="P85" s="130"/>
      <c r="Q85" s="130"/>
      <c r="R85" s="23"/>
      <c r="S85" s="23"/>
      <c r="T85" s="13">
        <v>0</v>
      </c>
      <c r="U85" s="13">
        <f t="shared" si="11"/>
        <v>46</v>
      </c>
      <c r="V85" s="26">
        <v>12</v>
      </c>
      <c r="W85" s="25">
        <f t="shared" si="17"/>
        <v>557</v>
      </c>
      <c r="X85" s="25">
        <f t="shared" si="19"/>
        <v>555</v>
      </c>
      <c r="Y85" s="22">
        <f t="shared" si="18"/>
        <v>555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3">
        <v>6</v>
      </c>
      <c r="L86" s="23">
        <v>1</v>
      </c>
      <c r="M86" s="23">
        <v>0</v>
      </c>
      <c r="N86" s="23">
        <f>SUM(L86:M86)</f>
        <v>1</v>
      </c>
      <c r="O86" s="130">
        <v>34</v>
      </c>
      <c r="P86" s="130">
        <v>17</v>
      </c>
      <c r="Q86" s="130">
        <v>18</v>
      </c>
      <c r="R86" s="23">
        <v>13</v>
      </c>
      <c r="S86" s="23">
        <f t="shared" si="8"/>
        <v>31</v>
      </c>
      <c r="T86" s="13">
        <v>0</v>
      </c>
      <c r="U86" s="13">
        <f t="shared" si="11"/>
        <v>46</v>
      </c>
      <c r="V86" s="24">
        <f>SUM(K86:M86)</f>
        <v>7</v>
      </c>
      <c r="W86" s="25">
        <f t="shared" si="17"/>
        <v>564</v>
      </c>
      <c r="X86" s="25">
        <f t="shared" si="19"/>
        <v>565</v>
      </c>
      <c r="Y86" s="22">
        <f t="shared" si="18"/>
        <v>565</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3">
        <v>6</v>
      </c>
      <c r="L87" s="23">
        <v>4</v>
      </c>
      <c r="M87" s="23">
        <v>0</v>
      </c>
      <c r="N87" s="23">
        <f>SUM(L87:M87)</f>
        <v>4</v>
      </c>
      <c r="O87" s="130">
        <v>37</v>
      </c>
      <c r="P87" s="130">
        <v>19</v>
      </c>
      <c r="Q87" s="130">
        <v>18</v>
      </c>
      <c r="R87" s="23">
        <v>21</v>
      </c>
      <c r="S87" s="23">
        <f t="shared" si="8"/>
        <v>39</v>
      </c>
      <c r="T87" s="13">
        <v>0</v>
      </c>
      <c r="U87" s="13">
        <f t="shared" si="11"/>
        <v>46</v>
      </c>
      <c r="V87" s="24">
        <f>SUM(K87:M87)</f>
        <v>10</v>
      </c>
      <c r="W87" s="25">
        <f t="shared" si="17"/>
        <v>567</v>
      </c>
      <c r="X87" s="25">
        <f t="shared" si="19"/>
        <v>565</v>
      </c>
      <c r="Y87" s="22">
        <f t="shared" si="18"/>
        <v>565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3">
        <v>9</v>
      </c>
      <c r="L88" s="23">
        <v>2</v>
      </c>
      <c r="M88" s="23">
        <v>0</v>
      </c>
      <c r="N88" s="23">
        <f>SUM(L88:M88)</f>
        <v>2</v>
      </c>
      <c r="O88" s="130">
        <v>37</v>
      </c>
      <c r="P88" s="130">
        <v>14</v>
      </c>
      <c r="Q88" s="130">
        <v>12</v>
      </c>
      <c r="R88" s="23">
        <v>21</v>
      </c>
      <c r="S88" s="23">
        <f t="shared" si="8"/>
        <v>33</v>
      </c>
      <c r="T88" s="13">
        <v>0</v>
      </c>
      <c r="U88" s="13">
        <f t="shared" si="11"/>
        <v>46</v>
      </c>
      <c r="V88" s="24">
        <f>SUM(K88:M88)</f>
        <v>11</v>
      </c>
      <c r="W88" s="25">
        <f t="shared" si="17"/>
        <v>570</v>
      </c>
      <c r="X88" s="25">
        <f t="shared" si="19"/>
        <v>570</v>
      </c>
      <c r="Y88" s="22">
        <f t="shared" si="18"/>
        <v>570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3"/>
      <c r="L89" s="23"/>
      <c r="M89" s="23"/>
      <c r="N89" s="23"/>
      <c r="O89" s="130"/>
      <c r="P89" s="130">
        <v>15</v>
      </c>
      <c r="Q89" s="130"/>
      <c r="R89" s="23"/>
      <c r="S89" s="23"/>
      <c r="T89" s="13">
        <v>0</v>
      </c>
      <c r="U89" s="13">
        <f t="shared" si="11"/>
        <v>46</v>
      </c>
      <c r="V89" s="24">
        <v>11</v>
      </c>
      <c r="W89" s="25">
        <f t="shared" si="17"/>
        <v>574</v>
      </c>
      <c r="X89" s="25">
        <f t="shared" si="19"/>
        <v>575</v>
      </c>
      <c r="Y89" s="22">
        <f t="shared" si="18"/>
        <v>575</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3">
        <v>7</v>
      </c>
      <c r="L90" s="23">
        <v>2</v>
      </c>
      <c r="M90" s="23">
        <v>0</v>
      </c>
      <c r="N90" s="23">
        <f>SUM(L90:M90)</f>
        <v>2</v>
      </c>
      <c r="O90" s="130">
        <v>39</v>
      </c>
      <c r="P90" s="130">
        <v>19</v>
      </c>
      <c r="Q90" s="130">
        <v>16</v>
      </c>
      <c r="R90" s="23">
        <v>9</v>
      </c>
      <c r="S90" s="23">
        <f t="shared" si="8"/>
        <v>25</v>
      </c>
      <c r="T90" s="13">
        <v>0</v>
      </c>
      <c r="U90" s="13">
        <f t="shared" si="11"/>
        <v>46</v>
      </c>
      <c r="V90" s="24">
        <f>SUM(K90:M90)</f>
        <v>9</v>
      </c>
      <c r="W90" s="25">
        <f t="shared" si="17"/>
        <v>580</v>
      </c>
      <c r="X90" s="25">
        <f t="shared" si="19"/>
        <v>580</v>
      </c>
      <c r="Y90" s="22">
        <f t="shared" si="18"/>
        <v>580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3"/>
      <c r="L91" s="23"/>
      <c r="M91" s="23"/>
      <c r="N91" s="23"/>
      <c r="O91" s="130"/>
      <c r="P91" s="130"/>
      <c r="Q91" s="130"/>
      <c r="R91" s="23"/>
      <c r="S91" s="23"/>
      <c r="T91" s="13">
        <v>0</v>
      </c>
      <c r="U91" s="13">
        <f t="shared" si="11"/>
        <v>46</v>
      </c>
      <c r="V91" s="26">
        <v>9</v>
      </c>
      <c r="W91" s="25">
        <f t="shared" si="17"/>
        <v>582</v>
      </c>
      <c r="X91" s="25">
        <f t="shared" si="19"/>
        <v>580</v>
      </c>
      <c r="Y91" s="22">
        <f t="shared" si="18"/>
        <v>580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3"/>
      <c r="L92" s="23"/>
      <c r="M92" s="23"/>
      <c r="N92" s="23"/>
      <c r="O92" s="130"/>
      <c r="P92" s="130"/>
      <c r="Q92" s="130"/>
      <c r="R92" s="23"/>
      <c r="S92" s="23"/>
      <c r="T92" s="13">
        <v>0</v>
      </c>
      <c r="U92" s="13">
        <f t="shared" si="11"/>
        <v>46</v>
      </c>
      <c r="V92" s="26">
        <v>9</v>
      </c>
      <c r="W92" s="25">
        <f t="shared" si="17"/>
        <v>589</v>
      </c>
      <c r="X92" s="25">
        <f t="shared" si="19"/>
        <v>590</v>
      </c>
      <c r="Y92" s="22">
        <f t="shared" si="18"/>
        <v>590</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3">
        <v>5</v>
      </c>
      <c r="L93" s="23">
        <v>1</v>
      </c>
      <c r="M93" s="23">
        <v>0</v>
      </c>
      <c r="N93" s="23">
        <f>SUM(L93:M93)</f>
        <v>1</v>
      </c>
      <c r="O93" s="130">
        <v>35</v>
      </c>
      <c r="P93" s="130">
        <v>19</v>
      </c>
      <c r="Q93" s="130">
        <v>16</v>
      </c>
      <c r="R93" s="23">
        <v>17</v>
      </c>
      <c r="S93" s="23">
        <f t="shared" si="8"/>
        <v>33</v>
      </c>
      <c r="T93" s="13">
        <v>0</v>
      </c>
      <c r="U93" s="13">
        <f t="shared" si="11"/>
        <v>46</v>
      </c>
      <c r="V93" s="24">
        <f>SUM(K93:M93)</f>
        <v>6</v>
      </c>
      <c r="W93" s="25">
        <f t="shared" si="17"/>
        <v>596</v>
      </c>
      <c r="X93" s="25">
        <f t="shared" si="19"/>
        <v>595</v>
      </c>
      <c r="Y93" s="22">
        <f t="shared" si="18"/>
        <v>595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3">
        <v>4</v>
      </c>
      <c r="L94" s="23">
        <v>1</v>
      </c>
      <c r="M94" s="23">
        <v>0</v>
      </c>
      <c r="N94" s="23">
        <f>SUM(L94:M94)</f>
        <v>1</v>
      </c>
      <c r="O94" s="130">
        <v>33</v>
      </c>
      <c r="P94" s="130">
        <v>21</v>
      </c>
      <c r="Q94" s="130">
        <v>18</v>
      </c>
      <c r="R94" s="23">
        <v>18</v>
      </c>
      <c r="S94" s="23">
        <f t="shared" si="8"/>
        <v>36</v>
      </c>
      <c r="T94" s="13">
        <v>1</v>
      </c>
      <c r="U94" s="13">
        <f t="shared" si="11"/>
        <v>47</v>
      </c>
      <c r="V94" s="24">
        <f>SUM(K94:M94)</f>
        <v>5</v>
      </c>
      <c r="W94" s="25">
        <f t="shared" si="17"/>
        <v>599</v>
      </c>
      <c r="X94" s="25">
        <f t="shared" si="19"/>
        <v>600</v>
      </c>
      <c r="Y94" s="22">
        <f t="shared" si="18"/>
        <v>600</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3">
        <v>4</v>
      </c>
      <c r="L95" s="23">
        <v>1</v>
      </c>
      <c r="M95" s="23">
        <v>0</v>
      </c>
      <c r="N95" s="23">
        <f>SUM(L95:M95)</f>
        <v>1</v>
      </c>
      <c r="O95" s="130">
        <v>36</v>
      </c>
      <c r="P95" s="130">
        <v>18</v>
      </c>
      <c r="Q95" s="130">
        <v>15</v>
      </c>
      <c r="R95" s="23">
        <v>17</v>
      </c>
      <c r="S95" s="23">
        <f t="shared" si="8"/>
        <v>32</v>
      </c>
      <c r="T95" s="13">
        <v>0</v>
      </c>
      <c r="U95" s="13">
        <f t="shared" si="11"/>
        <v>47</v>
      </c>
      <c r="V95" s="24">
        <f>SUM(K95:M95)</f>
        <v>5</v>
      </c>
      <c r="W95" s="25">
        <f t="shared" si="17"/>
        <v>604</v>
      </c>
      <c r="X95" s="25">
        <f t="shared" si="19"/>
        <v>605</v>
      </c>
      <c r="Y95" s="22">
        <f t="shared" si="18"/>
        <v>605</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3">
        <v>5</v>
      </c>
      <c r="L96" s="23">
        <v>1</v>
      </c>
      <c r="M96" s="23">
        <v>0</v>
      </c>
      <c r="N96" s="23">
        <f>SUM(L96:M96)</f>
        <v>1</v>
      </c>
      <c r="O96" s="130">
        <v>33</v>
      </c>
      <c r="P96" s="130">
        <v>20</v>
      </c>
      <c r="Q96" s="130">
        <v>21</v>
      </c>
      <c r="R96" s="23">
        <v>21</v>
      </c>
      <c r="S96" s="23">
        <f t="shared" si="8"/>
        <v>42</v>
      </c>
      <c r="T96" s="13">
        <v>0</v>
      </c>
      <c r="U96" s="13">
        <f t="shared" si="11"/>
        <v>47</v>
      </c>
      <c r="V96" s="24">
        <f>SUM(K96:M96)</f>
        <v>6</v>
      </c>
      <c r="W96" s="25">
        <f t="shared" si="17"/>
        <v>607</v>
      </c>
      <c r="X96" s="25">
        <f t="shared" si="19"/>
        <v>605</v>
      </c>
      <c r="Y96" s="22">
        <f t="shared" si="18"/>
        <v>605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3">
        <v>3</v>
      </c>
      <c r="L97" s="23">
        <v>1</v>
      </c>
      <c r="M97" s="23">
        <v>0</v>
      </c>
      <c r="N97" s="23">
        <f>SUM(L97:M97)</f>
        <v>1</v>
      </c>
      <c r="O97" s="130">
        <v>36</v>
      </c>
      <c r="P97" s="130">
        <v>13</v>
      </c>
      <c r="Q97" s="130">
        <v>13</v>
      </c>
      <c r="R97" s="23">
        <v>11</v>
      </c>
      <c r="S97" s="23">
        <f t="shared" ref="S97:S160" si="20">R97+Q97</f>
        <v>24</v>
      </c>
      <c r="T97" s="13">
        <v>0</v>
      </c>
      <c r="U97" s="13">
        <f t="shared" si="11"/>
        <v>47</v>
      </c>
      <c r="V97" s="24">
        <f>SUM(K97:M97)</f>
        <v>4</v>
      </c>
      <c r="W97" s="25">
        <f t="shared" si="17"/>
        <v>613</v>
      </c>
      <c r="X97" s="25">
        <f t="shared" si="19"/>
        <v>615</v>
      </c>
      <c r="Y97" s="22">
        <f t="shared" si="18"/>
        <v>615</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3"/>
      <c r="L98" s="23"/>
      <c r="M98" s="23"/>
      <c r="N98" s="23"/>
      <c r="O98" s="130"/>
      <c r="P98" s="130"/>
      <c r="Q98" s="130"/>
      <c r="R98" s="23"/>
      <c r="S98" s="23"/>
      <c r="T98" s="13">
        <v>0</v>
      </c>
      <c r="U98" s="13">
        <f t="shared" si="11"/>
        <v>47</v>
      </c>
      <c r="V98" s="26">
        <v>4</v>
      </c>
      <c r="W98" s="25">
        <f t="shared" si="17"/>
        <v>615</v>
      </c>
      <c r="X98" s="25">
        <f t="shared" si="19"/>
        <v>615</v>
      </c>
      <c r="Y98" s="22">
        <f t="shared" si="18"/>
        <v>615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3"/>
      <c r="L99" s="23"/>
      <c r="M99" s="23"/>
      <c r="N99" s="23"/>
      <c r="O99" s="130"/>
      <c r="P99" s="130"/>
      <c r="Q99" s="130"/>
      <c r="R99" s="23"/>
      <c r="S99" s="23"/>
      <c r="T99" s="13">
        <v>0</v>
      </c>
      <c r="U99" s="13">
        <f t="shared" si="11"/>
        <v>47</v>
      </c>
      <c r="V99" s="26">
        <v>4</v>
      </c>
      <c r="W99" s="25">
        <f t="shared" si="17"/>
        <v>618</v>
      </c>
      <c r="X99" s="25">
        <f t="shared" si="19"/>
        <v>620</v>
      </c>
      <c r="Y99" s="22">
        <f t="shared" si="18"/>
        <v>620</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3"/>
      <c r="L100" s="23"/>
      <c r="M100" s="23"/>
      <c r="N100" s="23"/>
      <c r="O100" s="130"/>
      <c r="P100" s="130"/>
      <c r="Q100" s="130"/>
      <c r="R100" s="23"/>
      <c r="S100" s="23"/>
      <c r="T100" s="13">
        <v>0</v>
      </c>
      <c r="U100" s="13">
        <f t="shared" si="11"/>
        <v>47</v>
      </c>
      <c r="V100" s="24">
        <v>4</v>
      </c>
      <c r="W100" s="25">
        <f t="shared" si="17"/>
        <v>620</v>
      </c>
      <c r="X100" s="25">
        <f t="shared" si="19"/>
        <v>620</v>
      </c>
      <c r="Y100" s="22">
        <f t="shared" si="18"/>
        <v>620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3">
        <v>3</v>
      </c>
      <c r="L101" s="23">
        <v>1</v>
      </c>
      <c r="M101" s="23">
        <v>0</v>
      </c>
      <c r="N101" s="23">
        <f>SUM(L101:M101)</f>
        <v>1</v>
      </c>
      <c r="O101" s="130">
        <v>33</v>
      </c>
      <c r="P101" s="130">
        <v>21</v>
      </c>
      <c r="Q101" s="130">
        <v>20</v>
      </c>
      <c r="R101" s="23">
        <v>16</v>
      </c>
      <c r="S101" s="23">
        <f t="shared" si="20"/>
        <v>36</v>
      </c>
      <c r="T101" s="13">
        <v>0</v>
      </c>
      <c r="U101" s="13">
        <f t="shared" si="11"/>
        <v>47</v>
      </c>
      <c r="V101" s="24">
        <f>SUM(K101:M101)</f>
        <v>4</v>
      </c>
      <c r="W101" s="25">
        <f t="shared" si="17"/>
        <v>627</v>
      </c>
      <c r="X101" s="25">
        <f t="shared" si="19"/>
        <v>625</v>
      </c>
      <c r="Y101" s="22">
        <f t="shared" si="18"/>
        <v>625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3">
        <v>1</v>
      </c>
      <c r="L102" s="23">
        <v>1</v>
      </c>
      <c r="M102" s="23">
        <v>0</v>
      </c>
      <c r="N102" s="23">
        <f>SUM(L102:M102)</f>
        <v>1</v>
      </c>
      <c r="O102" s="130">
        <v>34</v>
      </c>
      <c r="P102" s="130">
        <v>19</v>
      </c>
      <c r="Q102" s="130">
        <v>16</v>
      </c>
      <c r="R102" s="23">
        <v>16</v>
      </c>
      <c r="S102" s="23">
        <f t="shared" si="20"/>
        <v>32</v>
      </c>
      <c r="T102" s="13">
        <v>0</v>
      </c>
      <c r="U102" s="13">
        <f t="shared" si="11"/>
        <v>47</v>
      </c>
      <c r="V102" s="24">
        <f>SUM(K102:M102)</f>
        <v>2</v>
      </c>
      <c r="W102" s="25">
        <f t="shared" si="17"/>
        <v>630</v>
      </c>
      <c r="X102" s="25">
        <f t="shared" si="19"/>
        <v>630</v>
      </c>
      <c r="Y102" s="22">
        <f t="shared" si="18"/>
        <v>630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3">
        <v>1</v>
      </c>
      <c r="L103" s="23">
        <v>2</v>
      </c>
      <c r="M103" s="23">
        <v>0</v>
      </c>
      <c r="N103" s="23">
        <f>SUM(L103:M103)</f>
        <v>2</v>
      </c>
      <c r="O103" s="130">
        <v>27</v>
      </c>
      <c r="P103" s="130">
        <v>22</v>
      </c>
      <c r="Q103" s="130">
        <v>22</v>
      </c>
      <c r="R103" s="23">
        <v>19</v>
      </c>
      <c r="S103" s="23">
        <f t="shared" si="20"/>
        <v>41</v>
      </c>
      <c r="T103" s="13">
        <v>0</v>
      </c>
      <c r="U103" s="13">
        <f t="shared" si="11"/>
        <v>47</v>
      </c>
      <c r="V103" s="24">
        <f>SUM(K103:M103)</f>
        <v>3</v>
      </c>
      <c r="W103" s="25">
        <f t="shared" si="17"/>
        <v>629</v>
      </c>
      <c r="X103" s="25">
        <f t="shared" si="19"/>
        <v>630</v>
      </c>
      <c r="Y103" s="22">
        <f>IF(X103&gt;X102,X103,X102)</f>
        <v>630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3">
        <v>1</v>
      </c>
      <c r="L104" s="23">
        <v>1</v>
      </c>
      <c r="M104" s="23">
        <v>0</v>
      </c>
      <c r="N104" s="23">
        <f>SUM(L104:M104)</f>
        <v>1</v>
      </c>
      <c r="O104" s="130">
        <v>35</v>
      </c>
      <c r="P104" s="130">
        <v>19</v>
      </c>
      <c r="Q104" s="130">
        <v>18</v>
      </c>
      <c r="R104" s="23">
        <v>19</v>
      </c>
      <c r="S104" s="23">
        <f t="shared" si="20"/>
        <v>37</v>
      </c>
      <c r="T104" s="13">
        <v>0</v>
      </c>
      <c r="U104" s="13">
        <f t="shared" si="11"/>
        <v>47</v>
      </c>
      <c r="V104" s="24">
        <f>SUM(K104:M104)</f>
        <v>2</v>
      </c>
      <c r="W104" s="25">
        <f t="shared" si="17"/>
        <v>632</v>
      </c>
      <c r="X104" s="25">
        <f t="shared" si="19"/>
        <v>630</v>
      </c>
      <c r="Y104" s="22">
        <f t="shared" si="18"/>
        <v>630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3"/>
      <c r="L105" s="23"/>
      <c r="M105" s="23"/>
      <c r="N105" s="23"/>
      <c r="O105" s="130"/>
      <c r="P105" s="130"/>
      <c r="Q105" s="130"/>
      <c r="R105" s="23"/>
      <c r="S105" s="23"/>
      <c r="T105" s="13">
        <v>0</v>
      </c>
      <c r="U105" s="13">
        <f t="shared" si="11"/>
        <v>47</v>
      </c>
      <c r="V105" s="26">
        <v>2</v>
      </c>
      <c r="W105" s="25">
        <f t="shared" si="17"/>
        <v>633</v>
      </c>
      <c r="X105" s="25">
        <f t="shared" si="19"/>
        <v>635</v>
      </c>
      <c r="Y105" s="22">
        <f t="shared" si="18"/>
        <v>635</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3"/>
      <c r="L106" s="23"/>
      <c r="M106" s="23"/>
      <c r="N106" s="23"/>
      <c r="O106" s="130"/>
      <c r="P106" s="130"/>
      <c r="Q106" s="130"/>
      <c r="R106" s="23"/>
      <c r="S106" s="23"/>
      <c r="T106" s="13">
        <v>0</v>
      </c>
      <c r="U106" s="13">
        <f t="shared" si="11"/>
        <v>47</v>
      </c>
      <c r="V106" s="26">
        <v>2</v>
      </c>
      <c r="W106" s="25">
        <f t="shared" si="17"/>
        <v>633</v>
      </c>
      <c r="X106" s="25">
        <f t="shared" si="19"/>
        <v>635</v>
      </c>
      <c r="Y106" s="22">
        <f t="shared" si="18"/>
        <v>635</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3">
        <v>3</v>
      </c>
      <c r="L107" s="23">
        <v>1</v>
      </c>
      <c r="M107" s="23">
        <v>0</v>
      </c>
      <c r="N107" s="23">
        <f>SUM(L107:M107)</f>
        <v>1</v>
      </c>
      <c r="O107" s="130">
        <v>35</v>
      </c>
      <c r="P107" s="130">
        <v>16</v>
      </c>
      <c r="Q107" s="130">
        <v>15</v>
      </c>
      <c r="R107" s="23">
        <v>21</v>
      </c>
      <c r="S107" s="23">
        <f t="shared" si="20"/>
        <v>36</v>
      </c>
      <c r="T107" s="13">
        <v>0</v>
      </c>
      <c r="U107" s="13">
        <f t="shared" si="11"/>
        <v>47</v>
      </c>
      <c r="V107" s="24">
        <f>SUM(K107:M107)</f>
        <v>4</v>
      </c>
      <c r="W107" s="25">
        <f t="shared" si="17"/>
        <v>631</v>
      </c>
      <c r="X107" s="25">
        <f t="shared" si="19"/>
        <v>630</v>
      </c>
      <c r="Y107" s="22">
        <f t="shared" si="18"/>
        <v>635</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3">
        <v>2</v>
      </c>
      <c r="L108" s="23">
        <v>1</v>
      </c>
      <c r="M108" s="23">
        <v>0</v>
      </c>
      <c r="N108" s="23">
        <f>SUM(L108:M108)</f>
        <v>1</v>
      </c>
      <c r="O108" s="130">
        <v>34</v>
      </c>
      <c r="P108" s="130">
        <v>18</v>
      </c>
      <c r="Q108" s="130">
        <v>17</v>
      </c>
      <c r="R108" s="23">
        <v>17</v>
      </c>
      <c r="S108" s="23">
        <f t="shared" si="20"/>
        <v>34</v>
      </c>
      <c r="T108" s="13">
        <v>0</v>
      </c>
      <c r="U108" s="13">
        <f t="shared" si="11"/>
        <v>47</v>
      </c>
      <c r="V108" s="24">
        <f>SUM(K108:M108)</f>
        <v>3</v>
      </c>
      <c r="W108" s="25">
        <f t="shared" si="17"/>
        <v>634</v>
      </c>
      <c r="X108" s="25">
        <f t="shared" si="19"/>
        <v>635</v>
      </c>
      <c r="Y108" s="22">
        <f t="shared" si="18"/>
        <v>635</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3">
        <v>1</v>
      </c>
      <c r="L109" s="23">
        <v>1</v>
      </c>
      <c r="M109" s="23">
        <v>0</v>
      </c>
      <c r="N109" s="23">
        <f>SUM(L109:M109)</f>
        <v>1</v>
      </c>
      <c r="O109" s="130">
        <v>36</v>
      </c>
      <c r="P109" s="130">
        <v>16</v>
      </c>
      <c r="Q109" s="130">
        <v>14</v>
      </c>
      <c r="R109" s="23">
        <v>19</v>
      </c>
      <c r="S109" s="23">
        <f t="shared" si="20"/>
        <v>33</v>
      </c>
      <c r="T109" s="13">
        <v>0</v>
      </c>
      <c r="U109" s="13">
        <f t="shared" si="11"/>
        <v>47</v>
      </c>
      <c r="V109" s="24">
        <f>SUM(K109:M109)</f>
        <v>2</v>
      </c>
      <c r="W109" s="25">
        <f t="shared" si="17"/>
        <v>636</v>
      </c>
      <c r="X109" s="25">
        <f t="shared" si="19"/>
        <v>635</v>
      </c>
      <c r="Y109" s="22">
        <f t="shared" si="18"/>
        <v>635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3">
        <v>1</v>
      </c>
      <c r="L110" s="23">
        <v>1</v>
      </c>
      <c r="M110" s="23">
        <v>0</v>
      </c>
      <c r="N110" s="23">
        <f>SUM(L110:M110)</f>
        <v>1</v>
      </c>
      <c r="O110" s="130">
        <v>34</v>
      </c>
      <c r="P110" s="130">
        <v>17</v>
      </c>
      <c r="Q110" s="130">
        <v>17</v>
      </c>
      <c r="R110" s="23">
        <v>14</v>
      </c>
      <c r="S110" s="23">
        <f t="shared" si="20"/>
        <v>31</v>
      </c>
      <c r="T110" s="13">
        <v>0</v>
      </c>
      <c r="U110" s="13">
        <f t="shared" si="11"/>
        <v>47</v>
      </c>
      <c r="V110" s="24">
        <f>SUM(K110:M110)</f>
        <v>2</v>
      </c>
      <c r="W110" s="25">
        <f t="shared" si="17"/>
        <v>637</v>
      </c>
      <c r="X110" s="25">
        <f t="shared" si="19"/>
        <v>635</v>
      </c>
      <c r="Y110" s="22">
        <f t="shared" si="18"/>
        <v>635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7">
        <f t="shared" si="14"/>
        <v>1.4705882352941175</v>
      </c>
      <c r="J111" s="21">
        <f t="shared" si="16"/>
        <v>2.3529411764705883</v>
      </c>
      <c r="K111" s="23">
        <v>0</v>
      </c>
      <c r="L111" s="23">
        <v>1</v>
      </c>
      <c r="M111" s="23">
        <v>0</v>
      </c>
      <c r="N111" s="23">
        <f>SUM(L111:M111)</f>
        <v>1</v>
      </c>
      <c r="O111" s="130">
        <v>32</v>
      </c>
      <c r="P111" s="130">
        <v>21</v>
      </c>
      <c r="Q111" s="130">
        <v>20</v>
      </c>
      <c r="R111" s="23">
        <v>17</v>
      </c>
      <c r="S111" s="23">
        <f t="shared" si="20"/>
        <v>37</v>
      </c>
      <c r="T111" s="13">
        <v>0</v>
      </c>
      <c r="U111" s="13">
        <f t="shared" si="11"/>
        <v>47</v>
      </c>
      <c r="V111" s="24">
        <f>SUM(K111:M111)</f>
        <v>1</v>
      </c>
      <c r="W111" s="25">
        <f t="shared" si="17"/>
        <v>645</v>
      </c>
      <c r="X111" s="25">
        <f t="shared" si="19"/>
        <v>645</v>
      </c>
      <c r="Y111" s="22">
        <f t="shared" si="18"/>
        <v>645</v>
      </c>
    </row>
    <row r="112" spans="1:25" ht="14.25" x14ac:dyDescent="0.2">
      <c r="A112" s="20">
        <v>43995.333333333336</v>
      </c>
      <c r="B112" s="28">
        <v>1</v>
      </c>
      <c r="C112" s="14">
        <f t="shared" si="10"/>
        <v>1227</v>
      </c>
      <c r="D112" s="21"/>
      <c r="E112" s="21"/>
      <c r="F112" s="21">
        <f t="shared" si="12"/>
        <v>1.5714285714285714</v>
      </c>
      <c r="G112" s="21">
        <f t="shared" si="9"/>
        <v>0.14705882352941177</v>
      </c>
      <c r="H112" s="21">
        <f t="shared" si="15"/>
        <v>0.18907563025210083</v>
      </c>
      <c r="I112" s="27">
        <f t="shared" si="14"/>
        <v>1.3235294117647058</v>
      </c>
      <c r="J112" s="21">
        <f t="shared" si="16"/>
        <v>2.5</v>
      </c>
      <c r="K112" s="23"/>
      <c r="L112" s="23"/>
      <c r="M112" s="23"/>
      <c r="N112" s="23"/>
      <c r="O112" s="130"/>
      <c r="P112" s="130"/>
      <c r="Q112" s="130"/>
      <c r="R112" s="23"/>
      <c r="S112" s="23"/>
      <c r="T112" s="28">
        <v>0</v>
      </c>
      <c r="U112" s="13">
        <f t="shared" si="11"/>
        <v>47</v>
      </c>
      <c r="V112" s="26">
        <v>1</v>
      </c>
      <c r="W112" s="25">
        <f t="shared" si="17"/>
        <v>645</v>
      </c>
      <c r="X112" s="25">
        <f t="shared" si="19"/>
        <v>645</v>
      </c>
      <c r="Y112" s="22">
        <f t="shared" si="18"/>
        <v>645</v>
      </c>
    </row>
    <row r="113" spans="1:25" ht="14.25" x14ac:dyDescent="0.2">
      <c r="A113" s="20">
        <v>43996.333333333336</v>
      </c>
      <c r="B113" s="28">
        <v>2</v>
      </c>
      <c r="C113" s="14">
        <f t="shared" si="10"/>
        <v>1229</v>
      </c>
      <c r="D113" s="21"/>
      <c r="E113" s="21"/>
      <c r="F113" s="21">
        <f t="shared" si="12"/>
        <v>1.5714285714285714</v>
      </c>
      <c r="G113" s="21">
        <f t="shared" si="9"/>
        <v>0.29411764705882354</v>
      </c>
      <c r="H113" s="21">
        <f t="shared" si="15"/>
        <v>0.23109243697478993</v>
      </c>
      <c r="I113" s="27">
        <f t="shared" si="14"/>
        <v>1.6176470588235294</v>
      </c>
      <c r="J113" s="21">
        <f t="shared" si="16"/>
        <v>2.3529411764705883</v>
      </c>
      <c r="K113" s="23"/>
      <c r="L113" s="23"/>
      <c r="M113" s="23"/>
      <c r="N113" s="23"/>
      <c r="O113" s="130"/>
      <c r="P113" s="130"/>
      <c r="Q113" s="130"/>
      <c r="R113" s="23"/>
      <c r="S113" s="23"/>
      <c r="T113" s="28">
        <v>0</v>
      </c>
      <c r="U113" s="13">
        <f t="shared" si="11"/>
        <v>47</v>
      </c>
      <c r="V113" s="26">
        <v>1</v>
      </c>
      <c r="W113" s="25">
        <f t="shared" si="17"/>
        <v>648</v>
      </c>
      <c r="X113" s="25">
        <f t="shared" si="19"/>
        <v>650</v>
      </c>
      <c r="Y113" s="22">
        <f t="shared" si="18"/>
        <v>650</v>
      </c>
    </row>
    <row r="114" spans="1:25" ht="14.25" x14ac:dyDescent="0.2">
      <c r="A114" s="20">
        <v>43997.333333333336</v>
      </c>
      <c r="B114" s="28">
        <v>1</v>
      </c>
      <c r="C114" s="14">
        <f t="shared" si="10"/>
        <v>1230</v>
      </c>
      <c r="D114" s="21"/>
      <c r="E114" s="21"/>
      <c r="F114" s="21">
        <f t="shared" si="12"/>
        <v>1.5714285714285714</v>
      </c>
      <c r="G114" s="21">
        <f t="shared" si="9"/>
        <v>0.14705882352941177</v>
      </c>
      <c r="H114" s="21">
        <f t="shared" si="15"/>
        <v>0.25210084033613445</v>
      </c>
      <c r="I114" s="27">
        <f t="shared" si="14"/>
        <v>1.7647058823529411</v>
      </c>
      <c r="J114" s="21">
        <f t="shared" si="16"/>
        <v>2.5</v>
      </c>
      <c r="K114" s="23">
        <v>0</v>
      </c>
      <c r="L114" s="23">
        <v>1</v>
      </c>
      <c r="M114" s="23">
        <v>0</v>
      </c>
      <c r="N114" s="23">
        <f>SUM(L114:M114)</f>
        <v>1</v>
      </c>
      <c r="O114" s="130">
        <v>38</v>
      </c>
      <c r="P114" s="130">
        <v>19</v>
      </c>
      <c r="Q114" s="130">
        <v>19</v>
      </c>
      <c r="R114" s="23">
        <v>18</v>
      </c>
      <c r="S114" s="23">
        <f t="shared" si="20"/>
        <v>37</v>
      </c>
      <c r="T114" s="28">
        <v>0</v>
      </c>
      <c r="U114" s="13">
        <f t="shared" si="11"/>
        <v>47</v>
      </c>
      <c r="V114" s="24">
        <f>SUM(K114:M114)</f>
        <v>1</v>
      </c>
      <c r="W114" s="25">
        <f t="shared" si="17"/>
        <v>648</v>
      </c>
      <c r="X114" s="25">
        <f t="shared" si="19"/>
        <v>650</v>
      </c>
      <c r="Y114" s="22">
        <f t="shared" si="18"/>
        <v>650</v>
      </c>
    </row>
    <row r="115" spans="1:25" ht="14.25" x14ac:dyDescent="0.2">
      <c r="A115" s="20">
        <v>43998.333333333336</v>
      </c>
      <c r="B115" s="28">
        <v>1</v>
      </c>
      <c r="C115" s="14">
        <f t="shared" si="10"/>
        <v>1231</v>
      </c>
      <c r="D115" s="21"/>
      <c r="E115" s="21"/>
      <c r="F115" s="21">
        <f t="shared" si="12"/>
        <v>1.4285714285714286</v>
      </c>
      <c r="G115" s="21">
        <f t="shared" si="9"/>
        <v>0.14705882352941177</v>
      </c>
      <c r="H115" s="21">
        <f t="shared" si="15"/>
        <v>0.2310924369747899</v>
      </c>
      <c r="I115" s="27">
        <f t="shared" si="14"/>
        <v>1.6176470588235292</v>
      </c>
      <c r="J115" s="21">
        <f t="shared" si="16"/>
        <v>2.6470588235294117</v>
      </c>
      <c r="K115" s="23">
        <v>0</v>
      </c>
      <c r="L115" s="23">
        <v>1</v>
      </c>
      <c r="M115" s="23">
        <v>0</v>
      </c>
      <c r="N115" s="23">
        <f>SUM(L115:M115)</f>
        <v>1</v>
      </c>
      <c r="O115" s="130">
        <v>34</v>
      </c>
      <c r="P115" s="130">
        <v>20</v>
      </c>
      <c r="Q115" s="130">
        <v>19</v>
      </c>
      <c r="R115" s="23">
        <v>15</v>
      </c>
      <c r="S115" s="23">
        <f t="shared" si="20"/>
        <v>34</v>
      </c>
      <c r="T115" s="28">
        <v>0</v>
      </c>
      <c r="U115" s="13">
        <f t="shared" si="11"/>
        <v>47</v>
      </c>
      <c r="V115" s="24">
        <f>SUM(K115:M115)</f>
        <v>1</v>
      </c>
      <c r="W115" s="25">
        <f t="shared" si="17"/>
        <v>648</v>
      </c>
      <c r="X115" s="25">
        <f t="shared" si="19"/>
        <v>650</v>
      </c>
      <c r="Y115" s="22">
        <f t="shared" si="18"/>
        <v>650</v>
      </c>
    </row>
    <row r="116" spans="1:25" ht="14.25" x14ac:dyDescent="0.2">
      <c r="A116" s="20">
        <v>43999.333333333336</v>
      </c>
      <c r="B116" s="28">
        <v>0</v>
      </c>
      <c r="C116" s="14">
        <f t="shared" si="10"/>
        <v>1231</v>
      </c>
      <c r="D116" s="21"/>
      <c r="E116" s="21"/>
      <c r="F116" s="21">
        <f t="shared" si="12"/>
        <v>1.7142857142857142</v>
      </c>
      <c r="G116" s="21">
        <f t="shared" si="9"/>
        <v>0</v>
      </c>
      <c r="H116" s="21">
        <f t="shared" si="15"/>
        <v>0.2310924369747899</v>
      </c>
      <c r="I116" s="27">
        <f t="shared" si="14"/>
        <v>1.6176470588235292</v>
      </c>
      <c r="J116" s="21">
        <f t="shared" si="16"/>
        <v>2.4999999999999996</v>
      </c>
      <c r="K116" s="23">
        <v>0</v>
      </c>
      <c r="L116" s="23">
        <v>1</v>
      </c>
      <c r="M116" s="23">
        <v>0</v>
      </c>
      <c r="N116" s="23">
        <f>SUM(L116:M116)</f>
        <v>1</v>
      </c>
      <c r="O116" s="130">
        <v>36</v>
      </c>
      <c r="P116" s="130">
        <v>18</v>
      </c>
      <c r="Q116" s="130">
        <v>17</v>
      </c>
      <c r="R116" s="23">
        <v>21</v>
      </c>
      <c r="S116" s="23">
        <f t="shared" si="20"/>
        <v>38</v>
      </c>
      <c r="T116" s="28">
        <v>0</v>
      </c>
      <c r="U116" s="13">
        <f t="shared" si="11"/>
        <v>47</v>
      </c>
      <c r="V116" s="24">
        <f>SUM(K116:M116)</f>
        <v>1</v>
      </c>
      <c r="W116" s="25">
        <f t="shared" si="17"/>
        <v>649</v>
      </c>
      <c r="X116" s="25">
        <f t="shared" si="19"/>
        <v>650</v>
      </c>
      <c r="Y116" s="22">
        <f t="shared" si="18"/>
        <v>650</v>
      </c>
    </row>
    <row r="117" spans="1:25" ht="14.25" x14ac:dyDescent="0.2">
      <c r="A117" s="20">
        <v>44000.333333333336</v>
      </c>
      <c r="B117" s="28">
        <v>3</v>
      </c>
      <c r="C117" s="14">
        <f t="shared" si="10"/>
        <v>1234</v>
      </c>
      <c r="D117" s="21"/>
      <c r="E117" s="21"/>
      <c r="F117" s="21">
        <f t="shared" si="12"/>
        <v>1.4285714285714286</v>
      </c>
      <c r="G117" s="21">
        <f t="shared" si="9"/>
        <v>0.44117647058823528</v>
      </c>
      <c r="H117" s="21">
        <f t="shared" si="15"/>
        <v>0.2310924369747899</v>
      </c>
      <c r="I117" s="27">
        <f t="shared" si="14"/>
        <v>1.6176470588235292</v>
      </c>
      <c r="J117" s="21">
        <f t="shared" si="16"/>
        <v>2.6470588235294112</v>
      </c>
      <c r="K117" s="23">
        <v>0</v>
      </c>
      <c r="L117" s="23">
        <v>1</v>
      </c>
      <c r="M117" s="23">
        <v>0</v>
      </c>
      <c r="N117" s="23">
        <f>SUM(L117:M117)</f>
        <v>1</v>
      </c>
      <c r="O117" s="130">
        <v>36</v>
      </c>
      <c r="P117" s="130">
        <v>17</v>
      </c>
      <c r="Q117" s="130">
        <v>19</v>
      </c>
      <c r="R117" s="23">
        <v>22</v>
      </c>
      <c r="S117" s="23">
        <f t="shared" si="20"/>
        <v>41</v>
      </c>
      <c r="T117" s="28">
        <v>0</v>
      </c>
      <c r="U117" s="13">
        <f t="shared" si="11"/>
        <v>47</v>
      </c>
      <c r="V117" s="24">
        <f>SUM(K117:M117)</f>
        <v>1</v>
      </c>
      <c r="W117" s="25">
        <f t="shared" si="17"/>
        <v>651</v>
      </c>
      <c r="X117" s="25">
        <f t="shared" si="19"/>
        <v>650</v>
      </c>
      <c r="Y117" s="22">
        <f t="shared" si="18"/>
        <v>650</v>
      </c>
    </row>
    <row r="118" spans="1:25" ht="14.25" x14ac:dyDescent="0.2">
      <c r="A118" s="20">
        <v>44001.333333333336</v>
      </c>
      <c r="B118" s="28">
        <v>2</v>
      </c>
      <c r="C118" s="14">
        <f t="shared" si="10"/>
        <v>1236</v>
      </c>
      <c r="D118" s="21"/>
      <c r="E118" s="21"/>
      <c r="F118" s="21">
        <f t="shared" si="12"/>
        <v>1.5714285714285714</v>
      </c>
      <c r="G118" s="21">
        <f t="shared" si="9"/>
        <v>0.29411764705882354</v>
      </c>
      <c r="H118" s="21">
        <f t="shared" si="15"/>
        <v>0.21008403361344538</v>
      </c>
      <c r="I118" s="27">
        <f t="shared" si="14"/>
        <v>1.4705882352941178</v>
      </c>
      <c r="J118" s="21">
        <f t="shared" si="16"/>
        <v>2.9411764705882346</v>
      </c>
      <c r="K118" s="23">
        <v>1</v>
      </c>
      <c r="L118" s="23">
        <v>1</v>
      </c>
      <c r="M118" s="23">
        <v>0</v>
      </c>
      <c r="N118" s="23">
        <f>SUM(L118:M118)</f>
        <v>1</v>
      </c>
      <c r="O118" s="130">
        <v>28</v>
      </c>
      <c r="P118" s="130">
        <v>21</v>
      </c>
      <c r="Q118" s="130">
        <v>23</v>
      </c>
      <c r="R118" s="23">
        <v>18</v>
      </c>
      <c r="S118" s="23">
        <f t="shared" si="20"/>
        <v>41</v>
      </c>
      <c r="T118" s="28">
        <v>0</v>
      </c>
      <c r="U118" s="13">
        <f t="shared" si="11"/>
        <v>47</v>
      </c>
      <c r="V118" s="24">
        <f>SUM(K118:M118)</f>
        <v>2</v>
      </c>
      <c r="W118" s="25">
        <f t="shared" si="17"/>
        <v>650</v>
      </c>
      <c r="X118" s="25">
        <f t="shared" si="19"/>
        <v>650</v>
      </c>
      <c r="Y118" s="22">
        <f t="shared" si="18"/>
        <v>650</v>
      </c>
    </row>
    <row r="119" spans="1:25" ht="14.25" x14ac:dyDescent="0.2">
      <c r="A119" s="20">
        <v>44002.333333333336</v>
      </c>
      <c r="B119" s="28">
        <v>3</v>
      </c>
      <c r="C119" s="14">
        <f t="shared" si="10"/>
        <v>1239</v>
      </c>
      <c r="D119" s="21"/>
      <c r="E119" s="21"/>
      <c r="F119" s="21">
        <f t="shared" si="12"/>
        <v>1.4285714285714286</v>
      </c>
      <c r="G119" s="21">
        <f t="shared" si="9"/>
        <v>0.44117647058823528</v>
      </c>
      <c r="H119" s="21">
        <f t="shared" si="15"/>
        <v>0.25210084033613445</v>
      </c>
      <c r="I119" s="27">
        <f t="shared" si="14"/>
        <v>1.7647058823529411</v>
      </c>
      <c r="J119" s="21">
        <f t="shared" si="16"/>
        <v>3.0882352941176467</v>
      </c>
      <c r="K119" s="23"/>
      <c r="L119" s="23"/>
      <c r="M119" s="23"/>
      <c r="N119" s="23"/>
      <c r="O119" s="130"/>
      <c r="P119" s="130"/>
      <c r="Q119" s="130"/>
      <c r="R119" s="23"/>
      <c r="S119" s="23"/>
      <c r="T119" s="28">
        <v>0</v>
      </c>
      <c r="U119" s="13">
        <f t="shared" si="11"/>
        <v>47</v>
      </c>
      <c r="V119" s="26">
        <v>2</v>
      </c>
      <c r="W119" s="25">
        <f t="shared" si="17"/>
        <v>652</v>
      </c>
      <c r="X119" s="25">
        <f t="shared" si="19"/>
        <v>650</v>
      </c>
      <c r="Y119" s="22">
        <f t="shared" si="18"/>
        <v>650</v>
      </c>
    </row>
    <row r="120" spans="1:25" ht="14.25" x14ac:dyDescent="0.2">
      <c r="A120" s="20">
        <v>44003.333333333336</v>
      </c>
      <c r="B120" s="28">
        <v>0</v>
      </c>
      <c r="C120" s="14">
        <f t="shared" si="10"/>
        <v>1239</v>
      </c>
      <c r="D120" s="21"/>
      <c r="E120" s="21"/>
      <c r="F120" s="21">
        <f t="shared" si="12"/>
        <v>2.4285714285714284</v>
      </c>
      <c r="G120" s="21">
        <f t="shared" si="9"/>
        <v>0</v>
      </c>
      <c r="H120" s="21">
        <f t="shared" si="15"/>
        <v>0.21008403361344538</v>
      </c>
      <c r="I120" s="27">
        <f t="shared" si="14"/>
        <v>1.4705882352941178</v>
      </c>
      <c r="J120" s="21">
        <f t="shared" si="16"/>
        <v>3.0882352941176467</v>
      </c>
      <c r="K120" s="23"/>
      <c r="L120" s="23"/>
      <c r="M120" s="23"/>
      <c r="N120" s="23"/>
      <c r="O120" s="130"/>
      <c r="P120" s="130"/>
      <c r="Q120" s="130"/>
      <c r="R120" s="23"/>
      <c r="S120" s="23"/>
      <c r="T120" s="28">
        <v>1</v>
      </c>
      <c r="U120" s="13">
        <f t="shared" si="11"/>
        <v>48</v>
      </c>
      <c r="V120" s="26">
        <v>2</v>
      </c>
      <c r="W120" s="25">
        <f t="shared" si="17"/>
        <v>652</v>
      </c>
      <c r="X120" s="25">
        <f t="shared" si="19"/>
        <v>650</v>
      </c>
      <c r="Y120" s="22">
        <f t="shared" si="18"/>
        <v>650</v>
      </c>
    </row>
    <row r="121" spans="1:25" ht="14.25" x14ac:dyDescent="0.2">
      <c r="A121" s="20">
        <v>44004.333333333336</v>
      </c>
      <c r="B121" s="28">
        <v>2</v>
      </c>
      <c r="C121" s="14">
        <f t="shared" si="10"/>
        <v>1241</v>
      </c>
      <c r="D121" s="21"/>
      <c r="E121" s="21"/>
      <c r="F121" s="21">
        <f t="shared" si="12"/>
        <v>2.7142857142857144</v>
      </c>
      <c r="G121" s="21">
        <f t="shared" si="9"/>
        <v>0.29411764705882354</v>
      </c>
      <c r="H121" s="21">
        <f t="shared" si="15"/>
        <v>0.23109243697478993</v>
      </c>
      <c r="I121" s="27">
        <f t="shared" si="14"/>
        <v>1.6176470588235294</v>
      </c>
      <c r="J121" s="21">
        <f t="shared" si="16"/>
        <v>3.3823529411764701</v>
      </c>
      <c r="K121" s="23">
        <v>2</v>
      </c>
      <c r="L121" s="23">
        <v>0</v>
      </c>
      <c r="M121" s="23">
        <v>0</v>
      </c>
      <c r="N121" s="23">
        <f>SUM(L121:M121)</f>
        <v>0</v>
      </c>
      <c r="O121" s="130">
        <v>30</v>
      </c>
      <c r="P121" s="130">
        <v>22</v>
      </c>
      <c r="Q121" s="130">
        <v>22</v>
      </c>
      <c r="R121" s="23">
        <v>24</v>
      </c>
      <c r="S121" s="23">
        <f t="shared" si="20"/>
        <v>46</v>
      </c>
      <c r="T121" s="28">
        <v>0</v>
      </c>
      <c r="U121" s="13">
        <f t="shared" si="11"/>
        <v>48</v>
      </c>
      <c r="V121" s="24">
        <f>SUM(K121:M121)</f>
        <v>2</v>
      </c>
      <c r="W121" s="25">
        <f t="shared" si="17"/>
        <v>652</v>
      </c>
      <c r="X121" s="25">
        <f t="shared" si="19"/>
        <v>650</v>
      </c>
      <c r="Y121" s="22">
        <f t="shared" si="18"/>
        <v>650</v>
      </c>
    </row>
    <row r="122" spans="1:25" ht="14.25" x14ac:dyDescent="0.2">
      <c r="A122" s="20">
        <v>44005.333333333336</v>
      </c>
      <c r="B122" s="28">
        <v>0</v>
      </c>
      <c r="C122" s="14">
        <f t="shared" si="10"/>
        <v>1241</v>
      </c>
      <c r="D122" s="21"/>
      <c r="E122" s="21"/>
      <c r="F122" s="21">
        <f t="shared" si="12"/>
        <v>3.8571428571428572</v>
      </c>
      <c r="G122" s="21">
        <f t="shared" si="9"/>
        <v>0</v>
      </c>
      <c r="H122" s="21">
        <f t="shared" si="15"/>
        <v>0.21008403361344538</v>
      </c>
      <c r="I122" s="27">
        <f t="shared" si="14"/>
        <v>1.4705882352941178</v>
      </c>
      <c r="J122" s="21">
        <f t="shared" si="16"/>
        <v>3.0882352941176467</v>
      </c>
      <c r="K122" s="23">
        <v>1</v>
      </c>
      <c r="L122" s="23">
        <v>0</v>
      </c>
      <c r="M122" s="23">
        <v>0</v>
      </c>
      <c r="N122" s="23">
        <f>SUM(L122:M122)</f>
        <v>0</v>
      </c>
      <c r="O122" s="130">
        <v>27</v>
      </c>
      <c r="P122" s="130">
        <v>24</v>
      </c>
      <c r="Q122" s="130">
        <v>24</v>
      </c>
      <c r="R122" s="23">
        <v>18</v>
      </c>
      <c r="S122" s="23">
        <f t="shared" si="20"/>
        <v>42</v>
      </c>
      <c r="T122" s="28">
        <v>0</v>
      </c>
      <c r="U122" s="13">
        <f t="shared" si="11"/>
        <v>48</v>
      </c>
      <c r="V122" s="24">
        <f>SUM(K122:M122)</f>
        <v>1</v>
      </c>
      <c r="W122" s="25">
        <f t="shared" si="17"/>
        <v>655</v>
      </c>
      <c r="X122" s="25">
        <f t="shared" si="19"/>
        <v>655</v>
      </c>
      <c r="Y122" s="22">
        <f t="shared" si="18"/>
        <v>655</v>
      </c>
    </row>
    <row r="123" spans="1:25" ht="14.25" x14ac:dyDescent="0.2">
      <c r="A123" s="20">
        <v>44006.333333333336</v>
      </c>
      <c r="B123" s="28">
        <v>7</v>
      </c>
      <c r="C123" s="14">
        <f t="shared" si="10"/>
        <v>1248</v>
      </c>
      <c r="D123" s="21"/>
      <c r="E123" s="21"/>
      <c r="F123" s="21">
        <f t="shared" si="12"/>
        <v>4.1428571428571432</v>
      </c>
      <c r="G123" s="21">
        <f t="shared" si="9"/>
        <v>1.0294117647058825</v>
      </c>
      <c r="H123" s="21">
        <f t="shared" si="15"/>
        <v>0.35714285714285715</v>
      </c>
      <c r="I123" s="27">
        <f t="shared" si="14"/>
        <v>2.5</v>
      </c>
      <c r="J123" s="21">
        <f t="shared" si="16"/>
        <v>4.117647058823529</v>
      </c>
      <c r="K123" s="23">
        <v>1</v>
      </c>
      <c r="L123" s="23">
        <v>0</v>
      </c>
      <c r="M123" s="23">
        <v>0</v>
      </c>
      <c r="N123" s="23">
        <f>SUM(L123:M123)</f>
        <v>0</v>
      </c>
      <c r="O123" s="130">
        <v>30</v>
      </c>
      <c r="P123" s="130">
        <v>20</v>
      </c>
      <c r="Q123" s="130">
        <v>20</v>
      </c>
      <c r="R123" s="23">
        <v>18</v>
      </c>
      <c r="S123" s="23">
        <f t="shared" si="20"/>
        <v>38</v>
      </c>
      <c r="T123" s="28">
        <v>0</v>
      </c>
      <c r="U123" s="13">
        <f t="shared" si="11"/>
        <v>48</v>
      </c>
      <c r="V123" s="24">
        <f>SUM(K123:M123)</f>
        <v>1</v>
      </c>
      <c r="W123" s="25">
        <f t="shared" si="17"/>
        <v>655</v>
      </c>
      <c r="X123" s="25">
        <f t="shared" si="19"/>
        <v>655</v>
      </c>
      <c r="Y123" s="22">
        <f t="shared" si="18"/>
        <v>655</v>
      </c>
    </row>
    <row r="124" spans="1:25" ht="14.25" x14ac:dyDescent="0.2">
      <c r="A124" s="20">
        <v>44007.333333333336</v>
      </c>
      <c r="B124" s="28">
        <v>5</v>
      </c>
      <c r="C124" s="14">
        <f t="shared" si="10"/>
        <v>1253</v>
      </c>
      <c r="D124" s="21"/>
      <c r="E124" s="21"/>
      <c r="F124" s="21">
        <f t="shared" si="12"/>
        <v>4.7142857142857144</v>
      </c>
      <c r="G124" s="21">
        <f t="shared" si="9"/>
        <v>0.73529411764705888</v>
      </c>
      <c r="H124" s="21">
        <f t="shared" si="15"/>
        <v>0.39915966386554624</v>
      </c>
      <c r="I124" s="27">
        <f t="shared" si="14"/>
        <v>2.7941176470588238</v>
      </c>
      <c r="J124" s="21">
        <f t="shared" si="16"/>
        <v>4.4117647058823524</v>
      </c>
      <c r="K124" s="23">
        <v>1</v>
      </c>
      <c r="L124" s="23">
        <v>0</v>
      </c>
      <c r="M124" s="23">
        <v>0</v>
      </c>
      <c r="N124" s="23">
        <f>SUM(L124:M124)</f>
        <v>0</v>
      </c>
      <c r="O124" s="130">
        <v>32</v>
      </c>
      <c r="P124" s="130">
        <v>25</v>
      </c>
      <c r="Q124" s="130">
        <v>23</v>
      </c>
      <c r="R124" s="23">
        <v>16</v>
      </c>
      <c r="S124" s="23">
        <f t="shared" si="20"/>
        <v>39</v>
      </c>
      <c r="T124" s="28">
        <v>0</v>
      </c>
      <c r="U124" s="13">
        <f t="shared" si="11"/>
        <v>48</v>
      </c>
      <c r="V124" s="24">
        <f>SUM(K124:M124)</f>
        <v>1</v>
      </c>
      <c r="W124" s="25">
        <f t="shared" si="17"/>
        <v>658</v>
      </c>
      <c r="X124" s="25">
        <f t="shared" si="19"/>
        <v>660</v>
      </c>
      <c r="Y124" s="22">
        <f t="shared" si="18"/>
        <v>660</v>
      </c>
    </row>
    <row r="125" spans="1:25" ht="14.25" x14ac:dyDescent="0.2">
      <c r="A125" s="20">
        <v>44008.333333333336</v>
      </c>
      <c r="B125" s="28">
        <v>10</v>
      </c>
      <c r="C125" s="14">
        <f t="shared" si="10"/>
        <v>1263</v>
      </c>
      <c r="D125" s="21"/>
      <c r="E125" s="21"/>
      <c r="F125" s="21">
        <f t="shared" si="12"/>
        <v>5.2857142857142856</v>
      </c>
      <c r="G125" s="21">
        <f t="shared" si="9"/>
        <v>1.4705882352941178</v>
      </c>
      <c r="H125" s="21">
        <f t="shared" si="15"/>
        <v>0.5672268907563025</v>
      </c>
      <c r="I125" s="27">
        <f t="shared" si="14"/>
        <v>3.9705882352941178</v>
      </c>
      <c r="J125" s="21">
        <f t="shared" si="16"/>
        <v>5.4411764705882355</v>
      </c>
      <c r="K125" s="23">
        <v>0</v>
      </c>
      <c r="L125" s="23">
        <v>1</v>
      </c>
      <c r="M125" s="23">
        <v>0</v>
      </c>
      <c r="N125" s="23">
        <f>SUM(L125:M125)</f>
        <v>1</v>
      </c>
      <c r="O125" s="130">
        <v>33</v>
      </c>
      <c r="P125" s="130">
        <v>23</v>
      </c>
      <c r="Q125" s="130">
        <v>21</v>
      </c>
      <c r="R125" s="23">
        <v>16</v>
      </c>
      <c r="S125" s="23">
        <f t="shared" si="20"/>
        <v>37</v>
      </c>
      <c r="T125" s="28">
        <v>0</v>
      </c>
      <c r="U125" s="13">
        <f t="shared" si="11"/>
        <v>48</v>
      </c>
      <c r="V125" s="24">
        <f>SUM(K125:M125)</f>
        <v>1</v>
      </c>
      <c r="W125" s="25">
        <f t="shared" si="17"/>
        <v>661</v>
      </c>
      <c r="X125" s="25">
        <f t="shared" si="19"/>
        <v>660</v>
      </c>
      <c r="Y125" s="22">
        <f t="shared" si="18"/>
        <v>660</v>
      </c>
    </row>
    <row r="126" spans="1:25" ht="14.25" x14ac:dyDescent="0.2">
      <c r="A126" s="20">
        <v>44009.333333333336</v>
      </c>
      <c r="B126" s="28">
        <v>5</v>
      </c>
      <c r="C126" s="14">
        <f t="shared" si="10"/>
        <v>1268</v>
      </c>
      <c r="D126" s="21"/>
      <c r="E126" s="21"/>
      <c r="F126" s="21">
        <f t="shared" si="12"/>
        <v>8.5714285714285712</v>
      </c>
      <c r="G126" s="21">
        <f t="shared" si="9"/>
        <v>0.73529411764705888</v>
      </c>
      <c r="H126" s="21">
        <f t="shared" si="15"/>
        <v>0.60924369747899176</v>
      </c>
      <c r="I126" s="27">
        <f t="shared" si="14"/>
        <v>4.264705882352942</v>
      </c>
      <c r="J126" s="21">
        <f t="shared" si="16"/>
        <v>6.0294117647058822</v>
      </c>
      <c r="K126" s="23"/>
      <c r="L126" s="23"/>
      <c r="M126" s="23"/>
      <c r="N126" s="23"/>
      <c r="O126" s="130"/>
      <c r="P126" s="130"/>
      <c r="Q126" s="130"/>
      <c r="R126" s="23"/>
      <c r="S126" s="23"/>
      <c r="T126" s="28">
        <v>0</v>
      </c>
      <c r="U126" s="13">
        <f t="shared" si="11"/>
        <v>48</v>
      </c>
      <c r="V126" s="26">
        <v>1</v>
      </c>
      <c r="W126" s="25">
        <f t="shared" si="17"/>
        <v>662</v>
      </c>
      <c r="X126" s="25">
        <f t="shared" si="19"/>
        <v>660</v>
      </c>
      <c r="Y126" s="22">
        <f t="shared" si="18"/>
        <v>660</v>
      </c>
    </row>
    <row r="127" spans="1:25" ht="14.25" x14ac:dyDescent="0.2">
      <c r="A127" s="20">
        <v>44010.333333333336</v>
      </c>
      <c r="B127" s="28">
        <v>4</v>
      </c>
      <c r="C127" s="14">
        <f t="shared" si="10"/>
        <v>1272</v>
      </c>
      <c r="D127" s="21"/>
      <c r="E127" s="21"/>
      <c r="F127" s="21">
        <f t="shared" si="12"/>
        <v>9.7142857142857135</v>
      </c>
      <c r="G127" s="21">
        <f t="shared" si="9"/>
        <v>0.58823529411764708</v>
      </c>
      <c r="H127" s="21">
        <f t="shared" si="15"/>
        <v>0.69327731092436984</v>
      </c>
      <c r="I127" s="27">
        <f t="shared" si="14"/>
        <v>4.8529411764705888</v>
      </c>
      <c r="J127" s="21">
        <f t="shared" si="16"/>
        <v>6.3235294117647056</v>
      </c>
      <c r="K127" s="23"/>
      <c r="L127" s="23"/>
      <c r="M127" s="23"/>
      <c r="N127" s="23"/>
      <c r="O127" s="130"/>
      <c r="P127" s="130"/>
      <c r="Q127" s="130"/>
      <c r="R127" s="23"/>
      <c r="S127" s="23"/>
      <c r="T127" s="28">
        <v>0</v>
      </c>
      <c r="U127" s="13">
        <f t="shared" si="11"/>
        <v>48</v>
      </c>
      <c r="V127" s="26">
        <v>1</v>
      </c>
      <c r="W127" s="25">
        <f t="shared" si="17"/>
        <v>664</v>
      </c>
      <c r="X127" s="25">
        <f t="shared" si="19"/>
        <v>665</v>
      </c>
      <c r="Y127" s="22">
        <f t="shared" si="18"/>
        <v>665</v>
      </c>
    </row>
    <row r="128" spans="1:25" ht="14.25" x14ac:dyDescent="0.2">
      <c r="A128" s="20">
        <v>44011.333333333336</v>
      </c>
      <c r="B128" s="28">
        <v>6</v>
      </c>
      <c r="C128" s="14">
        <f t="shared" si="10"/>
        <v>1278</v>
      </c>
      <c r="D128" s="21"/>
      <c r="E128" s="21"/>
      <c r="F128" s="21">
        <f t="shared" si="12"/>
        <v>10.857142857142858</v>
      </c>
      <c r="G128" s="21">
        <f t="shared" si="9"/>
        <v>0.88235294117647056</v>
      </c>
      <c r="H128" s="21">
        <f t="shared" si="15"/>
        <v>0.77731092436974791</v>
      </c>
      <c r="I128" s="27">
        <f t="shared" si="14"/>
        <v>5.4411764705882355</v>
      </c>
      <c r="J128" s="21">
        <f t="shared" si="16"/>
        <v>7.0588235294117645</v>
      </c>
      <c r="K128" s="23">
        <v>1</v>
      </c>
      <c r="L128" s="23">
        <v>1</v>
      </c>
      <c r="M128" s="23">
        <v>0</v>
      </c>
      <c r="N128" s="23">
        <f>SUM(L128:M128)</f>
        <v>1</v>
      </c>
      <c r="O128" s="130">
        <v>27</v>
      </c>
      <c r="P128" s="130">
        <v>20</v>
      </c>
      <c r="Q128" s="130">
        <v>19</v>
      </c>
      <c r="R128" s="23">
        <v>17</v>
      </c>
      <c r="S128" s="23">
        <f t="shared" si="20"/>
        <v>36</v>
      </c>
      <c r="T128" s="28">
        <v>0</v>
      </c>
      <c r="U128" s="13">
        <f t="shared" si="11"/>
        <v>48</v>
      </c>
      <c r="V128" s="24">
        <f>SUM(K128:M128)</f>
        <v>2</v>
      </c>
      <c r="W128" s="25">
        <f t="shared" si="17"/>
        <v>664</v>
      </c>
      <c r="X128" s="25">
        <f t="shared" si="19"/>
        <v>665</v>
      </c>
      <c r="Y128" s="22">
        <f t="shared" si="18"/>
        <v>665</v>
      </c>
    </row>
    <row r="129" spans="1:25" ht="14.25" x14ac:dyDescent="0.2">
      <c r="A129" s="20">
        <v>44012.333333333336</v>
      </c>
      <c r="B129" s="28">
        <v>23</v>
      </c>
      <c r="C129" s="14">
        <f t="shared" si="10"/>
        <v>1301</v>
      </c>
      <c r="D129" s="21"/>
      <c r="E129" s="21"/>
      <c r="F129" s="21">
        <f t="shared" si="12"/>
        <v>10</v>
      </c>
      <c r="G129" s="21">
        <f t="shared" si="9"/>
        <v>3.3823529411764706</v>
      </c>
      <c r="H129" s="21">
        <f t="shared" si="15"/>
        <v>1.2605042016806725</v>
      </c>
      <c r="I129" s="27">
        <f t="shared" si="14"/>
        <v>8.8235294117647065</v>
      </c>
      <c r="J129" s="21">
        <f t="shared" si="16"/>
        <v>10.294117647058824</v>
      </c>
      <c r="K129" s="23">
        <v>1</v>
      </c>
      <c r="L129" s="23">
        <v>1</v>
      </c>
      <c r="M129" s="23">
        <v>0</v>
      </c>
      <c r="N129" s="23">
        <f>SUM(L129:M129)</f>
        <v>1</v>
      </c>
      <c r="O129" s="130">
        <v>37</v>
      </c>
      <c r="P129" s="130">
        <v>22</v>
      </c>
      <c r="Q129" s="130">
        <v>19</v>
      </c>
      <c r="R129" s="23">
        <v>17</v>
      </c>
      <c r="S129" s="23">
        <f t="shared" si="20"/>
        <v>36</v>
      </c>
      <c r="T129" s="28">
        <v>0</v>
      </c>
      <c r="U129" s="13">
        <f t="shared" si="11"/>
        <v>48</v>
      </c>
      <c r="V129" s="24">
        <f>SUM(K129:M129)</f>
        <v>2</v>
      </c>
      <c r="W129" s="25">
        <f t="shared" si="17"/>
        <v>665</v>
      </c>
      <c r="X129" s="25">
        <f t="shared" si="19"/>
        <v>665</v>
      </c>
      <c r="Y129" s="22">
        <f t="shared" si="18"/>
        <v>665</v>
      </c>
    </row>
    <row r="130" spans="1:25" ht="14.25" x14ac:dyDescent="0.2">
      <c r="A130" s="20">
        <v>44013.333333333336</v>
      </c>
      <c r="B130" s="28">
        <v>15</v>
      </c>
      <c r="C130" s="14">
        <f t="shared" si="10"/>
        <v>1316</v>
      </c>
      <c r="D130" s="21"/>
      <c r="E130" s="21"/>
      <c r="F130" s="21">
        <f t="shared" si="12"/>
        <v>9.7142857142857135</v>
      </c>
      <c r="G130" s="21">
        <f t="shared" si="9"/>
        <v>2.2058823529411766</v>
      </c>
      <c r="H130" s="21">
        <f t="shared" si="15"/>
        <v>1.4285714285714286</v>
      </c>
      <c r="I130" s="27">
        <f t="shared" si="14"/>
        <v>10</v>
      </c>
      <c r="J130" s="21">
        <f t="shared" si="16"/>
        <v>12.5</v>
      </c>
      <c r="K130" s="23">
        <v>1</v>
      </c>
      <c r="L130" s="23">
        <v>1</v>
      </c>
      <c r="M130" s="23">
        <v>0</v>
      </c>
      <c r="N130" s="23">
        <f>SUM(L130:M130)</f>
        <v>1</v>
      </c>
      <c r="O130" s="130">
        <v>40</v>
      </c>
      <c r="P130" s="130">
        <v>22</v>
      </c>
      <c r="Q130" s="130">
        <v>18</v>
      </c>
      <c r="R130" s="23">
        <v>14</v>
      </c>
      <c r="S130" s="23">
        <f t="shared" si="20"/>
        <v>32</v>
      </c>
      <c r="T130" s="28">
        <v>0</v>
      </c>
      <c r="U130" s="13">
        <f t="shared" si="11"/>
        <v>48</v>
      </c>
      <c r="V130" s="24">
        <f>SUM(K130:M130)</f>
        <v>2</v>
      </c>
      <c r="W130" s="25">
        <f t="shared" si="17"/>
        <v>665</v>
      </c>
      <c r="X130" s="25">
        <f t="shared" si="19"/>
        <v>665</v>
      </c>
      <c r="Y130" s="22">
        <f t="shared" si="18"/>
        <v>665</v>
      </c>
    </row>
    <row r="131" spans="1:25" ht="14.25" x14ac:dyDescent="0.2">
      <c r="A131" s="20">
        <v>44014.333333333336</v>
      </c>
      <c r="B131" s="28">
        <v>13</v>
      </c>
      <c r="C131" s="14">
        <f t="shared" si="10"/>
        <v>1329</v>
      </c>
      <c r="D131" s="21"/>
      <c r="E131" s="21"/>
      <c r="F131" s="21">
        <f t="shared" si="12"/>
        <v>9.4285714285714288</v>
      </c>
      <c r="G131" s="21">
        <f t="shared" si="9"/>
        <v>1.911764705882353</v>
      </c>
      <c r="H131" s="21">
        <f t="shared" si="15"/>
        <v>1.596638655462185</v>
      </c>
      <c r="I131" s="27">
        <f t="shared" si="14"/>
        <v>11.176470588235295</v>
      </c>
      <c r="J131" s="21">
        <f t="shared" si="16"/>
        <v>13.970588235294118</v>
      </c>
      <c r="K131" s="23">
        <v>2</v>
      </c>
      <c r="L131" s="23">
        <v>1</v>
      </c>
      <c r="M131" s="23">
        <v>0</v>
      </c>
      <c r="N131" s="23">
        <f>SUM(L131:M131)</f>
        <v>1</v>
      </c>
      <c r="O131" s="130">
        <v>34</v>
      </c>
      <c r="P131" s="130">
        <v>24</v>
      </c>
      <c r="Q131" s="130">
        <v>20</v>
      </c>
      <c r="R131" s="23">
        <v>12</v>
      </c>
      <c r="S131" s="23">
        <f t="shared" si="20"/>
        <v>32</v>
      </c>
      <c r="T131" s="28">
        <v>0</v>
      </c>
      <c r="U131" s="13">
        <f t="shared" si="11"/>
        <v>48</v>
      </c>
      <c r="V131" s="24">
        <f>SUM(K131:M131)</f>
        <v>3</v>
      </c>
      <c r="W131" s="25">
        <f t="shared" si="17"/>
        <v>667</v>
      </c>
      <c r="X131" s="25">
        <f t="shared" si="19"/>
        <v>665</v>
      </c>
      <c r="Y131" s="22">
        <f t="shared" si="18"/>
        <v>665</v>
      </c>
    </row>
    <row r="132" spans="1:25" ht="14.25" x14ac:dyDescent="0.2">
      <c r="A132" s="20">
        <v>44015.333333333336</v>
      </c>
      <c r="B132" s="28">
        <v>4</v>
      </c>
      <c r="C132" s="14">
        <f t="shared" si="10"/>
        <v>1333</v>
      </c>
      <c r="D132" s="21"/>
      <c r="E132" s="21"/>
      <c r="F132" s="21">
        <f t="shared" si="12"/>
        <v>9.5714285714285712</v>
      </c>
      <c r="G132" s="21">
        <f t="shared" ref="G132:G195" si="21">B132/6.8</f>
        <v>0.58823529411764708</v>
      </c>
      <c r="H132" s="21">
        <f t="shared" si="15"/>
        <v>1.4705882352941175</v>
      </c>
      <c r="I132" s="27">
        <f t="shared" si="14"/>
        <v>10.294117647058822</v>
      </c>
      <c r="J132" s="21">
        <f t="shared" si="16"/>
        <v>14.264705882352942</v>
      </c>
      <c r="K132" s="23">
        <v>2</v>
      </c>
      <c r="L132" s="23">
        <v>0</v>
      </c>
      <c r="M132" s="23">
        <v>0</v>
      </c>
      <c r="N132" s="23">
        <f>SUM(L132:M132)</f>
        <v>0</v>
      </c>
      <c r="O132" s="130">
        <v>32</v>
      </c>
      <c r="P132" s="130">
        <v>22</v>
      </c>
      <c r="Q132" s="130">
        <v>19</v>
      </c>
      <c r="R132" s="23">
        <v>19</v>
      </c>
      <c r="S132" s="23">
        <f t="shared" si="20"/>
        <v>38</v>
      </c>
      <c r="T132" s="28">
        <v>0</v>
      </c>
      <c r="U132" s="13">
        <f t="shared" si="11"/>
        <v>48</v>
      </c>
      <c r="V132" s="24">
        <f>SUM(K132:M132)</f>
        <v>2</v>
      </c>
      <c r="W132" s="25">
        <f t="shared" si="17"/>
        <v>670</v>
      </c>
      <c r="X132" s="25">
        <f t="shared" si="19"/>
        <v>670</v>
      </c>
      <c r="Y132" s="22">
        <f t="shared" si="18"/>
        <v>670</v>
      </c>
    </row>
    <row r="133" spans="1:25" ht="14.25" x14ac:dyDescent="0.2">
      <c r="A133" s="20">
        <v>44016.333333333336</v>
      </c>
      <c r="B133" s="28">
        <v>3</v>
      </c>
      <c r="C133" s="14">
        <f t="shared" ref="C133:C196" si="22">SUM(C132,B133)</f>
        <v>1336</v>
      </c>
      <c r="D133" s="21"/>
      <c r="E133" s="21"/>
      <c r="F133" s="21">
        <f t="shared" si="12"/>
        <v>7.4285714285714288</v>
      </c>
      <c r="G133" s="21">
        <f t="shared" si="21"/>
        <v>0.44117647058823528</v>
      </c>
      <c r="H133" s="21">
        <f t="shared" si="15"/>
        <v>1.4285714285714286</v>
      </c>
      <c r="I133" s="27">
        <f t="shared" si="14"/>
        <v>10</v>
      </c>
      <c r="J133" s="21">
        <f t="shared" si="16"/>
        <v>14.264705882352942</v>
      </c>
      <c r="K133" s="23"/>
      <c r="L133" s="23"/>
      <c r="M133" s="23"/>
      <c r="N133" s="23"/>
      <c r="O133" s="130"/>
      <c r="P133" s="130"/>
      <c r="Q133" s="130"/>
      <c r="R133" s="23"/>
      <c r="S133" s="23"/>
      <c r="T133" s="28">
        <v>0</v>
      </c>
      <c r="U133" s="13">
        <f t="shared" ref="U133:U196" si="23">SUM(U132,T133)</f>
        <v>48</v>
      </c>
      <c r="V133" s="26">
        <v>2</v>
      </c>
      <c r="W133" s="25">
        <f t="shared" si="17"/>
        <v>673</v>
      </c>
      <c r="X133" s="25">
        <f t="shared" si="19"/>
        <v>675</v>
      </c>
      <c r="Y133" s="22">
        <f t="shared" si="18"/>
        <v>675</v>
      </c>
    </row>
    <row r="134" spans="1:25" ht="14.25" x14ac:dyDescent="0.2">
      <c r="A134" s="20">
        <v>44017.333333333336</v>
      </c>
      <c r="B134" s="28">
        <v>2</v>
      </c>
      <c r="C134" s="14">
        <f t="shared" si="22"/>
        <v>1338</v>
      </c>
      <c r="D134" s="21"/>
      <c r="E134" s="21"/>
      <c r="F134" s="21">
        <f t="shared" si="12"/>
        <v>6.2857142857142856</v>
      </c>
      <c r="G134" s="21">
        <f t="shared" si="21"/>
        <v>0.29411764705882354</v>
      </c>
      <c r="H134" s="21">
        <f t="shared" si="15"/>
        <v>1.3865546218487397</v>
      </c>
      <c r="I134" s="27">
        <f t="shared" si="14"/>
        <v>9.7058823529411775</v>
      </c>
      <c r="J134" s="21">
        <f t="shared" si="16"/>
        <v>14.558823529411766</v>
      </c>
      <c r="K134" s="23"/>
      <c r="L134" s="23"/>
      <c r="M134" s="23"/>
      <c r="N134" s="23"/>
      <c r="O134" s="130"/>
      <c r="P134" s="130"/>
      <c r="Q134" s="130"/>
      <c r="R134" s="23"/>
      <c r="S134" s="23"/>
      <c r="T134" s="28">
        <v>0</v>
      </c>
      <c r="U134" s="13">
        <f t="shared" si="23"/>
        <v>48</v>
      </c>
      <c r="V134" s="26">
        <v>2</v>
      </c>
      <c r="W134" s="25">
        <f t="shared" si="17"/>
        <v>673</v>
      </c>
      <c r="X134" s="25">
        <f t="shared" si="19"/>
        <v>675</v>
      </c>
      <c r="Y134" s="22">
        <f t="shared" si="18"/>
        <v>675</v>
      </c>
    </row>
    <row r="135" spans="1:25" ht="14.25" x14ac:dyDescent="0.2">
      <c r="A135" s="20">
        <v>44018.333333333336</v>
      </c>
      <c r="B135" s="28">
        <v>7</v>
      </c>
      <c r="C135" s="14">
        <f t="shared" si="22"/>
        <v>1345</v>
      </c>
      <c r="D135" s="21"/>
      <c r="E135" s="21"/>
      <c r="F135" s="21">
        <f t="shared" ref="F135:F198" si="24">AVERAGE(B132:B138)</f>
        <v>5.2857142857142856</v>
      </c>
      <c r="G135" s="21">
        <f t="shared" si="21"/>
        <v>1.0294117647058825</v>
      </c>
      <c r="H135" s="21">
        <f t="shared" si="15"/>
        <v>1.4075630252100841</v>
      </c>
      <c r="I135" s="27">
        <f t="shared" si="14"/>
        <v>9.8529411764705888</v>
      </c>
      <c r="J135" s="21">
        <f t="shared" si="16"/>
        <v>15.294117647058826</v>
      </c>
      <c r="K135" s="23">
        <v>3</v>
      </c>
      <c r="L135" s="23">
        <v>1</v>
      </c>
      <c r="M135" s="23">
        <v>0</v>
      </c>
      <c r="N135" s="23">
        <f>SUM(L135:M135)</f>
        <v>1</v>
      </c>
      <c r="O135" s="130">
        <v>33</v>
      </c>
      <c r="P135" s="130">
        <v>23</v>
      </c>
      <c r="Q135" s="130">
        <v>22</v>
      </c>
      <c r="R135" s="23">
        <v>17</v>
      </c>
      <c r="S135" s="23">
        <f t="shared" si="20"/>
        <v>39</v>
      </c>
      <c r="T135" s="28">
        <v>0</v>
      </c>
      <c r="U135" s="13">
        <f t="shared" si="23"/>
        <v>48</v>
      </c>
      <c r="V135" s="24">
        <f>SUM(K135:M135)</f>
        <v>4</v>
      </c>
      <c r="W135" s="25">
        <f t="shared" si="17"/>
        <v>673</v>
      </c>
      <c r="X135" s="25">
        <f t="shared" si="19"/>
        <v>675</v>
      </c>
      <c r="Y135" s="22">
        <f t="shared" si="18"/>
        <v>675</v>
      </c>
    </row>
    <row r="136" spans="1:25" ht="14.25" x14ac:dyDescent="0.2">
      <c r="A136" s="20">
        <v>44019.333333333336</v>
      </c>
      <c r="B136" s="28">
        <v>8</v>
      </c>
      <c r="C136" s="14">
        <f t="shared" si="22"/>
        <v>1353</v>
      </c>
      <c r="D136" s="21"/>
      <c r="E136" s="21"/>
      <c r="F136" s="21">
        <f t="shared" si="24"/>
        <v>6.5714285714285712</v>
      </c>
      <c r="G136" s="21">
        <f t="shared" si="21"/>
        <v>1.1764705882352942</v>
      </c>
      <c r="H136" s="21">
        <f t="shared" si="15"/>
        <v>1.0924369747899161</v>
      </c>
      <c r="I136" s="27">
        <f t="shared" si="14"/>
        <v>7.6470588235294121</v>
      </c>
      <c r="J136" s="21">
        <f t="shared" si="16"/>
        <v>16.47058823529412</v>
      </c>
      <c r="K136" s="23">
        <v>4</v>
      </c>
      <c r="L136" s="23">
        <v>1</v>
      </c>
      <c r="M136" s="23">
        <v>0</v>
      </c>
      <c r="N136" s="23">
        <f>SUM(L136:M136)</f>
        <v>1</v>
      </c>
      <c r="O136" s="130">
        <v>39</v>
      </c>
      <c r="P136" s="130">
        <v>18</v>
      </c>
      <c r="Q136" s="130">
        <v>16</v>
      </c>
      <c r="R136" s="23">
        <v>19</v>
      </c>
      <c r="S136" s="23">
        <f t="shared" si="20"/>
        <v>35</v>
      </c>
      <c r="T136" s="28">
        <v>0</v>
      </c>
      <c r="U136" s="13">
        <f t="shared" si="23"/>
        <v>48</v>
      </c>
      <c r="V136" s="24">
        <f>SUM(K136:M136)</f>
        <v>5</v>
      </c>
      <c r="W136" s="25">
        <f t="shared" si="17"/>
        <v>672</v>
      </c>
      <c r="X136" s="25">
        <f t="shared" si="19"/>
        <v>670</v>
      </c>
      <c r="Y136" s="22">
        <f t="shared" si="18"/>
        <v>675</v>
      </c>
    </row>
    <row r="137" spans="1:25" ht="14.25" x14ac:dyDescent="0.2">
      <c r="A137" s="20">
        <v>44020.333333333336</v>
      </c>
      <c r="B137" s="28">
        <v>7</v>
      </c>
      <c r="C137" s="14">
        <f t="shared" si="22"/>
        <v>1360</v>
      </c>
      <c r="D137" s="21"/>
      <c r="E137" s="21"/>
      <c r="F137" s="21">
        <f t="shared" si="24"/>
        <v>8.1428571428571423</v>
      </c>
      <c r="G137" s="21">
        <f t="shared" si="21"/>
        <v>1.0294117647058825</v>
      </c>
      <c r="H137" s="21">
        <f t="shared" si="15"/>
        <v>0.92436974789915971</v>
      </c>
      <c r="I137" s="27">
        <f t="shared" si="14"/>
        <v>6.4705882352941178</v>
      </c>
      <c r="J137" s="21">
        <f t="shared" si="16"/>
        <v>16.47058823529412</v>
      </c>
      <c r="K137" s="23">
        <v>4</v>
      </c>
      <c r="L137" s="23">
        <v>1</v>
      </c>
      <c r="M137" s="23">
        <v>0</v>
      </c>
      <c r="N137" s="23">
        <f>SUM(L137:M137)</f>
        <v>1</v>
      </c>
      <c r="O137" s="130">
        <v>35</v>
      </c>
      <c r="P137" s="130">
        <v>18</v>
      </c>
      <c r="Q137" s="130">
        <v>18</v>
      </c>
      <c r="R137" s="23">
        <v>20</v>
      </c>
      <c r="S137" s="23">
        <f t="shared" si="20"/>
        <v>38</v>
      </c>
      <c r="T137" s="28">
        <v>0</v>
      </c>
      <c r="U137" s="13">
        <f t="shared" si="23"/>
        <v>48</v>
      </c>
      <c r="V137" s="24">
        <f>SUM(K137:M137)</f>
        <v>5</v>
      </c>
      <c r="W137" s="25">
        <f t="shared" si="17"/>
        <v>679</v>
      </c>
      <c r="X137" s="25">
        <f t="shared" si="19"/>
        <v>680</v>
      </c>
      <c r="Y137" s="22">
        <f t="shared" si="18"/>
        <v>680</v>
      </c>
    </row>
    <row r="138" spans="1:25" ht="14.25" x14ac:dyDescent="0.2">
      <c r="A138" s="20">
        <v>44021.333333333336</v>
      </c>
      <c r="B138" s="28">
        <v>6</v>
      </c>
      <c r="C138" s="14">
        <f t="shared" si="22"/>
        <v>1366</v>
      </c>
      <c r="D138" s="21"/>
      <c r="E138" s="21"/>
      <c r="F138" s="21">
        <f t="shared" si="24"/>
        <v>8.2857142857142865</v>
      </c>
      <c r="G138" s="21">
        <f t="shared" si="21"/>
        <v>0.88235294117647056</v>
      </c>
      <c r="H138" s="21">
        <f t="shared" si="15"/>
        <v>0.77731092436974791</v>
      </c>
      <c r="I138" s="27">
        <f t="shared" si="14"/>
        <v>5.4411764705882355</v>
      </c>
      <c r="J138" s="21">
        <f t="shared" si="16"/>
        <v>16.617647058823529</v>
      </c>
      <c r="K138" s="23">
        <v>2</v>
      </c>
      <c r="L138" s="23">
        <v>1</v>
      </c>
      <c r="M138" s="23">
        <v>0</v>
      </c>
      <c r="N138" s="23">
        <f>SUM(L138:M138)</f>
        <v>1</v>
      </c>
      <c r="O138" s="130">
        <v>31</v>
      </c>
      <c r="P138" s="130">
        <v>22</v>
      </c>
      <c r="Q138" s="130">
        <v>22</v>
      </c>
      <c r="R138" s="23">
        <v>21</v>
      </c>
      <c r="S138" s="23">
        <f t="shared" si="20"/>
        <v>43</v>
      </c>
      <c r="T138" s="28">
        <v>0</v>
      </c>
      <c r="U138" s="13">
        <f t="shared" si="23"/>
        <v>48</v>
      </c>
      <c r="V138" s="24">
        <f>SUM(K138:M138)</f>
        <v>3</v>
      </c>
      <c r="W138" s="25">
        <f t="shared" si="17"/>
        <v>686</v>
      </c>
      <c r="X138" s="25">
        <f t="shared" si="19"/>
        <v>685</v>
      </c>
      <c r="Y138" s="22">
        <f t="shared" si="18"/>
        <v>685</v>
      </c>
    </row>
    <row r="139" spans="1:25" ht="14.25" x14ac:dyDescent="0.2">
      <c r="A139" s="20">
        <v>44022.333333333336</v>
      </c>
      <c r="B139" s="28">
        <v>13</v>
      </c>
      <c r="C139" s="14">
        <f t="shared" si="22"/>
        <v>1379</v>
      </c>
      <c r="D139" s="21"/>
      <c r="E139" s="21"/>
      <c r="F139" s="21">
        <f t="shared" si="24"/>
        <v>8.1428571428571423</v>
      </c>
      <c r="G139" s="21">
        <f t="shared" si="21"/>
        <v>1.911764705882353</v>
      </c>
      <c r="H139" s="21">
        <f t="shared" si="15"/>
        <v>0.96638655462184886</v>
      </c>
      <c r="I139" s="27">
        <f t="shared" ref="I139:I202" si="25">G133+G134+G135+G136+G137+G138+G139</f>
        <v>6.764705882352942</v>
      </c>
      <c r="J139" s="21">
        <f t="shared" si="16"/>
        <v>17.058823529411764</v>
      </c>
      <c r="K139" s="23">
        <v>0</v>
      </c>
      <c r="L139" s="23">
        <v>1</v>
      </c>
      <c r="M139" s="23">
        <v>0</v>
      </c>
      <c r="N139" s="23">
        <f>SUM(L139:M139)</f>
        <v>1</v>
      </c>
      <c r="O139" s="130">
        <v>32</v>
      </c>
      <c r="P139" s="130">
        <v>19</v>
      </c>
      <c r="Q139" s="130">
        <v>19</v>
      </c>
      <c r="R139" s="23">
        <v>20</v>
      </c>
      <c r="S139" s="23">
        <f t="shared" si="20"/>
        <v>39</v>
      </c>
      <c r="T139" s="28">
        <v>0</v>
      </c>
      <c r="U139" s="13">
        <f t="shared" si="23"/>
        <v>48</v>
      </c>
      <c r="V139" s="24">
        <f>SUM(K139:M139)</f>
        <v>1</v>
      </c>
      <c r="W139" s="25">
        <f t="shared" si="17"/>
        <v>698</v>
      </c>
      <c r="X139" s="25">
        <f t="shared" si="19"/>
        <v>700</v>
      </c>
      <c r="Y139" s="22">
        <f t="shared" si="18"/>
        <v>700</v>
      </c>
    </row>
    <row r="140" spans="1:25" ht="14.25" x14ac:dyDescent="0.2">
      <c r="A140" s="20">
        <v>44023.333333333336</v>
      </c>
      <c r="B140" s="28">
        <v>14</v>
      </c>
      <c r="C140" s="14">
        <f t="shared" si="22"/>
        <v>1393</v>
      </c>
      <c r="D140" s="21"/>
      <c r="E140" s="21"/>
      <c r="F140" s="21">
        <f t="shared" si="24"/>
        <v>9.1428571428571423</v>
      </c>
      <c r="G140" s="21">
        <f t="shared" si="21"/>
        <v>2.0588235294117649</v>
      </c>
      <c r="H140" s="21">
        <f t="shared" ref="H140:H203" si="26">(G134+G135+G136+G137+G138+G139+G140)/7</f>
        <v>1.1974789915966386</v>
      </c>
      <c r="I140" s="27">
        <f t="shared" si="25"/>
        <v>8.382352941176471</v>
      </c>
      <c r="J140" s="21">
        <f t="shared" si="16"/>
        <v>18.382352941176471</v>
      </c>
      <c r="K140" s="23"/>
      <c r="L140" s="23"/>
      <c r="M140" s="23"/>
      <c r="N140" s="23"/>
      <c r="O140" s="130"/>
      <c r="P140" s="130"/>
      <c r="Q140" s="130"/>
      <c r="R140" s="23"/>
      <c r="S140" s="23"/>
      <c r="T140" s="28">
        <v>0</v>
      </c>
      <c r="U140" s="13">
        <f t="shared" si="23"/>
        <v>48</v>
      </c>
      <c r="V140" s="26">
        <v>1</v>
      </c>
      <c r="W140" s="25">
        <f t="shared" si="17"/>
        <v>703</v>
      </c>
      <c r="X140" s="25">
        <f t="shared" si="19"/>
        <v>705</v>
      </c>
      <c r="Y140" s="22">
        <f t="shared" si="18"/>
        <v>705</v>
      </c>
    </row>
    <row r="141" spans="1:25" ht="14.25" x14ac:dyDescent="0.2">
      <c r="A141" s="20">
        <v>44024.333333333336</v>
      </c>
      <c r="B141" s="28">
        <v>3</v>
      </c>
      <c r="C141" s="14">
        <f t="shared" si="22"/>
        <v>1396</v>
      </c>
      <c r="D141" s="21"/>
      <c r="E141" s="21"/>
      <c r="F141" s="21">
        <f t="shared" si="24"/>
        <v>10.142857142857142</v>
      </c>
      <c r="G141" s="21">
        <f t="shared" si="21"/>
        <v>0.44117647058823528</v>
      </c>
      <c r="H141" s="21">
        <f t="shared" si="26"/>
        <v>1.2184873949579831</v>
      </c>
      <c r="I141" s="27">
        <f t="shared" si="25"/>
        <v>8.5294117647058822</v>
      </c>
      <c r="J141" s="21">
        <f t="shared" si="16"/>
        <v>18.235294117647062</v>
      </c>
      <c r="K141" s="23"/>
      <c r="L141" s="23"/>
      <c r="M141" s="23"/>
      <c r="N141" s="23"/>
      <c r="O141" s="130"/>
      <c r="P141" s="130"/>
      <c r="Q141" s="130"/>
      <c r="R141" s="23"/>
      <c r="S141" s="23"/>
      <c r="T141" s="28">
        <v>0</v>
      </c>
      <c r="U141" s="13">
        <f t="shared" si="23"/>
        <v>48</v>
      </c>
      <c r="V141" s="26">
        <v>1</v>
      </c>
      <c r="W141" s="25">
        <f t="shared" si="17"/>
        <v>707</v>
      </c>
      <c r="X141" s="25">
        <f t="shared" si="19"/>
        <v>705</v>
      </c>
      <c r="Y141" s="22">
        <f t="shared" si="18"/>
        <v>705</v>
      </c>
    </row>
    <row r="142" spans="1:25" ht="14.25" x14ac:dyDescent="0.2">
      <c r="A142" s="20">
        <v>44025.333333333336</v>
      </c>
      <c r="B142" s="28">
        <v>6</v>
      </c>
      <c r="C142" s="14">
        <f t="shared" si="22"/>
        <v>1402</v>
      </c>
      <c r="D142" s="21"/>
      <c r="E142" s="21"/>
      <c r="F142" s="21">
        <f t="shared" si="24"/>
        <v>10.571428571428571</v>
      </c>
      <c r="G142" s="21">
        <f t="shared" si="21"/>
        <v>0.88235294117647056</v>
      </c>
      <c r="H142" s="21">
        <f t="shared" si="26"/>
        <v>1.1974789915966386</v>
      </c>
      <c r="I142" s="27">
        <f t="shared" si="25"/>
        <v>8.382352941176471</v>
      </c>
      <c r="J142" s="21">
        <f t="shared" si="16"/>
        <v>18.235294117647062</v>
      </c>
      <c r="K142" s="23">
        <v>2</v>
      </c>
      <c r="L142" s="23">
        <v>1</v>
      </c>
      <c r="M142" s="23">
        <v>0</v>
      </c>
      <c r="N142" s="23">
        <f>SUM(L142:M142)</f>
        <v>1</v>
      </c>
      <c r="O142" s="130">
        <v>30</v>
      </c>
      <c r="P142" s="130">
        <v>24</v>
      </c>
      <c r="Q142" s="130">
        <v>22</v>
      </c>
      <c r="R142" s="23">
        <v>21</v>
      </c>
      <c r="S142" s="23">
        <f t="shared" si="20"/>
        <v>43</v>
      </c>
      <c r="T142" s="28">
        <v>0</v>
      </c>
      <c r="U142" s="13">
        <f t="shared" si="23"/>
        <v>48</v>
      </c>
      <c r="V142" s="24">
        <f>SUM(K142:M142)</f>
        <v>3</v>
      </c>
      <c r="W142" s="25">
        <f t="shared" si="17"/>
        <v>711</v>
      </c>
      <c r="X142" s="25">
        <f t="shared" si="19"/>
        <v>710</v>
      </c>
      <c r="Y142" s="22">
        <f t="shared" si="18"/>
        <v>710</v>
      </c>
    </row>
    <row r="143" spans="1:25" ht="14.25" x14ac:dyDescent="0.2">
      <c r="A143" s="20">
        <v>44026.333333333336</v>
      </c>
      <c r="B143" s="28">
        <v>15</v>
      </c>
      <c r="C143" s="14">
        <f t="shared" si="22"/>
        <v>1417</v>
      </c>
      <c r="D143" s="21"/>
      <c r="E143" s="21"/>
      <c r="F143" s="21">
        <f t="shared" si="24"/>
        <v>10.714285714285714</v>
      </c>
      <c r="G143" s="21">
        <f t="shared" si="21"/>
        <v>2.2058823529411766</v>
      </c>
      <c r="H143" s="21">
        <f t="shared" si="26"/>
        <v>1.3445378151260508</v>
      </c>
      <c r="I143" s="27">
        <f t="shared" si="25"/>
        <v>9.411764705882355</v>
      </c>
      <c r="J143" s="21">
        <f t="shared" si="16"/>
        <v>17.058823529411768</v>
      </c>
      <c r="K143" s="23">
        <v>3</v>
      </c>
      <c r="L143" s="23">
        <v>1</v>
      </c>
      <c r="M143" s="23">
        <v>0</v>
      </c>
      <c r="N143" s="23">
        <f>SUM(L143:M143)</f>
        <v>1</v>
      </c>
      <c r="O143" s="130">
        <v>30</v>
      </c>
      <c r="P143" s="130">
        <v>21</v>
      </c>
      <c r="Q143" s="130">
        <v>21</v>
      </c>
      <c r="R143" s="23">
        <v>18</v>
      </c>
      <c r="S143" s="23">
        <f t="shared" si="20"/>
        <v>39</v>
      </c>
      <c r="T143" s="28">
        <v>0</v>
      </c>
      <c r="U143" s="13">
        <f t="shared" si="23"/>
        <v>48</v>
      </c>
      <c r="V143" s="24">
        <f>SUM(K143:M143)</f>
        <v>4</v>
      </c>
      <c r="W143" s="25">
        <f t="shared" si="17"/>
        <v>733</v>
      </c>
      <c r="X143" s="25">
        <f t="shared" si="19"/>
        <v>735</v>
      </c>
      <c r="Y143" s="22">
        <f t="shared" si="18"/>
        <v>735</v>
      </c>
    </row>
    <row r="144" spans="1:25" ht="14.25" x14ac:dyDescent="0.2">
      <c r="A144" s="20">
        <v>44027.333333333336</v>
      </c>
      <c r="B144" s="28">
        <v>14</v>
      </c>
      <c r="C144" s="14">
        <f t="shared" si="22"/>
        <v>1431</v>
      </c>
      <c r="D144" s="21"/>
      <c r="E144" s="21"/>
      <c r="F144" s="21">
        <f t="shared" si="24"/>
        <v>9.7142857142857135</v>
      </c>
      <c r="G144" s="21">
        <f t="shared" si="21"/>
        <v>2.0588235294117649</v>
      </c>
      <c r="H144" s="21">
        <f t="shared" si="26"/>
        <v>1.4915966386554622</v>
      </c>
      <c r="I144" s="27">
        <f t="shared" si="25"/>
        <v>10.441176470588236</v>
      </c>
      <c r="J144" s="21">
        <f t="shared" si="16"/>
        <v>16.911764705882355</v>
      </c>
      <c r="K144" s="23">
        <v>6</v>
      </c>
      <c r="L144" s="23">
        <v>1</v>
      </c>
      <c r="M144" s="23">
        <v>0</v>
      </c>
      <c r="N144" s="23">
        <f>SUM(L144:M144)</f>
        <v>1</v>
      </c>
      <c r="O144" s="130">
        <v>28</v>
      </c>
      <c r="P144" s="130">
        <v>23</v>
      </c>
      <c r="Q144" s="130">
        <v>23</v>
      </c>
      <c r="R144" s="23">
        <v>14</v>
      </c>
      <c r="S144" s="23">
        <f t="shared" si="20"/>
        <v>37</v>
      </c>
      <c r="T144" s="28">
        <v>0</v>
      </c>
      <c r="U144" s="13">
        <f t="shared" si="23"/>
        <v>48</v>
      </c>
      <c r="V144" s="24">
        <f>SUM(K144:M144)</f>
        <v>7</v>
      </c>
      <c r="W144" s="25">
        <f t="shared" si="17"/>
        <v>745</v>
      </c>
      <c r="X144" s="25">
        <f t="shared" si="19"/>
        <v>745</v>
      </c>
      <c r="Y144" s="22">
        <f t="shared" si="18"/>
        <v>745</v>
      </c>
    </row>
    <row r="145" spans="1:25" ht="14.25" x14ac:dyDescent="0.2">
      <c r="A145" s="20">
        <v>44028.333333333336</v>
      </c>
      <c r="B145" s="29">
        <v>9</v>
      </c>
      <c r="C145" s="14">
        <f t="shared" si="22"/>
        <v>1440</v>
      </c>
      <c r="D145" s="21"/>
      <c r="E145" s="21"/>
      <c r="F145" s="21">
        <f t="shared" si="24"/>
        <v>9.5714285714285712</v>
      </c>
      <c r="G145" s="21">
        <f t="shared" si="21"/>
        <v>1.3235294117647058</v>
      </c>
      <c r="H145" s="21">
        <f t="shared" si="26"/>
        <v>1.554621848739496</v>
      </c>
      <c r="I145" s="27">
        <f t="shared" si="25"/>
        <v>10.882352941176473</v>
      </c>
      <c r="J145" s="21">
        <f t="shared" ref="J145:J208" si="27">SUM(G132:G145)</f>
        <v>16.323529411764707</v>
      </c>
      <c r="K145" s="23">
        <v>5</v>
      </c>
      <c r="L145" s="23">
        <v>1</v>
      </c>
      <c r="M145" s="23">
        <v>0</v>
      </c>
      <c r="N145" s="23">
        <f>SUM(L145:M145)</f>
        <v>1</v>
      </c>
      <c r="O145" s="130">
        <v>32</v>
      </c>
      <c r="P145" s="130">
        <v>21</v>
      </c>
      <c r="Q145" s="130">
        <v>19</v>
      </c>
      <c r="R145" s="23">
        <v>15</v>
      </c>
      <c r="S145" s="23">
        <f t="shared" si="20"/>
        <v>34</v>
      </c>
      <c r="T145" s="28">
        <v>0</v>
      </c>
      <c r="U145" s="13">
        <f t="shared" si="23"/>
        <v>48</v>
      </c>
      <c r="V145" s="24">
        <f>SUM(K145:M145)</f>
        <v>6</v>
      </c>
      <c r="W145" s="25">
        <f t="shared" si="17"/>
        <v>759</v>
      </c>
      <c r="X145" s="25">
        <f t="shared" si="19"/>
        <v>760</v>
      </c>
      <c r="Y145" s="22">
        <f t="shared" si="18"/>
        <v>760</v>
      </c>
    </row>
    <row r="146" spans="1:25" ht="14.25" x14ac:dyDescent="0.2">
      <c r="A146" s="20">
        <v>44029.333333333336</v>
      </c>
      <c r="B146" s="29">
        <v>14</v>
      </c>
      <c r="C146" s="14">
        <f t="shared" si="22"/>
        <v>1454</v>
      </c>
      <c r="D146" s="21"/>
      <c r="E146" s="21"/>
      <c r="F146" s="21">
        <f t="shared" si="24"/>
        <v>9.7142857142857135</v>
      </c>
      <c r="G146" s="21">
        <f t="shared" si="21"/>
        <v>2.0588235294117649</v>
      </c>
      <c r="H146" s="21">
        <f t="shared" si="26"/>
        <v>1.5756302521008403</v>
      </c>
      <c r="I146" s="27">
        <f t="shared" si="25"/>
        <v>11.029411764705882</v>
      </c>
      <c r="J146" s="21">
        <f t="shared" si="27"/>
        <v>17.794117647058826</v>
      </c>
      <c r="K146" s="23">
        <v>3</v>
      </c>
      <c r="L146" s="23">
        <v>1</v>
      </c>
      <c r="M146" s="23">
        <v>0</v>
      </c>
      <c r="N146" s="23">
        <f>SUM(L146:M146)</f>
        <v>1</v>
      </c>
      <c r="O146" s="130">
        <v>30</v>
      </c>
      <c r="P146" s="130">
        <v>22</v>
      </c>
      <c r="Q146" s="130">
        <v>24</v>
      </c>
      <c r="R146" s="23">
        <v>20</v>
      </c>
      <c r="S146" s="23">
        <f t="shared" si="20"/>
        <v>44</v>
      </c>
      <c r="T146" s="28">
        <v>0</v>
      </c>
      <c r="U146" s="13">
        <f t="shared" si="23"/>
        <v>48</v>
      </c>
      <c r="V146" s="24">
        <f>SUM(K146:M146)</f>
        <v>4</v>
      </c>
      <c r="W146" s="25">
        <f t="shared" si="17"/>
        <v>765</v>
      </c>
      <c r="X146" s="25">
        <f t="shared" si="19"/>
        <v>765</v>
      </c>
      <c r="Y146" s="22">
        <f t="shared" si="18"/>
        <v>765</v>
      </c>
    </row>
    <row r="147" spans="1:25" ht="14.25" x14ac:dyDescent="0.2">
      <c r="A147" s="20">
        <v>44030.333333333336</v>
      </c>
      <c r="B147" s="29">
        <v>7</v>
      </c>
      <c r="C147" s="14">
        <f t="shared" si="22"/>
        <v>1461</v>
      </c>
      <c r="D147" s="21"/>
      <c r="E147" s="21"/>
      <c r="F147" s="21">
        <f t="shared" si="24"/>
        <v>10</v>
      </c>
      <c r="G147" s="21">
        <f t="shared" si="21"/>
        <v>1.0294117647058825</v>
      </c>
      <c r="H147" s="21">
        <f t="shared" si="26"/>
        <v>1.4285714285714286</v>
      </c>
      <c r="I147" s="27">
        <f t="shared" si="25"/>
        <v>10</v>
      </c>
      <c r="J147" s="21">
        <f t="shared" si="27"/>
        <v>18.382352941176475</v>
      </c>
      <c r="K147" s="23"/>
      <c r="L147" s="23"/>
      <c r="M147" s="23"/>
      <c r="N147" s="23"/>
      <c r="O147" s="130"/>
      <c r="P147" s="130"/>
      <c r="Q147" s="130"/>
      <c r="R147" s="23"/>
      <c r="S147" s="23"/>
      <c r="T147" s="28">
        <v>0</v>
      </c>
      <c r="U147" s="13">
        <f t="shared" si="23"/>
        <v>48</v>
      </c>
      <c r="V147" s="26">
        <v>4</v>
      </c>
      <c r="W147" s="25">
        <f t="shared" ref="W147:W210" si="28">SUM(C133,-V147,-$T$339)</f>
        <v>768</v>
      </c>
      <c r="X147" s="25">
        <f t="shared" si="19"/>
        <v>770</v>
      </c>
      <c r="Y147" s="22">
        <f t="shared" ref="Y147:Y210" si="29">IF(X147&gt;X146,X147,X146)</f>
        <v>770</v>
      </c>
    </row>
    <row r="148" spans="1:25" ht="14.25" x14ac:dyDescent="0.2">
      <c r="A148" s="20">
        <v>44031.333333333336</v>
      </c>
      <c r="B148" s="29">
        <v>2</v>
      </c>
      <c r="C148" s="14">
        <f t="shared" si="22"/>
        <v>1463</v>
      </c>
      <c r="D148" s="21"/>
      <c r="E148" s="21"/>
      <c r="F148" s="21">
        <f t="shared" si="24"/>
        <v>9.2857142857142865</v>
      </c>
      <c r="G148" s="21">
        <f t="shared" si="21"/>
        <v>0.29411764705882354</v>
      </c>
      <c r="H148" s="21">
        <f t="shared" si="26"/>
        <v>1.4075630252100841</v>
      </c>
      <c r="I148" s="27">
        <f t="shared" si="25"/>
        <v>9.8529411764705888</v>
      </c>
      <c r="J148" s="21">
        <f t="shared" si="27"/>
        <v>18.382352941176471</v>
      </c>
      <c r="K148" s="23"/>
      <c r="L148" s="23"/>
      <c r="M148" s="23"/>
      <c r="N148" s="23"/>
      <c r="O148" s="130"/>
      <c r="P148" s="130"/>
      <c r="Q148" s="130"/>
      <c r="R148" s="23"/>
      <c r="S148" s="23"/>
      <c r="T148" s="28">
        <v>0</v>
      </c>
      <c r="U148" s="13">
        <f t="shared" si="23"/>
        <v>48</v>
      </c>
      <c r="V148" s="26">
        <v>4</v>
      </c>
      <c r="W148" s="25">
        <f t="shared" si="28"/>
        <v>770</v>
      </c>
      <c r="X148" s="25">
        <f t="shared" ref="X148:X211" si="30">MROUND(W148,5)</f>
        <v>770</v>
      </c>
      <c r="Y148" s="22">
        <f t="shared" si="29"/>
        <v>770</v>
      </c>
    </row>
    <row r="149" spans="1:25" ht="14.25" x14ac:dyDescent="0.2">
      <c r="A149" s="20">
        <v>44032.333333333336</v>
      </c>
      <c r="B149" s="29">
        <v>7</v>
      </c>
      <c r="C149" s="14">
        <f t="shared" si="22"/>
        <v>1470</v>
      </c>
      <c r="D149" s="21"/>
      <c r="E149" s="21"/>
      <c r="F149" s="21">
        <f t="shared" si="24"/>
        <v>10.142857142857142</v>
      </c>
      <c r="G149" s="21">
        <f t="shared" si="21"/>
        <v>1.0294117647058825</v>
      </c>
      <c r="H149" s="21">
        <f t="shared" si="26"/>
        <v>1.4285714285714288</v>
      </c>
      <c r="I149" s="27">
        <f t="shared" si="25"/>
        <v>10.000000000000002</v>
      </c>
      <c r="J149" s="21">
        <f t="shared" si="27"/>
        <v>18.382352941176475</v>
      </c>
      <c r="K149" s="23">
        <v>3</v>
      </c>
      <c r="L149" s="23">
        <v>1</v>
      </c>
      <c r="M149" s="23">
        <v>0</v>
      </c>
      <c r="N149" s="23">
        <f>SUM(L149:M149)</f>
        <v>1</v>
      </c>
      <c r="O149" s="130">
        <v>32</v>
      </c>
      <c r="P149" s="130">
        <v>21</v>
      </c>
      <c r="Q149" s="130">
        <v>20</v>
      </c>
      <c r="R149" s="23">
        <v>22</v>
      </c>
      <c r="S149" s="23">
        <f t="shared" si="20"/>
        <v>42</v>
      </c>
      <c r="T149" s="28">
        <v>0</v>
      </c>
      <c r="U149" s="13">
        <f t="shared" si="23"/>
        <v>48</v>
      </c>
      <c r="V149" s="24">
        <f>SUM(K149:M149)</f>
        <v>4</v>
      </c>
      <c r="W149" s="25">
        <f t="shared" si="28"/>
        <v>777</v>
      </c>
      <c r="X149" s="25">
        <f t="shared" si="30"/>
        <v>775</v>
      </c>
      <c r="Y149" s="22">
        <f t="shared" si="29"/>
        <v>775</v>
      </c>
    </row>
    <row r="150" spans="1:25" ht="14.25" x14ac:dyDescent="0.2">
      <c r="A150" s="20">
        <v>44033.333333333336</v>
      </c>
      <c r="B150" s="29">
        <v>17</v>
      </c>
      <c r="C150" s="14">
        <f t="shared" si="22"/>
        <v>1487</v>
      </c>
      <c r="D150" s="21"/>
      <c r="E150" s="21"/>
      <c r="F150" s="21">
        <f t="shared" si="24"/>
        <v>10.285714285714286</v>
      </c>
      <c r="G150" s="21">
        <f t="shared" si="21"/>
        <v>2.5</v>
      </c>
      <c r="H150" s="21">
        <f t="shared" si="26"/>
        <v>1.4705882352941175</v>
      </c>
      <c r="I150" s="27">
        <f t="shared" si="25"/>
        <v>10.294117647058822</v>
      </c>
      <c r="J150" s="21">
        <f t="shared" si="27"/>
        <v>19.705882352941181</v>
      </c>
      <c r="K150" s="23">
        <v>4</v>
      </c>
      <c r="L150" s="23">
        <v>1</v>
      </c>
      <c r="M150" s="23">
        <v>0</v>
      </c>
      <c r="N150" s="23">
        <f>SUM(L150:M150)</f>
        <v>1</v>
      </c>
      <c r="O150" s="130">
        <v>36</v>
      </c>
      <c r="P150" s="130">
        <v>19</v>
      </c>
      <c r="Q150" s="130">
        <v>22</v>
      </c>
      <c r="R150" s="23">
        <v>26</v>
      </c>
      <c r="S150" s="23">
        <f t="shared" si="20"/>
        <v>48</v>
      </c>
      <c r="T150" s="28">
        <v>0</v>
      </c>
      <c r="U150" s="13">
        <f t="shared" si="23"/>
        <v>48</v>
      </c>
      <c r="V150" s="24">
        <f>SUM(K150:M150)</f>
        <v>5</v>
      </c>
      <c r="W150" s="25">
        <f t="shared" si="28"/>
        <v>784</v>
      </c>
      <c r="X150" s="25">
        <f t="shared" si="30"/>
        <v>785</v>
      </c>
      <c r="Y150" s="22">
        <f t="shared" si="29"/>
        <v>785</v>
      </c>
    </row>
    <row r="151" spans="1:25" ht="14.25" x14ac:dyDescent="0.2">
      <c r="A151" s="20">
        <v>44034.333333333336</v>
      </c>
      <c r="B151" s="29">
        <v>9</v>
      </c>
      <c r="C151" s="14">
        <f t="shared" si="22"/>
        <v>1496</v>
      </c>
      <c r="D151" s="21"/>
      <c r="E151" s="21"/>
      <c r="F151" s="21">
        <f t="shared" si="24"/>
        <v>10.142857142857142</v>
      </c>
      <c r="G151" s="21">
        <f t="shared" si="21"/>
        <v>1.3235294117647058</v>
      </c>
      <c r="H151" s="21">
        <f t="shared" si="26"/>
        <v>1.365546218487395</v>
      </c>
      <c r="I151" s="27">
        <f t="shared" si="25"/>
        <v>9.5588235294117645</v>
      </c>
      <c r="J151" s="21">
        <f t="shared" si="27"/>
        <v>20.000000000000004</v>
      </c>
      <c r="K151" s="23">
        <v>4</v>
      </c>
      <c r="L151" s="23">
        <v>1</v>
      </c>
      <c r="M151" s="23">
        <v>0</v>
      </c>
      <c r="N151" s="23">
        <f>SUM(L151:M151)</f>
        <v>1</v>
      </c>
      <c r="O151" s="130">
        <v>31</v>
      </c>
      <c r="P151" s="130">
        <v>16</v>
      </c>
      <c r="Q151" s="130">
        <v>19</v>
      </c>
      <c r="R151" s="23">
        <v>23</v>
      </c>
      <c r="S151" s="23">
        <f t="shared" si="20"/>
        <v>42</v>
      </c>
      <c r="T151" s="28">
        <v>0</v>
      </c>
      <c r="U151" s="13">
        <f t="shared" si="23"/>
        <v>48</v>
      </c>
      <c r="V151" s="24">
        <f>SUM(K151:M151)</f>
        <v>5</v>
      </c>
      <c r="W151" s="25">
        <f t="shared" si="28"/>
        <v>791</v>
      </c>
      <c r="X151" s="25">
        <f t="shared" si="30"/>
        <v>790</v>
      </c>
      <c r="Y151" s="22">
        <f t="shared" si="29"/>
        <v>790</v>
      </c>
    </row>
    <row r="152" spans="1:25" ht="14.25" x14ac:dyDescent="0.2">
      <c r="A152" s="20">
        <v>44035.333333333336</v>
      </c>
      <c r="B152" s="29">
        <v>15</v>
      </c>
      <c r="C152" s="14">
        <f t="shared" si="22"/>
        <v>1511</v>
      </c>
      <c r="D152" s="21"/>
      <c r="E152" s="21"/>
      <c r="F152" s="21">
        <f t="shared" si="24"/>
        <v>10.142857142857142</v>
      </c>
      <c r="G152" s="21">
        <f t="shared" si="21"/>
        <v>2.2058823529411766</v>
      </c>
      <c r="H152" s="21">
        <f t="shared" si="26"/>
        <v>1.4915966386554622</v>
      </c>
      <c r="I152" s="27">
        <f t="shared" si="25"/>
        <v>10.441176470588236</v>
      </c>
      <c r="J152" s="21">
        <f t="shared" si="27"/>
        <v>21.32352941176471</v>
      </c>
      <c r="K152" s="23">
        <v>8</v>
      </c>
      <c r="L152" s="23">
        <v>1</v>
      </c>
      <c r="M152" s="23">
        <v>0</v>
      </c>
      <c r="N152" s="23">
        <f>SUM(L152:M152)</f>
        <v>1</v>
      </c>
      <c r="O152" s="130">
        <v>46</v>
      </c>
      <c r="P152" s="130">
        <v>12</v>
      </c>
      <c r="Q152" s="130">
        <v>13</v>
      </c>
      <c r="R152" s="23">
        <v>21</v>
      </c>
      <c r="S152" s="23">
        <f t="shared" si="20"/>
        <v>34</v>
      </c>
      <c r="T152" s="28">
        <v>0</v>
      </c>
      <c r="U152" s="13">
        <f t="shared" si="23"/>
        <v>48</v>
      </c>
      <c r="V152" s="24">
        <f>SUM(K152:M152)</f>
        <v>9</v>
      </c>
      <c r="W152" s="25">
        <f t="shared" si="28"/>
        <v>793</v>
      </c>
      <c r="X152" s="25">
        <f t="shared" si="30"/>
        <v>795</v>
      </c>
      <c r="Y152" s="22">
        <f t="shared" si="29"/>
        <v>795</v>
      </c>
    </row>
    <row r="153" spans="1:25" ht="14.25" x14ac:dyDescent="0.2">
      <c r="A153" s="20">
        <v>44036.333333333336</v>
      </c>
      <c r="B153" s="29">
        <v>15</v>
      </c>
      <c r="C153" s="14">
        <f t="shared" si="22"/>
        <v>1526</v>
      </c>
      <c r="D153" s="21"/>
      <c r="E153" s="21"/>
      <c r="F153" s="21">
        <f t="shared" si="24"/>
        <v>9.7142857142857135</v>
      </c>
      <c r="G153" s="21">
        <f t="shared" si="21"/>
        <v>2.2058823529411766</v>
      </c>
      <c r="H153" s="21">
        <f t="shared" si="26"/>
        <v>1.5126050420168069</v>
      </c>
      <c r="I153" s="27">
        <f t="shared" si="25"/>
        <v>10.588235294117649</v>
      </c>
      <c r="J153" s="21">
        <f t="shared" si="27"/>
        <v>21.617647058823533</v>
      </c>
      <c r="K153" s="23">
        <v>5</v>
      </c>
      <c r="L153" s="23">
        <v>1</v>
      </c>
      <c r="M153" s="23">
        <v>0</v>
      </c>
      <c r="N153" s="23">
        <f>SUM(L153:M153)</f>
        <v>1</v>
      </c>
      <c r="O153" s="130">
        <v>43</v>
      </c>
      <c r="P153" s="130">
        <v>12</v>
      </c>
      <c r="Q153" s="130">
        <v>13</v>
      </c>
      <c r="R153" s="23">
        <v>18</v>
      </c>
      <c r="S153" s="23">
        <f t="shared" si="20"/>
        <v>31</v>
      </c>
      <c r="T153" s="28">
        <v>0</v>
      </c>
      <c r="U153" s="13">
        <f t="shared" si="23"/>
        <v>48</v>
      </c>
      <c r="V153" s="24">
        <f>SUM(K153:M153)</f>
        <v>6</v>
      </c>
      <c r="W153" s="25">
        <f t="shared" si="28"/>
        <v>809</v>
      </c>
      <c r="X153" s="25">
        <f t="shared" si="30"/>
        <v>810</v>
      </c>
      <c r="Y153" s="22">
        <f t="shared" si="29"/>
        <v>810</v>
      </c>
    </row>
    <row r="154" spans="1:25" ht="14.25" x14ac:dyDescent="0.2">
      <c r="A154" s="20">
        <v>44037.333333333336</v>
      </c>
      <c r="B154" s="29">
        <v>6</v>
      </c>
      <c r="C154" s="14">
        <f t="shared" si="22"/>
        <v>1532</v>
      </c>
      <c r="D154" s="21"/>
      <c r="E154" s="21"/>
      <c r="F154" s="21">
        <f t="shared" si="24"/>
        <v>9.5714285714285712</v>
      </c>
      <c r="G154" s="21">
        <f t="shared" si="21"/>
        <v>0.88235294117647056</v>
      </c>
      <c r="H154" s="21">
        <f t="shared" si="26"/>
        <v>1.4915966386554622</v>
      </c>
      <c r="I154" s="27">
        <f t="shared" si="25"/>
        <v>10.441176470588236</v>
      </c>
      <c r="J154" s="21">
        <f t="shared" si="27"/>
        <v>20.441176470588239</v>
      </c>
      <c r="K154" s="23"/>
      <c r="L154" s="23"/>
      <c r="M154" s="23"/>
      <c r="N154" s="23"/>
      <c r="O154" s="130"/>
      <c r="P154" s="130"/>
      <c r="Q154" s="130"/>
      <c r="R154" s="23"/>
      <c r="S154" s="23"/>
      <c r="T154" s="28">
        <v>0</v>
      </c>
      <c r="U154" s="13">
        <f t="shared" si="23"/>
        <v>48</v>
      </c>
      <c r="V154" s="26">
        <v>6</v>
      </c>
      <c r="W154" s="25">
        <f t="shared" si="28"/>
        <v>823</v>
      </c>
      <c r="X154" s="25">
        <f t="shared" si="30"/>
        <v>825</v>
      </c>
      <c r="Y154" s="22">
        <f t="shared" si="29"/>
        <v>825</v>
      </c>
    </row>
    <row r="155" spans="1:25" ht="14.25" x14ac:dyDescent="0.2">
      <c r="A155" s="20">
        <v>44038.333333333336</v>
      </c>
      <c r="B155" s="29">
        <v>2</v>
      </c>
      <c r="C155" s="14">
        <f t="shared" si="22"/>
        <v>1534</v>
      </c>
      <c r="D155" s="21"/>
      <c r="E155" s="21"/>
      <c r="F155" s="21">
        <f t="shared" si="24"/>
        <v>9.8571428571428577</v>
      </c>
      <c r="G155" s="21">
        <f t="shared" si="21"/>
        <v>0.29411764705882354</v>
      </c>
      <c r="H155" s="21">
        <f t="shared" si="26"/>
        <v>1.4915966386554624</v>
      </c>
      <c r="I155" s="27">
        <f t="shared" si="25"/>
        <v>10.441176470588237</v>
      </c>
      <c r="J155" s="21">
        <f t="shared" si="27"/>
        <v>20.294117647058826</v>
      </c>
      <c r="K155" s="23"/>
      <c r="L155" s="23"/>
      <c r="M155" s="23"/>
      <c r="N155" s="23"/>
      <c r="O155" s="130"/>
      <c r="P155" s="130"/>
      <c r="Q155" s="130"/>
      <c r="R155" s="23"/>
      <c r="S155" s="23"/>
      <c r="T155" s="29">
        <v>0</v>
      </c>
      <c r="U155" s="13">
        <f t="shared" si="23"/>
        <v>48</v>
      </c>
      <c r="V155" s="26">
        <v>6</v>
      </c>
      <c r="W155" s="25">
        <f t="shared" si="28"/>
        <v>826</v>
      </c>
      <c r="X155" s="25">
        <f t="shared" si="30"/>
        <v>825</v>
      </c>
      <c r="Y155" s="22">
        <f t="shared" si="29"/>
        <v>825</v>
      </c>
    </row>
    <row r="156" spans="1:25" ht="14.25" x14ac:dyDescent="0.2">
      <c r="A156" s="20">
        <v>44039.333333333336</v>
      </c>
      <c r="B156" s="29">
        <v>4</v>
      </c>
      <c r="C156" s="14">
        <f t="shared" si="22"/>
        <v>1538</v>
      </c>
      <c r="D156" s="21"/>
      <c r="E156" s="21"/>
      <c r="F156" s="21">
        <f t="shared" si="24"/>
        <v>11</v>
      </c>
      <c r="G156" s="21">
        <f t="shared" si="21"/>
        <v>0.58823529411764708</v>
      </c>
      <c r="H156" s="21">
        <f t="shared" si="26"/>
        <v>1.4285714285714286</v>
      </c>
      <c r="I156" s="27">
        <f t="shared" si="25"/>
        <v>10</v>
      </c>
      <c r="J156" s="21">
        <f t="shared" si="27"/>
        <v>20.000000000000004</v>
      </c>
      <c r="K156" s="23">
        <v>10</v>
      </c>
      <c r="L156" s="23">
        <v>1</v>
      </c>
      <c r="M156" s="23">
        <v>1</v>
      </c>
      <c r="N156" s="23">
        <f>SUM(L156:M156)</f>
        <v>2</v>
      </c>
      <c r="O156" s="130">
        <v>39</v>
      </c>
      <c r="P156" s="130">
        <v>14</v>
      </c>
      <c r="Q156" s="130">
        <v>12</v>
      </c>
      <c r="R156" s="23">
        <v>22</v>
      </c>
      <c r="S156" s="23">
        <f t="shared" si="20"/>
        <v>34</v>
      </c>
      <c r="T156" s="28">
        <v>1</v>
      </c>
      <c r="U156" s="13">
        <f t="shared" si="23"/>
        <v>49</v>
      </c>
      <c r="V156" s="24">
        <f>SUM(K156:M156)</f>
        <v>12</v>
      </c>
      <c r="W156" s="25">
        <f t="shared" si="28"/>
        <v>826</v>
      </c>
      <c r="X156" s="25">
        <f t="shared" si="30"/>
        <v>825</v>
      </c>
      <c r="Y156" s="22">
        <f t="shared" si="29"/>
        <v>825</v>
      </c>
    </row>
    <row r="157" spans="1:25" ht="14.25" x14ac:dyDescent="0.2">
      <c r="A157" s="20">
        <v>44040.333333333336</v>
      </c>
      <c r="B157" s="29">
        <v>16</v>
      </c>
      <c r="C157" s="14">
        <f t="shared" si="22"/>
        <v>1554</v>
      </c>
      <c r="D157" s="21"/>
      <c r="E157" s="21"/>
      <c r="F157" s="21">
        <f t="shared" si="24"/>
        <v>10.285714285714286</v>
      </c>
      <c r="G157" s="21">
        <f t="shared" si="21"/>
        <v>2.3529411764705883</v>
      </c>
      <c r="H157" s="21">
        <f t="shared" si="26"/>
        <v>1.4075630252100839</v>
      </c>
      <c r="I157" s="27">
        <f t="shared" si="25"/>
        <v>9.852941176470587</v>
      </c>
      <c r="J157" s="21">
        <f t="shared" si="27"/>
        <v>20.147058823529413</v>
      </c>
      <c r="K157" s="23">
        <v>8</v>
      </c>
      <c r="L157" s="23">
        <v>2</v>
      </c>
      <c r="M157" s="23">
        <v>0</v>
      </c>
      <c r="N157" s="23">
        <f>SUM(L157:M157)</f>
        <v>2</v>
      </c>
      <c r="O157" s="130">
        <v>36</v>
      </c>
      <c r="P157" s="130">
        <v>18</v>
      </c>
      <c r="Q157" s="130">
        <v>14</v>
      </c>
      <c r="R157" s="23">
        <v>21</v>
      </c>
      <c r="S157" s="23">
        <f t="shared" si="20"/>
        <v>35</v>
      </c>
      <c r="T157" s="29">
        <v>0</v>
      </c>
      <c r="U157" s="13">
        <f t="shared" si="23"/>
        <v>49</v>
      </c>
      <c r="V157" s="24">
        <f>SUM(K157:M157)</f>
        <v>10</v>
      </c>
      <c r="W157" s="25">
        <f t="shared" si="28"/>
        <v>843</v>
      </c>
      <c r="X157" s="25">
        <f t="shared" si="30"/>
        <v>845</v>
      </c>
      <c r="Y157" s="22">
        <f t="shared" si="29"/>
        <v>845</v>
      </c>
    </row>
    <row r="158" spans="1:25" ht="14.25" x14ac:dyDescent="0.2">
      <c r="A158" s="20">
        <v>44041.333333333336</v>
      </c>
      <c r="B158" s="29">
        <v>11</v>
      </c>
      <c r="C158" s="14">
        <f t="shared" si="22"/>
        <v>1565</v>
      </c>
      <c r="D158" s="21"/>
      <c r="E158" s="21"/>
      <c r="F158" s="21">
        <f t="shared" si="24"/>
        <v>11.714285714285714</v>
      </c>
      <c r="G158" s="21">
        <f t="shared" si="21"/>
        <v>1.6176470588235294</v>
      </c>
      <c r="H158" s="21">
        <f t="shared" si="26"/>
        <v>1.4495798319327731</v>
      </c>
      <c r="I158" s="27">
        <f t="shared" si="25"/>
        <v>10.147058823529411</v>
      </c>
      <c r="J158" s="21">
        <f t="shared" si="27"/>
        <v>19.705882352941178</v>
      </c>
      <c r="K158" s="23">
        <v>7</v>
      </c>
      <c r="L158" s="23">
        <v>3</v>
      </c>
      <c r="M158" s="23">
        <v>0</v>
      </c>
      <c r="N158" s="23">
        <f>SUM(L158:M158)</f>
        <v>3</v>
      </c>
      <c r="O158" s="130">
        <v>33</v>
      </c>
      <c r="P158" s="130">
        <v>15</v>
      </c>
      <c r="Q158" s="130">
        <v>14</v>
      </c>
      <c r="R158" s="23">
        <v>21</v>
      </c>
      <c r="S158" s="23">
        <f t="shared" si="20"/>
        <v>35</v>
      </c>
      <c r="T158" s="29">
        <v>0</v>
      </c>
      <c r="U158" s="13">
        <f t="shared" si="23"/>
        <v>49</v>
      </c>
      <c r="V158" s="24">
        <f>SUM(K158:M158)</f>
        <v>10</v>
      </c>
      <c r="W158" s="25">
        <f t="shared" si="28"/>
        <v>857</v>
      </c>
      <c r="X158" s="25">
        <f t="shared" si="30"/>
        <v>855</v>
      </c>
      <c r="Y158" s="22">
        <f t="shared" si="29"/>
        <v>855</v>
      </c>
    </row>
    <row r="159" spans="1:25" ht="14.25" x14ac:dyDescent="0.2">
      <c r="A159" s="20">
        <v>44042.333333333336</v>
      </c>
      <c r="B159" s="29">
        <v>23</v>
      </c>
      <c r="C159" s="14">
        <f t="shared" si="22"/>
        <v>1588</v>
      </c>
      <c r="D159" s="21"/>
      <c r="E159" s="21"/>
      <c r="F159" s="21">
        <f t="shared" si="24"/>
        <v>11.714285714285714</v>
      </c>
      <c r="G159" s="21">
        <f t="shared" si="21"/>
        <v>3.3823529411764706</v>
      </c>
      <c r="H159" s="21">
        <f t="shared" si="26"/>
        <v>1.6176470588235294</v>
      </c>
      <c r="I159" s="27">
        <f t="shared" si="25"/>
        <v>11.323529411764707</v>
      </c>
      <c r="J159" s="21">
        <f t="shared" si="27"/>
        <v>21.764705882352942</v>
      </c>
      <c r="K159" s="23">
        <v>9</v>
      </c>
      <c r="L159" s="23">
        <v>3</v>
      </c>
      <c r="M159" s="23">
        <v>0</v>
      </c>
      <c r="N159" s="23">
        <f>SUM(L159:M159)</f>
        <v>3</v>
      </c>
      <c r="O159" s="130">
        <v>34</v>
      </c>
      <c r="P159" s="130">
        <v>16</v>
      </c>
      <c r="Q159" s="130">
        <v>14</v>
      </c>
      <c r="R159" s="23">
        <v>17</v>
      </c>
      <c r="S159" s="23">
        <f t="shared" si="20"/>
        <v>31</v>
      </c>
      <c r="T159" s="29">
        <v>0</v>
      </c>
      <c r="U159" s="13">
        <f t="shared" si="23"/>
        <v>49</v>
      </c>
      <c r="V159" s="24">
        <f>SUM(K159:M159)</f>
        <v>12</v>
      </c>
      <c r="W159" s="25">
        <f t="shared" si="28"/>
        <v>864</v>
      </c>
      <c r="X159" s="25">
        <f t="shared" si="30"/>
        <v>865</v>
      </c>
      <c r="Y159" s="22">
        <f t="shared" si="29"/>
        <v>865</v>
      </c>
    </row>
    <row r="160" spans="1:25" ht="14.25" x14ac:dyDescent="0.2">
      <c r="A160" s="20">
        <v>44043.333333333336</v>
      </c>
      <c r="B160" s="29">
        <v>10</v>
      </c>
      <c r="C160" s="14">
        <f t="shared" si="22"/>
        <v>1598</v>
      </c>
      <c r="D160" s="21"/>
      <c r="E160" s="21"/>
      <c r="F160" s="21">
        <f t="shared" si="24"/>
        <v>11.857142857142858</v>
      </c>
      <c r="G160" s="21">
        <f t="shared" si="21"/>
        <v>1.4705882352941178</v>
      </c>
      <c r="H160" s="21">
        <f t="shared" si="26"/>
        <v>1.5126050420168067</v>
      </c>
      <c r="I160" s="27">
        <f t="shared" si="25"/>
        <v>10.588235294117647</v>
      </c>
      <c r="J160" s="21">
        <f t="shared" si="27"/>
        <v>21.176470588235297</v>
      </c>
      <c r="K160" s="23">
        <v>10</v>
      </c>
      <c r="L160" s="23">
        <v>3</v>
      </c>
      <c r="M160" s="23">
        <v>0</v>
      </c>
      <c r="N160" s="23">
        <f>SUM(L160:M160)</f>
        <v>3</v>
      </c>
      <c r="O160" s="130">
        <v>40</v>
      </c>
      <c r="P160" s="130">
        <v>17</v>
      </c>
      <c r="Q160" s="130">
        <v>14</v>
      </c>
      <c r="R160" s="23">
        <v>15</v>
      </c>
      <c r="S160" s="23">
        <f t="shared" si="20"/>
        <v>29</v>
      </c>
      <c r="T160" s="29">
        <v>0</v>
      </c>
      <c r="U160" s="13">
        <f t="shared" si="23"/>
        <v>49</v>
      </c>
      <c r="V160" s="24">
        <f>SUM(K160:M160)</f>
        <v>13</v>
      </c>
      <c r="W160" s="25">
        <f t="shared" si="28"/>
        <v>877</v>
      </c>
      <c r="X160" s="25">
        <f t="shared" si="30"/>
        <v>875</v>
      </c>
      <c r="Y160" s="22">
        <f t="shared" si="29"/>
        <v>875</v>
      </c>
    </row>
    <row r="161" spans="1:25" ht="14.25" x14ac:dyDescent="0.2">
      <c r="A161" s="20">
        <v>44044.333333333336</v>
      </c>
      <c r="B161" s="29">
        <v>16</v>
      </c>
      <c r="C161" s="14">
        <f t="shared" si="22"/>
        <v>1614</v>
      </c>
      <c r="D161" s="21"/>
      <c r="E161" s="21"/>
      <c r="F161" s="21">
        <f t="shared" si="24"/>
        <v>11.714285714285714</v>
      </c>
      <c r="G161" s="21">
        <f t="shared" si="21"/>
        <v>2.3529411764705883</v>
      </c>
      <c r="H161" s="21">
        <f t="shared" si="26"/>
        <v>1.7226890756302524</v>
      </c>
      <c r="I161" s="27">
        <f t="shared" si="25"/>
        <v>12.058823529411766</v>
      </c>
      <c r="J161" s="21">
        <f t="shared" si="27"/>
        <v>22.5</v>
      </c>
      <c r="K161" s="23"/>
      <c r="L161" s="23"/>
      <c r="M161" s="23"/>
      <c r="N161" s="23"/>
      <c r="O161" s="130"/>
      <c r="P161" s="130"/>
      <c r="Q161" s="130"/>
      <c r="R161" s="23"/>
      <c r="S161" s="23"/>
      <c r="T161" s="29">
        <v>1</v>
      </c>
      <c r="U161" s="13">
        <f t="shared" si="23"/>
        <v>50</v>
      </c>
      <c r="V161" s="26">
        <v>13</v>
      </c>
      <c r="W161" s="25">
        <f t="shared" si="28"/>
        <v>884</v>
      </c>
      <c r="X161" s="25">
        <f t="shared" si="30"/>
        <v>885</v>
      </c>
      <c r="Y161" s="22">
        <f t="shared" si="29"/>
        <v>885</v>
      </c>
    </row>
    <row r="162" spans="1:25" ht="14.25" x14ac:dyDescent="0.2">
      <c r="A162" s="20">
        <v>44045.333333333336</v>
      </c>
      <c r="B162" s="29">
        <v>2</v>
      </c>
      <c r="C162" s="14">
        <f t="shared" si="22"/>
        <v>1616</v>
      </c>
      <c r="D162" s="21"/>
      <c r="E162" s="21"/>
      <c r="F162" s="21">
        <f t="shared" si="24"/>
        <v>12.428571428571429</v>
      </c>
      <c r="G162" s="21">
        <f t="shared" si="21"/>
        <v>0.29411764705882354</v>
      </c>
      <c r="H162" s="21">
        <f t="shared" si="26"/>
        <v>1.7226890756302524</v>
      </c>
      <c r="I162" s="27">
        <f t="shared" si="25"/>
        <v>12.058823529411766</v>
      </c>
      <c r="J162" s="21">
        <f t="shared" si="27"/>
        <v>22.499999999999996</v>
      </c>
      <c r="K162" s="23"/>
      <c r="L162" s="23"/>
      <c r="M162" s="23"/>
      <c r="N162" s="23"/>
      <c r="O162" s="130"/>
      <c r="P162" s="130"/>
      <c r="Q162" s="130"/>
      <c r="R162" s="23"/>
      <c r="S162" s="23"/>
      <c r="T162" s="29">
        <v>0</v>
      </c>
      <c r="U162" s="13">
        <f t="shared" si="23"/>
        <v>50</v>
      </c>
      <c r="V162" s="26">
        <v>13</v>
      </c>
      <c r="W162" s="25">
        <f t="shared" si="28"/>
        <v>886</v>
      </c>
      <c r="X162" s="25">
        <f t="shared" si="30"/>
        <v>885</v>
      </c>
      <c r="Y162" s="22">
        <f t="shared" si="29"/>
        <v>885</v>
      </c>
    </row>
    <row r="163" spans="1:25" ht="14.25" x14ac:dyDescent="0.2">
      <c r="A163" s="20">
        <v>44046.333333333336</v>
      </c>
      <c r="B163" s="29">
        <v>5</v>
      </c>
      <c r="C163" s="14">
        <f t="shared" si="22"/>
        <v>1621</v>
      </c>
      <c r="D163" s="21"/>
      <c r="E163" s="21"/>
      <c r="F163" s="21">
        <f t="shared" si="24"/>
        <v>11.714285714285714</v>
      </c>
      <c r="G163" s="21">
        <f t="shared" si="21"/>
        <v>0.73529411764705888</v>
      </c>
      <c r="H163" s="21">
        <f t="shared" si="26"/>
        <v>1.7436974789915969</v>
      </c>
      <c r="I163" s="27">
        <f t="shared" si="25"/>
        <v>12.205882352941178</v>
      </c>
      <c r="J163" s="21">
        <f t="shared" si="27"/>
        <v>22.20588235294117</v>
      </c>
      <c r="K163" s="23">
        <v>7</v>
      </c>
      <c r="L163" s="23">
        <v>5</v>
      </c>
      <c r="M163" s="23">
        <v>0</v>
      </c>
      <c r="N163" s="23">
        <f>SUM(L163:M163)</f>
        <v>5</v>
      </c>
      <c r="O163" s="130">
        <v>30</v>
      </c>
      <c r="P163" s="130">
        <v>19</v>
      </c>
      <c r="Q163" s="130">
        <v>18</v>
      </c>
      <c r="R163" s="23">
        <v>20</v>
      </c>
      <c r="S163" s="23">
        <f t="shared" ref="S163:S223" si="31">R163+Q163</f>
        <v>38</v>
      </c>
      <c r="T163" s="29">
        <v>0</v>
      </c>
      <c r="U163" s="13">
        <f t="shared" si="23"/>
        <v>50</v>
      </c>
      <c r="V163" s="24">
        <f>SUM(K163:M163)</f>
        <v>12</v>
      </c>
      <c r="W163" s="25">
        <f t="shared" si="28"/>
        <v>894</v>
      </c>
      <c r="X163" s="25">
        <f t="shared" si="30"/>
        <v>895</v>
      </c>
      <c r="Y163" s="22">
        <f t="shared" si="29"/>
        <v>895</v>
      </c>
    </row>
    <row r="164" spans="1:25" ht="14.25" x14ac:dyDescent="0.2">
      <c r="A164" s="20">
        <v>44047.333333333336</v>
      </c>
      <c r="B164" s="29">
        <v>15</v>
      </c>
      <c r="C164" s="14">
        <f t="shared" si="22"/>
        <v>1636</v>
      </c>
      <c r="D164" s="21"/>
      <c r="E164" s="21"/>
      <c r="F164" s="21">
        <f t="shared" si="24"/>
        <v>11.714285714285714</v>
      </c>
      <c r="G164" s="21">
        <f t="shared" si="21"/>
        <v>2.2058823529411766</v>
      </c>
      <c r="H164" s="21">
        <f t="shared" si="26"/>
        <v>1.7226890756302526</v>
      </c>
      <c r="I164" s="27">
        <f t="shared" si="25"/>
        <v>12.058823529411768</v>
      </c>
      <c r="J164" s="21">
        <f t="shared" si="27"/>
        <v>21.911764705882348</v>
      </c>
      <c r="K164" s="23">
        <v>8</v>
      </c>
      <c r="L164" s="23">
        <v>5</v>
      </c>
      <c r="M164" s="23">
        <v>1</v>
      </c>
      <c r="N164" s="23">
        <f>SUM(L164:M164)</f>
        <v>6</v>
      </c>
      <c r="O164" s="130">
        <v>34</v>
      </c>
      <c r="P164" s="130">
        <v>14</v>
      </c>
      <c r="Q164" s="130">
        <v>16</v>
      </c>
      <c r="R164" s="23">
        <v>23</v>
      </c>
      <c r="S164" s="23">
        <f t="shared" si="31"/>
        <v>39</v>
      </c>
      <c r="T164" s="29">
        <v>0</v>
      </c>
      <c r="U164" s="13">
        <f t="shared" si="23"/>
        <v>50</v>
      </c>
      <c r="V164" s="24">
        <f>SUM(K164:M164)</f>
        <v>14</v>
      </c>
      <c r="W164" s="25">
        <f t="shared" si="28"/>
        <v>909</v>
      </c>
      <c r="X164" s="25">
        <f t="shared" si="30"/>
        <v>910</v>
      </c>
      <c r="Y164" s="22">
        <f t="shared" si="29"/>
        <v>910</v>
      </c>
    </row>
    <row r="165" spans="1:25" ht="14.25" x14ac:dyDescent="0.2">
      <c r="A165" s="20">
        <v>44048.333333333336</v>
      </c>
      <c r="B165" s="29">
        <v>16</v>
      </c>
      <c r="C165" s="14">
        <f t="shared" si="22"/>
        <v>1652</v>
      </c>
      <c r="D165" s="21"/>
      <c r="E165" s="21"/>
      <c r="F165" s="21">
        <f t="shared" si="24"/>
        <v>10.571428571428571</v>
      </c>
      <c r="G165" s="21">
        <f t="shared" si="21"/>
        <v>2.3529411764705883</v>
      </c>
      <c r="H165" s="21">
        <f t="shared" si="26"/>
        <v>1.827731092436975</v>
      </c>
      <c r="I165" s="27">
        <f t="shared" si="25"/>
        <v>12.794117647058824</v>
      </c>
      <c r="J165" s="21">
        <f t="shared" si="27"/>
        <v>22.941176470588232</v>
      </c>
      <c r="K165" s="23">
        <v>4</v>
      </c>
      <c r="L165" s="23">
        <v>4</v>
      </c>
      <c r="M165" s="23">
        <v>1</v>
      </c>
      <c r="N165" s="23">
        <f>SUM(L165:M165)</f>
        <v>5</v>
      </c>
      <c r="O165" s="130">
        <v>30</v>
      </c>
      <c r="P165" s="130">
        <v>11</v>
      </c>
      <c r="Q165" s="130">
        <v>15</v>
      </c>
      <c r="R165" s="23">
        <v>21</v>
      </c>
      <c r="S165" s="23">
        <f t="shared" si="31"/>
        <v>36</v>
      </c>
      <c r="T165" s="29">
        <v>0</v>
      </c>
      <c r="U165" s="13">
        <f t="shared" si="23"/>
        <v>50</v>
      </c>
      <c r="V165" s="24">
        <f>SUM(K165:M165)</f>
        <v>9</v>
      </c>
      <c r="W165" s="25">
        <f t="shared" si="28"/>
        <v>923</v>
      </c>
      <c r="X165" s="25">
        <f t="shared" si="30"/>
        <v>925</v>
      </c>
      <c r="Y165" s="22">
        <f t="shared" si="29"/>
        <v>925</v>
      </c>
    </row>
    <row r="166" spans="1:25" ht="14.25" x14ac:dyDescent="0.2">
      <c r="A166" s="20">
        <v>44049.333333333336</v>
      </c>
      <c r="B166" s="29">
        <v>18</v>
      </c>
      <c r="C166" s="14">
        <f t="shared" si="22"/>
        <v>1670</v>
      </c>
      <c r="D166" s="21"/>
      <c r="E166" s="21"/>
      <c r="F166" s="21">
        <f t="shared" si="24"/>
        <v>10.714285714285714</v>
      </c>
      <c r="G166" s="21">
        <f t="shared" si="21"/>
        <v>2.6470588235294117</v>
      </c>
      <c r="H166" s="21">
        <f t="shared" si="26"/>
        <v>1.722689075630252</v>
      </c>
      <c r="I166" s="27">
        <f t="shared" si="25"/>
        <v>12.058823529411764</v>
      </c>
      <c r="J166" s="21">
        <f t="shared" si="27"/>
        <v>23.382352941176475</v>
      </c>
      <c r="K166" s="23">
        <v>5</v>
      </c>
      <c r="L166" s="23">
        <v>4</v>
      </c>
      <c r="M166" s="23">
        <v>0</v>
      </c>
      <c r="N166" s="23">
        <f>SUM(L166:M166)</f>
        <v>4</v>
      </c>
      <c r="O166" s="130">
        <v>30</v>
      </c>
      <c r="P166" s="130">
        <v>16</v>
      </c>
      <c r="Q166" s="130">
        <v>18</v>
      </c>
      <c r="R166" s="23">
        <v>19</v>
      </c>
      <c r="S166" s="23">
        <f t="shared" si="31"/>
        <v>37</v>
      </c>
      <c r="T166" s="29">
        <v>0</v>
      </c>
      <c r="U166" s="13">
        <f t="shared" si="23"/>
        <v>50</v>
      </c>
      <c r="V166" s="24">
        <f>SUM(K166:M166)</f>
        <v>9</v>
      </c>
      <c r="W166" s="25">
        <f t="shared" si="28"/>
        <v>938</v>
      </c>
      <c r="X166" s="25">
        <f t="shared" si="30"/>
        <v>940</v>
      </c>
      <c r="Y166" s="22">
        <f t="shared" si="29"/>
        <v>940</v>
      </c>
    </row>
    <row r="167" spans="1:25" ht="14.25" x14ac:dyDescent="0.2">
      <c r="A167" s="20">
        <v>44050.333333333336</v>
      </c>
      <c r="B167" s="29">
        <v>10</v>
      </c>
      <c r="C167" s="14">
        <f t="shared" si="22"/>
        <v>1680</v>
      </c>
      <c r="D167" s="21"/>
      <c r="E167" s="21"/>
      <c r="F167" s="21">
        <f t="shared" si="24"/>
        <v>11.285714285714286</v>
      </c>
      <c r="G167" s="21">
        <f t="shared" si="21"/>
        <v>1.4705882352941178</v>
      </c>
      <c r="H167" s="21">
        <f t="shared" si="26"/>
        <v>1.722689075630252</v>
      </c>
      <c r="I167" s="27">
        <f t="shared" si="25"/>
        <v>12.058823529411764</v>
      </c>
      <c r="J167" s="21">
        <f t="shared" si="27"/>
        <v>22.647058823529413</v>
      </c>
      <c r="K167" s="23">
        <v>4</v>
      </c>
      <c r="L167" s="23">
        <v>4</v>
      </c>
      <c r="M167" s="23">
        <v>0</v>
      </c>
      <c r="N167" s="23">
        <f>SUM(L167:M167)</f>
        <v>4</v>
      </c>
      <c r="O167" s="130">
        <v>27</v>
      </c>
      <c r="P167" s="130">
        <v>14</v>
      </c>
      <c r="Q167" s="130">
        <v>16</v>
      </c>
      <c r="R167" s="23">
        <v>19</v>
      </c>
      <c r="S167" s="23">
        <f t="shared" si="31"/>
        <v>35</v>
      </c>
      <c r="T167" s="29">
        <v>0</v>
      </c>
      <c r="U167" s="13">
        <f t="shared" si="23"/>
        <v>50</v>
      </c>
      <c r="V167" s="24">
        <f>SUM(K167:M167)</f>
        <v>8</v>
      </c>
      <c r="W167" s="25">
        <f t="shared" si="28"/>
        <v>954</v>
      </c>
      <c r="X167" s="25">
        <f t="shared" si="30"/>
        <v>955</v>
      </c>
      <c r="Y167" s="22">
        <f t="shared" si="29"/>
        <v>955</v>
      </c>
    </row>
    <row r="168" spans="1:25" ht="14.25" x14ac:dyDescent="0.2">
      <c r="A168" s="20">
        <v>44051.333333333336</v>
      </c>
      <c r="B168" s="29">
        <v>8</v>
      </c>
      <c r="C168" s="14">
        <f t="shared" si="22"/>
        <v>1688</v>
      </c>
      <c r="D168" s="21"/>
      <c r="E168" s="21"/>
      <c r="F168" s="21">
        <f t="shared" si="24"/>
        <v>13.285714285714286</v>
      </c>
      <c r="G168" s="21">
        <f t="shared" si="21"/>
        <v>1.1764705882352942</v>
      </c>
      <c r="H168" s="21">
        <f t="shared" si="26"/>
        <v>1.5546218487394956</v>
      </c>
      <c r="I168" s="27">
        <f t="shared" si="25"/>
        <v>10.882352941176469</v>
      </c>
      <c r="J168" s="21">
        <f t="shared" si="27"/>
        <v>22.941176470588236</v>
      </c>
      <c r="K168" s="23"/>
      <c r="L168" s="23"/>
      <c r="M168" s="23"/>
      <c r="N168" s="23"/>
      <c r="O168" s="130"/>
      <c r="P168" s="130"/>
      <c r="Q168" s="130"/>
      <c r="R168" s="23"/>
      <c r="S168" s="23"/>
      <c r="T168" s="29">
        <v>0</v>
      </c>
      <c r="U168" s="13">
        <f t="shared" si="23"/>
        <v>50</v>
      </c>
      <c r="V168" s="26">
        <v>8</v>
      </c>
      <c r="W168" s="25">
        <f t="shared" si="28"/>
        <v>960</v>
      </c>
      <c r="X168" s="25">
        <f t="shared" si="30"/>
        <v>960</v>
      </c>
      <c r="Y168" s="22">
        <f t="shared" si="29"/>
        <v>960</v>
      </c>
    </row>
    <row r="169" spans="1:25" ht="14.25" x14ac:dyDescent="0.2">
      <c r="A169" s="20">
        <v>44052.333333333336</v>
      </c>
      <c r="B169" s="29">
        <v>3</v>
      </c>
      <c r="C169" s="14">
        <f t="shared" si="22"/>
        <v>1691</v>
      </c>
      <c r="D169" s="21"/>
      <c r="E169" s="21"/>
      <c r="F169" s="21">
        <f t="shared" si="24"/>
        <v>14.428571428571429</v>
      </c>
      <c r="G169" s="21">
        <f t="shared" si="21"/>
        <v>0.44117647058823528</v>
      </c>
      <c r="H169" s="21">
        <f t="shared" si="26"/>
        <v>1.5756302521008403</v>
      </c>
      <c r="I169" s="27">
        <f t="shared" si="25"/>
        <v>11.029411764705882</v>
      </c>
      <c r="J169" s="21">
        <f t="shared" si="27"/>
        <v>23.088235294117652</v>
      </c>
      <c r="K169" s="23"/>
      <c r="L169" s="23"/>
      <c r="M169" s="23"/>
      <c r="N169" s="23"/>
      <c r="O169" s="130"/>
      <c r="P169" s="130"/>
      <c r="Q169" s="130"/>
      <c r="R169" s="23"/>
      <c r="S169" s="23"/>
      <c r="T169" s="29">
        <v>0</v>
      </c>
      <c r="U169" s="13">
        <f t="shared" si="23"/>
        <v>50</v>
      </c>
      <c r="V169" s="26">
        <v>8</v>
      </c>
      <c r="W169" s="25">
        <f t="shared" si="28"/>
        <v>962</v>
      </c>
      <c r="X169" s="25">
        <f t="shared" si="30"/>
        <v>960</v>
      </c>
      <c r="Y169" s="22">
        <f t="shared" si="29"/>
        <v>960</v>
      </c>
    </row>
    <row r="170" spans="1:25" ht="14.25" x14ac:dyDescent="0.2">
      <c r="A170" s="20">
        <v>44053.333333333336</v>
      </c>
      <c r="B170" s="29">
        <v>9</v>
      </c>
      <c r="C170" s="14">
        <f t="shared" si="22"/>
        <v>1700</v>
      </c>
      <c r="D170" s="21"/>
      <c r="E170" s="21"/>
      <c r="F170" s="21">
        <f t="shared" si="24"/>
        <v>14.714285714285714</v>
      </c>
      <c r="G170" s="21">
        <f t="shared" si="21"/>
        <v>1.3235294117647058</v>
      </c>
      <c r="H170" s="21">
        <f t="shared" si="26"/>
        <v>1.6596638655462184</v>
      </c>
      <c r="I170" s="27">
        <f t="shared" si="25"/>
        <v>11.617647058823529</v>
      </c>
      <c r="J170" s="21">
        <f t="shared" si="27"/>
        <v>23.823529411764707</v>
      </c>
      <c r="K170" s="23">
        <v>3</v>
      </c>
      <c r="L170" s="23">
        <v>4</v>
      </c>
      <c r="M170" s="23">
        <v>0</v>
      </c>
      <c r="N170" s="23">
        <f>SUM(L170:M170)</f>
        <v>4</v>
      </c>
      <c r="O170" s="130">
        <v>37</v>
      </c>
      <c r="P170" s="130">
        <v>15</v>
      </c>
      <c r="Q170" s="130">
        <v>12</v>
      </c>
      <c r="R170" s="23">
        <v>26</v>
      </c>
      <c r="S170" s="23">
        <f t="shared" si="31"/>
        <v>38</v>
      </c>
      <c r="T170" s="29">
        <v>0</v>
      </c>
      <c r="U170" s="13">
        <f t="shared" si="23"/>
        <v>50</v>
      </c>
      <c r="V170" s="24">
        <f>SUM(K170:M170)</f>
        <v>7</v>
      </c>
      <c r="W170" s="25">
        <f t="shared" si="28"/>
        <v>967</v>
      </c>
      <c r="X170" s="25">
        <f t="shared" si="30"/>
        <v>965</v>
      </c>
      <c r="Y170" s="22">
        <f t="shared" si="29"/>
        <v>965</v>
      </c>
    </row>
    <row r="171" spans="1:25" ht="14.25" x14ac:dyDescent="0.2">
      <c r="A171" s="20">
        <v>44054.333333333336</v>
      </c>
      <c r="B171" s="29">
        <v>29</v>
      </c>
      <c r="C171" s="14">
        <f t="shared" si="22"/>
        <v>1729</v>
      </c>
      <c r="D171" s="21"/>
      <c r="E171" s="21"/>
      <c r="F171" s="21">
        <f t="shared" si="24"/>
        <v>15.142857142857142</v>
      </c>
      <c r="G171" s="21">
        <f t="shared" si="21"/>
        <v>4.2647058823529411</v>
      </c>
      <c r="H171" s="21">
        <f t="shared" si="26"/>
        <v>1.953781512605042</v>
      </c>
      <c r="I171" s="27">
        <f t="shared" si="25"/>
        <v>13.676470588235293</v>
      </c>
      <c r="J171" s="21">
        <f t="shared" si="27"/>
        <v>25.735294117647062</v>
      </c>
      <c r="K171" s="23">
        <v>5</v>
      </c>
      <c r="L171" s="23">
        <v>4</v>
      </c>
      <c r="M171" s="23">
        <v>0</v>
      </c>
      <c r="N171" s="23">
        <f>SUM(L171:M171)</f>
        <v>4</v>
      </c>
      <c r="O171" s="130">
        <v>37</v>
      </c>
      <c r="P171" s="130">
        <v>16</v>
      </c>
      <c r="Q171" s="130">
        <v>14</v>
      </c>
      <c r="R171" s="23">
        <v>20</v>
      </c>
      <c r="S171" s="23">
        <f t="shared" si="31"/>
        <v>34</v>
      </c>
      <c r="T171" s="29">
        <v>0</v>
      </c>
      <c r="U171" s="13">
        <f t="shared" si="23"/>
        <v>50</v>
      </c>
      <c r="V171" s="24">
        <f>SUM(K171:M171)</f>
        <v>9</v>
      </c>
      <c r="W171" s="25">
        <f t="shared" si="28"/>
        <v>981</v>
      </c>
      <c r="X171" s="25">
        <f t="shared" si="30"/>
        <v>980</v>
      </c>
      <c r="Y171" s="22">
        <f t="shared" si="29"/>
        <v>980</v>
      </c>
    </row>
    <row r="172" spans="1:25" ht="14.25" x14ac:dyDescent="0.2">
      <c r="A172" s="20">
        <v>44055.333333333336</v>
      </c>
      <c r="B172" s="29">
        <v>24</v>
      </c>
      <c r="C172" s="14">
        <f t="shared" si="22"/>
        <v>1753</v>
      </c>
      <c r="D172" s="21"/>
      <c r="E172" s="21"/>
      <c r="F172" s="21">
        <f t="shared" si="24"/>
        <v>16.714285714285715</v>
      </c>
      <c r="G172" s="21">
        <f t="shared" si="21"/>
        <v>3.5294117647058822</v>
      </c>
      <c r="H172" s="21">
        <f t="shared" si="26"/>
        <v>2.1218487394957983</v>
      </c>
      <c r="I172" s="27">
        <f t="shared" si="25"/>
        <v>14.852941176470589</v>
      </c>
      <c r="J172" s="21">
        <f t="shared" si="27"/>
        <v>27.647058823529413</v>
      </c>
      <c r="K172" s="23">
        <v>8</v>
      </c>
      <c r="L172" s="23">
        <v>4</v>
      </c>
      <c r="M172" s="23">
        <v>0</v>
      </c>
      <c r="N172" s="23">
        <f>SUM(L172:M172)</f>
        <v>4</v>
      </c>
      <c r="O172" s="130">
        <v>35</v>
      </c>
      <c r="P172" s="130">
        <v>15</v>
      </c>
      <c r="Q172" s="130">
        <v>15</v>
      </c>
      <c r="R172" s="23">
        <v>20</v>
      </c>
      <c r="S172" s="23">
        <f t="shared" si="31"/>
        <v>35</v>
      </c>
      <c r="T172" s="29">
        <v>0</v>
      </c>
      <c r="U172" s="13">
        <f t="shared" si="23"/>
        <v>50</v>
      </c>
      <c r="V172" s="24">
        <f>SUM(K172:M172)</f>
        <v>12</v>
      </c>
      <c r="W172" s="25">
        <f t="shared" si="28"/>
        <v>989</v>
      </c>
      <c r="X172" s="25">
        <f t="shared" si="30"/>
        <v>990</v>
      </c>
      <c r="Y172" s="22">
        <f t="shared" si="29"/>
        <v>990</v>
      </c>
    </row>
    <row r="173" spans="1:25" ht="14.25" x14ac:dyDescent="0.2">
      <c r="A173" s="20">
        <v>44056.333333333336</v>
      </c>
      <c r="B173" s="29">
        <v>20</v>
      </c>
      <c r="C173" s="14">
        <f t="shared" si="22"/>
        <v>1773</v>
      </c>
      <c r="D173" s="21"/>
      <c r="E173" s="21"/>
      <c r="F173" s="21">
        <f t="shared" si="24"/>
        <v>17.857142857142858</v>
      </c>
      <c r="G173" s="21">
        <f t="shared" si="21"/>
        <v>2.9411764705882355</v>
      </c>
      <c r="H173" s="21">
        <f t="shared" si="26"/>
        <v>2.1638655462184873</v>
      </c>
      <c r="I173" s="27">
        <f t="shared" si="25"/>
        <v>15.147058823529411</v>
      </c>
      <c r="J173" s="21">
        <f t="shared" si="27"/>
        <v>27.205882352941178</v>
      </c>
      <c r="K173" s="23">
        <v>6</v>
      </c>
      <c r="L173" s="23">
        <v>3</v>
      </c>
      <c r="M173" s="23">
        <v>0</v>
      </c>
      <c r="N173" s="23">
        <f>SUM(L173:M173)</f>
        <v>3</v>
      </c>
      <c r="O173" s="130">
        <v>34</v>
      </c>
      <c r="P173" s="130">
        <v>21</v>
      </c>
      <c r="Q173" s="130">
        <v>18</v>
      </c>
      <c r="R173" s="23">
        <v>20</v>
      </c>
      <c r="S173" s="23">
        <f t="shared" si="31"/>
        <v>38</v>
      </c>
      <c r="T173" s="29">
        <v>0</v>
      </c>
      <c r="U173" s="13">
        <f t="shared" si="23"/>
        <v>50</v>
      </c>
      <c r="V173" s="24">
        <f>SUM(K173:M173)</f>
        <v>9</v>
      </c>
      <c r="W173" s="25">
        <f t="shared" si="28"/>
        <v>1015</v>
      </c>
      <c r="X173" s="25">
        <f t="shared" si="30"/>
        <v>1015</v>
      </c>
      <c r="Y173" s="22">
        <f t="shared" si="29"/>
        <v>1015</v>
      </c>
    </row>
    <row r="174" spans="1:25" ht="14.25" x14ac:dyDescent="0.2">
      <c r="A174" s="20">
        <v>44057.333333333336</v>
      </c>
      <c r="B174" s="29">
        <v>13</v>
      </c>
      <c r="C174" s="14">
        <f t="shared" si="22"/>
        <v>1786</v>
      </c>
      <c r="D174" s="21"/>
      <c r="E174" s="21"/>
      <c r="F174" s="21">
        <f t="shared" si="24"/>
        <v>17.857142857142858</v>
      </c>
      <c r="G174" s="21">
        <f t="shared" si="21"/>
        <v>1.911764705882353</v>
      </c>
      <c r="H174" s="21">
        <f t="shared" si="26"/>
        <v>2.2268907563025211</v>
      </c>
      <c r="I174" s="27">
        <f t="shared" si="25"/>
        <v>15.588235294117647</v>
      </c>
      <c r="J174" s="21">
        <f t="shared" si="27"/>
        <v>27.647058823529413</v>
      </c>
      <c r="K174" s="23">
        <v>6</v>
      </c>
      <c r="L174" s="23">
        <v>4</v>
      </c>
      <c r="M174" s="23">
        <v>0</v>
      </c>
      <c r="N174" s="23">
        <f>SUM(L174:M174)</f>
        <v>4</v>
      </c>
      <c r="O174" s="130">
        <v>36</v>
      </c>
      <c r="P174" s="130">
        <v>20</v>
      </c>
      <c r="Q174" s="130">
        <v>16</v>
      </c>
      <c r="R174" s="23">
        <v>27</v>
      </c>
      <c r="S174" s="23">
        <f t="shared" si="31"/>
        <v>43</v>
      </c>
      <c r="T174" s="29">
        <v>0</v>
      </c>
      <c r="U174" s="13">
        <f t="shared" si="23"/>
        <v>50</v>
      </c>
      <c r="V174" s="24">
        <f>SUM(K174:M174)</f>
        <v>10</v>
      </c>
      <c r="W174" s="25">
        <f t="shared" si="28"/>
        <v>1024</v>
      </c>
      <c r="X174" s="25">
        <f t="shared" si="30"/>
        <v>1025</v>
      </c>
      <c r="Y174" s="22">
        <f t="shared" si="29"/>
        <v>1025</v>
      </c>
    </row>
    <row r="175" spans="1:25" ht="14.25" x14ac:dyDescent="0.2">
      <c r="A175" s="20">
        <v>44058.333333333336</v>
      </c>
      <c r="B175" s="29">
        <v>19</v>
      </c>
      <c r="C175" s="14">
        <f t="shared" si="22"/>
        <v>1805</v>
      </c>
      <c r="D175" s="21"/>
      <c r="E175" s="21"/>
      <c r="F175" s="21">
        <f t="shared" si="24"/>
        <v>17.571428571428573</v>
      </c>
      <c r="G175" s="21">
        <f t="shared" si="21"/>
        <v>2.7941176470588238</v>
      </c>
      <c r="H175" s="21">
        <f t="shared" si="26"/>
        <v>2.4579831932773111</v>
      </c>
      <c r="I175" s="27">
        <f t="shared" si="25"/>
        <v>17.205882352941178</v>
      </c>
      <c r="J175" s="21">
        <f t="shared" si="27"/>
        <v>28.088235294117641</v>
      </c>
      <c r="K175" s="23"/>
      <c r="L175" s="23"/>
      <c r="M175" s="23"/>
      <c r="N175" s="23"/>
      <c r="O175" s="130"/>
      <c r="P175" s="130"/>
      <c r="Q175" s="130"/>
      <c r="R175" s="23"/>
      <c r="S175" s="23"/>
      <c r="T175" s="29">
        <v>0</v>
      </c>
      <c r="U175" s="13">
        <f t="shared" si="23"/>
        <v>50</v>
      </c>
      <c r="V175" s="26">
        <v>10</v>
      </c>
      <c r="W175" s="25">
        <f t="shared" si="28"/>
        <v>1040</v>
      </c>
      <c r="X175" s="25">
        <f t="shared" si="30"/>
        <v>1040</v>
      </c>
      <c r="Y175" s="22">
        <f t="shared" si="29"/>
        <v>1040</v>
      </c>
    </row>
    <row r="176" spans="1:25" ht="14.25" x14ac:dyDescent="0.2">
      <c r="A176" s="20">
        <v>44059.333333333336</v>
      </c>
      <c r="B176" s="29">
        <v>11</v>
      </c>
      <c r="C176" s="14">
        <f t="shared" si="22"/>
        <v>1816</v>
      </c>
      <c r="D176" s="21"/>
      <c r="E176" s="21"/>
      <c r="F176" s="21">
        <f t="shared" si="24"/>
        <v>18.428571428571427</v>
      </c>
      <c r="G176" s="21">
        <f t="shared" si="21"/>
        <v>1.6176470588235294</v>
      </c>
      <c r="H176" s="21">
        <f t="shared" si="26"/>
        <v>2.6260504201680672</v>
      </c>
      <c r="I176" s="27">
        <f t="shared" si="25"/>
        <v>18.382352941176471</v>
      </c>
      <c r="J176" s="21">
        <f t="shared" si="27"/>
        <v>29.411764705882351</v>
      </c>
      <c r="K176" s="23"/>
      <c r="L176" s="23"/>
      <c r="M176" s="23"/>
      <c r="N176" s="23"/>
      <c r="O176" s="130"/>
      <c r="P176" s="130"/>
      <c r="Q176" s="130"/>
      <c r="R176" s="23"/>
      <c r="S176" s="23"/>
      <c r="T176" s="29">
        <v>0</v>
      </c>
      <c r="U176" s="13">
        <f t="shared" si="23"/>
        <v>50</v>
      </c>
      <c r="V176" s="26">
        <v>10</v>
      </c>
      <c r="W176" s="25">
        <f t="shared" si="28"/>
        <v>1042</v>
      </c>
      <c r="X176" s="25">
        <f t="shared" si="30"/>
        <v>1040</v>
      </c>
      <c r="Y176" s="22">
        <f t="shared" si="29"/>
        <v>1040</v>
      </c>
    </row>
    <row r="177" spans="1:25" ht="14.25" x14ac:dyDescent="0.2">
      <c r="A177" s="20">
        <v>44060.333333333336</v>
      </c>
      <c r="B177" s="29">
        <v>9</v>
      </c>
      <c r="C177" s="14">
        <f t="shared" si="22"/>
        <v>1825</v>
      </c>
      <c r="D177" s="21"/>
      <c r="E177" s="21"/>
      <c r="F177" s="21">
        <f t="shared" si="24"/>
        <v>17.714285714285715</v>
      </c>
      <c r="G177" s="21">
        <f t="shared" si="21"/>
        <v>1.3235294117647058</v>
      </c>
      <c r="H177" s="21">
        <f t="shared" si="26"/>
        <v>2.6260504201680672</v>
      </c>
      <c r="I177" s="27">
        <f t="shared" si="25"/>
        <v>18.382352941176471</v>
      </c>
      <c r="J177" s="21">
        <f t="shared" si="27"/>
        <v>30</v>
      </c>
      <c r="K177" s="23">
        <v>10</v>
      </c>
      <c r="L177" s="23">
        <v>2</v>
      </c>
      <c r="M177" s="23">
        <v>1</v>
      </c>
      <c r="N177" s="23">
        <f>SUM(L177:M177)</f>
        <v>3</v>
      </c>
      <c r="O177" s="130">
        <v>35</v>
      </c>
      <c r="P177" s="130">
        <v>18</v>
      </c>
      <c r="Q177" s="130">
        <v>18</v>
      </c>
      <c r="R177" s="23">
        <v>24</v>
      </c>
      <c r="S177" s="23">
        <f t="shared" si="31"/>
        <v>42</v>
      </c>
      <c r="T177" s="29">
        <v>1</v>
      </c>
      <c r="U177" s="13">
        <f t="shared" si="23"/>
        <v>51</v>
      </c>
      <c r="V177" s="24">
        <f>SUM(K177:M177)</f>
        <v>13</v>
      </c>
      <c r="W177" s="25">
        <f t="shared" si="28"/>
        <v>1044</v>
      </c>
      <c r="X177" s="25">
        <f t="shared" si="30"/>
        <v>1045</v>
      </c>
      <c r="Y177" s="22">
        <f t="shared" si="29"/>
        <v>1045</v>
      </c>
    </row>
    <row r="178" spans="1:25" ht="14.25" x14ac:dyDescent="0.2">
      <c r="A178" s="20">
        <v>44061.333333333336</v>
      </c>
      <c r="B178" s="29">
        <v>27</v>
      </c>
      <c r="C178" s="14">
        <f t="shared" si="22"/>
        <v>1852</v>
      </c>
      <c r="D178" s="21"/>
      <c r="E178" s="21"/>
      <c r="F178" s="21">
        <f t="shared" si="24"/>
        <v>18.285714285714285</v>
      </c>
      <c r="G178" s="21">
        <f t="shared" si="21"/>
        <v>3.9705882352941178</v>
      </c>
      <c r="H178" s="21">
        <f t="shared" si="26"/>
        <v>2.5840336134453783</v>
      </c>
      <c r="I178" s="27">
        <f t="shared" si="25"/>
        <v>18.088235294117649</v>
      </c>
      <c r="J178" s="21">
        <f t="shared" si="27"/>
        <v>31.764705882352935</v>
      </c>
      <c r="K178" s="23">
        <v>10</v>
      </c>
      <c r="L178" s="23">
        <v>1</v>
      </c>
      <c r="M178" s="23">
        <v>1</v>
      </c>
      <c r="N178" s="23">
        <f>SUM(L178:M178)</f>
        <v>2</v>
      </c>
      <c r="O178" s="130">
        <v>38</v>
      </c>
      <c r="P178" s="130">
        <v>15</v>
      </c>
      <c r="Q178" s="130">
        <v>15</v>
      </c>
      <c r="R178" s="23">
        <v>14</v>
      </c>
      <c r="S178" s="23">
        <f t="shared" si="31"/>
        <v>29</v>
      </c>
      <c r="T178" s="29">
        <v>0</v>
      </c>
      <c r="U178" s="13">
        <f t="shared" si="23"/>
        <v>51</v>
      </c>
      <c r="V178" s="24">
        <f>SUM(K178:M178)</f>
        <v>12</v>
      </c>
      <c r="W178" s="25">
        <f t="shared" si="28"/>
        <v>1060</v>
      </c>
      <c r="X178" s="25">
        <f t="shared" si="30"/>
        <v>1060</v>
      </c>
      <c r="Y178" s="22">
        <f t="shared" si="29"/>
        <v>1060</v>
      </c>
    </row>
    <row r="179" spans="1:25" ht="14.25" x14ac:dyDescent="0.2">
      <c r="A179" s="20">
        <v>44062.333333333336</v>
      </c>
      <c r="B179" s="29">
        <v>30</v>
      </c>
      <c r="C179" s="14">
        <f t="shared" si="22"/>
        <v>1882</v>
      </c>
      <c r="D179" s="21"/>
      <c r="E179" s="21"/>
      <c r="F179" s="21">
        <f t="shared" si="24"/>
        <v>18.285714285714285</v>
      </c>
      <c r="G179" s="21">
        <f t="shared" si="21"/>
        <v>4.4117647058823533</v>
      </c>
      <c r="H179" s="21">
        <f t="shared" si="26"/>
        <v>2.7100840336134455</v>
      </c>
      <c r="I179" s="27">
        <f t="shared" si="25"/>
        <v>18.97058823529412</v>
      </c>
      <c r="J179" s="21">
        <f t="shared" si="27"/>
        <v>33.82352941176471</v>
      </c>
      <c r="K179" s="23">
        <v>7</v>
      </c>
      <c r="L179" s="23">
        <v>2</v>
      </c>
      <c r="M179" s="23">
        <v>2</v>
      </c>
      <c r="N179" s="23">
        <f>SUM(L179:M179)</f>
        <v>4</v>
      </c>
      <c r="O179" s="130">
        <v>33</v>
      </c>
      <c r="P179" s="130">
        <v>14</v>
      </c>
      <c r="Q179" s="130">
        <v>13</v>
      </c>
      <c r="R179" s="23">
        <v>13</v>
      </c>
      <c r="S179" s="23">
        <f t="shared" si="31"/>
        <v>26</v>
      </c>
      <c r="T179" s="29">
        <v>0</v>
      </c>
      <c r="U179" s="13">
        <f t="shared" si="23"/>
        <v>51</v>
      </c>
      <c r="V179" s="24">
        <f>SUM(K179:M179)</f>
        <v>11</v>
      </c>
      <c r="W179" s="25">
        <f t="shared" si="28"/>
        <v>1077</v>
      </c>
      <c r="X179" s="25">
        <f t="shared" si="30"/>
        <v>1075</v>
      </c>
      <c r="Y179" s="22">
        <f t="shared" si="29"/>
        <v>1075</v>
      </c>
    </row>
    <row r="180" spans="1:25" ht="14.25" x14ac:dyDescent="0.2">
      <c r="A180" s="20">
        <v>44063.333333333336</v>
      </c>
      <c r="B180" s="29">
        <v>15</v>
      </c>
      <c r="C180" s="14">
        <f t="shared" si="22"/>
        <v>1897</v>
      </c>
      <c r="D180" s="21"/>
      <c r="E180" s="21"/>
      <c r="F180" s="21">
        <f t="shared" si="24"/>
        <v>18.857142857142858</v>
      </c>
      <c r="G180" s="21">
        <f t="shared" si="21"/>
        <v>2.2058823529411766</v>
      </c>
      <c r="H180" s="21">
        <f t="shared" si="26"/>
        <v>2.6050420168067232</v>
      </c>
      <c r="I180" s="27">
        <f t="shared" si="25"/>
        <v>18.235294117647062</v>
      </c>
      <c r="J180" s="21">
        <f t="shared" si="27"/>
        <v>33.382352941176471</v>
      </c>
      <c r="K180" s="23">
        <v>6</v>
      </c>
      <c r="L180" s="23">
        <v>2</v>
      </c>
      <c r="M180" s="23">
        <v>0</v>
      </c>
      <c r="N180" s="23">
        <f>SUM(L180:M180)</f>
        <v>2</v>
      </c>
      <c r="O180" s="130">
        <v>45</v>
      </c>
      <c r="P180" s="130">
        <v>11</v>
      </c>
      <c r="Q180" s="130">
        <v>11</v>
      </c>
      <c r="R180" s="23">
        <v>23</v>
      </c>
      <c r="S180" s="23">
        <f t="shared" si="31"/>
        <v>34</v>
      </c>
      <c r="T180" s="29">
        <v>0</v>
      </c>
      <c r="U180" s="13">
        <f t="shared" si="23"/>
        <v>51</v>
      </c>
      <c r="V180" s="24">
        <f>SUM(K180:M180)</f>
        <v>8</v>
      </c>
      <c r="W180" s="25">
        <f t="shared" si="28"/>
        <v>1098</v>
      </c>
      <c r="X180" s="25">
        <f t="shared" si="30"/>
        <v>1100</v>
      </c>
      <c r="Y180" s="22">
        <f t="shared" si="29"/>
        <v>1100</v>
      </c>
    </row>
    <row r="181" spans="1:25" ht="14.25" x14ac:dyDescent="0.2">
      <c r="A181" s="20">
        <v>44064.333333333336</v>
      </c>
      <c r="B181" s="24">
        <v>17</v>
      </c>
      <c r="C181" s="14">
        <f t="shared" si="22"/>
        <v>1914</v>
      </c>
      <c r="D181" s="21"/>
      <c r="E181" s="21"/>
      <c r="F181" s="21">
        <f t="shared" si="24"/>
        <v>18.857142857142858</v>
      </c>
      <c r="G181" s="21">
        <f t="shared" si="21"/>
        <v>2.5</v>
      </c>
      <c r="H181" s="21">
        <f t="shared" si="26"/>
        <v>2.6890756302521011</v>
      </c>
      <c r="I181" s="27">
        <f t="shared" si="25"/>
        <v>18.823529411764707</v>
      </c>
      <c r="J181" s="21">
        <f t="shared" si="27"/>
        <v>34.411764705882362</v>
      </c>
      <c r="K181" s="23">
        <v>6</v>
      </c>
      <c r="L181" s="23">
        <v>2</v>
      </c>
      <c r="M181" s="23">
        <v>0</v>
      </c>
      <c r="N181" s="23">
        <f>SUM(L181:M181)</f>
        <v>2</v>
      </c>
      <c r="O181" s="130">
        <v>42</v>
      </c>
      <c r="P181" s="130">
        <v>14</v>
      </c>
      <c r="Q181" s="130">
        <v>14</v>
      </c>
      <c r="R181" s="23">
        <v>14</v>
      </c>
      <c r="S181" s="23">
        <f t="shared" si="31"/>
        <v>28</v>
      </c>
      <c r="T181" s="29">
        <v>0</v>
      </c>
      <c r="U181" s="13">
        <f t="shared" si="23"/>
        <v>51</v>
      </c>
      <c r="V181" s="24">
        <f>SUM(K181:M181)</f>
        <v>8</v>
      </c>
      <c r="W181" s="25">
        <f t="shared" si="28"/>
        <v>1108</v>
      </c>
      <c r="X181" s="25">
        <f t="shared" si="30"/>
        <v>1110</v>
      </c>
      <c r="Y181" s="22">
        <f t="shared" si="29"/>
        <v>1110</v>
      </c>
    </row>
    <row r="182" spans="1:25" ht="14.25" x14ac:dyDescent="0.2">
      <c r="A182" s="20">
        <v>44065.333333333336</v>
      </c>
      <c r="B182" s="24">
        <v>19</v>
      </c>
      <c r="C182" s="14">
        <f t="shared" si="22"/>
        <v>1933</v>
      </c>
      <c r="D182" s="21"/>
      <c r="E182" s="21"/>
      <c r="F182" s="21">
        <f t="shared" si="24"/>
        <v>19.142857142857142</v>
      </c>
      <c r="G182" s="21">
        <f t="shared" si="21"/>
        <v>2.7941176470588238</v>
      </c>
      <c r="H182" s="21">
        <f t="shared" si="26"/>
        <v>2.6890756302521011</v>
      </c>
      <c r="I182" s="27">
        <f t="shared" si="25"/>
        <v>18.823529411764707</v>
      </c>
      <c r="J182" s="21">
        <f t="shared" si="27"/>
        <v>36.029411764705884</v>
      </c>
      <c r="K182" s="23"/>
      <c r="L182" s="23"/>
      <c r="M182" s="23"/>
      <c r="N182" s="23"/>
      <c r="O182" s="130"/>
      <c r="P182" s="130"/>
      <c r="Q182" s="130"/>
      <c r="R182" s="23"/>
      <c r="S182" s="23"/>
      <c r="T182" s="29">
        <v>0</v>
      </c>
      <c r="U182" s="13">
        <f t="shared" si="23"/>
        <v>51</v>
      </c>
      <c r="V182" s="26">
        <v>8</v>
      </c>
      <c r="W182" s="25">
        <f t="shared" si="28"/>
        <v>1116</v>
      </c>
      <c r="X182" s="25">
        <f t="shared" si="30"/>
        <v>1115</v>
      </c>
      <c r="Y182" s="22">
        <f t="shared" si="29"/>
        <v>1115</v>
      </c>
    </row>
    <row r="183" spans="1:25" ht="14.25" x14ac:dyDescent="0.2">
      <c r="A183" s="20">
        <v>44066.333333333336</v>
      </c>
      <c r="B183" s="24">
        <v>15</v>
      </c>
      <c r="C183" s="14">
        <f t="shared" si="22"/>
        <v>1948</v>
      </c>
      <c r="D183" s="21"/>
      <c r="E183" s="21"/>
      <c r="F183" s="21">
        <f t="shared" si="24"/>
        <v>19.714285714285715</v>
      </c>
      <c r="G183" s="21">
        <f t="shared" si="21"/>
        <v>2.2058823529411766</v>
      </c>
      <c r="H183" s="21">
        <f t="shared" si="26"/>
        <v>2.7731092436974794</v>
      </c>
      <c r="I183" s="27">
        <f t="shared" si="25"/>
        <v>19.411764705882355</v>
      </c>
      <c r="J183" s="21">
        <f t="shared" si="27"/>
        <v>37.794117647058826</v>
      </c>
      <c r="K183" s="23"/>
      <c r="L183" s="23"/>
      <c r="M183" s="23"/>
      <c r="N183" s="23"/>
      <c r="O183" s="130"/>
      <c r="P183" s="130"/>
      <c r="Q183" s="130"/>
      <c r="R183" s="23"/>
      <c r="S183" s="23"/>
      <c r="T183" s="29">
        <v>1</v>
      </c>
      <c r="U183" s="13">
        <f t="shared" si="23"/>
        <v>52</v>
      </c>
      <c r="V183" s="26">
        <v>8</v>
      </c>
      <c r="W183" s="25">
        <f t="shared" si="28"/>
        <v>1119</v>
      </c>
      <c r="X183" s="25">
        <f t="shared" si="30"/>
        <v>1120</v>
      </c>
      <c r="Y183" s="22">
        <f t="shared" si="29"/>
        <v>1120</v>
      </c>
    </row>
    <row r="184" spans="1:25" ht="14.25" x14ac:dyDescent="0.2">
      <c r="A184" s="20">
        <v>44067.333333333336</v>
      </c>
      <c r="B184" s="24">
        <v>9</v>
      </c>
      <c r="C184" s="14">
        <f t="shared" si="22"/>
        <v>1957</v>
      </c>
      <c r="D184" s="21"/>
      <c r="E184" s="21"/>
      <c r="F184" s="21">
        <f t="shared" si="24"/>
        <v>21.428571428571427</v>
      </c>
      <c r="G184" s="21">
        <f t="shared" si="21"/>
        <v>1.3235294117647058</v>
      </c>
      <c r="H184" s="21">
        <f t="shared" si="26"/>
        <v>2.7731092436974794</v>
      </c>
      <c r="I184" s="27">
        <f t="shared" si="25"/>
        <v>19.411764705882355</v>
      </c>
      <c r="J184" s="21">
        <f t="shared" si="27"/>
        <v>37.794117647058819</v>
      </c>
      <c r="K184" s="23">
        <v>7</v>
      </c>
      <c r="L184" s="23">
        <v>2</v>
      </c>
      <c r="M184" s="23">
        <v>0</v>
      </c>
      <c r="N184" s="23">
        <f>SUM(L184:M184)</f>
        <v>2</v>
      </c>
      <c r="O184" s="130">
        <v>39</v>
      </c>
      <c r="P184" s="130">
        <v>12</v>
      </c>
      <c r="Q184" s="130">
        <v>12</v>
      </c>
      <c r="R184" s="23">
        <v>19</v>
      </c>
      <c r="S184" s="23">
        <f t="shared" si="31"/>
        <v>31</v>
      </c>
      <c r="T184" s="29">
        <v>0</v>
      </c>
      <c r="U184" s="13">
        <f t="shared" si="23"/>
        <v>52</v>
      </c>
      <c r="V184" s="24">
        <f>SUM(K184:M184)</f>
        <v>9</v>
      </c>
      <c r="W184" s="25">
        <f t="shared" si="28"/>
        <v>1127</v>
      </c>
      <c r="X184" s="25">
        <f t="shared" si="30"/>
        <v>1125</v>
      </c>
      <c r="Y184" s="22">
        <f t="shared" si="29"/>
        <v>1125</v>
      </c>
    </row>
    <row r="185" spans="1:25" ht="14.25" x14ac:dyDescent="0.2">
      <c r="A185" s="20">
        <v>44068.333333333336</v>
      </c>
      <c r="B185" s="24">
        <v>29</v>
      </c>
      <c r="C185" s="14">
        <f t="shared" si="22"/>
        <v>1986</v>
      </c>
      <c r="D185" s="21"/>
      <c r="E185" s="21"/>
      <c r="F185" s="21">
        <f t="shared" si="24"/>
        <v>22.285714285714285</v>
      </c>
      <c r="G185" s="21">
        <f t="shared" si="21"/>
        <v>4.2647058823529411</v>
      </c>
      <c r="H185" s="21">
        <f t="shared" si="26"/>
        <v>2.8151260504201683</v>
      </c>
      <c r="I185" s="27">
        <f t="shared" si="25"/>
        <v>19.705882352941178</v>
      </c>
      <c r="J185" s="21">
        <f t="shared" si="27"/>
        <v>37.794117647058819</v>
      </c>
      <c r="K185" s="23">
        <v>7</v>
      </c>
      <c r="L185" s="23">
        <v>2</v>
      </c>
      <c r="M185" s="23">
        <v>0</v>
      </c>
      <c r="N185" s="23">
        <f>SUM(L185:M185)</f>
        <v>2</v>
      </c>
      <c r="O185" s="130">
        <v>36</v>
      </c>
      <c r="P185" s="130">
        <v>15</v>
      </c>
      <c r="Q185" s="130">
        <v>15</v>
      </c>
      <c r="R185" s="23">
        <v>19</v>
      </c>
      <c r="S185" s="23">
        <f t="shared" si="31"/>
        <v>34</v>
      </c>
      <c r="T185" s="29">
        <v>0</v>
      </c>
      <c r="U185" s="13">
        <f t="shared" si="23"/>
        <v>52</v>
      </c>
      <c r="V185" s="24">
        <f>SUM(K185:M185)</f>
        <v>9</v>
      </c>
      <c r="W185" s="25">
        <f t="shared" si="28"/>
        <v>1156</v>
      </c>
      <c r="X185" s="25">
        <f t="shared" si="30"/>
        <v>1155</v>
      </c>
      <c r="Y185" s="22">
        <f t="shared" si="29"/>
        <v>1155</v>
      </c>
    </row>
    <row r="186" spans="1:25" ht="14.25" x14ac:dyDescent="0.2">
      <c r="A186" s="20">
        <v>44069.333333333336</v>
      </c>
      <c r="B186" s="24">
        <v>34</v>
      </c>
      <c r="C186" s="14">
        <f t="shared" si="22"/>
        <v>2020</v>
      </c>
      <c r="D186" s="21"/>
      <c r="E186" s="21"/>
      <c r="F186" s="21">
        <f t="shared" si="24"/>
        <v>22.857142857142858</v>
      </c>
      <c r="G186" s="21">
        <f t="shared" si="21"/>
        <v>5</v>
      </c>
      <c r="H186" s="21">
        <f t="shared" si="26"/>
        <v>2.8991596638655466</v>
      </c>
      <c r="I186" s="27">
        <f t="shared" si="25"/>
        <v>20.294117647058826</v>
      </c>
      <c r="J186" s="21">
        <f t="shared" si="27"/>
        <v>39.264705882352942</v>
      </c>
      <c r="K186" s="23">
        <v>6</v>
      </c>
      <c r="L186" s="23">
        <v>3</v>
      </c>
      <c r="M186" s="23">
        <v>0</v>
      </c>
      <c r="N186" s="23">
        <f>SUM(L186:M186)</f>
        <v>3</v>
      </c>
      <c r="O186" s="130">
        <v>37</v>
      </c>
      <c r="P186" s="130">
        <v>16</v>
      </c>
      <c r="Q186" s="130">
        <v>16</v>
      </c>
      <c r="R186" s="23">
        <v>16</v>
      </c>
      <c r="S186" s="23">
        <f t="shared" si="31"/>
        <v>32</v>
      </c>
      <c r="T186" s="29">
        <v>0</v>
      </c>
      <c r="U186" s="13">
        <f t="shared" si="23"/>
        <v>52</v>
      </c>
      <c r="V186" s="24">
        <f>SUM(K186:M186)</f>
        <v>9</v>
      </c>
      <c r="W186" s="25">
        <f t="shared" si="28"/>
        <v>1180</v>
      </c>
      <c r="X186" s="25">
        <f t="shared" si="30"/>
        <v>1180</v>
      </c>
      <c r="Y186" s="22">
        <f t="shared" si="29"/>
        <v>1180</v>
      </c>
    </row>
    <row r="187" spans="1:25" ht="14.25" x14ac:dyDescent="0.2">
      <c r="A187" s="20">
        <v>44070.333333333336</v>
      </c>
      <c r="B187" s="24">
        <v>27</v>
      </c>
      <c r="C187" s="14">
        <f t="shared" si="22"/>
        <v>2047</v>
      </c>
      <c r="D187" s="21"/>
      <c r="E187" s="21"/>
      <c r="F187" s="21">
        <f t="shared" si="24"/>
        <v>22</v>
      </c>
      <c r="G187" s="21">
        <f t="shared" si="21"/>
        <v>3.9705882352941178</v>
      </c>
      <c r="H187" s="21">
        <f t="shared" si="26"/>
        <v>3.151260504201681</v>
      </c>
      <c r="I187" s="27">
        <f t="shared" si="25"/>
        <v>22.058823529411768</v>
      </c>
      <c r="J187" s="21">
        <f t="shared" si="27"/>
        <v>40.294117647058826</v>
      </c>
      <c r="K187" s="23">
        <v>4</v>
      </c>
      <c r="L187" s="23">
        <v>3</v>
      </c>
      <c r="M187" s="23">
        <v>0</v>
      </c>
      <c r="N187" s="23">
        <f>SUM(L187:M187)</f>
        <v>3</v>
      </c>
      <c r="O187" s="130">
        <v>42</v>
      </c>
      <c r="P187" s="130">
        <v>14</v>
      </c>
      <c r="Q187" s="130">
        <v>14</v>
      </c>
      <c r="R187" s="23">
        <v>11</v>
      </c>
      <c r="S187" s="23">
        <f t="shared" si="31"/>
        <v>25</v>
      </c>
      <c r="T187" s="29">
        <v>0</v>
      </c>
      <c r="U187" s="13">
        <f t="shared" si="23"/>
        <v>52</v>
      </c>
      <c r="V187" s="24">
        <f>SUM(K187:M187)</f>
        <v>7</v>
      </c>
      <c r="W187" s="25">
        <f t="shared" si="28"/>
        <v>1202</v>
      </c>
      <c r="X187" s="25">
        <f t="shared" si="30"/>
        <v>1200</v>
      </c>
      <c r="Y187" s="22">
        <f t="shared" si="29"/>
        <v>1200</v>
      </c>
    </row>
    <row r="188" spans="1:25" ht="14.25" x14ac:dyDescent="0.2">
      <c r="A188" s="20">
        <v>44071.333333333336</v>
      </c>
      <c r="B188" s="24">
        <v>23</v>
      </c>
      <c r="C188" s="14">
        <f t="shared" si="22"/>
        <v>2070</v>
      </c>
      <c r="D188" s="21"/>
      <c r="E188" s="21"/>
      <c r="F188" s="21">
        <f t="shared" si="24"/>
        <v>21.714285714285715</v>
      </c>
      <c r="G188" s="21">
        <f t="shared" si="21"/>
        <v>3.3823529411764706</v>
      </c>
      <c r="H188" s="21">
        <f t="shared" si="26"/>
        <v>3.2773109243697478</v>
      </c>
      <c r="I188" s="27">
        <f t="shared" si="25"/>
        <v>22.941176470588236</v>
      </c>
      <c r="J188" s="21">
        <f t="shared" si="27"/>
        <v>41.764705882352942</v>
      </c>
      <c r="K188" s="23">
        <v>4</v>
      </c>
      <c r="L188" s="23">
        <v>3</v>
      </c>
      <c r="M188" s="23">
        <v>0</v>
      </c>
      <c r="N188" s="23">
        <f>SUM(L188:M188)</f>
        <v>3</v>
      </c>
      <c r="O188" s="130">
        <v>46</v>
      </c>
      <c r="P188" s="130">
        <v>11</v>
      </c>
      <c r="Q188" s="130">
        <v>11</v>
      </c>
      <c r="R188" s="23">
        <v>13</v>
      </c>
      <c r="S188" s="23">
        <f t="shared" si="31"/>
        <v>24</v>
      </c>
      <c r="T188" s="29">
        <v>0</v>
      </c>
      <c r="U188" s="13">
        <f t="shared" si="23"/>
        <v>52</v>
      </c>
      <c r="V188" s="24">
        <f>SUM(K188:M188)</f>
        <v>7</v>
      </c>
      <c r="W188" s="25">
        <f t="shared" si="28"/>
        <v>1215</v>
      </c>
      <c r="X188" s="25">
        <f t="shared" si="30"/>
        <v>1215</v>
      </c>
      <c r="Y188" s="22">
        <f t="shared" si="29"/>
        <v>1215</v>
      </c>
    </row>
    <row r="189" spans="1:25" ht="14.25" x14ac:dyDescent="0.2">
      <c r="A189" s="20">
        <v>44072.333333333336</v>
      </c>
      <c r="B189" s="24">
        <v>23</v>
      </c>
      <c r="C189" s="14">
        <f t="shared" si="22"/>
        <v>2093</v>
      </c>
      <c r="D189" s="21"/>
      <c r="E189" s="21"/>
      <c r="F189" s="21">
        <f t="shared" si="24"/>
        <v>20.142857142857142</v>
      </c>
      <c r="G189" s="21">
        <f t="shared" si="21"/>
        <v>3.3823529411764706</v>
      </c>
      <c r="H189" s="21">
        <f t="shared" si="26"/>
        <v>3.3613445378151261</v>
      </c>
      <c r="I189" s="27">
        <f t="shared" si="25"/>
        <v>23.529411764705884</v>
      </c>
      <c r="J189" s="21">
        <f t="shared" si="27"/>
        <v>42.352941176470594</v>
      </c>
      <c r="K189" s="23"/>
      <c r="L189" s="23"/>
      <c r="M189" s="23"/>
      <c r="N189" s="23"/>
      <c r="O189" s="130"/>
      <c r="P189" s="130"/>
      <c r="Q189" s="130"/>
      <c r="R189" s="23"/>
      <c r="S189" s="23"/>
      <c r="T189" s="29">
        <v>0</v>
      </c>
      <c r="U189" s="13">
        <f t="shared" si="23"/>
        <v>52</v>
      </c>
      <c r="V189" s="26">
        <v>7</v>
      </c>
      <c r="W189" s="25">
        <f t="shared" si="28"/>
        <v>1234</v>
      </c>
      <c r="X189" s="25">
        <f t="shared" si="30"/>
        <v>1235</v>
      </c>
      <c r="Y189" s="22">
        <f t="shared" si="29"/>
        <v>1235</v>
      </c>
    </row>
    <row r="190" spans="1:25" ht="14.25" x14ac:dyDescent="0.2">
      <c r="A190" s="20">
        <v>44073.333333333336</v>
      </c>
      <c r="B190" s="24">
        <v>9</v>
      </c>
      <c r="C190" s="14">
        <f t="shared" si="22"/>
        <v>2102</v>
      </c>
      <c r="D190" s="21"/>
      <c r="E190" s="21"/>
      <c r="F190" s="21">
        <f t="shared" si="24"/>
        <v>18.142857142857142</v>
      </c>
      <c r="G190" s="21">
        <f t="shared" si="21"/>
        <v>1.3235294117647058</v>
      </c>
      <c r="H190" s="21">
        <f t="shared" si="26"/>
        <v>3.2352941176470589</v>
      </c>
      <c r="I190" s="27">
        <f t="shared" si="25"/>
        <v>22.647058823529413</v>
      </c>
      <c r="J190" s="21">
        <f t="shared" si="27"/>
        <v>42.058823529411768</v>
      </c>
      <c r="K190" s="23"/>
      <c r="L190" s="23"/>
      <c r="M190" s="23"/>
      <c r="N190" s="23"/>
      <c r="O190" s="130"/>
      <c r="P190" s="130"/>
      <c r="Q190" s="130"/>
      <c r="R190" s="23"/>
      <c r="S190" s="23"/>
      <c r="T190" s="29">
        <v>0</v>
      </c>
      <c r="U190" s="13">
        <f t="shared" si="23"/>
        <v>52</v>
      </c>
      <c r="V190" s="26">
        <v>7</v>
      </c>
      <c r="W190" s="25">
        <f t="shared" si="28"/>
        <v>1245</v>
      </c>
      <c r="X190" s="25">
        <f t="shared" si="30"/>
        <v>1245</v>
      </c>
      <c r="Y190" s="22">
        <f t="shared" si="29"/>
        <v>1245</v>
      </c>
    </row>
    <row r="191" spans="1:25" ht="14.25" x14ac:dyDescent="0.2">
      <c r="A191" s="20">
        <v>44074.333333333336</v>
      </c>
      <c r="B191" s="24">
        <v>7</v>
      </c>
      <c r="C191" s="14">
        <f t="shared" si="22"/>
        <v>2109</v>
      </c>
      <c r="D191" s="21"/>
      <c r="E191" s="21"/>
      <c r="F191" s="21">
        <f t="shared" si="24"/>
        <v>18.142857142857142</v>
      </c>
      <c r="G191" s="21">
        <f t="shared" si="21"/>
        <v>1.0294117647058825</v>
      </c>
      <c r="H191" s="21">
        <f t="shared" si="26"/>
        <v>3.1932773109243699</v>
      </c>
      <c r="I191" s="27">
        <f t="shared" si="25"/>
        <v>22.352941176470591</v>
      </c>
      <c r="J191" s="21">
        <f t="shared" si="27"/>
        <v>41.764705882352942</v>
      </c>
      <c r="K191" s="23">
        <v>2</v>
      </c>
      <c r="L191" s="23">
        <v>4</v>
      </c>
      <c r="M191" s="23">
        <v>0</v>
      </c>
      <c r="N191" s="23">
        <f>SUM(L191:M191)</f>
        <v>4</v>
      </c>
      <c r="O191" s="130">
        <v>41</v>
      </c>
      <c r="P191" s="130">
        <v>18</v>
      </c>
      <c r="Q191" s="130">
        <v>15</v>
      </c>
      <c r="R191" s="23">
        <v>9</v>
      </c>
      <c r="S191" s="23">
        <f t="shared" si="31"/>
        <v>24</v>
      </c>
      <c r="T191" s="29">
        <v>0</v>
      </c>
      <c r="U191" s="13">
        <f t="shared" si="23"/>
        <v>52</v>
      </c>
      <c r="V191" s="24">
        <f>SUM(K191:M191)</f>
        <v>6</v>
      </c>
      <c r="W191" s="25">
        <f t="shared" si="28"/>
        <v>1255</v>
      </c>
      <c r="X191" s="25">
        <f t="shared" si="30"/>
        <v>1255</v>
      </c>
      <c r="Y191" s="22">
        <f t="shared" si="29"/>
        <v>1255</v>
      </c>
    </row>
    <row r="192" spans="1:25" ht="14.25" x14ac:dyDescent="0.2">
      <c r="A192" s="20">
        <v>44075.333333333336</v>
      </c>
      <c r="B192" s="24">
        <v>18</v>
      </c>
      <c r="C192" s="14">
        <f t="shared" si="22"/>
        <v>2127</v>
      </c>
      <c r="D192" s="21"/>
      <c r="E192" s="21"/>
      <c r="F192" s="21">
        <f t="shared" si="24"/>
        <v>18.714285714285715</v>
      </c>
      <c r="G192" s="21">
        <f t="shared" si="21"/>
        <v>2.6470588235294117</v>
      </c>
      <c r="H192" s="21">
        <f t="shared" si="26"/>
        <v>2.9621848739495804</v>
      </c>
      <c r="I192" s="27">
        <f t="shared" si="25"/>
        <v>20.735294117647062</v>
      </c>
      <c r="J192" s="21">
        <f t="shared" si="27"/>
        <v>40.441176470588239</v>
      </c>
      <c r="K192" s="23">
        <v>2</v>
      </c>
      <c r="L192" s="23">
        <v>4</v>
      </c>
      <c r="M192" s="23">
        <v>0</v>
      </c>
      <c r="N192" s="23">
        <f>SUM(L192:M192)</f>
        <v>4</v>
      </c>
      <c r="O192" s="130">
        <v>42</v>
      </c>
      <c r="P192" s="130">
        <v>17</v>
      </c>
      <c r="Q192" s="130">
        <v>14</v>
      </c>
      <c r="R192" s="23">
        <v>13</v>
      </c>
      <c r="S192" s="23">
        <f t="shared" si="31"/>
        <v>27</v>
      </c>
      <c r="T192" s="29">
        <v>0</v>
      </c>
      <c r="U192" s="13">
        <f t="shared" si="23"/>
        <v>52</v>
      </c>
      <c r="V192" s="24">
        <f>SUM(K192:M192)</f>
        <v>6</v>
      </c>
      <c r="W192" s="25">
        <f t="shared" si="28"/>
        <v>1282</v>
      </c>
      <c r="X192" s="25">
        <f t="shared" si="30"/>
        <v>1280</v>
      </c>
      <c r="Y192" s="22">
        <f t="shared" si="29"/>
        <v>1280</v>
      </c>
    </row>
    <row r="193" spans="1:25" ht="14.25" x14ac:dyDescent="0.2">
      <c r="A193" s="20">
        <v>44076.333333333336</v>
      </c>
      <c r="B193" s="24">
        <v>20</v>
      </c>
      <c r="C193" s="14">
        <f t="shared" si="22"/>
        <v>2147</v>
      </c>
      <c r="D193" s="21"/>
      <c r="E193" s="21"/>
      <c r="F193" s="21">
        <f t="shared" si="24"/>
        <v>18.285714285714285</v>
      </c>
      <c r="G193" s="21">
        <f t="shared" si="21"/>
        <v>2.9411764705882355</v>
      </c>
      <c r="H193" s="21">
        <f t="shared" si="26"/>
        <v>2.6680672268907566</v>
      </c>
      <c r="I193" s="27">
        <f t="shared" si="25"/>
        <v>18.676470588235297</v>
      </c>
      <c r="J193" s="21">
        <f t="shared" si="27"/>
        <v>38.970588235294116</v>
      </c>
      <c r="K193" s="23">
        <v>3</v>
      </c>
      <c r="L193" s="23">
        <v>4</v>
      </c>
      <c r="M193" s="23">
        <v>0</v>
      </c>
      <c r="N193" s="23">
        <f>SUM(L193:M193)</f>
        <v>4</v>
      </c>
      <c r="O193" s="130">
        <v>44</v>
      </c>
      <c r="P193" s="130">
        <v>13</v>
      </c>
      <c r="Q193" s="130">
        <v>12</v>
      </c>
      <c r="R193" s="23">
        <v>11</v>
      </c>
      <c r="S193" s="23">
        <f t="shared" si="31"/>
        <v>23</v>
      </c>
      <c r="T193" s="24">
        <v>0</v>
      </c>
      <c r="U193" s="13">
        <f t="shared" si="23"/>
        <v>52</v>
      </c>
      <c r="V193" s="24">
        <f>SUM(K193:M193)</f>
        <v>7</v>
      </c>
      <c r="W193" s="25">
        <f t="shared" si="28"/>
        <v>1311</v>
      </c>
      <c r="X193" s="25">
        <f t="shared" si="30"/>
        <v>1310</v>
      </c>
      <c r="Y193" s="22">
        <f t="shared" si="29"/>
        <v>1310</v>
      </c>
    </row>
    <row r="194" spans="1:25" ht="14.25" x14ac:dyDescent="0.2">
      <c r="A194" s="20">
        <v>44077.333333333336</v>
      </c>
      <c r="B194" s="24">
        <v>27</v>
      </c>
      <c r="C194" s="14">
        <f t="shared" si="22"/>
        <v>2174</v>
      </c>
      <c r="D194" s="21"/>
      <c r="E194" s="21"/>
      <c r="F194" s="21">
        <f t="shared" si="24"/>
        <v>17.714285714285715</v>
      </c>
      <c r="G194" s="21">
        <f t="shared" si="21"/>
        <v>3.9705882352941178</v>
      </c>
      <c r="H194" s="21">
        <f t="shared" si="26"/>
        <v>2.6680672268907561</v>
      </c>
      <c r="I194" s="27">
        <f t="shared" si="25"/>
        <v>18.676470588235293</v>
      </c>
      <c r="J194" s="21">
        <f t="shared" si="27"/>
        <v>40.735294117647058</v>
      </c>
      <c r="K194" s="23">
        <v>2</v>
      </c>
      <c r="L194" s="23">
        <v>5</v>
      </c>
      <c r="M194" s="23">
        <v>0</v>
      </c>
      <c r="N194" s="23">
        <f>SUM(L194:M194)</f>
        <v>5</v>
      </c>
      <c r="O194" s="130">
        <v>45</v>
      </c>
      <c r="P194" s="130">
        <v>13</v>
      </c>
      <c r="Q194" s="130">
        <v>12</v>
      </c>
      <c r="R194" s="23">
        <v>6</v>
      </c>
      <c r="S194" s="23">
        <f t="shared" si="31"/>
        <v>18</v>
      </c>
      <c r="T194" s="24">
        <v>0</v>
      </c>
      <c r="U194" s="13">
        <f t="shared" si="23"/>
        <v>52</v>
      </c>
      <c r="V194" s="24">
        <f>SUM(K194:M194)</f>
        <v>7</v>
      </c>
      <c r="W194" s="25">
        <f t="shared" si="28"/>
        <v>1326</v>
      </c>
      <c r="X194" s="25">
        <f t="shared" si="30"/>
        <v>1325</v>
      </c>
      <c r="Y194" s="22">
        <f t="shared" si="29"/>
        <v>1325</v>
      </c>
    </row>
    <row r="195" spans="1:25" ht="14.25" x14ac:dyDescent="0.2">
      <c r="A195" s="20">
        <v>44078.333333333336</v>
      </c>
      <c r="B195" s="24">
        <v>27</v>
      </c>
      <c r="C195" s="14">
        <f t="shared" si="22"/>
        <v>2201</v>
      </c>
      <c r="D195" s="21"/>
      <c r="E195" s="21"/>
      <c r="F195" s="21">
        <f t="shared" si="24"/>
        <v>18.857142857142858</v>
      </c>
      <c r="G195" s="21">
        <f t="shared" si="21"/>
        <v>3.9705882352941178</v>
      </c>
      <c r="H195" s="21">
        <f t="shared" si="26"/>
        <v>2.7521008403361344</v>
      </c>
      <c r="I195" s="27">
        <f t="shared" si="25"/>
        <v>19.264705882352942</v>
      </c>
      <c r="J195" s="21">
        <f t="shared" si="27"/>
        <v>42.205882352941174</v>
      </c>
      <c r="K195" s="23">
        <v>3</v>
      </c>
      <c r="L195" s="23">
        <v>4</v>
      </c>
      <c r="M195" s="23">
        <v>0</v>
      </c>
      <c r="N195" s="23">
        <f>SUM(L195:M195)</f>
        <v>4</v>
      </c>
      <c r="O195" s="130">
        <v>43</v>
      </c>
      <c r="P195" s="130">
        <v>14</v>
      </c>
      <c r="Q195" s="130">
        <v>15</v>
      </c>
      <c r="R195" s="23">
        <v>5</v>
      </c>
      <c r="S195" s="23">
        <f t="shared" si="31"/>
        <v>20</v>
      </c>
      <c r="T195" s="24">
        <v>0</v>
      </c>
      <c r="U195" s="13">
        <f t="shared" si="23"/>
        <v>52</v>
      </c>
      <c r="V195" s="24">
        <f>SUM(K195:M195)</f>
        <v>7</v>
      </c>
      <c r="W195" s="25">
        <f t="shared" si="28"/>
        <v>1343</v>
      </c>
      <c r="X195" s="25">
        <f t="shared" si="30"/>
        <v>1345</v>
      </c>
      <c r="Y195" s="22">
        <f t="shared" si="29"/>
        <v>1345</v>
      </c>
    </row>
    <row r="196" spans="1:25" ht="14.25" x14ac:dyDescent="0.2">
      <c r="A196" s="20">
        <v>44079.333333333336</v>
      </c>
      <c r="B196" s="24">
        <v>20</v>
      </c>
      <c r="C196" s="14">
        <f t="shared" si="22"/>
        <v>2221</v>
      </c>
      <c r="D196" s="21"/>
      <c r="E196" s="21"/>
      <c r="F196" s="21">
        <f t="shared" si="24"/>
        <v>19.142857142857142</v>
      </c>
      <c r="G196" s="21">
        <f t="shared" ref="G196:G259" si="32">B196/6.8</f>
        <v>2.9411764705882355</v>
      </c>
      <c r="H196" s="21">
        <f t="shared" si="26"/>
        <v>2.6890756302521011</v>
      </c>
      <c r="I196" s="27">
        <f t="shared" si="25"/>
        <v>18.823529411764707</v>
      </c>
      <c r="J196" s="21">
        <f t="shared" si="27"/>
        <v>42.352941176470594</v>
      </c>
      <c r="K196" s="23"/>
      <c r="L196" s="23"/>
      <c r="M196" s="23"/>
      <c r="N196" s="23"/>
      <c r="O196" s="130"/>
      <c r="P196" s="130"/>
      <c r="Q196" s="130"/>
      <c r="R196" s="23"/>
      <c r="S196" s="23"/>
      <c r="T196" s="24">
        <v>0</v>
      </c>
      <c r="U196" s="13">
        <f t="shared" si="23"/>
        <v>52</v>
      </c>
      <c r="V196" s="26">
        <v>7</v>
      </c>
      <c r="W196" s="25">
        <f t="shared" si="28"/>
        <v>1362</v>
      </c>
      <c r="X196" s="25">
        <f t="shared" si="30"/>
        <v>1360</v>
      </c>
      <c r="Y196" s="22">
        <f t="shared" si="29"/>
        <v>1360</v>
      </c>
    </row>
    <row r="197" spans="1:25" ht="14.25" x14ac:dyDescent="0.2">
      <c r="A197" s="20">
        <v>44080.333333333336</v>
      </c>
      <c r="B197" s="24">
        <v>5</v>
      </c>
      <c r="C197" s="14">
        <f t="shared" ref="C197:C260" si="33">SUM(C196,B197)</f>
        <v>2226</v>
      </c>
      <c r="D197" s="21"/>
      <c r="E197" s="21"/>
      <c r="F197" s="21">
        <f t="shared" si="24"/>
        <v>19</v>
      </c>
      <c r="G197" s="21">
        <f t="shared" si="32"/>
        <v>0.73529411764705888</v>
      </c>
      <c r="H197" s="21">
        <f t="shared" si="26"/>
        <v>2.6050420168067228</v>
      </c>
      <c r="I197" s="27">
        <f t="shared" si="25"/>
        <v>18.235294117647058</v>
      </c>
      <c r="J197" s="21">
        <f t="shared" si="27"/>
        <v>40.882352941176478</v>
      </c>
      <c r="K197" s="23"/>
      <c r="L197" s="23"/>
      <c r="M197" s="23"/>
      <c r="N197" s="23"/>
      <c r="O197" s="130"/>
      <c r="P197" s="130"/>
      <c r="Q197" s="130"/>
      <c r="R197" s="23"/>
      <c r="S197" s="23"/>
      <c r="T197" s="24">
        <v>0</v>
      </c>
      <c r="U197" s="13">
        <f t="shared" ref="U197:U265" si="34">SUM(U196,T197)</f>
        <v>52</v>
      </c>
      <c r="V197" s="26">
        <v>7</v>
      </c>
      <c r="W197" s="25">
        <f t="shared" si="28"/>
        <v>1377</v>
      </c>
      <c r="X197" s="25">
        <f>MROUND(W197,5)</f>
        <v>1375</v>
      </c>
      <c r="Y197" s="22">
        <f t="shared" si="29"/>
        <v>1375</v>
      </c>
    </row>
    <row r="198" spans="1:25" ht="14.25" x14ac:dyDescent="0.2">
      <c r="A198" s="20">
        <v>44081.333333333336</v>
      </c>
      <c r="B198" s="24">
        <v>15</v>
      </c>
      <c r="C198" s="14">
        <f t="shared" si="33"/>
        <v>2241</v>
      </c>
      <c r="D198" s="21"/>
      <c r="E198" s="21"/>
      <c r="F198" s="21">
        <f t="shared" si="24"/>
        <v>19.428571428571427</v>
      </c>
      <c r="G198" s="21">
        <f t="shared" si="32"/>
        <v>2.2058823529411766</v>
      </c>
      <c r="H198" s="21">
        <f t="shared" si="26"/>
        <v>2.7731092436974789</v>
      </c>
      <c r="I198" s="27">
        <f t="shared" si="25"/>
        <v>19.411764705882351</v>
      </c>
      <c r="J198" s="21">
        <f t="shared" si="27"/>
        <v>41.764705882352942</v>
      </c>
      <c r="K198" s="23">
        <v>5</v>
      </c>
      <c r="L198" s="23">
        <v>3</v>
      </c>
      <c r="M198" s="23">
        <v>1</v>
      </c>
      <c r="N198" s="23">
        <f>SUM(L198:M198)</f>
        <v>4</v>
      </c>
      <c r="O198" s="130">
        <v>39</v>
      </c>
      <c r="P198" s="130">
        <v>15</v>
      </c>
      <c r="Q198" s="130">
        <v>14</v>
      </c>
      <c r="R198" s="23">
        <v>16</v>
      </c>
      <c r="S198" s="23">
        <f t="shared" si="31"/>
        <v>30</v>
      </c>
      <c r="T198" s="24">
        <v>0</v>
      </c>
      <c r="U198" s="13">
        <f t="shared" si="34"/>
        <v>52</v>
      </c>
      <c r="V198" s="24">
        <f>SUM(K198:M198)</f>
        <v>9</v>
      </c>
      <c r="W198" s="25">
        <f t="shared" si="28"/>
        <v>1384</v>
      </c>
      <c r="X198" s="25">
        <f t="shared" si="30"/>
        <v>1385</v>
      </c>
      <c r="Y198" s="22">
        <f t="shared" si="29"/>
        <v>1385</v>
      </c>
    </row>
    <row r="199" spans="1:25" ht="14.25" x14ac:dyDescent="0.2">
      <c r="A199" s="20">
        <v>44082.333333333336</v>
      </c>
      <c r="B199" s="24">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3">
        <v>4</v>
      </c>
      <c r="L199" s="23">
        <v>3</v>
      </c>
      <c r="M199" s="23">
        <v>1</v>
      </c>
      <c r="N199" s="23">
        <f>SUM(L199:M199)</f>
        <v>4</v>
      </c>
      <c r="O199" s="130">
        <v>38</v>
      </c>
      <c r="P199" s="130">
        <v>13</v>
      </c>
      <c r="Q199" s="130">
        <v>14</v>
      </c>
      <c r="R199" s="23">
        <v>12</v>
      </c>
      <c r="S199" s="23">
        <f t="shared" si="31"/>
        <v>26</v>
      </c>
      <c r="T199" s="24">
        <v>0</v>
      </c>
      <c r="U199" s="13">
        <f t="shared" si="34"/>
        <v>52</v>
      </c>
      <c r="V199" s="24">
        <f>SUM(K199:M199)</f>
        <v>8</v>
      </c>
      <c r="W199" s="25">
        <f t="shared" si="28"/>
        <v>1414</v>
      </c>
      <c r="X199" s="25">
        <f t="shared" si="30"/>
        <v>1415</v>
      </c>
      <c r="Y199" s="22">
        <f t="shared" si="29"/>
        <v>1415</v>
      </c>
    </row>
    <row r="200" spans="1:25" ht="14.25" x14ac:dyDescent="0.2">
      <c r="A200" s="20">
        <v>44083.333333333336</v>
      </c>
      <c r="B200" s="24">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3">
        <v>4</v>
      </c>
      <c r="L200" s="23">
        <v>3</v>
      </c>
      <c r="M200" s="23">
        <v>0</v>
      </c>
      <c r="N200" s="23">
        <f>SUM(L200:M200)</f>
        <v>3</v>
      </c>
      <c r="O200" s="130">
        <v>42</v>
      </c>
      <c r="P200" s="130">
        <v>17</v>
      </c>
      <c r="Q200" s="130">
        <v>14</v>
      </c>
      <c r="R200" s="23">
        <v>14</v>
      </c>
      <c r="S200" s="23">
        <f t="shared" si="31"/>
        <v>28</v>
      </c>
      <c r="T200" s="24">
        <v>0</v>
      </c>
      <c r="U200" s="13">
        <f t="shared" si="34"/>
        <v>52</v>
      </c>
      <c r="V200" s="24">
        <f>SUM(K200:M200)</f>
        <v>7</v>
      </c>
      <c r="W200" s="25">
        <f t="shared" si="28"/>
        <v>1449</v>
      </c>
      <c r="X200" s="25">
        <f t="shared" si="30"/>
        <v>1450</v>
      </c>
      <c r="Y200" s="22">
        <f t="shared" si="29"/>
        <v>1450</v>
      </c>
    </row>
    <row r="201" spans="1:25" ht="14.25" x14ac:dyDescent="0.2">
      <c r="A201" s="20">
        <v>44084.333333333336</v>
      </c>
      <c r="B201" s="25">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3">
        <v>7</v>
      </c>
      <c r="L201" s="23">
        <v>2</v>
      </c>
      <c r="M201" s="23">
        <v>0</v>
      </c>
      <c r="N201" s="23">
        <f>SUM(L201:M201)</f>
        <v>2</v>
      </c>
      <c r="O201" s="130">
        <v>39</v>
      </c>
      <c r="P201" s="130">
        <v>18</v>
      </c>
      <c r="Q201" s="130">
        <v>17</v>
      </c>
      <c r="R201" s="23">
        <v>13</v>
      </c>
      <c r="S201" s="23">
        <f t="shared" si="31"/>
        <v>30</v>
      </c>
      <c r="T201" s="24">
        <v>0</v>
      </c>
      <c r="U201" s="13">
        <f t="shared" si="34"/>
        <v>52</v>
      </c>
      <c r="V201" s="24">
        <f>SUM(K201:M201)</f>
        <v>9</v>
      </c>
      <c r="W201" s="25">
        <f t="shared" si="28"/>
        <v>1474</v>
      </c>
      <c r="X201" s="25">
        <f t="shared" si="30"/>
        <v>1475</v>
      </c>
      <c r="Y201" s="22">
        <f t="shared" si="29"/>
        <v>1475</v>
      </c>
    </row>
    <row r="202" spans="1:25" ht="14.25" x14ac:dyDescent="0.2">
      <c r="A202" s="20">
        <v>44085.333333333336</v>
      </c>
      <c r="B202" s="25">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3">
        <v>5</v>
      </c>
      <c r="L202" s="23">
        <v>3</v>
      </c>
      <c r="M202" s="23">
        <v>0</v>
      </c>
      <c r="N202" s="23">
        <f>SUM(L202:M202)</f>
        <v>3</v>
      </c>
      <c r="O202" s="130">
        <v>34</v>
      </c>
      <c r="P202" s="130">
        <v>18</v>
      </c>
      <c r="Q202" s="130">
        <v>21</v>
      </c>
      <c r="R202" s="23">
        <v>12</v>
      </c>
      <c r="S202" s="23">
        <f t="shared" si="31"/>
        <v>33</v>
      </c>
      <c r="T202" s="24">
        <v>1</v>
      </c>
      <c r="U202" s="13">
        <f t="shared" si="34"/>
        <v>53</v>
      </c>
      <c r="V202" s="24">
        <f>SUM(K202:M202)</f>
        <v>8</v>
      </c>
      <c r="W202" s="25">
        <f t="shared" si="28"/>
        <v>1498</v>
      </c>
      <c r="X202" s="25">
        <f t="shared" si="30"/>
        <v>1500</v>
      </c>
      <c r="Y202" s="22">
        <f t="shared" si="29"/>
        <v>1500</v>
      </c>
    </row>
    <row r="203" spans="1:25" ht="14.25" x14ac:dyDescent="0.2">
      <c r="A203" s="20">
        <v>44086.333333333336</v>
      </c>
      <c r="B203" s="24">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3"/>
      <c r="L203" s="23"/>
      <c r="M203" s="23"/>
      <c r="N203" s="23"/>
      <c r="O203" s="130"/>
      <c r="P203" s="130"/>
      <c r="Q203" s="130"/>
      <c r="R203" s="23"/>
      <c r="S203" s="23"/>
      <c r="T203" s="24">
        <v>0</v>
      </c>
      <c r="U203" s="13">
        <f t="shared" si="34"/>
        <v>53</v>
      </c>
      <c r="V203" s="26">
        <v>8</v>
      </c>
      <c r="W203" s="25">
        <f t="shared" si="28"/>
        <v>1521</v>
      </c>
      <c r="X203" s="25">
        <f t="shared" si="30"/>
        <v>1520</v>
      </c>
      <c r="Y203" s="22">
        <f t="shared" si="29"/>
        <v>1520</v>
      </c>
    </row>
    <row r="204" spans="1:25" ht="14.25" x14ac:dyDescent="0.2">
      <c r="A204" s="20">
        <v>44087.333333333336</v>
      </c>
      <c r="B204" s="24">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3"/>
      <c r="L204" s="23"/>
      <c r="M204" s="23"/>
      <c r="N204" s="23"/>
      <c r="O204" s="130"/>
      <c r="P204" s="130"/>
      <c r="Q204" s="130"/>
      <c r="R204" s="23"/>
      <c r="S204" s="23"/>
      <c r="T204" s="24">
        <v>0</v>
      </c>
      <c r="U204" s="13">
        <f t="shared" si="34"/>
        <v>53</v>
      </c>
      <c r="V204" s="26">
        <v>8</v>
      </c>
      <c r="W204" s="25">
        <f t="shared" si="28"/>
        <v>1530</v>
      </c>
      <c r="X204" s="25">
        <f t="shared" si="30"/>
        <v>1530</v>
      </c>
      <c r="Y204" s="22">
        <f t="shared" si="29"/>
        <v>1530</v>
      </c>
    </row>
    <row r="205" spans="1:25" ht="14.25" x14ac:dyDescent="0.2">
      <c r="A205" s="20">
        <v>44088.333333333336</v>
      </c>
      <c r="B205" s="25">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30">
        <v>11</v>
      </c>
      <c r="L205" s="30">
        <v>1</v>
      </c>
      <c r="M205" s="30">
        <v>0</v>
      </c>
      <c r="N205" s="30">
        <f>SUM(L205:M205)</f>
        <v>1</v>
      </c>
      <c r="O205" s="155">
        <v>47</v>
      </c>
      <c r="P205" s="130">
        <v>10</v>
      </c>
      <c r="Q205" s="130">
        <v>10</v>
      </c>
      <c r="R205" s="23">
        <v>13</v>
      </c>
      <c r="S205" s="23">
        <f t="shared" si="31"/>
        <v>23</v>
      </c>
      <c r="T205" s="24">
        <v>0</v>
      </c>
      <c r="U205" s="13">
        <f t="shared" si="34"/>
        <v>53</v>
      </c>
      <c r="V205" s="24">
        <f>SUM(K205:M205)</f>
        <v>12</v>
      </c>
      <c r="W205" s="25">
        <f t="shared" si="28"/>
        <v>1533</v>
      </c>
      <c r="X205" s="25">
        <f t="shared" si="30"/>
        <v>1535</v>
      </c>
      <c r="Y205" s="22">
        <f t="shared" si="29"/>
        <v>1535</v>
      </c>
    </row>
    <row r="206" spans="1:25" ht="14.25" x14ac:dyDescent="0.2">
      <c r="A206" s="20">
        <v>44089.333333333336</v>
      </c>
      <c r="B206" s="25">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3">
        <v>11</v>
      </c>
      <c r="L206" s="23">
        <v>2</v>
      </c>
      <c r="M206" s="23">
        <v>0</v>
      </c>
      <c r="N206" s="23">
        <f>SUM(L206:M206)</f>
        <v>2</v>
      </c>
      <c r="O206" s="130">
        <v>38</v>
      </c>
      <c r="P206" s="130">
        <v>14</v>
      </c>
      <c r="Q206" s="130">
        <v>16</v>
      </c>
      <c r="R206" s="23">
        <v>14</v>
      </c>
      <c r="S206" s="23">
        <f t="shared" si="31"/>
        <v>30</v>
      </c>
      <c r="T206" s="24">
        <v>0</v>
      </c>
      <c r="U206" s="13">
        <f t="shared" si="34"/>
        <v>53</v>
      </c>
      <c r="V206" s="24">
        <f>SUM(K206:M206)</f>
        <v>13</v>
      </c>
      <c r="W206" s="25">
        <f t="shared" si="28"/>
        <v>1550</v>
      </c>
      <c r="X206" s="25">
        <f t="shared" si="30"/>
        <v>1550</v>
      </c>
      <c r="Y206" s="22">
        <f t="shared" si="29"/>
        <v>1550</v>
      </c>
    </row>
    <row r="207" spans="1:25" ht="14.25" x14ac:dyDescent="0.2">
      <c r="A207" s="20">
        <v>44090.333333333336</v>
      </c>
      <c r="B207" s="24">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30">
        <v>4</v>
      </c>
      <c r="L207" s="30">
        <v>2</v>
      </c>
      <c r="M207" s="30">
        <v>0</v>
      </c>
      <c r="N207" s="30">
        <f>SUM(L207:M207)</f>
        <v>2</v>
      </c>
      <c r="O207" s="155">
        <v>38</v>
      </c>
      <c r="P207" s="130">
        <v>15</v>
      </c>
      <c r="Q207" s="130">
        <v>17</v>
      </c>
      <c r="R207" s="23">
        <v>13</v>
      </c>
      <c r="S207" s="23">
        <f t="shared" si="31"/>
        <v>30</v>
      </c>
      <c r="T207" s="24">
        <v>0</v>
      </c>
      <c r="U207" s="13">
        <f t="shared" si="34"/>
        <v>53</v>
      </c>
      <c r="V207" s="24">
        <f>SUM(K207:M207)</f>
        <v>6</v>
      </c>
      <c r="W207" s="25">
        <f t="shared" si="28"/>
        <v>1577</v>
      </c>
      <c r="X207" s="25">
        <f t="shared" si="30"/>
        <v>1575</v>
      </c>
      <c r="Y207" s="22">
        <f t="shared" si="29"/>
        <v>1575</v>
      </c>
    </row>
    <row r="208" spans="1:25" ht="14.25" x14ac:dyDescent="0.2">
      <c r="A208" s="20">
        <v>44091.333333333336</v>
      </c>
      <c r="B208" s="24">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3">
        <v>6</v>
      </c>
      <c r="L208" s="23">
        <v>2</v>
      </c>
      <c r="M208" s="23">
        <v>0</v>
      </c>
      <c r="N208" s="23">
        <f>SUM(L208:M208)</f>
        <v>2</v>
      </c>
      <c r="O208" s="130">
        <v>43</v>
      </c>
      <c r="P208" s="130">
        <v>12</v>
      </c>
      <c r="Q208" s="130">
        <v>11</v>
      </c>
      <c r="R208" s="23">
        <v>15</v>
      </c>
      <c r="S208" s="23">
        <f t="shared" si="31"/>
        <v>26</v>
      </c>
      <c r="T208" s="24">
        <v>1</v>
      </c>
      <c r="U208" s="13">
        <f t="shared" si="34"/>
        <v>54</v>
      </c>
      <c r="V208" s="24">
        <f>SUM(K208:M208)</f>
        <v>8</v>
      </c>
      <c r="W208" s="25">
        <f t="shared" si="28"/>
        <v>1602</v>
      </c>
      <c r="X208" s="25">
        <f t="shared" si="30"/>
        <v>1600</v>
      </c>
      <c r="Y208" s="22">
        <f t="shared" si="29"/>
        <v>1600</v>
      </c>
    </row>
    <row r="209" spans="1:25" ht="14.25" x14ac:dyDescent="0.2">
      <c r="A209" s="20">
        <v>44092.333333333336</v>
      </c>
      <c r="B209" s="25">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3">
        <v>6</v>
      </c>
      <c r="L209" s="23">
        <v>2</v>
      </c>
      <c r="M209" s="23">
        <v>0</v>
      </c>
      <c r="N209" s="23">
        <f>SUM(L209:M209)</f>
        <v>2</v>
      </c>
      <c r="O209" s="130">
        <v>42</v>
      </c>
      <c r="P209" s="130">
        <v>15</v>
      </c>
      <c r="Q209" s="130">
        <v>13</v>
      </c>
      <c r="R209" s="23">
        <v>14</v>
      </c>
      <c r="S209" s="23">
        <f t="shared" si="31"/>
        <v>27</v>
      </c>
      <c r="T209" s="24">
        <v>0</v>
      </c>
      <c r="U209" s="13">
        <f t="shared" si="34"/>
        <v>54</v>
      </c>
      <c r="V209" s="24">
        <f>SUM(K209:M209)</f>
        <v>8</v>
      </c>
      <c r="W209" s="25">
        <f t="shared" si="28"/>
        <v>1629</v>
      </c>
      <c r="X209" s="25">
        <f t="shared" si="30"/>
        <v>1630</v>
      </c>
      <c r="Y209" s="22">
        <f t="shared" si="29"/>
        <v>1630</v>
      </c>
    </row>
    <row r="210" spans="1:25" ht="14.25" x14ac:dyDescent="0.2">
      <c r="A210" s="20">
        <v>44093.333333333336</v>
      </c>
      <c r="B210" s="25">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3"/>
      <c r="L210" s="23"/>
      <c r="M210" s="23"/>
      <c r="N210" s="23"/>
      <c r="O210" s="130"/>
      <c r="P210" s="130"/>
      <c r="Q210" s="130"/>
      <c r="R210" s="23"/>
      <c r="S210" s="23"/>
      <c r="T210" s="24">
        <v>0</v>
      </c>
      <c r="U210" s="13">
        <f t="shared" si="34"/>
        <v>54</v>
      </c>
      <c r="V210" s="26">
        <v>8</v>
      </c>
      <c r="W210" s="25">
        <f t="shared" si="28"/>
        <v>1649</v>
      </c>
      <c r="X210" s="25">
        <f>MROUND(W210,5)</f>
        <v>1650</v>
      </c>
      <c r="Y210" s="22">
        <f t="shared" si="29"/>
        <v>1650</v>
      </c>
    </row>
    <row r="211" spans="1:25" ht="14.25" x14ac:dyDescent="0.2">
      <c r="A211" s="20">
        <v>44094.333333333336</v>
      </c>
      <c r="B211" s="24">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3"/>
      <c r="L211" s="23"/>
      <c r="M211" s="23"/>
      <c r="N211" s="23"/>
      <c r="O211" s="130"/>
      <c r="P211" s="130"/>
      <c r="Q211" s="130"/>
      <c r="R211" s="23"/>
      <c r="S211" s="23"/>
      <c r="T211" s="24">
        <v>0</v>
      </c>
      <c r="U211" s="13">
        <f t="shared" si="34"/>
        <v>54</v>
      </c>
      <c r="V211" s="26">
        <v>8</v>
      </c>
      <c r="W211" s="25">
        <f t="shared" ref="W211:W274" si="39">SUM(C197,-V211,-$T$339)</f>
        <v>1654</v>
      </c>
      <c r="X211" s="25">
        <f t="shared" si="30"/>
        <v>1655</v>
      </c>
      <c r="Y211" s="22">
        <f t="shared" ref="Y211:Y273" si="40">IF(X211&gt;X210,X211,X210)</f>
        <v>1655</v>
      </c>
    </row>
    <row r="212" spans="1:25" ht="14.25" x14ac:dyDescent="0.2">
      <c r="A212" s="20">
        <v>44095.333333333336</v>
      </c>
      <c r="B212" s="24">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3">
        <v>7</v>
      </c>
      <c r="L212" s="23">
        <v>2</v>
      </c>
      <c r="M212" s="23">
        <v>0</v>
      </c>
      <c r="N212" s="23">
        <f>SUM(L212:M212)</f>
        <v>2</v>
      </c>
      <c r="O212" s="130">
        <v>35</v>
      </c>
      <c r="P212" s="130">
        <v>14</v>
      </c>
      <c r="Q212" s="130">
        <v>14</v>
      </c>
      <c r="R212" s="23">
        <v>12</v>
      </c>
      <c r="S212" s="23">
        <f t="shared" si="31"/>
        <v>26</v>
      </c>
      <c r="T212" s="24">
        <v>0</v>
      </c>
      <c r="U212" s="13">
        <f t="shared" si="34"/>
        <v>54</v>
      </c>
      <c r="V212" s="24">
        <f>SUM(K212:M212)</f>
        <v>9</v>
      </c>
      <c r="W212" s="25">
        <f t="shared" si="39"/>
        <v>1668</v>
      </c>
      <c r="X212" s="25">
        <f t="shared" ref="X212:X279" si="41">MROUND(W212,5)</f>
        <v>1670</v>
      </c>
      <c r="Y212" s="22">
        <f t="shared" si="40"/>
        <v>1670</v>
      </c>
    </row>
    <row r="213" spans="1:25" ht="14.25" x14ac:dyDescent="0.2">
      <c r="A213" s="20">
        <v>44096.333333333336</v>
      </c>
      <c r="B213" s="25">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3">
        <v>9</v>
      </c>
      <c r="L213" s="23">
        <v>2</v>
      </c>
      <c r="M213" s="23">
        <v>0</v>
      </c>
      <c r="N213" s="23">
        <f>SUM(L213:M213)</f>
        <v>2</v>
      </c>
      <c r="O213" s="130">
        <v>41</v>
      </c>
      <c r="P213" s="130">
        <v>13</v>
      </c>
      <c r="Q213" s="130">
        <v>11</v>
      </c>
      <c r="R213" s="23">
        <v>9</v>
      </c>
      <c r="S213" s="23">
        <f t="shared" si="31"/>
        <v>20</v>
      </c>
      <c r="T213" s="25">
        <v>0</v>
      </c>
      <c r="U213" s="13">
        <f t="shared" si="34"/>
        <v>54</v>
      </c>
      <c r="V213" s="24">
        <f>SUM(K213:M213)</f>
        <v>11</v>
      </c>
      <c r="W213" s="25">
        <f t="shared" si="39"/>
        <v>1686</v>
      </c>
      <c r="X213" s="25">
        <f t="shared" si="41"/>
        <v>1685</v>
      </c>
      <c r="Y213" s="22">
        <f t="shared" si="40"/>
        <v>1685</v>
      </c>
    </row>
    <row r="214" spans="1:25" ht="14.25" x14ac:dyDescent="0.2">
      <c r="A214" s="20">
        <v>44097.333333333336</v>
      </c>
      <c r="B214" s="25">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3">
        <v>10</v>
      </c>
      <c r="L214" s="23">
        <v>2</v>
      </c>
      <c r="M214" s="23">
        <v>0</v>
      </c>
      <c r="N214" s="23">
        <f>SUM(L214+M214)</f>
        <v>2</v>
      </c>
      <c r="O214" s="130">
        <v>38</v>
      </c>
      <c r="P214" s="130">
        <v>15</v>
      </c>
      <c r="Q214" s="130">
        <v>13</v>
      </c>
      <c r="R214" s="23">
        <v>11</v>
      </c>
      <c r="S214" s="23">
        <f t="shared" si="31"/>
        <v>24</v>
      </c>
      <c r="T214" s="25">
        <v>0</v>
      </c>
      <c r="U214" s="13">
        <f t="shared" si="34"/>
        <v>54</v>
      </c>
      <c r="V214" s="24">
        <f>SUM(K214:M214)</f>
        <v>12</v>
      </c>
      <c r="W214" s="25">
        <f t="shared" si="39"/>
        <v>1704</v>
      </c>
      <c r="X214" s="25">
        <f t="shared" si="41"/>
        <v>1705</v>
      </c>
      <c r="Y214" s="22">
        <f t="shared" si="40"/>
        <v>1705</v>
      </c>
    </row>
    <row r="215" spans="1:25" ht="14.25" x14ac:dyDescent="0.2">
      <c r="A215" s="20">
        <v>44098.333333333336</v>
      </c>
      <c r="B215" s="24">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3">
        <v>8</v>
      </c>
      <c r="L215" s="23">
        <v>2</v>
      </c>
      <c r="M215" s="23">
        <v>0</v>
      </c>
      <c r="N215" s="23">
        <f>SUM(L215+M215)</f>
        <v>2</v>
      </c>
      <c r="O215" s="130">
        <v>42</v>
      </c>
      <c r="P215" s="130">
        <v>12</v>
      </c>
      <c r="Q215" s="130">
        <v>10</v>
      </c>
      <c r="R215" s="23">
        <v>11</v>
      </c>
      <c r="S215" s="23">
        <f t="shared" si="31"/>
        <v>21</v>
      </c>
      <c r="T215" s="24">
        <v>0</v>
      </c>
      <c r="U215" s="13">
        <f t="shared" si="34"/>
        <v>54</v>
      </c>
      <c r="V215" s="24">
        <f>SUM(K215:M215)</f>
        <v>10</v>
      </c>
      <c r="W215" s="25">
        <f t="shared" si="39"/>
        <v>1736</v>
      </c>
      <c r="X215" s="25">
        <f t="shared" si="41"/>
        <v>1735</v>
      </c>
      <c r="Y215" s="22">
        <f t="shared" si="40"/>
        <v>1735</v>
      </c>
    </row>
    <row r="216" spans="1:25" ht="14.25" x14ac:dyDescent="0.2">
      <c r="A216" s="20">
        <v>44099.333333333336</v>
      </c>
      <c r="B216" s="24">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3">
        <v>11</v>
      </c>
      <c r="L216" s="23">
        <v>2</v>
      </c>
      <c r="M216" s="23">
        <v>1</v>
      </c>
      <c r="N216" s="23">
        <f>SUM(L216+M216)</f>
        <v>3</v>
      </c>
      <c r="O216" s="130">
        <v>40</v>
      </c>
      <c r="P216" s="130">
        <v>14</v>
      </c>
      <c r="Q216" s="130">
        <v>12</v>
      </c>
      <c r="R216" s="23">
        <v>14</v>
      </c>
      <c r="S216" s="23">
        <f t="shared" si="31"/>
        <v>26</v>
      </c>
      <c r="T216" s="24">
        <v>0</v>
      </c>
      <c r="U216" s="13">
        <f t="shared" si="34"/>
        <v>54</v>
      </c>
      <c r="V216" s="24">
        <f>SUM(K216:M216)</f>
        <v>14</v>
      </c>
      <c r="W216" s="25">
        <f t="shared" si="39"/>
        <v>1751</v>
      </c>
      <c r="X216" s="25">
        <f t="shared" si="41"/>
        <v>1750</v>
      </c>
      <c r="Y216" s="22">
        <f t="shared" si="40"/>
        <v>1750</v>
      </c>
    </row>
    <row r="217" spans="1:25" ht="14.25" x14ac:dyDescent="0.2">
      <c r="A217" s="20">
        <v>44100.333333333336</v>
      </c>
      <c r="B217" s="24">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3"/>
      <c r="L217" s="23"/>
      <c r="M217" s="23"/>
      <c r="N217" s="23"/>
      <c r="O217" s="130"/>
      <c r="P217" s="130"/>
      <c r="Q217" s="130"/>
      <c r="R217" s="23"/>
      <c r="S217" s="23"/>
      <c r="T217" s="24">
        <v>0</v>
      </c>
      <c r="U217" s="13">
        <f t="shared" si="34"/>
        <v>54</v>
      </c>
      <c r="V217" s="26">
        <v>14</v>
      </c>
      <c r="W217" s="25">
        <f t="shared" si="39"/>
        <v>1774</v>
      </c>
      <c r="X217" s="25">
        <f t="shared" si="41"/>
        <v>1775</v>
      </c>
      <c r="Y217" s="22">
        <f t="shared" si="40"/>
        <v>1775</v>
      </c>
    </row>
    <row r="218" spans="1:25" ht="14.25" x14ac:dyDescent="0.2">
      <c r="A218" s="20">
        <v>44101.333333333336</v>
      </c>
      <c r="B218" s="24">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3"/>
      <c r="L218" s="23"/>
      <c r="M218" s="23"/>
      <c r="N218" s="23"/>
      <c r="O218" s="130"/>
      <c r="P218" s="130"/>
      <c r="Q218" s="130"/>
      <c r="R218" s="23"/>
      <c r="S218" s="23"/>
      <c r="T218" s="24">
        <v>0</v>
      </c>
      <c r="U218" s="13">
        <f t="shared" si="34"/>
        <v>54</v>
      </c>
      <c r="V218" s="26">
        <v>14</v>
      </c>
      <c r="W218" s="25">
        <f t="shared" si="39"/>
        <v>1787</v>
      </c>
      <c r="X218" s="25">
        <f t="shared" si="41"/>
        <v>1785</v>
      </c>
      <c r="Y218" s="22">
        <f t="shared" si="40"/>
        <v>1785</v>
      </c>
    </row>
    <row r="219" spans="1:25" ht="14.25" x14ac:dyDescent="0.2">
      <c r="A219" s="20">
        <v>44102.333333333336</v>
      </c>
      <c r="B219" s="24">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3">
        <v>13</v>
      </c>
      <c r="L219" s="23">
        <v>2</v>
      </c>
      <c r="M219" s="23">
        <v>0</v>
      </c>
      <c r="N219" s="23">
        <f t="shared" ref="N219:N222" si="42">SUM(L219+M219)</f>
        <v>2</v>
      </c>
      <c r="O219" s="130">
        <v>43</v>
      </c>
      <c r="P219" s="130">
        <v>14</v>
      </c>
      <c r="Q219" s="130">
        <v>12</v>
      </c>
      <c r="R219" s="23">
        <v>17</v>
      </c>
      <c r="S219" s="23">
        <f t="shared" si="31"/>
        <v>29</v>
      </c>
      <c r="T219" s="31">
        <v>1</v>
      </c>
      <c r="U219" s="13">
        <f t="shared" si="34"/>
        <v>55</v>
      </c>
      <c r="V219" s="24">
        <f>SUM(K219:M219)</f>
        <v>15</v>
      </c>
      <c r="W219" s="25">
        <f t="shared" si="39"/>
        <v>1793</v>
      </c>
      <c r="X219" s="25">
        <f t="shared" si="41"/>
        <v>1795</v>
      </c>
      <c r="Y219" s="22">
        <f t="shared" si="40"/>
        <v>1795</v>
      </c>
    </row>
    <row r="220" spans="1:25" ht="14.25" x14ac:dyDescent="0.2">
      <c r="A220" s="20">
        <v>44103.333333333336</v>
      </c>
      <c r="B220" s="31">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3">
        <v>9</v>
      </c>
      <c r="L220" s="23">
        <v>1</v>
      </c>
      <c r="M220" s="23">
        <v>1</v>
      </c>
      <c r="N220" s="23">
        <f t="shared" si="42"/>
        <v>2</v>
      </c>
      <c r="O220" s="130">
        <v>46</v>
      </c>
      <c r="P220" s="130">
        <v>13</v>
      </c>
      <c r="Q220" s="130">
        <v>11</v>
      </c>
      <c r="R220" s="23">
        <v>13</v>
      </c>
      <c r="S220" s="23">
        <f t="shared" si="31"/>
        <v>24</v>
      </c>
      <c r="T220" s="24">
        <v>0</v>
      </c>
      <c r="U220" s="13">
        <f t="shared" si="34"/>
        <v>55</v>
      </c>
      <c r="V220" s="24">
        <f>SUM(K220:M220)</f>
        <v>11</v>
      </c>
      <c r="W220" s="25">
        <f t="shared" si="39"/>
        <v>1825</v>
      </c>
      <c r="X220" s="25">
        <f t="shared" si="41"/>
        <v>1825</v>
      </c>
      <c r="Y220" s="22">
        <f t="shared" si="40"/>
        <v>1825</v>
      </c>
    </row>
    <row r="221" spans="1:25" ht="14.25" x14ac:dyDescent="0.2">
      <c r="A221" s="20">
        <v>44104.333333333336</v>
      </c>
      <c r="B221" s="24">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3">
        <v>7</v>
      </c>
      <c r="L221" s="23">
        <v>1</v>
      </c>
      <c r="M221" s="23">
        <v>1</v>
      </c>
      <c r="N221" s="23">
        <f t="shared" si="42"/>
        <v>2</v>
      </c>
      <c r="O221" s="130">
        <v>40</v>
      </c>
      <c r="P221" s="130">
        <v>14</v>
      </c>
      <c r="Q221" s="130">
        <v>13</v>
      </c>
      <c r="R221" s="23">
        <v>9</v>
      </c>
      <c r="S221" s="23">
        <f t="shared" si="31"/>
        <v>22</v>
      </c>
      <c r="T221" s="24">
        <v>0</v>
      </c>
      <c r="U221" s="13">
        <f t="shared" si="34"/>
        <v>55</v>
      </c>
      <c r="V221" s="24">
        <f>SUM(K221:M221)</f>
        <v>9</v>
      </c>
      <c r="W221" s="25">
        <f t="shared" si="39"/>
        <v>1864</v>
      </c>
      <c r="X221" s="25">
        <f t="shared" si="41"/>
        <v>1865</v>
      </c>
      <c r="Y221" s="22">
        <f t="shared" si="40"/>
        <v>1865</v>
      </c>
    </row>
    <row r="222" spans="1:25" ht="14.25" x14ac:dyDescent="0.2">
      <c r="A222" s="20">
        <v>44105.333333333336</v>
      </c>
      <c r="B222" s="24">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3">
        <v>10</v>
      </c>
      <c r="L222" s="23">
        <v>1</v>
      </c>
      <c r="M222" s="23">
        <v>1</v>
      </c>
      <c r="N222" s="23">
        <f t="shared" si="42"/>
        <v>2</v>
      </c>
      <c r="O222" s="130">
        <v>34</v>
      </c>
      <c r="P222" s="130">
        <v>15</v>
      </c>
      <c r="Q222" s="130">
        <v>17</v>
      </c>
      <c r="R222" s="23">
        <v>8</v>
      </c>
      <c r="S222" s="23">
        <f t="shared" si="31"/>
        <v>25</v>
      </c>
      <c r="T222" s="24">
        <v>0</v>
      </c>
      <c r="U222" s="13">
        <f t="shared" si="34"/>
        <v>55</v>
      </c>
      <c r="V222" s="24">
        <f>SUM(K222:M222)</f>
        <v>12</v>
      </c>
      <c r="W222" s="25">
        <f t="shared" si="39"/>
        <v>1883</v>
      </c>
      <c r="X222" s="25">
        <f t="shared" si="41"/>
        <v>1885</v>
      </c>
      <c r="Y222" s="22">
        <f t="shared" si="40"/>
        <v>1885</v>
      </c>
    </row>
    <row r="223" spans="1:25" ht="14.25" x14ac:dyDescent="0.2">
      <c r="A223" s="20">
        <v>44106.333333333336</v>
      </c>
      <c r="B223" s="24">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3">
        <v>10</v>
      </c>
      <c r="L223" s="23">
        <v>2</v>
      </c>
      <c r="M223" s="23">
        <v>0</v>
      </c>
      <c r="N223" s="23">
        <f>SUM(L223+M223)</f>
        <v>2</v>
      </c>
      <c r="O223" s="130">
        <v>40</v>
      </c>
      <c r="P223" s="130">
        <v>13</v>
      </c>
      <c r="Q223" s="130">
        <v>15</v>
      </c>
      <c r="R223" s="23">
        <v>13</v>
      </c>
      <c r="S223" s="23">
        <f t="shared" si="31"/>
        <v>28</v>
      </c>
      <c r="T223" s="24">
        <v>0</v>
      </c>
      <c r="U223" s="13">
        <f t="shared" si="34"/>
        <v>55</v>
      </c>
      <c r="V223" s="24">
        <f>SUM(K223:M223)</f>
        <v>12</v>
      </c>
      <c r="W223" s="25">
        <f t="shared" si="39"/>
        <v>1911</v>
      </c>
      <c r="X223" s="25">
        <f t="shared" si="41"/>
        <v>1910</v>
      </c>
      <c r="Y223" s="22">
        <f t="shared" si="40"/>
        <v>1910</v>
      </c>
    </row>
    <row r="224" spans="1:25" ht="14.25" x14ac:dyDescent="0.2">
      <c r="A224" s="20">
        <v>44107.333333333336</v>
      </c>
      <c r="B224" s="24">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3"/>
      <c r="L224" s="23"/>
      <c r="M224" s="23"/>
      <c r="N224" s="23"/>
      <c r="O224" s="130"/>
      <c r="P224" s="130"/>
      <c r="Q224" s="130"/>
      <c r="R224" s="23"/>
      <c r="S224" s="23"/>
      <c r="T224" s="24">
        <v>0</v>
      </c>
      <c r="U224" s="13">
        <f t="shared" si="34"/>
        <v>55</v>
      </c>
      <c r="V224" s="26">
        <v>12</v>
      </c>
      <c r="W224" s="25">
        <f t="shared" si="39"/>
        <v>1923</v>
      </c>
      <c r="X224" s="25">
        <f t="shared" si="41"/>
        <v>1925</v>
      </c>
      <c r="Y224" s="22">
        <f t="shared" si="40"/>
        <v>1925</v>
      </c>
    </row>
    <row r="225" spans="1:25" ht="14.25" x14ac:dyDescent="0.2">
      <c r="A225" s="20">
        <v>44108.333333333336</v>
      </c>
      <c r="B225" s="24">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3"/>
      <c r="L225" s="23"/>
      <c r="M225" s="23"/>
      <c r="N225" s="23"/>
      <c r="O225" s="130"/>
      <c r="P225" s="130"/>
      <c r="Q225" s="130"/>
      <c r="R225" s="23"/>
      <c r="S225" s="23"/>
      <c r="T225" s="24">
        <v>0</v>
      </c>
      <c r="U225" s="13">
        <f t="shared" si="34"/>
        <v>55</v>
      </c>
      <c r="V225" s="26">
        <v>12</v>
      </c>
      <c r="W225" s="25">
        <f t="shared" si="39"/>
        <v>1937</v>
      </c>
      <c r="X225" s="25">
        <f t="shared" si="41"/>
        <v>1935</v>
      </c>
      <c r="Y225" s="22">
        <f t="shared" si="40"/>
        <v>1935</v>
      </c>
    </row>
    <row r="226" spans="1:25" ht="14.25" x14ac:dyDescent="0.2">
      <c r="A226" s="20">
        <v>44109.333333333336</v>
      </c>
      <c r="B226" s="24">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3">
        <v>8</v>
      </c>
      <c r="L226" s="23">
        <v>2</v>
      </c>
      <c r="M226" s="23">
        <v>0</v>
      </c>
      <c r="N226" s="23">
        <f t="shared" ref="N226:N230" si="43">SUM(L226+M226)</f>
        <v>2</v>
      </c>
      <c r="O226" s="130">
        <v>42</v>
      </c>
      <c r="P226" s="130">
        <v>14</v>
      </c>
      <c r="Q226" s="130">
        <v>12</v>
      </c>
      <c r="R226" s="23">
        <v>14</v>
      </c>
      <c r="S226" s="23">
        <f t="shared" ref="S226:S286" si="44">R226+Q226</f>
        <v>26</v>
      </c>
      <c r="T226" s="24">
        <v>0</v>
      </c>
      <c r="U226" s="13">
        <f t="shared" si="34"/>
        <v>55</v>
      </c>
      <c r="V226" s="24">
        <f>SUM(K226:M226)</f>
        <v>10</v>
      </c>
      <c r="W226" s="25">
        <f t="shared" si="39"/>
        <v>1949</v>
      </c>
      <c r="X226" s="25">
        <f t="shared" si="41"/>
        <v>1950</v>
      </c>
      <c r="Y226" s="22">
        <f t="shared" si="40"/>
        <v>1950</v>
      </c>
    </row>
    <row r="227" spans="1:25" ht="14.25" x14ac:dyDescent="0.2">
      <c r="A227" s="20">
        <v>44110.333333333336</v>
      </c>
      <c r="B227" s="31">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3">
        <v>6</v>
      </c>
      <c r="L227" s="23">
        <v>2</v>
      </c>
      <c r="M227" s="23">
        <v>0</v>
      </c>
      <c r="N227" s="23">
        <f t="shared" si="43"/>
        <v>2</v>
      </c>
      <c r="O227" s="130">
        <v>43</v>
      </c>
      <c r="P227" s="130">
        <v>12</v>
      </c>
      <c r="Q227" s="130">
        <v>13</v>
      </c>
      <c r="R227" s="23">
        <v>10</v>
      </c>
      <c r="S227" s="23">
        <f t="shared" si="44"/>
        <v>23</v>
      </c>
      <c r="T227" s="24">
        <v>0</v>
      </c>
      <c r="U227" s="13">
        <f t="shared" si="34"/>
        <v>55</v>
      </c>
      <c r="V227" s="24">
        <f>SUM(K227:M227)</f>
        <v>8</v>
      </c>
      <c r="W227" s="25">
        <f t="shared" si="39"/>
        <v>1972</v>
      </c>
      <c r="X227" s="25">
        <f t="shared" si="41"/>
        <v>1970</v>
      </c>
      <c r="Y227" s="22">
        <f t="shared" si="40"/>
        <v>1970</v>
      </c>
    </row>
    <row r="228" spans="1:25" ht="14.25" x14ac:dyDescent="0.2">
      <c r="A228" s="20">
        <v>44111.333333333336</v>
      </c>
      <c r="B228" s="24">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3">
        <v>7</v>
      </c>
      <c r="L228" s="23">
        <v>2</v>
      </c>
      <c r="M228" s="23">
        <v>0</v>
      </c>
      <c r="N228" s="23">
        <f t="shared" si="43"/>
        <v>2</v>
      </c>
      <c r="O228" s="130">
        <v>35</v>
      </c>
      <c r="P228" s="130">
        <v>19</v>
      </c>
      <c r="Q228" s="130">
        <v>19</v>
      </c>
      <c r="R228" s="23">
        <v>8</v>
      </c>
      <c r="S228" s="23">
        <f t="shared" si="44"/>
        <v>27</v>
      </c>
      <c r="T228" s="31">
        <v>1</v>
      </c>
      <c r="U228" s="13">
        <f t="shared" si="34"/>
        <v>56</v>
      </c>
      <c r="V228" s="24">
        <f>SUM(K228:M228)</f>
        <v>9</v>
      </c>
      <c r="W228" s="25">
        <f t="shared" si="39"/>
        <v>1986</v>
      </c>
      <c r="X228" s="25">
        <f t="shared" si="41"/>
        <v>1985</v>
      </c>
      <c r="Y228" s="22">
        <f t="shared" si="40"/>
        <v>1985</v>
      </c>
    </row>
    <row r="229" spans="1:25" ht="14.25" x14ac:dyDescent="0.2">
      <c r="A229" s="20">
        <v>44112.333333333336</v>
      </c>
      <c r="B229" s="24">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3">
        <v>6</v>
      </c>
      <c r="L229" s="23">
        <v>2</v>
      </c>
      <c r="M229" s="23">
        <v>0</v>
      </c>
      <c r="N229" s="23">
        <f t="shared" si="43"/>
        <v>2</v>
      </c>
      <c r="O229" s="130">
        <v>37</v>
      </c>
      <c r="P229" s="130">
        <v>16</v>
      </c>
      <c r="Q229" s="130">
        <v>17</v>
      </c>
      <c r="R229" s="23">
        <v>12</v>
      </c>
      <c r="S229" s="23">
        <f t="shared" si="44"/>
        <v>29</v>
      </c>
      <c r="T229" s="24">
        <v>0</v>
      </c>
      <c r="U229" s="13">
        <f t="shared" si="34"/>
        <v>56</v>
      </c>
      <c r="V229" s="24">
        <f>SUM(K229:M229)</f>
        <v>8</v>
      </c>
      <c r="W229" s="25">
        <f t="shared" si="39"/>
        <v>1998</v>
      </c>
      <c r="X229" s="25">
        <f t="shared" si="41"/>
        <v>2000</v>
      </c>
      <c r="Y229" s="22">
        <f t="shared" si="40"/>
        <v>2000</v>
      </c>
    </row>
    <row r="230" spans="1:25" ht="14.25" x14ac:dyDescent="0.2">
      <c r="A230" s="20">
        <v>44113.333333333336</v>
      </c>
      <c r="B230" s="31">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3">
        <v>10</v>
      </c>
      <c r="L230" s="23">
        <v>2</v>
      </c>
      <c r="M230" s="23">
        <v>0</v>
      </c>
      <c r="N230" s="23">
        <f t="shared" si="43"/>
        <v>2</v>
      </c>
      <c r="O230" s="130">
        <v>40</v>
      </c>
      <c r="P230" s="130">
        <v>14</v>
      </c>
      <c r="Q230" s="130">
        <v>14</v>
      </c>
      <c r="R230" s="23">
        <v>9</v>
      </c>
      <c r="S230" s="23">
        <f t="shared" si="44"/>
        <v>23</v>
      </c>
      <c r="T230" s="24">
        <v>0</v>
      </c>
      <c r="U230" s="13">
        <f t="shared" si="34"/>
        <v>56</v>
      </c>
      <c r="V230" s="24">
        <f>SUM(K230:M230)</f>
        <v>12</v>
      </c>
      <c r="W230" s="25">
        <f t="shared" si="39"/>
        <v>2011</v>
      </c>
      <c r="X230" s="25">
        <f t="shared" si="41"/>
        <v>2010</v>
      </c>
      <c r="Y230" s="22">
        <f t="shared" si="40"/>
        <v>2010</v>
      </c>
    </row>
    <row r="231" spans="1:25" ht="14.25" x14ac:dyDescent="0.2">
      <c r="A231" s="20">
        <v>44114.333333333336</v>
      </c>
      <c r="B231" s="24">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3"/>
      <c r="L231" s="23"/>
      <c r="M231" s="23"/>
      <c r="N231" s="23"/>
      <c r="O231" s="130"/>
      <c r="P231" s="130"/>
      <c r="Q231" s="130"/>
      <c r="R231" s="23"/>
      <c r="S231" s="23"/>
      <c r="T231" s="24">
        <v>0</v>
      </c>
      <c r="U231" s="13">
        <f t="shared" si="34"/>
        <v>56</v>
      </c>
      <c r="V231" s="32">
        <v>12</v>
      </c>
      <c r="W231" s="25">
        <f t="shared" si="39"/>
        <v>2017</v>
      </c>
      <c r="X231" s="25">
        <f t="shared" si="41"/>
        <v>2015</v>
      </c>
      <c r="Y231" s="22">
        <f t="shared" si="40"/>
        <v>2015</v>
      </c>
    </row>
    <row r="232" spans="1:25" ht="14.25" x14ac:dyDescent="0.2">
      <c r="A232" s="20">
        <v>44115.333333333336</v>
      </c>
      <c r="B232" s="24">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3"/>
      <c r="L232" s="23"/>
      <c r="M232" s="23"/>
      <c r="N232" s="23"/>
      <c r="O232" s="130"/>
      <c r="P232" s="130"/>
      <c r="Q232" s="130"/>
      <c r="R232" s="23"/>
      <c r="S232" s="23"/>
      <c r="T232" s="24">
        <v>0</v>
      </c>
      <c r="U232" s="13">
        <f t="shared" si="34"/>
        <v>56</v>
      </c>
      <c r="V232" s="32">
        <v>12</v>
      </c>
      <c r="W232" s="25">
        <f t="shared" si="39"/>
        <v>2022</v>
      </c>
      <c r="X232" s="25">
        <f t="shared" si="41"/>
        <v>2020</v>
      </c>
      <c r="Y232" s="22">
        <f t="shared" si="40"/>
        <v>2020</v>
      </c>
    </row>
    <row r="233" spans="1:25" ht="14.25" x14ac:dyDescent="0.2">
      <c r="A233" s="20">
        <v>44116.333333333336</v>
      </c>
      <c r="B233" s="31">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3">
        <v>17</v>
      </c>
      <c r="L233" s="23">
        <v>1</v>
      </c>
      <c r="M233" s="23">
        <v>0</v>
      </c>
      <c r="N233" s="23">
        <f>L233+M233</f>
        <v>1</v>
      </c>
      <c r="O233" s="130">
        <v>39</v>
      </c>
      <c r="P233" s="130">
        <v>14</v>
      </c>
      <c r="Q233" s="130">
        <v>14</v>
      </c>
      <c r="R233" s="23">
        <v>18</v>
      </c>
      <c r="S233" s="23">
        <f t="shared" si="44"/>
        <v>32</v>
      </c>
      <c r="T233" s="24">
        <v>0</v>
      </c>
      <c r="U233" s="13">
        <f t="shared" si="34"/>
        <v>56</v>
      </c>
      <c r="V233" s="24">
        <f>SUM(K233:M233)</f>
        <v>18</v>
      </c>
      <c r="W233" s="25">
        <f t="shared" si="39"/>
        <v>2022</v>
      </c>
      <c r="X233" s="25">
        <f t="shared" si="41"/>
        <v>2020</v>
      </c>
      <c r="Y233" s="22">
        <f t="shared" si="40"/>
        <v>2020</v>
      </c>
    </row>
    <row r="234" spans="1:25" ht="14.25" x14ac:dyDescent="0.2">
      <c r="A234" s="20">
        <v>44117.333333333336</v>
      </c>
      <c r="B234" s="31">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3">
        <v>19</v>
      </c>
      <c r="L234" s="23">
        <v>1</v>
      </c>
      <c r="M234" s="23">
        <v>0</v>
      </c>
      <c r="N234" s="23">
        <f>L234+M234</f>
        <v>1</v>
      </c>
      <c r="O234" s="130">
        <v>40</v>
      </c>
      <c r="P234" s="130">
        <v>13</v>
      </c>
      <c r="Q234" s="130">
        <v>13</v>
      </c>
      <c r="R234" s="23">
        <v>11</v>
      </c>
      <c r="S234" s="23">
        <f t="shared" si="44"/>
        <v>24</v>
      </c>
      <c r="T234" s="24">
        <v>1</v>
      </c>
      <c r="U234" s="13">
        <f t="shared" si="34"/>
        <v>57</v>
      </c>
      <c r="V234" s="24">
        <f>SUM(K234:M234)</f>
        <v>20</v>
      </c>
      <c r="W234" s="25">
        <f t="shared" si="39"/>
        <v>2030</v>
      </c>
      <c r="X234" s="25">
        <f t="shared" si="41"/>
        <v>2030</v>
      </c>
      <c r="Y234" s="109">
        <f t="shared" si="40"/>
        <v>2030</v>
      </c>
    </row>
    <row r="235" spans="1:25" ht="14.25" x14ac:dyDescent="0.2">
      <c r="A235" s="20">
        <v>44118.333333333336</v>
      </c>
      <c r="B235" s="24">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3">
        <v>24</v>
      </c>
      <c r="L235" s="23">
        <v>1</v>
      </c>
      <c r="M235" s="23">
        <v>0</v>
      </c>
      <c r="N235" s="23">
        <f>L235+M235</f>
        <v>1</v>
      </c>
      <c r="O235" s="130">
        <v>36</v>
      </c>
      <c r="P235" s="130">
        <v>16</v>
      </c>
      <c r="Q235" s="130">
        <v>16</v>
      </c>
      <c r="R235" s="23">
        <v>11</v>
      </c>
      <c r="S235" s="23">
        <f t="shared" si="44"/>
        <v>27</v>
      </c>
      <c r="T235" s="24">
        <v>1</v>
      </c>
      <c r="U235" s="13">
        <f t="shared" si="34"/>
        <v>58</v>
      </c>
      <c r="V235" s="24">
        <f>SUM(K235:M235)</f>
        <v>25</v>
      </c>
      <c r="W235" s="25">
        <f t="shared" si="39"/>
        <v>2043</v>
      </c>
      <c r="X235" s="25">
        <f t="shared" si="41"/>
        <v>2045</v>
      </c>
      <c r="Y235" s="109">
        <f t="shared" si="40"/>
        <v>2045</v>
      </c>
    </row>
    <row r="236" spans="1:25" ht="14.25" x14ac:dyDescent="0.2">
      <c r="A236" s="20">
        <v>44119.333333333336</v>
      </c>
      <c r="B236" s="31">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3">
        <v>24</v>
      </c>
      <c r="L236" s="23">
        <v>2</v>
      </c>
      <c r="M236" s="23">
        <v>0</v>
      </c>
      <c r="N236" s="23">
        <f>L236+M236</f>
        <v>2</v>
      </c>
      <c r="O236" s="130">
        <v>29</v>
      </c>
      <c r="P236" s="130">
        <v>17</v>
      </c>
      <c r="Q236" s="130">
        <v>17</v>
      </c>
      <c r="R236" s="23">
        <v>8</v>
      </c>
      <c r="S236" s="23">
        <f t="shared" si="44"/>
        <v>25</v>
      </c>
      <c r="T236" s="24">
        <v>0</v>
      </c>
      <c r="U236" s="13">
        <f t="shared" si="34"/>
        <v>58</v>
      </c>
      <c r="V236" s="24">
        <f>SUM(K236:M236)</f>
        <v>26</v>
      </c>
      <c r="W236" s="25">
        <f t="shared" si="39"/>
        <v>2058</v>
      </c>
      <c r="X236" s="25">
        <f t="shared" si="41"/>
        <v>2060</v>
      </c>
      <c r="Y236" s="109">
        <f t="shared" si="40"/>
        <v>2060</v>
      </c>
    </row>
    <row r="237" spans="1:25" ht="14.25" x14ac:dyDescent="0.2">
      <c r="A237" s="20">
        <v>44120.333333333336</v>
      </c>
      <c r="B237" s="31">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3">
        <v>24</v>
      </c>
      <c r="L237" s="23">
        <v>2</v>
      </c>
      <c r="M237" s="23">
        <v>0</v>
      </c>
      <c r="N237" s="23">
        <f>L237+M237</f>
        <v>2</v>
      </c>
      <c r="O237" s="130">
        <v>39</v>
      </c>
      <c r="P237" s="130">
        <v>14</v>
      </c>
      <c r="Q237" s="130">
        <v>16</v>
      </c>
      <c r="R237" s="23">
        <v>10</v>
      </c>
      <c r="S237" s="23">
        <f t="shared" si="44"/>
        <v>26</v>
      </c>
      <c r="T237" s="24">
        <v>0</v>
      </c>
      <c r="U237" s="13">
        <f t="shared" si="34"/>
        <v>58</v>
      </c>
      <c r="V237" s="24">
        <f>SUM(K237:M237)</f>
        <v>26</v>
      </c>
      <c r="W237" s="25">
        <f t="shared" si="39"/>
        <v>2074</v>
      </c>
      <c r="X237" s="25">
        <f t="shared" si="41"/>
        <v>2075</v>
      </c>
      <c r="Y237" s="109">
        <f t="shared" si="40"/>
        <v>2075</v>
      </c>
    </row>
    <row r="238" spans="1:25" ht="14.25" x14ac:dyDescent="0.2">
      <c r="A238" s="20">
        <v>44121.333333333336</v>
      </c>
      <c r="B238" s="31">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3"/>
      <c r="L238" s="23"/>
      <c r="M238" s="23"/>
      <c r="N238" s="23"/>
      <c r="O238" s="130"/>
      <c r="P238" s="130"/>
      <c r="Q238" s="130"/>
      <c r="R238" s="23"/>
      <c r="S238" s="23"/>
      <c r="T238" s="24">
        <v>0</v>
      </c>
      <c r="U238" s="13">
        <f t="shared" si="34"/>
        <v>58</v>
      </c>
      <c r="V238" s="24">
        <v>26</v>
      </c>
      <c r="W238" s="25">
        <f t="shared" si="39"/>
        <v>2098</v>
      </c>
      <c r="X238" s="25">
        <f t="shared" si="41"/>
        <v>2100</v>
      </c>
      <c r="Y238" s="109">
        <f t="shared" si="40"/>
        <v>2100</v>
      </c>
    </row>
    <row r="239" spans="1:25" ht="14.25" x14ac:dyDescent="0.2">
      <c r="A239" s="20">
        <v>44122.333333333336</v>
      </c>
      <c r="B239" s="31">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3"/>
      <c r="L239" s="23"/>
      <c r="M239" s="23"/>
      <c r="N239" s="23"/>
      <c r="O239" s="130"/>
      <c r="P239" s="130"/>
      <c r="Q239" s="130"/>
      <c r="R239" s="23"/>
      <c r="S239" s="23"/>
      <c r="T239" s="24">
        <v>0</v>
      </c>
      <c r="U239" s="13">
        <f t="shared" si="34"/>
        <v>58</v>
      </c>
      <c r="V239" s="24">
        <v>26</v>
      </c>
      <c r="W239" s="25">
        <f t="shared" si="39"/>
        <v>2108</v>
      </c>
      <c r="X239" s="25">
        <f t="shared" si="41"/>
        <v>2110</v>
      </c>
      <c r="Y239" s="109">
        <f t="shared" si="40"/>
        <v>2110</v>
      </c>
    </row>
    <row r="240" spans="1:25" ht="14.25" x14ac:dyDescent="0.2">
      <c r="A240" s="20">
        <v>44123.333333333336</v>
      </c>
      <c r="B240" s="31">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3">
        <v>32</v>
      </c>
      <c r="L240" s="23">
        <v>5</v>
      </c>
      <c r="M240" s="23">
        <v>0</v>
      </c>
      <c r="N240" s="23">
        <f>SUM(M240+L240)</f>
        <v>5</v>
      </c>
      <c r="O240" s="130">
        <v>34</v>
      </c>
      <c r="P240" s="130">
        <v>15</v>
      </c>
      <c r="Q240" s="130">
        <v>14</v>
      </c>
      <c r="R240" s="23">
        <v>7</v>
      </c>
      <c r="S240" s="23">
        <f t="shared" si="44"/>
        <v>21</v>
      </c>
      <c r="T240" s="24">
        <v>0</v>
      </c>
      <c r="U240" s="13">
        <f t="shared" si="34"/>
        <v>58</v>
      </c>
      <c r="V240" s="24">
        <f>SUM(K240:M240)</f>
        <v>37</v>
      </c>
      <c r="W240" s="25">
        <f t="shared" si="39"/>
        <v>2113</v>
      </c>
      <c r="X240" s="25">
        <f t="shared" si="41"/>
        <v>2115</v>
      </c>
      <c r="Y240" s="109">
        <f t="shared" si="40"/>
        <v>2115</v>
      </c>
    </row>
    <row r="241" spans="1:25" ht="14.25" x14ac:dyDescent="0.2">
      <c r="A241" s="20">
        <v>44124.333333333336</v>
      </c>
      <c r="B241" s="31">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3">
        <v>39</v>
      </c>
      <c r="L241" s="23">
        <v>7</v>
      </c>
      <c r="M241" s="23">
        <v>0</v>
      </c>
      <c r="N241" s="23">
        <f>SUM(M241+L241)</f>
        <v>7</v>
      </c>
      <c r="O241" s="130">
        <v>36</v>
      </c>
      <c r="P241" s="130">
        <v>12</v>
      </c>
      <c r="Q241" s="130">
        <v>12</v>
      </c>
      <c r="R241" s="23">
        <v>8</v>
      </c>
      <c r="S241" s="23">
        <f t="shared" si="44"/>
        <v>20</v>
      </c>
      <c r="T241" s="24">
        <v>0</v>
      </c>
      <c r="U241" s="13">
        <f t="shared" si="34"/>
        <v>58</v>
      </c>
      <c r="V241" s="24">
        <f>SUM(K241:M241)</f>
        <v>46</v>
      </c>
      <c r="W241" s="25">
        <f t="shared" si="39"/>
        <v>2147</v>
      </c>
      <c r="X241" s="25">
        <f t="shared" si="41"/>
        <v>2145</v>
      </c>
      <c r="Y241" s="109">
        <f t="shared" si="40"/>
        <v>2145</v>
      </c>
    </row>
    <row r="242" spans="1:25" ht="14.25" x14ac:dyDescent="0.2">
      <c r="A242" s="20">
        <v>44125.333333333336</v>
      </c>
      <c r="B242" s="31">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3">
        <v>31</v>
      </c>
      <c r="L242" s="23">
        <v>6</v>
      </c>
      <c r="M242" s="23">
        <v>0</v>
      </c>
      <c r="N242" s="23">
        <f>SUM(M242+L242)</f>
        <v>6</v>
      </c>
      <c r="O242" s="130">
        <v>40</v>
      </c>
      <c r="P242" s="130">
        <v>8</v>
      </c>
      <c r="Q242" s="130">
        <v>10</v>
      </c>
      <c r="R242" s="23">
        <v>10</v>
      </c>
      <c r="S242" s="23">
        <f t="shared" si="44"/>
        <v>20</v>
      </c>
      <c r="T242" s="24">
        <v>0</v>
      </c>
      <c r="U242" s="13">
        <f t="shared" si="34"/>
        <v>58</v>
      </c>
      <c r="V242" s="24">
        <f>SUM(K242:M242)</f>
        <v>37</v>
      </c>
      <c r="W242" s="25">
        <f t="shared" si="39"/>
        <v>2211</v>
      </c>
      <c r="X242" s="25">
        <f t="shared" si="41"/>
        <v>2210</v>
      </c>
      <c r="Y242" s="109">
        <f t="shared" si="40"/>
        <v>2210</v>
      </c>
    </row>
    <row r="243" spans="1:25" ht="14.25" x14ac:dyDescent="0.2">
      <c r="A243" s="20">
        <v>44126.333333333336</v>
      </c>
      <c r="B243" s="31">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3">
        <v>31</v>
      </c>
      <c r="L243" s="23">
        <v>8</v>
      </c>
      <c r="M243" s="23">
        <v>1</v>
      </c>
      <c r="N243" s="23">
        <f>SUM(M243+L243)</f>
        <v>9</v>
      </c>
      <c r="O243" s="130">
        <v>41</v>
      </c>
      <c r="P243" s="130">
        <v>9</v>
      </c>
      <c r="Q243" s="130">
        <v>11</v>
      </c>
      <c r="R243" s="23">
        <v>6</v>
      </c>
      <c r="S243" s="23">
        <f t="shared" si="44"/>
        <v>17</v>
      </c>
      <c r="T243" s="24">
        <v>1</v>
      </c>
      <c r="U243" s="13">
        <f t="shared" si="34"/>
        <v>59</v>
      </c>
      <c r="V243" s="24">
        <f>SUM(K243:M243)</f>
        <v>40</v>
      </c>
      <c r="W243" s="25">
        <f t="shared" si="39"/>
        <v>2266</v>
      </c>
      <c r="X243" s="25">
        <f t="shared" si="41"/>
        <v>2265</v>
      </c>
      <c r="Y243" s="109">
        <f t="shared" si="40"/>
        <v>2265</v>
      </c>
    </row>
    <row r="244" spans="1:25" ht="14.25" x14ac:dyDescent="0.2">
      <c r="A244" s="20">
        <v>44127.333333333336</v>
      </c>
      <c r="B244" s="24">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3">
        <v>42</v>
      </c>
      <c r="L244" s="23">
        <v>8</v>
      </c>
      <c r="M244" s="23">
        <v>0</v>
      </c>
      <c r="N244" s="23">
        <f>SUM(M244+L244)</f>
        <v>8</v>
      </c>
      <c r="O244" s="130">
        <v>41</v>
      </c>
      <c r="P244" s="130">
        <v>7</v>
      </c>
      <c r="Q244" s="130">
        <v>12</v>
      </c>
      <c r="R244" s="23">
        <v>10</v>
      </c>
      <c r="S244" s="23">
        <f t="shared" si="44"/>
        <v>22</v>
      </c>
      <c r="T244" s="24">
        <v>0</v>
      </c>
      <c r="U244" s="13">
        <f t="shared" si="34"/>
        <v>59</v>
      </c>
      <c r="V244" s="24">
        <f>SUM(K244:M244)</f>
        <v>50</v>
      </c>
      <c r="W244" s="25">
        <f t="shared" si="39"/>
        <v>2321</v>
      </c>
      <c r="X244" s="25">
        <f t="shared" si="41"/>
        <v>2320</v>
      </c>
      <c r="Y244" s="109">
        <f t="shared" si="40"/>
        <v>2320</v>
      </c>
    </row>
    <row r="245" spans="1:25" ht="14.25" x14ac:dyDescent="0.2">
      <c r="A245" s="20">
        <v>44128.333333333336</v>
      </c>
      <c r="B245" s="31">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3"/>
      <c r="L245" s="23"/>
      <c r="M245" s="23"/>
      <c r="N245" s="23"/>
      <c r="O245" s="130"/>
      <c r="P245" s="130"/>
      <c r="Q245" s="130"/>
      <c r="R245" s="23"/>
      <c r="S245" s="23"/>
      <c r="T245" s="24">
        <v>0</v>
      </c>
      <c r="U245" s="13">
        <f t="shared" si="34"/>
        <v>59</v>
      </c>
      <c r="V245" s="24">
        <v>50</v>
      </c>
      <c r="W245" s="25">
        <f t="shared" si="39"/>
        <v>2384</v>
      </c>
      <c r="X245" s="25">
        <f t="shared" si="41"/>
        <v>2385</v>
      </c>
      <c r="Y245" s="109">
        <f t="shared" si="40"/>
        <v>2385</v>
      </c>
    </row>
    <row r="246" spans="1:25" ht="14.25" x14ac:dyDescent="0.2">
      <c r="A246" s="20">
        <v>44129.333333333336</v>
      </c>
      <c r="B246" s="31">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3"/>
      <c r="L246" s="23"/>
      <c r="M246" s="23"/>
      <c r="N246" s="23"/>
      <c r="O246" s="130"/>
      <c r="P246" s="130"/>
      <c r="Q246" s="130"/>
      <c r="R246" s="23"/>
      <c r="S246" s="23"/>
      <c r="T246" s="24">
        <v>0</v>
      </c>
      <c r="U246" s="13">
        <f t="shared" si="34"/>
        <v>59</v>
      </c>
      <c r="V246" s="24">
        <v>50</v>
      </c>
      <c r="W246" s="25">
        <f t="shared" si="39"/>
        <v>2408</v>
      </c>
      <c r="X246" s="25">
        <f t="shared" si="41"/>
        <v>2410</v>
      </c>
      <c r="Y246" s="109">
        <f t="shared" si="40"/>
        <v>2410</v>
      </c>
    </row>
    <row r="247" spans="1:25" ht="14.25" x14ac:dyDescent="0.2">
      <c r="A247" s="20">
        <v>44130.333333333336</v>
      </c>
      <c r="B247" s="31">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3">
        <v>58</v>
      </c>
      <c r="L247" s="23">
        <v>9</v>
      </c>
      <c r="M247" s="23">
        <v>4</v>
      </c>
      <c r="N247" s="23">
        <f t="shared" ref="N247:N272" si="46">SUM(M247+L247)</f>
        <v>13</v>
      </c>
      <c r="O247" s="130">
        <v>36</v>
      </c>
      <c r="P247" s="130">
        <v>11</v>
      </c>
      <c r="Q247" s="130">
        <v>11</v>
      </c>
      <c r="R247" s="23">
        <v>11</v>
      </c>
      <c r="S247" s="23">
        <f t="shared" si="44"/>
        <v>22</v>
      </c>
      <c r="T247" s="31">
        <v>1</v>
      </c>
      <c r="U247" s="13">
        <f t="shared" si="34"/>
        <v>60</v>
      </c>
      <c r="V247" s="24">
        <f>SUM(K247:M247)</f>
        <v>71</v>
      </c>
      <c r="W247" s="25">
        <f t="shared" si="39"/>
        <v>2432</v>
      </c>
      <c r="X247" s="25">
        <f t="shared" si="41"/>
        <v>2430</v>
      </c>
      <c r="Y247" s="109">
        <f t="shared" si="40"/>
        <v>2430</v>
      </c>
    </row>
    <row r="248" spans="1:25" ht="14.25" x14ac:dyDescent="0.2">
      <c r="A248" s="20">
        <v>44131.333333333336</v>
      </c>
      <c r="B248" s="31">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3">
        <v>67</v>
      </c>
      <c r="L248" s="23">
        <v>11</v>
      </c>
      <c r="M248" s="23">
        <v>4</v>
      </c>
      <c r="N248" s="23">
        <f t="shared" si="46"/>
        <v>15</v>
      </c>
      <c r="O248" s="130">
        <v>44</v>
      </c>
      <c r="P248" s="130">
        <v>8</v>
      </c>
      <c r="Q248" s="130">
        <v>10</v>
      </c>
      <c r="R248" s="23">
        <v>10</v>
      </c>
      <c r="S248" s="23">
        <f t="shared" si="44"/>
        <v>20</v>
      </c>
      <c r="T248" s="24">
        <v>0</v>
      </c>
      <c r="U248" s="13">
        <f t="shared" si="34"/>
        <v>60</v>
      </c>
      <c r="V248" s="24">
        <f>SUM(K248:M248)</f>
        <v>82</v>
      </c>
      <c r="W248" s="25">
        <f t="shared" si="39"/>
        <v>2551</v>
      </c>
      <c r="X248" s="25">
        <f t="shared" si="41"/>
        <v>2550</v>
      </c>
      <c r="Y248" s="109">
        <f t="shared" si="40"/>
        <v>2550</v>
      </c>
    </row>
    <row r="249" spans="1:25" ht="14.25" x14ac:dyDescent="0.2">
      <c r="A249" s="20">
        <v>44132.333333333336</v>
      </c>
      <c r="B249" s="31">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3">
        <v>65</v>
      </c>
      <c r="L249" s="23">
        <v>11</v>
      </c>
      <c r="M249" s="23">
        <v>4</v>
      </c>
      <c r="N249" s="23">
        <f t="shared" si="46"/>
        <v>15</v>
      </c>
      <c r="O249" s="130">
        <v>41</v>
      </c>
      <c r="P249" s="130">
        <v>10</v>
      </c>
      <c r="Q249" s="130">
        <v>13</v>
      </c>
      <c r="R249" s="23">
        <v>8</v>
      </c>
      <c r="S249" s="23">
        <f t="shared" si="44"/>
        <v>21</v>
      </c>
      <c r="T249" s="31">
        <v>6</v>
      </c>
      <c r="U249" s="13">
        <f t="shared" si="34"/>
        <v>66</v>
      </c>
      <c r="V249" s="24">
        <f>SUM(K249:M249)</f>
        <v>80</v>
      </c>
      <c r="W249" s="25">
        <f t="shared" si="39"/>
        <v>2695</v>
      </c>
      <c r="X249" s="25">
        <f t="shared" si="41"/>
        <v>2695</v>
      </c>
      <c r="Y249" s="109">
        <f t="shared" si="40"/>
        <v>2695</v>
      </c>
    </row>
    <row r="250" spans="1:25" ht="14.25" x14ac:dyDescent="0.2">
      <c r="A250" s="20">
        <v>44133.333333333336</v>
      </c>
      <c r="B250" s="24">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3">
        <v>72</v>
      </c>
      <c r="L250" s="23">
        <v>12</v>
      </c>
      <c r="M250" s="23">
        <v>3</v>
      </c>
      <c r="N250" s="23">
        <f t="shared" si="46"/>
        <v>15</v>
      </c>
      <c r="O250" s="130">
        <v>40</v>
      </c>
      <c r="P250" s="130">
        <v>11</v>
      </c>
      <c r="Q250" s="130">
        <v>12</v>
      </c>
      <c r="R250" s="23">
        <v>7</v>
      </c>
      <c r="S250" s="23">
        <f t="shared" si="44"/>
        <v>19</v>
      </c>
      <c r="T250" s="31">
        <v>5</v>
      </c>
      <c r="U250" s="13">
        <f t="shared" si="34"/>
        <v>71</v>
      </c>
      <c r="V250" s="24">
        <f>SUM(K250:M250)</f>
        <v>87</v>
      </c>
      <c r="W250" s="25">
        <f t="shared" si="39"/>
        <v>2835</v>
      </c>
      <c r="X250" s="25">
        <f t="shared" si="41"/>
        <v>2835</v>
      </c>
      <c r="Y250" s="109">
        <f t="shared" si="40"/>
        <v>2835</v>
      </c>
    </row>
    <row r="251" spans="1:25" ht="14.25" x14ac:dyDescent="0.2">
      <c r="A251" s="20">
        <v>44134.333333333336</v>
      </c>
      <c r="B251" s="31">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3">
        <v>67</v>
      </c>
      <c r="L251" s="23">
        <v>13</v>
      </c>
      <c r="M251" s="23">
        <v>3</v>
      </c>
      <c r="N251" s="23">
        <f t="shared" si="46"/>
        <v>16</v>
      </c>
      <c r="O251" s="130">
        <v>42</v>
      </c>
      <c r="P251" s="130">
        <v>10</v>
      </c>
      <c r="Q251" s="130">
        <v>10</v>
      </c>
      <c r="R251" s="23">
        <v>7</v>
      </c>
      <c r="S251" s="23">
        <f t="shared" si="44"/>
        <v>17</v>
      </c>
      <c r="T251" s="24">
        <v>1</v>
      </c>
      <c r="U251" s="13">
        <f t="shared" si="34"/>
        <v>72</v>
      </c>
      <c r="V251" s="24">
        <f>SUM(K251:M251)</f>
        <v>83</v>
      </c>
      <c r="W251" s="25">
        <f t="shared" si="39"/>
        <v>2995</v>
      </c>
      <c r="X251" s="25">
        <f t="shared" si="41"/>
        <v>2995</v>
      </c>
      <c r="Y251" s="109">
        <f t="shared" si="40"/>
        <v>2995</v>
      </c>
    </row>
    <row r="252" spans="1:25" ht="14.25" x14ac:dyDescent="0.2">
      <c r="A252" s="20">
        <v>44135.333333333336</v>
      </c>
      <c r="B252" s="24">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3"/>
      <c r="L252" s="23"/>
      <c r="M252" s="23"/>
      <c r="N252" s="23"/>
      <c r="O252" s="130"/>
      <c r="P252" s="130"/>
      <c r="Q252" s="130"/>
      <c r="R252" s="23"/>
      <c r="S252" s="23"/>
      <c r="T252" s="24">
        <v>5</v>
      </c>
      <c r="U252" s="13">
        <f t="shared" si="34"/>
        <v>77</v>
      </c>
      <c r="V252" s="24">
        <v>83</v>
      </c>
      <c r="W252" s="25">
        <f t="shared" si="39"/>
        <v>3118</v>
      </c>
      <c r="X252" s="25">
        <f t="shared" si="41"/>
        <v>3120</v>
      </c>
      <c r="Y252" s="109">
        <f t="shared" si="40"/>
        <v>3120</v>
      </c>
    </row>
    <row r="253" spans="1:25" ht="14.25" x14ac:dyDescent="0.2">
      <c r="A253" s="20">
        <v>44136.333333333336</v>
      </c>
      <c r="B253" s="31">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3"/>
      <c r="L253" s="23"/>
      <c r="M253" s="23"/>
      <c r="N253" s="23"/>
      <c r="O253" s="130"/>
      <c r="P253" s="130"/>
      <c r="Q253" s="130"/>
      <c r="R253" s="23"/>
      <c r="S253" s="23"/>
      <c r="T253" s="31">
        <v>3</v>
      </c>
      <c r="U253" s="13">
        <f t="shared" si="34"/>
        <v>80</v>
      </c>
      <c r="V253" s="24">
        <v>83</v>
      </c>
      <c r="W253" s="25">
        <f t="shared" si="39"/>
        <v>3207</v>
      </c>
      <c r="X253" s="25">
        <f t="shared" si="41"/>
        <v>3205</v>
      </c>
      <c r="Y253" s="109">
        <f t="shared" si="40"/>
        <v>3205</v>
      </c>
    </row>
    <row r="254" spans="1:25" ht="14.25" x14ac:dyDescent="0.2">
      <c r="A254" s="20">
        <v>44137.333333333336</v>
      </c>
      <c r="B254" s="24">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3">
        <v>102</v>
      </c>
      <c r="L254" s="23">
        <v>13</v>
      </c>
      <c r="M254" s="23">
        <v>3</v>
      </c>
      <c r="N254" s="23">
        <f t="shared" si="46"/>
        <v>16</v>
      </c>
      <c r="O254" s="130">
        <v>37</v>
      </c>
      <c r="P254" s="130">
        <v>10</v>
      </c>
      <c r="Q254" s="130">
        <v>10</v>
      </c>
      <c r="R254" s="23">
        <v>12</v>
      </c>
      <c r="S254" s="23">
        <f t="shared" si="44"/>
        <v>22</v>
      </c>
      <c r="T254" s="31">
        <v>4</v>
      </c>
      <c r="U254" s="13">
        <f t="shared" si="34"/>
        <v>84</v>
      </c>
      <c r="V254" s="24">
        <f>SUM(K254:M254)</f>
        <v>118</v>
      </c>
      <c r="W254" s="25">
        <f t="shared" si="39"/>
        <v>3259</v>
      </c>
      <c r="X254" s="25">
        <f t="shared" si="41"/>
        <v>3260</v>
      </c>
      <c r="Y254" s="109">
        <f t="shared" si="40"/>
        <v>3260</v>
      </c>
    </row>
    <row r="255" spans="1:25" ht="14.25" x14ac:dyDescent="0.2">
      <c r="A255" s="20">
        <v>44138.333333333336</v>
      </c>
      <c r="B255" s="31">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3">
        <v>114</v>
      </c>
      <c r="L255" s="23">
        <v>15</v>
      </c>
      <c r="M255" s="23">
        <v>4</v>
      </c>
      <c r="N255" s="23">
        <f t="shared" si="46"/>
        <v>19</v>
      </c>
      <c r="O255" s="130">
        <v>40</v>
      </c>
      <c r="P255" s="130">
        <v>10</v>
      </c>
      <c r="Q255" s="130">
        <v>11</v>
      </c>
      <c r="R255" s="23">
        <v>11</v>
      </c>
      <c r="S255" s="23">
        <f t="shared" si="44"/>
        <v>22</v>
      </c>
      <c r="T255" s="31">
        <v>3</v>
      </c>
      <c r="U255" s="13">
        <f t="shared" si="34"/>
        <v>87</v>
      </c>
      <c r="V255" s="24">
        <f>SUM(K255:M255)</f>
        <v>133</v>
      </c>
      <c r="W255" s="25">
        <f t="shared" si="39"/>
        <v>3502</v>
      </c>
      <c r="X255" s="25">
        <f t="shared" si="41"/>
        <v>3500</v>
      </c>
      <c r="Y255" s="109">
        <f t="shared" si="40"/>
        <v>3500</v>
      </c>
    </row>
    <row r="256" spans="1:25" ht="14.25" x14ac:dyDescent="0.2">
      <c r="A256" s="20">
        <v>44139.333333333336</v>
      </c>
      <c r="B256" s="31">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3">
        <v>109</v>
      </c>
      <c r="L256" s="23">
        <v>19</v>
      </c>
      <c r="M256" s="23">
        <v>5</v>
      </c>
      <c r="N256" s="23">
        <f t="shared" si="46"/>
        <v>24</v>
      </c>
      <c r="O256" s="130">
        <v>43</v>
      </c>
      <c r="P256" s="130">
        <v>8</v>
      </c>
      <c r="Q256" s="130">
        <v>10</v>
      </c>
      <c r="R256" s="23">
        <v>13</v>
      </c>
      <c r="S256" s="23">
        <f t="shared" si="44"/>
        <v>23</v>
      </c>
      <c r="T256" s="31">
        <v>3</v>
      </c>
      <c r="U256" s="13">
        <f t="shared" si="34"/>
        <v>90</v>
      </c>
      <c r="V256" s="24">
        <f>SUM(K256:M256)</f>
        <v>133</v>
      </c>
      <c r="W256" s="25">
        <f t="shared" si="39"/>
        <v>3775</v>
      </c>
      <c r="X256" s="25">
        <f t="shared" si="41"/>
        <v>3775</v>
      </c>
      <c r="Y256" s="109">
        <f t="shared" si="40"/>
        <v>3775</v>
      </c>
    </row>
    <row r="257" spans="1:25" ht="14.25" x14ac:dyDescent="0.2">
      <c r="A257" s="20">
        <v>44140.333333333336</v>
      </c>
      <c r="B257" s="24">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3">
        <v>106</v>
      </c>
      <c r="L257" s="23">
        <v>20</v>
      </c>
      <c r="M257" s="23">
        <v>6</v>
      </c>
      <c r="N257" s="23">
        <f t="shared" si="46"/>
        <v>26</v>
      </c>
      <c r="O257" s="130">
        <v>45</v>
      </c>
      <c r="P257" s="130">
        <v>9</v>
      </c>
      <c r="Q257" s="130">
        <v>9</v>
      </c>
      <c r="R257" s="23">
        <v>5</v>
      </c>
      <c r="S257" s="23">
        <f t="shared" si="44"/>
        <v>14</v>
      </c>
      <c r="T257" s="24">
        <v>2</v>
      </c>
      <c r="U257" s="13">
        <f t="shared" si="34"/>
        <v>92</v>
      </c>
      <c r="V257" s="24">
        <f>SUM(K257:M257)</f>
        <v>132</v>
      </c>
      <c r="W257" s="25">
        <f t="shared" si="39"/>
        <v>4045</v>
      </c>
      <c r="X257" s="25">
        <f t="shared" si="41"/>
        <v>4045</v>
      </c>
      <c r="Y257" s="109">
        <f t="shared" si="40"/>
        <v>4045</v>
      </c>
    </row>
    <row r="258" spans="1:25" ht="14.25" x14ac:dyDescent="0.2">
      <c r="A258" s="20">
        <v>44141.333333333336</v>
      </c>
      <c r="B258" s="24">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3">
        <v>103</v>
      </c>
      <c r="L258" s="23">
        <v>22</v>
      </c>
      <c r="M258" s="23">
        <v>6</v>
      </c>
      <c r="N258" s="23">
        <f t="shared" si="46"/>
        <v>28</v>
      </c>
      <c r="O258" s="130">
        <v>43</v>
      </c>
      <c r="P258" s="130">
        <v>8</v>
      </c>
      <c r="Q258" s="130">
        <v>9</v>
      </c>
      <c r="R258" s="23">
        <v>4</v>
      </c>
      <c r="S258" s="23">
        <f t="shared" si="44"/>
        <v>13</v>
      </c>
      <c r="T258" s="31">
        <v>6</v>
      </c>
      <c r="U258" s="13">
        <f t="shared" si="34"/>
        <v>98</v>
      </c>
      <c r="V258" s="24">
        <f>SUM(K258:M258)</f>
        <v>131</v>
      </c>
      <c r="W258" s="25">
        <f t="shared" si="39"/>
        <v>4310</v>
      </c>
      <c r="X258" s="25">
        <f t="shared" si="41"/>
        <v>4310</v>
      </c>
      <c r="Y258" s="109">
        <f t="shared" si="40"/>
        <v>4310</v>
      </c>
    </row>
    <row r="259" spans="1:25" ht="14.25" x14ac:dyDescent="0.2">
      <c r="A259" s="20">
        <v>44142.333333333336</v>
      </c>
      <c r="B259" s="31">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3"/>
      <c r="L259" s="23"/>
      <c r="M259" s="23"/>
      <c r="N259" s="23"/>
      <c r="O259" s="130"/>
      <c r="P259" s="130"/>
      <c r="Q259" s="130"/>
      <c r="R259" s="23"/>
      <c r="S259" s="23"/>
      <c r="T259" s="31">
        <v>2</v>
      </c>
      <c r="U259" s="13">
        <f t="shared" si="34"/>
        <v>100</v>
      </c>
      <c r="V259" s="24">
        <v>131</v>
      </c>
      <c r="W259" s="25">
        <f t="shared" si="39"/>
        <v>4634</v>
      </c>
      <c r="X259" s="25">
        <f t="shared" si="41"/>
        <v>4635</v>
      </c>
      <c r="Y259" s="109">
        <f t="shared" si="40"/>
        <v>4635</v>
      </c>
    </row>
    <row r="260" spans="1:25" ht="14.25" x14ac:dyDescent="0.2">
      <c r="A260" s="20">
        <v>44143.333333333336</v>
      </c>
      <c r="B260" s="31">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3"/>
      <c r="L260" s="23"/>
      <c r="M260" s="23"/>
      <c r="N260" s="23"/>
      <c r="O260" s="130"/>
      <c r="P260" s="130"/>
      <c r="Q260" s="130"/>
      <c r="R260" s="23"/>
      <c r="S260" s="23"/>
      <c r="T260" s="31">
        <v>2</v>
      </c>
      <c r="U260" s="13">
        <f t="shared" si="34"/>
        <v>102</v>
      </c>
      <c r="V260" s="24">
        <v>131</v>
      </c>
      <c r="W260" s="25">
        <f t="shared" si="39"/>
        <v>4791</v>
      </c>
      <c r="X260" s="25">
        <f t="shared" si="41"/>
        <v>4790</v>
      </c>
      <c r="Y260" s="109">
        <f t="shared" si="40"/>
        <v>4790</v>
      </c>
    </row>
    <row r="261" spans="1:25" ht="14.25" x14ac:dyDescent="0.2">
      <c r="A261" s="20">
        <v>44144.333333333336</v>
      </c>
      <c r="B261" s="31">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3">
        <v>109</v>
      </c>
      <c r="L261" s="23">
        <v>25</v>
      </c>
      <c r="M261" s="23">
        <v>6</v>
      </c>
      <c r="N261" s="23">
        <f t="shared" si="46"/>
        <v>31</v>
      </c>
      <c r="O261" s="130">
        <v>47</v>
      </c>
      <c r="P261" s="130">
        <v>7</v>
      </c>
      <c r="Q261" s="130">
        <v>5</v>
      </c>
      <c r="R261" s="23">
        <v>11</v>
      </c>
      <c r="S261" s="23">
        <f t="shared" si="44"/>
        <v>16</v>
      </c>
      <c r="T261" s="31">
        <v>1</v>
      </c>
      <c r="U261" s="13">
        <f t="shared" si="34"/>
        <v>103</v>
      </c>
      <c r="V261" s="24">
        <f>SUM(K261:M261)</f>
        <v>140</v>
      </c>
      <c r="W261" s="25">
        <f t="shared" si="39"/>
        <v>5062</v>
      </c>
      <c r="X261" s="25">
        <f t="shared" si="41"/>
        <v>5060</v>
      </c>
      <c r="Y261" s="109">
        <f t="shared" si="40"/>
        <v>5060</v>
      </c>
    </row>
    <row r="262" spans="1:25" ht="14.25" x14ac:dyDescent="0.2">
      <c r="A262" s="20">
        <v>44145.333333333336</v>
      </c>
      <c r="B262" s="31">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3">
        <v>115</v>
      </c>
      <c r="L262" s="23">
        <v>26</v>
      </c>
      <c r="M262" s="23">
        <v>6</v>
      </c>
      <c r="N262" s="23">
        <f t="shared" si="46"/>
        <v>32</v>
      </c>
      <c r="O262" s="130">
        <v>46</v>
      </c>
      <c r="P262" s="130">
        <v>5</v>
      </c>
      <c r="Q262" s="130">
        <v>4</v>
      </c>
      <c r="R262" s="23">
        <v>14</v>
      </c>
      <c r="S262" s="23">
        <f t="shared" si="44"/>
        <v>18</v>
      </c>
      <c r="T262" s="31">
        <v>5</v>
      </c>
      <c r="U262" s="13">
        <f t="shared" si="34"/>
        <v>108</v>
      </c>
      <c r="V262" s="24">
        <f>SUM(K262:M262)</f>
        <v>147</v>
      </c>
      <c r="W262" s="25">
        <f t="shared" si="39"/>
        <v>5496</v>
      </c>
      <c r="X262" s="25">
        <f t="shared" si="41"/>
        <v>5495</v>
      </c>
      <c r="Y262" s="109">
        <f t="shared" si="40"/>
        <v>5495</v>
      </c>
    </row>
    <row r="263" spans="1:25" ht="14.25" x14ac:dyDescent="0.2">
      <c r="A263" s="20">
        <v>44146.333333333336</v>
      </c>
      <c r="B263" s="31">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3">
        <v>111</v>
      </c>
      <c r="L263" s="23">
        <v>24</v>
      </c>
      <c r="M263" s="23">
        <v>4</v>
      </c>
      <c r="N263" s="23">
        <f t="shared" si="46"/>
        <v>28</v>
      </c>
      <c r="O263" s="130">
        <v>45</v>
      </c>
      <c r="P263" s="130">
        <v>5</v>
      </c>
      <c r="Q263" s="130">
        <v>6</v>
      </c>
      <c r="R263" s="23">
        <v>15</v>
      </c>
      <c r="S263" s="23">
        <f t="shared" si="44"/>
        <v>21</v>
      </c>
      <c r="T263" s="31">
        <v>2</v>
      </c>
      <c r="U263" s="13">
        <f t="shared" si="34"/>
        <v>110</v>
      </c>
      <c r="V263" s="24">
        <f>SUM(K263:M263)</f>
        <v>139</v>
      </c>
      <c r="W263" s="25">
        <f t="shared" si="39"/>
        <v>5964</v>
      </c>
      <c r="X263" s="25">
        <f t="shared" si="41"/>
        <v>5965</v>
      </c>
      <c r="Y263" s="109">
        <f t="shared" si="40"/>
        <v>5965</v>
      </c>
    </row>
    <row r="264" spans="1:25" ht="14.25" x14ac:dyDescent="0.2">
      <c r="A264" s="20">
        <v>44147.333333333336</v>
      </c>
      <c r="B264" s="31">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3">
        <v>105</v>
      </c>
      <c r="L264" s="23">
        <v>24</v>
      </c>
      <c r="M264" s="23">
        <v>3</v>
      </c>
      <c r="N264" s="23">
        <f t="shared" si="46"/>
        <v>27</v>
      </c>
      <c r="O264" s="130">
        <v>49</v>
      </c>
      <c r="P264" s="130">
        <v>4</v>
      </c>
      <c r="Q264" s="130">
        <v>4</v>
      </c>
      <c r="R264" s="23">
        <v>4</v>
      </c>
      <c r="S264" s="23">
        <f t="shared" si="44"/>
        <v>8</v>
      </c>
      <c r="T264" s="31">
        <v>6</v>
      </c>
      <c r="U264" s="13">
        <f t="shared" si="34"/>
        <v>116</v>
      </c>
      <c r="V264" s="24">
        <f>SUM(K264:M264)</f>
        <v>132</v>
      </c>
      <c r="W264" s="25">
        <f t="shared" si="39"/>
        <v>6359</v>
      </c>
      <c r="X264" s="25">
        <f t="shared" si="41"/>
        <v>6360</v>
      </c>
      <c r="Y264" s="109">
        <f t="shared" si="40"/>
        <v>6360</v>
      </c>
    </row>
    <row r="265" spans="1:25" ht="14.25" x14ac:dyDescent="0.2">
      <c r="A265" s="20">
        <v>44148.333333333336</v>
      </c>
      <c r="B265" s="31">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3">
        <v>115</v>
      </c>
      <c r="L265" s="23">
        <v>23</v>
      </c>
      <c r="M265" s="23">
        <v>2</v>
      </c>
      <c r="N265" s="23">
        <f t="shared" si="46"/>
        <v>25</v>
      </c>
      <c r="O265" s="130">
        <v>46</v>
      </c>
      <c r="P265" s="130">
        <v>7</v>
      </c>
      <c r="Q265" s="130">
        <v>6</v>
      </c>
      <c r="R265" s="23">
        <v>7</v>
      </c>
      <c r="S265" s="23">
        <f t="shared" si="44"/>
        <v>13</v>
      </c>
      <c r="T265" s="31">
        <v>5</v>
      </c>
      <c r="U265" s="13">
        <f t="shared" si="34"/>
        <v>121</v>
      </c>
      <c r="V265" s="24">
        <f>SUM(K265:M265)</f>
        <v>140</v>
      </c>
      <c r="W265" s="25">
        <f t="shared" si="39"/>
        <v>6740</v>
      </c>
      <c r="X265" s="25">
        <f t="shared" si="41"/>
        <v>6740</v>
      </c>
      <c r="Y265" s="109">
        <f t="shared" si="40"/>
        <v>6740</v>
      </c>
    </row>
    <row r="266" spans="1:25" ht="14.25" x14ac:dyDescent="0.2">
      <c r="A266" s="20">
        <v>44149.333333333336</v>
      </c>
      <c r="B266" s="24">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3"/>
      <c r="L266" s="23"/>
      <c r="M266" s="23"/>
      <c r="N266" s="23"/>
      <c r="O266" s="130"/>
      <c r="P266" s="130"/>
      <c r="Q266" s="130"/>
      <c r="R266" s="23"/>
      <c r="S266" s="23"/>
      <c r="T266" s="31">
        <v>3</v>
      </c>
      <c r="U266" s="13">
        <f t="shared" ref="U266:U329" si="50">SUM(U265,T266)</f>
        <v>124</v>
      </c>
      <c r="V266" s="24">
        <v>140</v>
      </c>
      <c r="W266" s="25">
        <f t="shared" si="39"/>
        <v>7107</v>
      </c>
      <c r="X266" s="25">
        <f t="shared" si="41"/>
        <v>7105</v>
      </c>
      <c r="Y266" s="109">
        <f t="shared" si="40"/>
        <v>7105</v>
      </c>
    </row>
    <row r="267" spans="1:25" ht="14.25" x14ac:dyDescent="0.2">
      <c r="A267" s="20">
        <v>44150.333333333336</v>
      </c>
      <c r="B267" s="24">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3"/>
      <c r="L267" s="23"/>
      <c r="M267" s="23"/>
      <c r="N267" s="23"/>
      <c r="O267" s="130"/>
      <c r="P267" s="130"/>
      <c r="Q267" s="130"/>
      <c r="R267" s="23"/>
      <c r="S267" s="23"/>
      <c r="T267" s="24">
        <v>2</v>
      </c>
      <c r="U267" s="13">
        <f t="shared" si="50"/>
        <v>126</v>
      </c>
      <c r="V267" s="24">
        <v>140</v>
      </c>
      <c r="W267" s="25">
        <f t="shared" si="39"/>
        <v>7392</v>
      </c>
      <c r="X267" s="25">
        <f t="shared" si="41"/>
        <v>7390</v>
      </c>
      <c r="Y267" s="109">
        <f t="shared" si="40"/>
        <v>7390</v>
      </c>
    </row>
    <row r="268" spans="1:25" ht="14.25" x14ac:dyDescent="0.2">
      <c r="A268" s="20">
        <v>44151.333333333336</v>
      </c>
      <c r="B268" s="31">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3">
        <v>126</v>
      </c>
      <c r="L268" s="23">
        <v>27</v>
      </c>
      <c r="M268" s="23">
        <v>6</v>
      </c>
      <c r="N268" s="23">
        <f t="shared" si="46"/>
        <v>33</v>
      </c>
      <c r="O268" s="130">
        <v>50</v>
      </c>
      <c r="P268" s="130">
        <v>6</v>
      </c>
      <c r="Q268" s="130">
        <v>8</v>
      </c>
      <c r="R268" s="23">
        <v>6</v>
      </c>
      <c r="S268" s="23">
        <f t="shared" si="44"/>
        <v>14</v>
      </c>
      <c r="T268" s="31">
        <v>5</v>
      </c>
      <c r="U268" s="13">
        <f t="shared" si="50"/>
        <v>131</v>
      </c>
      <c r="V268" s="24">
        <f>SUM(K268:M268)</f>
        <v>159</v>
      </c>
      <c r="W268" s="25">
        <f t="shared" si="39"/>
        <v>7623</v>
      </c>
      <c r="X268" s="25">
        <f t="shared" si="41"/>
        <v>7625</v>
      </c>
      <c r="Y268" s="113">
        <f t="shared" si="40"/>
        <v>7625</v>
      </c>
    </row>
    <row r="269" spans="1:25" ht="14.25" x14ac:dyDescent="0.2">
      <c r="A269" s="20">
        <v>44152.333333333336</v>
      </c>
      <c r="B269" s="31">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3">
        <v>138</v>
      </c>
      <c r="L269" s="23">
        <v>28</v>
      </c>
      <c r="M269" s="23">
        <v>9</v>
      </c>
      <c r="N269" s="23">
        <f t="shared" si="46"/>
        <v>37</v>
      </c>
      <c r="O269" s="130">
        <v>52</v>
      </c>
      <c r="P269" s="130">
        <v>3</v>
      </c>
      <c r="Q269" s="130">
        <v>3</v>
      </c>
      <c r="R269" s="23">
        <v>11</v>
      </c>
      <c r="S269" s="23">
        <f t="shared" si="44"/>
        <v>14</v>
      </c>
      <c r="T269" s="31">
        <v>4</v>
      </c>
      <c r="U269" s="13">
        <f t="shared" si="50"/>
        <v>135</v>
      </c>
      <c r="V269" s="24">
        <f>SUM(K269:M269)</f>
        <v>175</v>
      </c>
      <c r="W269" s="25">
        <f t="shared" si="39"/>
        <v>8073</v>
      </c>
      <c r="X269" s="25">
        <f t="shared" si="41"/>
        <v>8075</v>
      </c>
      <c r="Y269" s="113">
        <f t="shared" si="40"/>
        <v>8075</v>
      </c>
    </row>
    <row r="270" spans="1:25" ht="14.25" x14ac:dyDescent="0.2">
      <c r="A270" s="20">
        <v>44153.333333333336</v>
      </c>
      <c r="B270" s="31">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3">
        <v>134</v>
      </c>
      <c r="L270" s="23">
        <v>29</v>
      </c>
      <c r="M270" s="23">
        <v>8</v>
      </c>
      <c r="N270" s="23">
        <f t="shared" si="46"/>
        <v>37</v>
      </c>
      <c r="O270" s="130">
        <v>47</v>
      </c>
      <c r="P270" s="130">
        <v>6</v>
      </c>
      <c r="Q270" s="130">
        <v>4</v>
      </c>
      <c r="R270" s="23">
        <v>9</v>
      </c>
      <c r="S270" s="23">
        <f t="shared" si="44"/>
        <v>13</v>
      </c>
      <c r="T270" s="31">
        <v>7</v>
      </c>
      <c r="U270" s="13">
        <f t="shared" si="50"/>
        <v>142</v>
      </c>
      <c r="V270" s="24">
        <f>SUM(K270:M270)</f>
        <v>171</v>
      </c>
      <c r="W270" s="25">
        <f t="shared" si="39"/>
        <v>8573</v>
      </c>
      <c r="X270" s="25">
        <f t="shared" si="41"/>
        <v>8575</v>
      </c>
      <c r="Y270" s="113">
        <f t="shared" si="40"/>
        <v>8575</v>
      </c>
    </row>
    <row r="271" spans="1:25" ht="14.25" x14ac:dyDescent="0.2">
      <c r="A271" s="20">
        <v>44154.333333333336</v>
      </c>
      <c r="B271" s="31">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3">
        <v>131</v>
      </c>
      <c r="L271" s="23">
        <v>26</v>
      </c>
      <c r="M271" s="23">
        <v>6</v>
      </c>
      <c r="N271" s="23">
        <f t="shared" si="46"/>
        <v>32</v>
      </c>
      <c r="O271" s="130">
        <v>48</v>
      </c>
      <c r="P271" s="130">
        <v>9</v>
      </c>
      <c r="Q271" s="130">
        <v>10</v>
      </c>
      <c r="R271" s="23">
        <v>7</v>
      </c>
      <c r="S271" s="23">
        <f t="shared" si="44"/>
        <v>17</v>
      </c>
      <c r="T271" s="31">
        <v>5</v>
      </c>
      <c r="U271" s="13">
        <f t="shared" si="50"/>
        <v>147</v>
      </c>
      <c r="V271" s="24">
        <f>SUM(K271:M271)</f>
        <v>163</v>
      </c>
      <c r="W271" s="25">
        <f t="shared" si="39"/>
        <v>9038</v>
      </c>
      <c r="X271" s="25">
        <f t="shared" si="41"/>
        <v>9040</v>
      </c>
      <c r="Y271" s="113">
        <f t="shared" si="40"/>
        <v>9040</v>
      </c>
    </row>
    <row r="272" spans="1:25" ht="14.25" x14ac:dyDescent="0.2">
      <c r="A272" s="20">
        <v>44155.333333333336</v>
      </c>
      <c r="B272" s="31">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3">
        <v>124</v>
      </c>
      <c r="L272" s="23">
        <v>27</v>
      </c>
      <c r="M272" s="23">
        <v>5</v>
      </c>
      <c r="N272" s="23">
        <f t="shared" si="46"/>
        <v>32</v>
      </c>
      <c r="O272" s="130">
        <v>47</v>
      </c>
      <c r="P272" s="130">
        <v>8</v>
      </c>
      <c r="Q272" s="130">
        <v>11</v>
      </c>
      <c r="R272" s="23">
        <v>14</v>
      </c>
      <c r="S272" s="23">
        <f t="shared" si="44"/>
        <v>25</v>
      </c>
      <c r="T272" s="31">
        <v>5</v>
      </c>
      <c r="U272" s="13">
        <f t="shared" si="50"/>
        <v>152</v>
      </c>
      <c r="V272" s="24">
        <f>SUM(K272:M272)</f>
        <v>156</v>
      </c>
      <c r="W272" s="25">
        <f t="shared" si="39"/>
        <v>9443</v>
      </c>
      <c r="X272" s="25">
        <f t="shared" si="41"/>
        <v>9445</v>
      </c>
      <c r="Y272" s="113">
        <f t="shared" si="40"/>
        <v>9445</v>
      </c>
    </row>
    <row r="273" spans="1:25" ht="14.25" x14ac:dyDescent="0.2">
      <c r="A273" s="20">
        <v>44156.333333333336</v>
      </c>
      <c r="B273" s="24">
        <v>291</v>
      </c>
      <c r="C273" s="14">
        <f t="shared" si="48"/>
        <v>14755</v>
      </c>
      <c r="D273" s="21"/>
      <c r="E273" s="21"/>
      <c r="F273" s="21">
        <f t="shared" si="49"/>
        <v>320</v>
      </c>
      <c r="G273" s="21">
        <f t="shared" si="47"/>
        <v>42.794117647058826</v>
      </c>
      <c r="H273" s="21">
        <f t="shared" ref="H273:H334" si="51">(G267+G268+G269+G270+G271+G272+G273)/7</f>
        <v>46.176470588235297</v>
      </c>
      <c r="I273" s="21">
        <f t="shared" si="45"/>
        <v>323.23529411764707</v>
      </c>
      <c r="J273" s="21">
        <f t="shared" ref="J273:J334" si="52">SUM(G260:G273)</f>
        <v>621.91176470588232</v>
      </c>
      <c r="K273" s="23"/>
      <c r="L273" s="23"/>
      <c r="M273" s="23"/>
      <c r="N273" s="23"/>
      <c r="O273" s="130"/>
      <c r="P273" s="130"/>
      <c r="Q273" s="130"/>
      <c r="R273" s="23"/>
      <c r="S273" s="23"/>
      <c r="T273" s="31">
        <v>6</v>
      </c>
      <c r="U273" s="13">
        <f t="shared" si="50"/>
        <v>158</v>
      </c>
      <c r="V273" s="24">
        <v>156</v>
      </c>
      <c r="W273" s="25">
        <f t="shared" si="39"/>
        <v>9806</v>
      </c>
      <c r="X273" s="25">
        <f t="shared" si="41"/>
        <v>9805</v>
      </c>
      <c r="Y273" s="113">
        <f t="shared" si="40"/>
        <v>9805</v>
      </c>
    </row>
    <row r="274" spans="1:25" ht="14.25" x14ac:dyDescent="0.2">
      <c r="A274" s="20">
        <v>44157.333333333336</v>
      </c>
      <c r="B274" s="24">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3"/>
      <c r="L274" s="23"/>
      <c r="M274" s="23"/>
      <c r="N274" s="23"/>
      <c r="O274" s="130"/>
      <c r="P274" s="130"/>
      <c r="Q274" s="130"/>
      <c r="R274" s="23"/>
      <c r="S274" s="23"/>
      <c r="T274" s="31">
        <v>4</v>
      </c>
      <c r="U274" s="13">
        <f t="shared" si="50"/>
        <v>162</v>
      </c>
      <c r="V274" s="24">
        <v>156</v>
      </c>
      <c r="W274" s="25">
        <f t="shared" si="39"/>
        <v>9936</v>
      </c>
      <c r="X274" s="25">
        <f t="shared" si="41"/>
        <v>9935</v>
      </c>
      <c r="Y274" s="113">
        <f>IF(X274&gt;X273,X274,X273)</f>
        <v>9935</v>
      </c>
    </row>
    <row r="275" spans="1:25" ht="14.25" x14ac:dyDescent="0.2">
      <c r="A275" s="20">
        <v>44158.333333333336</v>
      </c>
      <c r="B275" s="24">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3">
        <v>135</v>
      </c>
      <c r="L275" s="23">
        <v>28</v>
      </c>
      <c r="M275" s="23">
        <v>4</v>
      </c>
      <c r="N275" s="23">
        <f>SUM(M275+L275)</f>
        <v>32</v>
      </c>
      <c r="O275" s="130">
        <v>44</v>
      </c>
      <c r="P275" s="130">
        <v>8</v>
      </c>
      <c r="Q275" s="130">
        <v>9</v>
      </c>
      <c r="R275" s="23">
        <v>10</v>
      </c>
      <c r="S275" s="23">
        <f t="shared" si="44"/>
        <v>19</v>
      </c>
      <c r="T275" s="31">
        <v>5</v>
      </c>
      <c r="U275" s="13">
        <f t="shared" si="50"/>
        <v>167</v>
      </c>
      <c r="V275" s="24">
        <f>SUM(K275:M275)</f>
        <v>167</v>
      </c>
      <c r="W275" s="25">
        <f t="shared" ref="W275:W334" si="53">SUM(C261,-V275,-$T$339)</f>
        <v>10117</v>
      </c>
      <c r="X275" s="25">
        <f t="shared" si="41"/>
        <v>10115</v>
      </c>
      <c r="Y275" s="113">
        <f>IF(X275&gt;X274,X275,X274)</f>
        <v>10115</v>
      </c>
    </row>
    <row r="276" spans="1:25" ht="14.25" x14ac:dyDescent="0.2">
      <c r="A276" s="20">
        <v>44159.333333333336</v>
      </c>
      <c r="B276" s="31">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3">
        <v>145</v>
      </c>
      <c r="L276" s="23">
        <v>26</v>
      </c>
      <c r="M276" s="23">
        <v>3</v>
      </c>
      <c r="N276" s="23">
        <f>SUM(M276+L276)</f>
        <v>29</v>
      </c>
      <c r="O276" s="130">
        <v>44</v>
      </c>
      <c r="P276" s="130">
        <v>10</v>
      </c>
      <c r="Q276" s="130">
        <v>10</v>
      </c>
      <c r="R276" s="23">
        <v>8</v>
      </c>
      <c r="S276" s="23">
        <f t="shared" si="44"/>
        <v>18</v>
      </c>
      <c r="T276" s="31">
        <v>9</v>
      </c>
      <c r="U276" s="13">
        <f t="shared" si="50"/>
        <v>176</v>
      </c>
      <c r="V276" s="24">
        <f>SUM(K276:M276)</f>
        <v>174</v>
      </c>
      <c r="W276" s="25">
        <f t="shared" si="53"/>
        <v>10564</v>
      </c>
      <c r="X276" s="25">
        <f t="shared" si="41"/>
        <v>10565</v>
      </c>
      <c r="Y276" s="113">
        <f>IF(X276&gt;X275,X276,X275)</f>
        <v>10565</v>
      </c>
    </row>
    <row r="277" spans="1:25" ht="14.25" x14ac:dyDescent="0.2">
      <c r="A277" s="20">
        <v>44160.333333333336</v>
      </c>
      <c r="B277" s="31">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3">
        <v>136</v>
      </c>
      <c r="L277" s="23">
        <v>24</v>
      </c>
      <c r="M277" s="23">
        <v>4</v>
      </c>
      <c r="N277" s="23">
        <f>SUM(M277+L277)</f>
        <v>28</v>
      </c>
      <c r="O277" s="130">
        <v>44</v>
      </c>
      <c r="P277" s="130">
        <v>11</v>
      </c>
      <c r="Q277" s="130">
        <v>11</v>
      </c>
      <c r="R277" s="23">
        <v>4</v>
      </c>
      <c r="S277" s="23">
        <f t="shared" si="44"/>
        <v>15</v>
      </c>
      <c r="T277" s="31">
        <v>3</v>
      </c>
      <c r="U277" s="13">
        <f t="shared" si="50"/>
        <v>179</v>
      </c>
      <c r="V277" s="24">
        <f>SUM(K277:M277)</f>
        <v>164</v>
      </c>
      <c r="W277" s="25">
        <f t="shared" si="53"/>
        <v>10899</v>
      </c>
      <c r="X277" s="25">
        <f t="shared" si="41"/>
        <v>10900</v>
      </c>
      <c r="Y277" s="113">
        <f>IF(X277&gt;X276,X277,X276)</f>
        <v>10900</v>
      </c>
    </row>
    <row r="278" spans="1:25" ht="14.25" x14ac:dyDescent="0.2">
      <c r="A278" s="20">
        <v>44161.333333333336</v>
      </c>
      <c r="B278" s="31">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3">
        <v>135</v>
      </c>
      <c r="L278" s="23">
        <v>25</v>
      </c>
      <c r="M278" s="23">
        <v>6</v>
      </c>
      <c r="N278" s="23">
        <f>SUM(M278+L278)</f>
        <v>31</v>
      </c>
      <c r="O278" s="130">
        <v>44</v>
      </c>
      <c r="P278" s="130">
        <v>9</v>
      </c>
      <c r="Q278" s="130">
        <v>10</v>
      </c>
      <c r="R278" s="23">
        <v>5</v>
      </c>
      <c r="S278" s="23">
        <f t="shared" si="44"/>
        <v>15</v>
      </c>
      <c r="T278" s="31">
        <v>7</v>
      </c>
      <c r="U278" s="13">
        <f t="shared" si="50"/>
        <v>186</v>
      </c>
      <c r="V278" s="24">
        <f>SUM(K278:M278)</f>
        <v>166</v>
      </c>
      <c r="W278" s="25">
        <f t="shared" si="53"/>
        <v>11227</v>
      </c>
      <c r="X278" s="25">
        <f t="shared" si="41"/>
        <v>11225</v>
      </c>
      <c r="Y278" s="113">
        <f>IF(X278&gt;X277,X278,X277)</f>
        <v>11225</v>
      </c>
    </row>
    <row r="279" spans="1:25" ht="14.25" x14ac:dyDescent="0.2">
      <c r="A279" s="20">
        <v>44162.333333333336</v>
      </c>
      <c r="B279" s="24">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3">
        <v>134</v>
      </c>
      <c r="L279" s="23">
        <v>26</v>
      </c>
      <c r="M279" s="23">
        <v>4</v>
      </c>
      <c r="N279" s="23">
        <f>SUM(M279+L279)</f>
        <v>30</v>
      </c>
      <c r="O279" s="130">
        <v>49</v>
      </c>
      <c r="P279" s="130">
        <v>4</v>
      </c>
      <c r="Q279" s="130">
        <v>6</v>
      </c>
      <c r="R279" s="23">
        <v>7</v>
      </c>
      <c r="S279" s="23">
        <f t="shared" si="44"/>
        <v>13</v>
      </c>
      <c r="T279" s="24">
        <v>3</v>
      </c>
      <c r="U279" s="13">
        <f t="shared" si="50"/>
        <v>189</v>
      </c>
      <c r="V279" s="24">
        <f>SUM(K279:M279)</f>
        <v>164</v>
      </c>
      <c r="W279" s="25">
        <f t="shared" si="53"/>
        <v>11565</v>
      </c>
      <c r="X279" s="25">
        <f t="shared" si="41"/>
        <v>11565</v>
      </c>
      <c r="Y279" s="113">
        <f t="shared" ref="Y279:Y334" si="54">IF(X279&gt;X278,X279,X278)</f>
        <v>11565</v>
      </c>
    </row>
    <row r="280" spans="1:25" ht="14.25" x14ac:dyDescent="0.2">
      <c r="A280" s="20">
        <v>44163.333333333336</v>
      </c>
      <c r="B280" s="31">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3"/>
      <c r="L280" s="23"/>
      <c r="M280" s="23"/>
      <c r="N280" s="23"/>
      <c r="O280" s="130"/>
      <c r="P280" s="130"/>
      <c r="Q280" s="130"/>
      <c r="R280" s="23"/>
      <c r="S280" s="23"/>
      <c r="T280" s="31">
        <v>8</v>
      </c>
      <c r="U280" s="13">
        <f t="shared" si="50"/>
        <v>197</v>
      </c>
      <c r="V280" s="24">
        <v>164</v>
      </c>
      <c r="W280" s="25">
        <f t="shared" si="53"/>
        <v>11829</v>
      </c>
      <c r="X280" s="25">
        <f t="shared" ref="X280:X334" si="55">MROUND(W280,5)</f>
        <v>11830</v>
      </c>
      <c r="Y280" s="113">
        <f t="shared" si="54"/>
        <v>11830</v>
      </c>
    </row>
    <row r="281" spans="1:25" ht="14.25" x14ac:dyDescent="0.2">
      <c r="A281" s="20">
        <v>44164.333333333336</v>
      </c>
      <c r="B281" s="24">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3"/>
      <c r="L281" s="23"/>
      <c r="M281" s="23"/>
      <c r="N281" s="23"/>
      <c r="O281" s="130"/>
      <c r="P281" s="130"/>
      <c r="Q281" s="130"/>
      <c r="R281" s="23"/>
      <c r="S281" s="23"/>
      <c r="T281" s="31">
        <v>5</v>
      </c>
      <c r="U281" s="13">
        <f t="shared" si="50"/>
        <v>202</v>
      </c>
      <c r="V281" s="24">
        <v>164</v>
      </c>
      <c r="W281" s="25">
        <f t="shared" si="53"/>
        <v>11932</v>
      </c>
      <c r="X281" s="25">
        <f t="shared" si="55"/>
        <v>11930</v>
      </c>
      <c r="Y281" s="113">
        <f t="shared" si="54"/>
        <v>11930</v>
      </c>
    </row>
    <row r="282" spans="1:25" ht="14.25" x14ac:dyDescent="0.2">
      <c r="A282" s="20">
        <v>44165.333333333336</v>
      </c>
      <c r="B282" s="24">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3">
        <v>153</v>
      </c>
      <c r="L282" s="23">
        <v>28</v>
      </c>
      <c r="M282" s="23">
        <v>7</v>
      </c>
      <c r="N282" s="23">
        <f>SUM(M282+L282)</f>
        <v>35</v>
      </c>
      <c r="O282" s="130">
        <v>40</v>
      </c>
      <c r="P282" s="130">
        <v>11</v>
      </c>
      <c r="Q282" s="130">
        <v>13</v>
      </c>
      <c r="R282" s="23">
        <v>12</v>
      </c>
      <c r="S282" s="23">
        <f t="shared" si="44"/>
        <v>25</v>
      </c>
      <c r="T282" s="31">
        <v>3</v>
      </c>
      <c r="U282" s="13">
        <f t="shared" si="50"/>
        <v>205</v>
      </c>
      <c r="V282" s="24">
        <f>SUM(K282:M282)</f>
        <v>188</v>
      </c>
      <c r="W282" s="25">
        <f t="shared" si="53"/>
        <v>12136</v>
      </c>
      <c r="X282" s="25">
        <f t="shared" si="55"/>
        <v>12135</v>
      </c>
      <c r="Y282" s="113">
        <f t="shared" si="54"/>
        <v>12135</v>
      </c>
    </row>
    <row r="283" spans="1:25" ht="14.25" x14ac:dyDescent="0.2">
      <c r="A283" s="20">
        <v>44166.333333333336</v>
      </c>
      <c r="B283" s="31">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3">
        <v>137</v>
      </c>
      <c r="L283" s="23">
        <v>31</v>
      </c>
      <c r="M283" s="23">
        <v>8</v>
      </c>
      <c r="N283" s="23">
        <f>SUM(M283+L283)</f>
        <v>39</v>
      </c>
      <c r="O283" s="130">
        <v>47</v>
      </c>
      <c r="P283" s="130">
        <v>8</v>
      </c>
      <c r="Q283" s="130">
        <v>9</v>
      </c>
      <c r="R283" s="23">
        <v>9</v>
      </c>
      <c r="S283" s="23">
        <f t="shared" si="44"/>
        <v>18</v>
      </c>
      <c r="T283" s="31">
        <v>4</v>
      </c>
      <c r="U283" s="13">
        <f t="shared" si="50"/>
        <v>209</v>
      </c>
      <c r="V283" s="24">
        <f>SUM(K283:M283)</f>
        <v>176</v>
      </c>
      <c r="W283" s="25">
        <f t="shared" si="53"/>
        <v>12556</v>
      </c>
      <c r="X283" s="25">
        <f t="shared" si="55"/>
        <v>12555</v>
      </c>
      <c r="Y283" s="113">
        <f t="shared" si="54"/>
        <v>12555</v>
      </c>
    </row>
    <row r="284" spans="1:25" ht="14.25" x14ac:dyDescent="0.2">
      <c r="A284" s="20">
        <v>44167.333333333336</v>
      </c>
      <c r="B284" s="31">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3">
        <v>132</v>
      </c>
      <c r="L284" s="23">
        <v>30</v>
      </c>
      <c r="M284" s="23">
        <v>8</v>
      </c>
      <c r="N284" s="23">
        <f>SUM(M284+L284)</f>
        <v>38</v>
      </c>
      <c r="O284" s="130">
        <v>48</v>
      </c>
      <c r="P284" s="130">
        <v>7</v>
      </c>
      <c r="Q284" s="130">
        <v>8</v>
      </c>
      <c r="R284" s="23">
        <v>10</v>
      </c>
      <c r="S284" s="23">
        <f t="shared" si="44"/>
        <v>18</v>
      </c>
      <c r="T284" s="31">
        <v>8</v>
      </c>
      <c r="U284" s="13">
        <f t="shared" si="50"/>
        <v>217</v>
      </c>
      <c r="V284" s="24">
        <f>SUM(K284:M284)</f>
        <v>170</v>
      </c>
      <c r="W284" s="25">
        <f t="shared" si="53"/>
        <v>12903</v>
      </c>
      <c r="X284" s="25">
        <f t="shared" si="55"/>
        <v>12905</v>
      </c>
      <c r="Y284" s="113">
        <f t="shared" si="54"/>
        <v>12905</v>
      </c>
    </row>
    <row r="285" spans="1:25" ht="14.25" x14ac:dyDescent="0.2">
      <c r="A285" s="20">
        <v>44168.333333333336</v>
      </c>
      <c r="B285" s="31">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3">
        <v>120</v>
      </c>
      <c r="L285" s="23">
        <v>28</v>
      </c>
      <c r="M285" s="23">
        <v>10</v>
      </c>
      <c r="N285" s="23">
        <f>SUM(M285+L285)</f>
        <v>38</v>
      </c>
      <c r="O285" s="130">
        <v>49</v>
      </c>
      <c r="P285" s="130">
        <v>6</v>
      </c>
      <c r="Q285" s="130">
        <v>6</v>
      </c>
      <c r="R285" s="23">
        <v>10</v>
      </c>
      <c r="S285" s="23">
        <f t="shared" si="44"/>
        <v>16</v>
      </c>
      <c r="T285" s="31">
        <v>4</v>
      </c>
      <c r="U285" s="13">
        <f t="shared" si="50"/>
        <v>221</v>
      </c>
      <c r="V285" s="24">
        <f>SUM(K285:M285)</f>
        <v>158</v>
      </c>
      <c r="W285" s="25">
        <f t="shared" si="53"/>
        <v>13288</v>
      </c>
      <c r="X285" s="25">
        <f t="shared" si="55"/>
        <v>13290</v>
      </c>
      <c r="Y285" s="113">
        <f t="shared" si="54"/>
        <v>13290</v>
      </c>
    </row>
    <row r="286" spans="1:25" ht="14.25" x14ac:dyDescent="0.2">
      <c r="A286" s="20">
        <v>44169.333333333336</v>
      </c>
      <c r="B286" s="24">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3">
        <v>119</v>
      </c>
      <c r="L286" s="23">
        <v>28</v>
      </c>
      <c r="M286" s="23">
        <v>8</v>
      </c>
      <c r="N286" s="23">
        <f>SUM(M286+L286)</f>
        <v>36</v>
      </c>
      <c r="O286" s="130">
        <v>50</v>
      </c>
      <c r="P286" s="130">
        <v>6</v>
      </c>
      <c r="Q286" s="130">
        <v>7</v>
      </c>
      <c r="R286" s="23">
        <v>16</v>
      </c>
      <c r="S286" s="23">
        <f t="shared" si="44"/>
        <v>23</v>
      </c>
      <c r="T286" s="24">
        <v>4</v>
      </c>
      <c r="U286" s="13">
        <f t="shared" si="50"/>
        <v>225</v>
      </c>
      <c r="V286" s="24">
        <f>SUM(K286:M286)</f>
        <v>155</v>
      </c>
      <c r="W286" s="25">
        <f t="shared" si="53"/>
        <v>13745</v>
      </c>
      <c r="X286" s="25">
        <f t="shared" si="55"/>
        <v>13745</v>
      </c>
      <c r="Y286" s="113">
        <f t="shared" si="54"/>
        <v>13745</v>
      </c>
    </row>
    <row r="287" spans="1:25" ht="14.25" x14ac:dyDescent="0.2">
      <c r="A287" s="20">
        <v>44170.333333333336</v>
      </c>
      <c r="B287" s="31">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3"/>
      <c r="L287" s="23"/>
      <c r="M287" s="23"/>
      <c r="N287" s="23"/>
      <c r="O287" s="130"/>
      <c r="P287" s="130"/>
      <c r="Q287" s="130"/>
      <c r="R287" s="23"/>
      <c r="S287" s="23"/>
      <c r="T287" s="31">
        <v>7</v>
      </c>
      <c r="U287" s="13">
        <f t="shared" si="50"/>
        <v>232</v>
      </c>
      <c r="V287" s="24">
        <v>155</v>
      </c>
      <c r="W287" s="25">
        <f t="shared" si="53"/>
        <v>14036</v>
      </c>
      <c r="X287" s="25">
        <f t="shared" si="55"/>
        <v>14035</v>
      </c>
      <c r="Y287" s="113">
        <f t="shared" si="54"/>
        <v>14035</v>
      </c>
    </row>
    <row r="288" spans="1:25" ht="14.25" x14ac:dyDescent="0.2">
      <c r="A288" s="20">
        <v>44171.333333333336</v>
      </c>
      <c r="B288" s="31">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3"/>
      <c r="L288" s="23"/>
      <c r="M288" s="23"/>
      <c r="N288" s="23"/>
      <c r="O288" s="130"/>
      <c r="P288" s="130"/>
      <c r="Q288" s="130"/>
      <c r="R288" s="23"/>
      <c r="S288" s="23"/>
      <c r="T288" s="31">
        <v>7</v>
      </c>
      <c r="U288" s="13">
        <f t="shared" si="50"/>
        <v>239</v>
      </c>
      <c r="V288" s="24">
        <v>155</v>
      </c>
      <c r="W288" s="25">
        <f t="shared" si="53"/>
        <v>14126</v>
      </c>
      <c r="X288" s="25">
        <f t="shared" si="55"/>
        <v>14125</v>
      </c>
      <c r="Y288" s="113">
        <f t="shared" si="54"/>
        <v>14125</v>
      </c>
    </row>
    <row r="289" spans="1:25" ht="14.25" x14ac:dyDescent="0.2">
      <c r="A289" s="20">
        <v>44172.333333333336</v>
      </c>
      <c r="B289" s="31">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3">
        <v>150</v>
      </c>
      <c r="L289" s="23">
        <v>27</v>
      </c>
      <c r="M289" s="23">
        <v>6</v>
      </c>
      <c r="N289" s="23">
        <f>SUM(M289+L289)</f>
        <v>33</v>
      </c>
      <c r="O289" s="130">
        <v>49</v>
      </c>
      <c r="P289" s="130">
        <v>5</v>
      </c>
      <c r="Q289" s="130">
        <v>7</v>
      </c>
      <c r="R289" s="23">
        <v>11</v>
      </c>
      <c r="S289" s="23">
        <f t="shared" ref="S289:S314" si="56">R289+Q289</f>
        <v>18</v>
      </c>
      <c r="T289" s="31">
        <v>2</v>
      </c>
      <c r="U289" s="13">
        <f t="shared" si="50"/>
        <v>241</v>
      </c>
      <c r="V289" s="24">
        <f>SUM(K289:M289)</f>
        <v>183</v>
      </c>
      <c r="W289" s="25">
        <f t="shared" si="53"/>
        <v>14358</v>
      </c>
      <c r="X289" s="25">
        <f t="shared" si="55"/>
        <v>14360</v>
      </c>
      <c r="Y289" s="113">
        <f t="shared" si="54"/>
        <v>14360</v>
      </c>
    </row>
    <row r="290" spans="1:25" ht="14.25" x14ac:dyDescent="0.2">
      <c r="A290" s="20">
        <v>44173.333333333336</v>
      </c>
      <c r="B290" s="31">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3">
        <v>172</v>
      </c>
      <c r="L290" s="23">
        <v>23</v>
      </c>
      <c r="M290" s="23">
        <v>3</v>
      </c>
      <c r="N290" s="23">
        <f>SUM(M290+L290)</f>
        <v>26</v>
      </c>
      <c r="O290" s="130">
        <v>46</v>
      </c>
      <c r="P290" s="130">
        <v>7</v>
      </c>
      <c r="Q290" s="130">
        <v>11</v>
      </c>
      <c r="R290" s="23">
        <v>15</v>
      </c>
      <c r="S290" s="23">
        <f t="shared" si="56"/>
        <v>26</v>
      </c>
      <c r="T290" s="31">
        <v>7</v>
      </c>
      <c r="U290" s="13">
        <f t="shared" si="50"/>
        <v>248</v>
      </c>
      <c r="V290" s="24">
        <f>SUM(K290:M290)</f>
        <v>198</v>
      </c>
      <c r="W290" s="25">
        <f t="shared" si="53"/>
        <v>14774</v>
      </c>
      <c r="X290" s="25">
        <f t="shared" si="55"/>
        <v>14775</v>
      </c>
      <c r="Y290" s="113">
        <f t="shared" si="54"/>
        <v>14775</v>
      </c>
    </row>
    <row r="291" spans="1:25" ht="14.25" x14ac:dyDescent="0.2">
      <c r="A291" s="20">
        <v>44174.333333333336</v>
      </c>
      <c r="B291" s="31">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3">
        <v>145</v>
      </c>
      <c r="L291" s="23">
        <v>25</v>
      </c>
      <c r="M291" s="23">
        <v>3</v>
      </c>
      <c r="N291" s="23">
        <f>SUM(M291+L291)</f>
        <v>28</v>
      </c>
      <c r="O291" s="130">
        <v>42</v>
      </c>
      <c r="P291" s="130">
        <v>11</v>
      </c>
      <c r="Q291" s="130">
        <v>13</v>
      </c>
      <c r="R291" s="23">
        <v>10</v>
      </c>
      <c r="S291" s="23">
        <f t="shared" si="56"/>
        <v>23</v>
      </c>
      <c r="T291" s="31">
        <v>6</v>
      </c>
      <c r="U291" s="13">
        <f t="shared" si="50"/>
        <v>254</v>
      </c>
      <c r="V291" s="24">
        <f>SUM(K291:M291)</f>
        <v>173</v>
      </c>
      <c r="W291" s="25">
        <f t="shared" si="53"/>
        <v>15253</v>
      </c>
      <c r="X291" s="25">
        <f t="shared" si="55"/>
        <v>15255</v>
      </c>
      <c r="Y291" s="113">
        <f t="shared" si="54"/>
        <v>15255</v>
      </c>
    </row>
    <row r="292" spans="1:25" ht="14.25" x14ac:dyDescent="0.2">
      <c r="A292" s="20">
        <v>44175.333333333336</v>
      </c>
      <c r="B292" s="31">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3">
        <v>156</v>
      </c>
      <c r="L292" s="23">
        <v>27</v>
      </c>
      <c r="M292" s="23">
        <v>6</v>
      </c>
      <c r="N292" s="23">
        <f>SUM(M292+L292)</f>
        <v>33</v>
      </c>
      <c r="O292" s="130">
        <v>48</v>
      </c>
      <c r="P292" s="130">
        <v>8</v>
      </c>
      <c r="Q292" s="130">
        <v>8</v>
      </c>
      <c r="R292" s="23">
        <v>13</v>
      </c>
      <c r="S292" s="23">
        <f t="shared" si="56"/>
        <v>21</v>
      </c>
      <c r="T292" s="31">
        <v>8</v>
      </c>
      <c r="U292" s="13">
        <f t="shared" si="50"/>
        <v>262</v>
      </c>
      <c r="V292" s="24">
        <f>SUM(K292:M292)</f>
        <v>189</v>
      </c>
      <c r="W292" s="25">
        <f t="shared" si="53"/>
        <v>15542</v>
      </c>
      <c r="X292" s="25">
        <f t="shared" si="55"/>
        <v>15540</v>
      </c>
      <c r="Y292" s="113">
        <f t="shared" si="54"/>
        <v>15540</v>
      </c>
    </row>
    <row r="293" spans="1:25" ht="14.25" x14ac:dyDescent="0.2">
      <c r="A293" s="20">
        <v>44176.333333333336</v>
      </c>
      <c r="B293" s="24">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3">
        <v>151</v>
      </c>
      <c r="L293" s="23">
        <v>30</v>
      </c>
      <c r="M293" s="23">
        <v>6</v>
      </c>
      <c r="N293" s="23">
        <f>SUM(M293+L293)</f>
        <v>36</v>
      </c>
      <c r="O293" s="130">
        <v>50</v>
      </c>
      <c r="P293" s="130">
        <v>2</v>
      </c>
      <c r="Q293" s="130">
        <v>5</v>
      </c>
      <c r="R293" s="23">
        <v>8</v>
      </c>
      <c r="S293" s="23">
        <f t="shared" si="56"/>
        <v>13</v>
      </c>
      <c r="T293" s="31">
        <v>8</v>
      </c>
      <c r="U293" s="13">
        <f t="shared" si="50"/>
        <v>270</v>
      </c>
      <c r="V293" s="24">
        <f>SUM(K293:M293)</f>
        <v>187</v>
      </c>
      <c r="W293" s="25">
        <f t="shared" si="53"/>
        <v>15883</v>
      </c>
      <c r="X293" s="25">
        <f t="shared" si="55"/>
        <v>15885</v>
      </c>
      <c r="Y293" s="113">
        <f t="shared" si="54"/>
        <v>15885</v>
      </c>
    </row>
    <row r="294" spans="1:25" ht="14.25" x14ac:dyDescent="0.2">
      <c r="A294" s="20">
        <v>44177.333333333336</v>
      </c>
      <c r="B294" s="24">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3"/>
      <c r="L294" s="23"/>
      <c r="M294" s="23"/>
      <c r="N294" s="23"/>
      <c r="O294" s="130"/>
      <c r="P294" s="130"/>
      <c r="Q294" s="130"/>
      <c r="R294" s="23"/>
      <c r="S294" s="23"/>
      <c r="T294" s="31">
        <v>7</v>
      </c>
      <c r="U294" s="13">
        <f t="shared" si="50"/>
        <v>277</v>
      </c>
      <c r="V294" s="24">
        <v>187</v>
      </c>
      <c r="W294" s="25">
        <f t="shared" si="53"/>
        <v>16142</v>
      </c>
      <c r="X294" s="25">
        <f t="shared" si="55"/>
        <v>16140</v>
      </c>
      <c r="Y294" s="113">
        <f t="shared" si="54"/>
        <v>16140</v>
      </c>
    </row>
    <row r="295" spans="1:25" ht="14.25" x14ac:dyDescent="0.2">
      <c r="A295" s="20">
        <v>44178.333333333336</v>
      </c>
      <c r="B295" s="24">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3"/>
      <c r="L295" s="23"/>
      <c r="M295" s="23"/>
      <c r="N295" s="23"/>
      <c r="O295" s="130"/>
      <c r="P295" s="130"/>
      <c r="Q295" s="130"/>
      <c r="R295" s="23"/>
      <c r="S295" s="23"/>
      <c r="T295" s="31">
        <v>5</v>
      </c>
      <c r="U295" s="13">
        <f t="shared" si="50"/>
        <v>282</v>
      </c>
      <c r="V295" s="24">
        <v>187</v>
      </c>
      <c r="W295" s="25">
        <f t="shared" si="53"/>
        <v>16264</v>
      </c>
      <c r="X295" s="25">
        <f t="shared" si="55"/>
        <v>16265</v>
      </c>
      <c r="Y295" s="113">
        <f t="shared" si="54"/>
        <v>16265</v>
      </c>
    </row>
    <row r="296" spans="1:25" ht="14.25" x14ac:dyDescent="0.2">
      <c r="A296" s="20">
        <v>44179.333333333336</v>
      </c>
      <c r="B296" s="31">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3">
        <v>171</v>
      </c>
      <c r="L296" s="23">
        <v>30</v>
      </c>
      <c r="M296" s="23">
        <v>8</v>
      </c>
      <c r="N296" s="23">
        <f>SUM(M296+L296)</f>
        <v>38</v>
      </c>
      <c r="O296" s="130">
        <v>45</v>
      </c>
      <c r="P296" s="130">
        <v>6</v>
      </c>
      <c r="Q296" s="130">
        <v>9</v>
      </c>
      <c r="R296" s="23">
        <v>15</v>
      </c>
      <c r="S296" s="23">
        <f t="shared" si="56"/>
        <v>24</v>
      </c>
      <c r="T296" s="31">
        <v>10</v>
      </c>
      <c r="U296" s="13">
        <f t="shared" si="50"/>
        <v>292</v>
      </c>
      <c r="V296" s="24">
        <f>SUM(K296:M296)</f>
        <v>209</v>
      </c>
      <c r="W296" s="25">
        <f t="shared" si="53"/>
        <v>16562</v>
      </c>
      <c r="X296" s="25">
        <f t="shared" si="55"/>
        <v>16560</v>
      </c>
      <c r="Y296" s="113">
        <f t="shared" si="54"/>
        <v>16560</v>
      </c>
    </row>
    <row r="297" spans="1:25" ht="14.25" x14ac:dyDescent="0.2">
      <c r="A297" s="20">
        <v>44180.333333333336</v>
      </c>
      <c r="B297" s="24">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3">
        <v>167</v>
      </c>
      <c r="L297" s="23">
        <v>28</v>
      </c>
      <c r="M297" s="23">
        <v>9</v>
      </c>
      <c r="N297" s="23">
        <f>SUM(M297+L297)</f>
        <v>37</v>
      </c>
      <c r="O297" s="130">
        <v>47</v>
      </c>
      <c r="P297" s="130">
        <v>5</v>
      </c>
      <c r="Q297" s="130">
        <v>9</v>
      </c>
      <c r="R297" s="23">
        <v>11</v>
      </c>
      <c r="S297" s="23">
        <f t="shared" si="56"/>
        <v>20</v>
      </c>
      <c r="T297" s="31">
        <v>11</v>
      </c>
      <c r="U297" s="13">
        <f t="shared" si="50"/>
        <v>303</v>
      </c>
      <c r="V297" s="24">
        <f>SUM(K297:M297)</f>
        <v>204</v>
      </c>
      <c r="W297" s="25">
        <f t="shared" si="53"/>
        <v>16972</v>
      </c>
      <c r="X297" s="25">
        <f t="shared" si="55"/>
        <v>16970</v>
      </c>
      <c r="Y297" s="113">
        <f t="shared" si="54"/>
        <v>16970</v>
      </c>
    </row>
    <row r="298" spans="1:25" ht="14.25" x14ac:dyDescent="0.2">
      <c r="A298" s="20">
        <v>44181.333333333336</v>
      </c>
      <c r="B298" s="31">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3">
        <v>165</v>
      </c>
      <c r="L298" s="23">
        <v>31</v>
      </c>
      <c r="M298" s="23">
        <v>6</v>
      </c>
      <c r="N298" s="23">
        <f>SUM(M298+L298)</f>
        <v>37</v>
      </c>
      <c r="O298" s="130">
        <v>48</v>
      </c>
      <c r="P298" s="130">
        <v>4</v>
      </c>
      <c r="Q298" s="130">
        <v>7</v>
      </c>
      <c r="R298" s="23">
        <v>13</v>
      </c>
      <c r="S298" s="23">
        <f t="shared" si="56"/>
        <v>20</v>
      </c>
      <c r="T298" s="31">
        <v>14</v>
      </c>
      <c r="U298" s="13">
        <f t="shared" si="50"/>
        <v>317</v>
      </c>
      <c r="V298" s="24">
        <f>SUM(K298:M298)</f>
        <v>202</v>
      </c>
      <c r="W298" s="25">
        <f t="shared" si="53"/>
        <v>17338</v>
      </c>
      <c r="X298" s="25">
        <f t="shared" si="55"/>
        <v>17340</v>
      </c>
      <c r="Y298" s="113">
        <f t="shared" si="54"/>
        <v>17340</v>
      </c>
    </row>
    <row r="299" spans="1:25" ht="14.25" x14ac:dyDescent="0.2">
      <c r="A299" s="20">
        <v>44182.333333333336</v>
      </c>
      <c r="B299" s="24">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3">
        <v>166</v>
      </c>
      <c r="L299" s="23">
        <v>33</v>
      </c>
      <c r="M299" s="23">
        <v>6</v>
      </c>
      <c r="N299" s="23">
        <f>SUM(M299+L299)</f>
        <v>39</v>
      </c>
      <c r="O299" s="130">
        <v>51</v>
      </c>
      <c r="P299" s="130">
        <v>3</v>
      </c>
      <c r="Q299" s="130">
        <v>3</v>
      </c>
      <c r="R299" s="23">
        <v>11</v>
      </c>
      <c r="S299" s="23">
        <f t="shared" si="56"/>
        <v>14</v>
      </c>
      <c r="T299" s="31">
        <v>9</v>
      </c>
      <c r="U299" s="13">
        <f t="shared" si="50"/>
        <v>326</v>
      </c>
      <c r="V299" s="24">
        <f>SUM(K299:M299)</f>
        <v>205</v>
      </c>
      <c r="W299" s="25">
        <f t="shared" si="53"/>
        <v>17711</v>
      </c>
      <c r="X299" s="25">
        <f t="shared" si="55"/>
        <v>17710</v>
      </c>
      <c r="Y299" s="113">
        <f t="shared" si="54"/>
        <v>17710</v>
      </c>
    </row>
    <row r="300" spans="1:25" ht="14.25" x14ac:dyDescent="0.2">
      <c r="A300" s="20">
        <v>44183.333333333336</v>
      </c>
      <c r="B300" s="31">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3">
        <v>169</v>
      </c>
      <c r="L300" s="23">
        <v>32</v>
      </c>
      <c r="M300" s="23">
        <v>6</v>
      </c>
      <c r="N300" s="23">
        <f>SUM(M300+L300)</f>
        <v>38</v>
      </c>
      <c r="O300" s="130">
        <v>51</v>
      </c>
      <c r="P300" s="130">
        <v>6</v>
      </c>
      <c r="Q300" s="130">
        <v>9</v>
      </c>
      <c r="R300" s="23">
        <v>14</v>
      </c>
      <c r="S300" s="23">
        <f t="shared" si="56"/>
        <v>23</v>
      </c>
      <c r="T300" s="31">
        <v>8</v>
      </c>
      <c r="U300" s="13">
        <f t="shared" si="50"/>
        <v>334</v>
      </c>
      <c r="V300" s="24">
        <f>SUM(K300:M300)</f>
        <v>207</v>
      </c>
      <c r="W300" s="25">
        <f t="shared" si="53"/>
        <v>18088</v>
      </c>
      <c r="X300" s="25">
        <f t="shared" si="55"/>
        <v>18090</v>
      </c>
      <c r="Y300" s="113">
        <f t="shared" si="54"/>
        <v>18090</v>
      </c>
    </row>
    <row r="301" spans="1:25" ht="14.25" x14ac:dyDescent="0.2">
      <c r="A301" s="20">
        <v>44184.333333333336</v>
      </c>
      <c r="B301" s="31">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3"/>
      <c r="L301" s="23"/>
      <c r="M301" s="23"/>
      <c r="N301" s="23"/>
      <c r="O301" s="130"/>
      <c r="P301" s="130"/>
      <c r="Q301" s="130"/>
      <c r="R301" s="23"/>
      <c r="S301" s="23"/>
      <c r="T301" s="31">
        <v>9</v>
      </c>
      <c r="U301" s="13">
        <f t="shared" si="50"/>
        <v>343</v>
      </c>
      <c r="V301" s="24">
        <v>207</v>
      </c>
      <c r="W301" s="25">
        <f t="shared" si="53"/>
        <v>18423</v>
      </c>
      <c r="X301" s="25">
        <f t="shared" si="55"/>
        <v>18425</v>
      </c>
      <c r="Y301" s="113">
        <f t="shared" si="54"/>
        <v>18425</v>
      </c>
    </row>
    <row r="302" spans="1:25" ht="14.25" x14ac:dyDescent="0.2">
      <c r="A302" s="20">
        <v>44185.333333333336</v>
      </c>
      <c r="B302" s="31">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3"/>
      <c r="L302" s="23"/>
      <c r="M302" s="23"/>
      <c r="N302" s="23"/>
      <c r="O302" s="130"/>
      <c r="P302" s="130"/>
      <c r="Q302" s="130"/>
      <c r="R302" s="23"/>
      <c r="S302" s="23"/>
      <c r="T302" s="31">
        <v>14</v>
      </c>
      <c r="U302" s="13">
        <f t="shared" si="50"/>
        <v>357</v>
      </c>
      <c r="V302" s="24">
        <v>207</v>
      </c>
      <c r="W302" s="25">
        <f t="shared" si="53"/>
        <v>18548</v>
      </c>
      <c r="X302" s="25">
        <f t="shared" si="55"/>
        <v>18550</v>
      </c>
      <c r="Y302" s="113">
        <f t="shared" si="54"/>
        <v>18550</v>
      </c>
    </row>
    <row r="303" spans="1:25" ht="14.25" x14ac:dyDescent="0.2">
      <c r="A303" s="20">
        <v>44186.333333333336</v>
      </c>
      <c r="B303" s="31">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3">
        <v>171</v>
      </c>
      <c r="L303" s="23">
        <v>35</v>
      </c>
      <c r="M303" s="23">
        <v>5</v>
      </c>
      <c r="N303" s="23">
        <f>SUM(M303+L303)</f>
        <v>40</v>
      </c>
      <c r="O303" s="130">
        <v>48</v>
      </c>
      <c r="P303" s="130">
        <v>7</v>
      </c>
      <c r="Q303" s="130">
        <v>8</v>
      </c>
      <c r="R303" s="23">
        <v>18</v>
      </c>
      <c r="S303" s="23">
        <f t="shared" si="56"/>
        <v>26</v>
      </c>
      <c r="T303" s="31">
        <v>10</v>
      </c>
      <c r="U303" s="13">
        <f t="shared" si="50"/>
        <v>367</v>
      </c>
      <c r="V303" s="24">
        <f>SUM(K303:M303)</f>
        <v>211</v>
      </c>
      <c r="W303" s="25">
        <f t="shared" si="53"/>
        <v>18856</v>
      </c>
      <c r="X303" s="25">
        <f t="shared" si="55"/>
        <v>18855</v>
      </c>
      <c r="Y303" s="113">
        <f t="shared" si="54"/>
        <v>18855</v>
      </c>
    </row>
    <row r="304" spans="1:25" ht="14.25" x14ac:dyDescent="0.2">
      <c r="A304" s="20">
        <v>44187.333333333336</v>
      </c>
      <c r="B304" s="24">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3">
        <v>180</v>
      </c>
      <c r="L304" s="23">
        <v>37</v>
      </c>
      <c r="M304" s="23">
        <v>6</v>
      </c>
      <c r="N304" s="23">
        <f t="shared" ref="N304:N307" si="57">SUM(M304+L304)</f>
        <v>43</v>
      </c>
      <c r="O304" s="130">
        <v>52</v>
      </c>
      <c r="P304" s="130">
        <v>5</v>
      </c>
      <c r="Q304" s="130">
        <v>6</v>
      </c>
      <c r="R304" s="23">
        <v>17</v>
      </c>
      <c r="S304" s="23">
        <f t="shared" si="56"/>
        <v>23</v>
      </c>
      <c r="T304" s="31">
        <v>12</v>
      </c>
      <c r="U304" s="13">
        <f t="shared" si="50"/>
        <v>379</v>
      </c>
      <c r="V304" s="24">
        <f>SUM(K304:M304)</f>
        <v>223</v>
      </c>
      <c r="W304" s="25">
        <f t="shared" si="53"/>
        <v>19313</v>
      </c>
      <c r="X304" s="25">
        <f t="shared" si="55"/>
        <v>19315</v>
      </c>
      <c r="Y304" s="113">
        <f t="shared" si="54"/>
        <v>19315</v>
      </c>
    </row>
    <row r="305" spans="1:25" ht="14.25" x14ac:dyDescent="0.2">
      <c r="A305" s="20">
        <v>44188.333333333336</v>
      </c>
      <c r="B305" s="31">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3">
        <v>155</v>
      </c>
      <c r="L305" s="23">
        <v>36</v>
      </c>
      <c r="M305" s="23">
        <v>6</v>
      </c>
      <c r="N305" s="23">
        <f t="shared" si="57"/>
        <v>42</v>
      </c>
      <c r="O305" s="130">
        <v>52</v>
      </c>
      <c r="P305" s="130">
        <v>5</v>
      </c>
      <c r="Q305" s="130">
        <v>8</v>
      </c>
      <c r="R305" s="23">
        <v>18</v>
      </c>
      <c r="S305" s="23">
        <f t="shared" si="56"/>
        <v>26</v>
      </c>
      <c r="T305" s="31">
        <v>17</v>
      </c>
      <c r="U305" s="13">
        <f t="shared" si="50"/>
        <v>396</v>
      </c>
      <c r="V305" s="24">
        <f>SUM(K305:M305)</f>
        <v>197</v>
      </c>
      <c r="W305" s="25">
        <f t="shared" si="53"/>
        <v>19849</v>
      </c>
      <c r="X305" s="25">
        <f t="shared" si="55"/>
        <v>19850</v>
      </c>
      <c r="Y305" s="113">
        <f t="shared" si="54"/>
        <v>19850</v>
      </c>
    </row>
    <row r="306" spans="1:25" ht="14.25" x14ac:dyDescent="0.2">
      <c r="A306" s="20">
        <v>44189.333333333336</v>
      </c>
      <c r="B306" s="31">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3">
        <v>127</v>
      </c>
      <c r="L306" s="23">
        <v>37</v>
      </c>
      <c r="M306" s="23">
        <v>8</v>
      </c>
      <c r="N306" s="23">
        <f t="shared" si="57"/>
        <v>45</v>
      </c>
      <c r="O306" s="130">
        <v>53</v>
      </c>
      <c r="P306" s="130">
        <v>3</v>
      </c>
      <c r="Q306" s="130">
        <v>5</v>
      </c>
      <c r="R306" s="23">
        <v>18</v>
      </c>
      <c r="S306" s="23">
        <f t="shared" si="56"/>
        <v>23</v>
      </c>
      <c r="T306" s="31">
        <v>15</v>
      </c>
      <c r="U306" s="13">
        <f t="shared" si="50"/>
        <v>411</v>
      </c>
      <c r="V306" s="24">
        <f>SUM(K306:M306)</f>
        <v>172</v>
      </c>
      <c r="W306" s="25">
        <f t="shared" si="53"/>
        <v>20338</v>
      </c>
      <c r="X306" s="25">
        <f t="shared" si="55"/>
        <v>20340</v>
      </c>
      <c r="Y306" s="113">
        <f t="shared" si="54"/>
        <v>20340</v>
      </c>
    </row>
    <row r="307" spans="1:25" ht="14.25" x14ac:dyDescent="0.2">
      <c r="A307" s="20">
        <v>44190.333333333336</v>
      </c>
      <c r="B307" s="24">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3">
        <v>124</v>
      </c>
      <c r="L307" s="23">
        <v>37</v>
      </c>
      <c r="M307" s="23">
        <v>9</v>
      </c>
      <c r="N307" s="23">
        <f t="shared" si="57"/>
        <v>46</v>
      </c>
      <c r="O307" s="130">
        <v>54</v>
      </c>
      <c r="P307" s="130">
        <v>5</v>
      </c>
      <c r="Q307" s="130">
        <v>6</v>
      </c>
      <c r="R307" s="23">
        <v>16</v>
      </c>
      <c r="S307" s="23">
        <f t="shared" si="56"/>
        <v>22</v>
      </c>
      <c r="T307" s="31">
        <v>4</v>
      </c>
      <c r="U307" s="13">
        <f t="shared" si="50"/>
        <v>415</v>
      </c>
      <c r="V307" s="24">
        <f>SUM(K307:M307)</f>
        <v>170</v>
      </c>
      <c r="W307" s="25">
        <f t="shared" si="53"/>
        <v>20755</v>
      </c>
      <c r="X307" s="25">
        <f t="shared" si="55"/>
        <v>20755</v>
      </c>
      <c r="Y307" s="113">
        <f t="shared" si="54"/>
        <v>20755</v>
      </c>
    </row>
    <row r="308" spans="1:25" ht="14.25" x14ac:dyDescent="0.2">
      <c r="A308" s="20">
        <v>44191.333333333336</v>
      </c>
      <c r="B308" s="24">
        <v>202</v>
      </c>
      <c r="C308" s="14">
        <f t="shared" si="48"/>
        <v>27083</v>
      </c>
      <c r="D308" s="21"/>
      <c r="E308" s="21"/>
      <c r="F308" s="21">
        <f t="shared" si="49"/>
        <v>322.42857142857144</v>
      </c>
      <c r="G308" s="21">
        <f t="shared" si="47"/>
        <v>29.705882352941178</v>
      </c>
      <c r="H308" s="21">
        <f t="shared" si="51"/>
        <v>49.32773109243697</v>
      </c>
      <c r="I308" s="21">
        <f t="shared" ref="I308:I334" si="58">SUM(G302,G303,G304,G305,G306,G307,G308)</f>
        <v>345.29411764705878</v>
      </c>
      <c r="J308" s="21">
        <f t="shared" si="52"/>
        <v>766.91176470588243</v>
      </c>
      <c r="K308" s="23"/>
      <c r="L308" s="23"/>
      <c r="M308" s="23"/>
      <c r="N308" s="23"/>
      <c r="O308" s="130"/>
      <c r="P308" s="130"/>
      <c r="Q308" s="130"/>
      <c r="R308" s="23"/>
      <c r="S308" s="23"/>
      <c r="T308" s="31">
        <v>13</v>
      </c>
      <c r="U308" s="13">
        <f t="shared" si="50"/>
        <v>428</v>
      </c>
      <c r="V308" s="24">
        <v>170</v>
      </c>
      <c r="W308" s="25">
        <f t="shared" si="53"/>
        <v>21134</v>
      </c>
      <c r="X308" s="25">
        <f t="shared" si="55"/>
        <v>21135</v>
      </c>
      <c r="Y308" s="113">
        <f t="shared" si="54"/>
        <v>21135</v>
      </c>
    </row>
    <row r="309" spans="1:25" ht="14.25" x14ac:dyDescent="0.2">
      <c r="A309" s="20">
        <v>44192.333333333336</v>
      </c>
      <c r="B309" s="31">
        <v>159</v>
      </c>
      <c r="C309" s="14">
        <f t="shared" si="48"/>
        <v>27242</v>
      </c>
      <c r="D309" s="19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3"/>
      <c r="L309" s="23"/>
      <c r="M309" s="23"/>
      <c r="N309" s="23"/>
      <c r="O309" s="130"/>
      <c r="P309" s="130"/>
      <c r="Q309" s="130"/>
      <c r="R309" s="23"/>
      <c r="S309" s="23"/>
      <c r="T309" s="31">
        <v>10</v>
      </c>
      <c r="U309" s="13">
        <f t="shared" si="50"/>
        <v>438</v>
      </c>
      <c r="V309" s="24">
        <v>170</v>
      </c>
      <c r="W309" s="25">
        <f t="shared" si="53"/>
        <v>21332</v>
      </c>
      <c r="X309" s="25">
        <f t="shared" si="55"/>
        <v>21330</v>
      </c>
      <c r="Y309" s="113">
        <f t="shared" si="54"/>
        <v>21330</v>
      </c>
    </row>
    <row r="310" spans="1:25" ht="14.25" x14ac:dyDescent="0.2">
      <c r="A310" s="20">
        <v>44193.333333333336</v>
      </c>
      <c r="B310" s="31">
        <v>341</v>
      </c>
      <c r="C310" s="14">
        <f t="shared" si="48"/>
        <v>27583</v>
      </c>
      <c r="D310" s="19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3">
        <v>137</v>
      </c>
      <c r="L310" s="23">
        <v>36</v>
      </c>
      <c r="M310" s="23">
        <v>6</v>
      </c>
      <c r="N310" s="23">
        <f t="shared" ref="N310:N314" si="59">SUM(M310+L310)</f>
        <v>42</v>
      </c>
      <c r="O310" s="130">
        <v>51</v>
      </c>
      <c r="P310" s="130">
        <v>7</v>
      </c>
      <c r="Q310" s="130">
        <v>7</v>
      </c>
      <c r="R310" s="23">
        <v>17</v>
      </c>
      <c r="S310" s="23">
        <f t="shared" si="56"/>
        <v>24</v>
      </c>
      <c r="T310" s="24">
        <v>3</v>
      </c>
      <c r="U310" s="13">
        <f t="shared" si="50"/>
        <v>441</v>
      </c>
      <c r="V310" s="24">
        <f>SUM(K310:M310)</f>
        <v>179</v>
      </c>
      <c r="W310" s="25">
        <f t="shared" si="53"/>
        <v>21628</v>
      </c>
      <c r="X310" s="25">
        <f t="shared" si="55"/>
        <v>21630</v>
      </c>
      <c r="Y310" s="113">
        <f t="shared" si="54"/>
        <v>21630</v>
      </c>
    </row>
    <row r="311" spans="1:25" ht="14.25" x14ac:dyDescent="0.2">
      <c r="A311" s="20">
        <v>44194.333333333336</v>
      </c>
      <c r="B311" s="31">
        <v>468</v>
      </c>
      <c r="C311" s="14">
        <f t="shared" si="48"/>
        <v>28051</v>
      </c>
      <c r="D311" s="19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3">
        <v>151</v>
      </c>
      <c r="L311" s="23">
        <v>38</v>
      </c>
      <c r="M311" s="23">
        <v>7</v>
      </c>
      <c r="N311" s="23">
        <f t="shared" si="59"/>
        <v>45</v>
      </c>
      <c r="O311" s="130">
        <v>54</v>
      </c>
      <c r="P311" s="130">
        <v>5</v>
      </c>
      <c r="Q311" s="130">
        <v>5</v>
      </c>
      <c r="R311" s="23">
        <v>9</v>
      </c>
      <c r="S311" s="23">
        <f t="shared" si="56"/>
        <v>14</v>
      </c>
      <c r="T311" s="31">
        <v>7</v>
      </c>
      <c r="U311" s="13">
        <f t="shared" si="50"/>
        <v>448</v>
      </c>
      <c r="V311" s="24">
        <f t="shared" ref="V311:V314" si="60">SUM(K311:M311)</f>
        <v>196</v>
      </c>
      <c r="W311" s="25">
        <f t="shared" si="53"/>
        <v>22179</v>
      </c>
      <c r="X311" s="25">
        <f t="shared" si="55"/>
        <v>22180</v>
      </c>
      <c r="Y311" s="113">
        <f t="shared" si="54"/>
        <v>22180</v>
      </c>
    </row>
    <row r="312" spans="1:25" ht="14.25" x14ac:dyDescent="0.2">
      <c r="A312" s="20">
        <v>44195.333333333336</v>
      </c>
      <c r="B312" s="31">
        <v>393</v>
      </c>
      <c r="C312" s="14">
        <f t="shared" si="48"/>
        <v>28444</v>
      </c>
      <c r="D312" s="19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3">
        <v>159</v>
      </c>
      <c r="L312" s="23">
        <v>37</v>
      </c>
      <c r="M312" s="23">
        <v>5</v>
      </c>
      <c r="N312" s="23">
        <f t="shared" si="59"/>
        <v>42</v>
      </c>
      <c r="O312" s="130">
        <v>55</v>
      </c>
      <c r="P312" s="130">
        <v>5</v>
      </c>
      <c r="Q312" s="130">
        <v>6</v>
      </c>
      <c r="R312" s="23">
        <v>11</v>
      </c>
      <c r="S312" s="23">
        <f>R312+Q312</f>
        <v>17</v>
      </c>
      <c r="T312" s="31">
        <v>8</v>
      </c>
      <c r="U312" s="13">
        <f t="shared" si="50"/>
        <v>456</v>
      </c>
      <c r="V312" s="24">
        <f t="shared" si="60"/>
        <v>201</v>
      </c>
      <c r="W312" s="25">
        <f t="shared" si="53"/>
        <v>22710</v>
      </c>
      <c r="X312" s="25">
        <f t="shared" si="55"/>
        <v>22710</v>
      </c>
      <c r="Y312" s="113">
        <f t="shared" si="54"/>
        <v>22710</v>
      </c>
    </row>
    <row r="313" spans="1:25" ht="14.25" x14ac:dyDescent="0.2">
      <c r="A313" s="20">
        <v>44196.333333333336</v>
      </c>
      <c r="B313" s="31">
        <v>374</v>
      </c>
      <c r="C313" s="14">
        <f t="shared" si="48"/>
        <v>28818</v>
      </c>
      <c r="D313" s="19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3">
        <v>148</v>
      </c>
      <c r="L313" s="23">
        <v>30</v>
      </c>
      <c r="M313" s="23">
        <v>7</v>
      </c>
      <c r="N313" s="23">
        <f t="shared" si="59"/>
        <v>37</v>
      </c>
      <c r="O313" s="130">
        <v>51</v>
      </c>
      <c r="P313" s="130">
        <v>6</v>
      </c>
      <c r="Q313" s="130">
        <v>8</v>
      </c>
      <c r="R313" s="23">
        <v>13</v>
      </c>
      <c r="S313" s="23">
        <f t="shared" si="56"/>
        <v>21</v>
      </c>
      <c r="T313" s="31">
        <v>7</v>
      </c>
      <c r="U313" s="13">
        <f t="shared" si="50"/>
        <v>463</v>
      </c>
      <c r="V313" s="24">
        <f t="shared" si="60"/>
        <v>185</v>
      </c>
      <c r="W313" s="25">
        <f t="shared" si="53"/>
        <v>23222</v>
      </c>
      <c r="X313" s="25">
        <f t="shared" si="55"/>
        <v>23220</v>
      </c>
      <c r="Y313" s="113">
        <f t="shared" si="54"/>
        <v>23220</v>
      </c>
    </row>
    <row r="314" spans="1:25" ht="14.25" x14ac:dyDescent="0.2">
      <c r="A314" s="20">
        <v>44197.333333333336</v>
      </c>
      <c r="B314" s="24">
        <v>127</v>
      </c>
      <c r="C314" s="14">
        <f t="shared" si="48"/>
        <v>28945</v>
      </c>
      <c r="D314" s="19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3">
        <v>134</v>
      </c>
      <c r="L314" s="23">
        <v>29</v>
      </c>
      <c r="M314" s="23">
        <v>7</v>
      </c>
      <c r="N314" s="23">
        <f t="shared" si="59"/>
        <v>36</v>
      </c>
      <c r="O314" s="130">
        <v>51</v>
      </c>
      <c r="P314" s="130">
        <v>7</v>
      </c>
      <c r="Q314" s="130">
        <v>8</v>
      </c>
      <c r="R314" s="23">
        <v>11</v>
      </c>
      <c r="S314" s="23">
        <f t="shared" si="56"/>
        <v>19</v>
      </c>
      <c r="T314" s="31">
        <v>10</v>
      </c>
      <c r="U314" s="13">
        <f t="shared" si="50"/>
        <v>473</v>
      </c>
      <c r="V314" s="24">
        <f t="shared" si="60"/>
        <v>170</v>
      </c>
      <c r="W314" s="25">
        <f t="shared" si="53"/>
        <v>23689</v>
      </c>
      <c r="X314" s="25">
        <f t="shared" si="55"/>
        <v>23690</v>
      </c>
      <c r="Y314" s="113">
        <f t="shared" si="54"/>
        <v>23690</v>
      </c>
    </row>
    <row r="315" spans="1:25" ht="14.25" x14ac:dyDescent="0.2">
      <c r="A315" s="20">
        <v>44198.333333333336</v>
      </c>
      <c r="B315" s="31">
        <v>251</v>
      </c>
      <c r="C315" s="14">
        <f t="shared" si="48"/>
        <v>29196</v>
      </c>
      <c r="D315" s="19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3"/>
      <c r="L315" s="23"/>
      <c r="M315" s="23"/>
      <c r="N315" s="23"/>
      <c r="O315" s="130"/>
      <c r="P315" s="130"/>
      <c r="Q315" s="130"/>
      <c r="R315" s="23"/>
      <c r="S315" s="23"/>
      <c r="T315" s="31">
        <v>9</v>
      </c>
      <c r="U315" s="13">
        <f t="shared" si="50"/>
        <v>482</v>
      </c>
      <c r="V315" s="24">
        <v>170</v>
      </c>
      <c r="W315" s="25">
        <f t="shared" si="53"/>
        <v>24001</v>
      </c>
      <c r="X315" s="25">
        <f t="shared" si="55"/>
        <v>24000</v>
      </c>
      <c r="Y315" s="113">
        <f t="shared" si="54"/>
        <v>24000</v>
      </c>
    </row>
    <row r="316" spans="1:25" ht="14.25" x14ac:dyDescent="0.2">
      <c r="A316" s="20">
        <v>44199.333333333336</v>
      </c>
      <c r="B316" s="31">
        <v>122</v>
      </c>
      <c r="C316" s="14">
        <f t="shared" si="48"/>
        <v>29318</v>
      </c>
      <c r="D316" s="19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3"/>
      <c r="L316" s="23"/>
      <c r="M316" s="23"/>
      <c r="N316" s="23"/>
      <c r="O316" s="130"/>
      <c r="P316" s="130"/>
      <c r="Q316" s="130"/>
      <c r="R316" s="23"/>
      <c r="S316" s="23"/>
      <c r="T316" s="31">
        <v>7</v>
      </c>
      <c r="U316" s="13">
        <f t="shared" si="50"/>
        <v>489</v>
      </c>
      <c r="V316" s="24">
        <v>170</v>
      </c>
      <c r="W316" s="25">
        <f t="shared" si="53"/>
        <v>24176</v>
      </c>
      <c r="X316" s="25">
        <f t="shared" si="55"/>
        <v>24175</v>
      </c>
      <c r="Y316" s="113">
        <f t="shared" si="54"/>
        <v>24175</v>
      </c>
    </row>
    <row r="317" spans="1:25" ht="14.25" x14ac:dyDescent="0.2">
      <c r="A317" s="20">
        <v>44200.333333333336</v>
      </c>
      <c r="B317" s="31">
        <v>307</v>
      </c>
      <c r="C317" s="14">
        <f t="shared" si="48"/>
        <v>29625</v>
      </c>
      <c r="D317" s="19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3">
        <v>149</v>
      </c>
      <c r="L317" s="23">
        <v>25</v>
      </c>
      <c r="M317" s="23">
        <v>7</v>
      </c>
      <c r="N317" s="23">
        <f>SUM(M317+L317)</f>
        <v>32</v>
      </c>
      <c r="O317" s="130">
        <v>48</v>
      </c>
      <c r="P317" s="130">
        <v>8</v>
      </c>
      <c r="Q317" s="130">
        <v>10</v>
      </c>
      <c r="R317" s="23">
        <v>14</v>
      </c>
      <c r="S317" s="23">
        <f t="shared" ref="S317:S319" si="61">R317+Q317</f>
        <v>24</v>
      </c>
      <c r="T317" s="31">
        <v>1</v>
      </c>
      <c r="U317" s="13">
        <f t="shared" si="50"/>
        <v>490</v>
      </c>
      <c r="V317" s="24">
        <f>SUM(K317:M317)</f>
        <v>181</v>
      </c>
      <c r="W317" s="25">
        <f t="shared" si="53"/>
        <v>24474</v>
      </c>
      <c r="X317" s="25">
        <f t="shared" si="55"/>
        <v>24475</v>
      </c>
      <c r="Y317" s="113">
        <f t="shared" si="54"/>
        <v>24475</v>
      </c>
    </row>
    <row r="318" spans="1:25" ht="14.25" x14ac:dyDescent="0.2">
      <c r="A318" s="20">
        <v>44201.333333333336</v>
      </c>
      <c r="B318" s="31">
        <v>401</v>
      </c>
      <c r="C318" s="14">
        <f t="shared" si="48"/>
        <v>30026</v>
      </c>
      <c r="D318" s="193">
        <v>0</v>
      </c>
      <c r="E318" s="14">
        <f t="shared" si="48"/>
        <v>5</v>
      </c>
      <c r="F318" s="21">
        <f t="shared" si="49"/>
        <v>271.71428571428572</v>
      </c>
      <c r="G318" s="21">
        <f t="shared" si="47"/>
        <v>58.970588235294116</v>
      </c>
      <c r="H318" s="21">
        <f t="shared" si="51"/>
        <v>41.491596638655459</v>
      </c>
      <c r="I318" s="21">
        <f t="shared" si="58"/>
        <v>290.44117647058823</v>
      </c>
      <c r="J318" s="21">
        <f t="shared" si="52"/>
        <v>622.35294117647072</v>
      </c>
      <c r="K318" s="23">
        <v>132</v>
      </c>
      <c r="L318" s="23">
        <v>31</v>
      </c>
      <c r="M318" s="23">
        <v>4</v>
      </c>
      <c r="N318" s="23">
        <f>SUM(M318+L318)</f>
        <v>35</v>
      </c>
      <c r="O318" s="130">
        <v>52</v>
      </c>
      <c r="P318" s="130">
        <v>6</v>
      </c>
      <c r="Q318" s="130">
        <v>7</v>
      </c>
      <c r="R318" s="23">
        <v>13</v>
      </c>
      <c r="S318" s="23">
        <f t="shared" si="61"/>
        <v>20</v>
      </c>
      <c r="T318" s="31">
        <v>5</v>
      </c>
      <c r="U318" s="13">
        <f t="shared" si="50"/>
        <v>495</v>
      </c>
      <c r="V318" s="24">
        <f>SUM(K318:M318)</f>
        <v>167</v>
      </c>
      <c r="W318" s="25">
        <f t="shared" si="53"/>
        <v>25063</v>
      </c>
      <c r="X318" s="25">
        <f t="shared" si="55"/>
        <v>25065</v>
      </c>
      <c r="Y318" s="113">
        <f t="shared" si="54"/>
        <v>25065</v>
      </c>
    </row>
    <row r="319" spans="1:25" ht="14.25" x14ac:dyDescent="0.2">
      <c r="A319" s="20">
        <v>44202.333333333336</v>
      </c>
      <c r="B319" s="31">
        <v>338</v>
      </c>
      <c r="C319" s="14">
        <f t="shared" si="48"/>
        <v>30364</v>
      </c>
      <c r="D319" s="193">
        <v>0</v>
      </c>
      <c r="E319" s="14">
        <f t="shared" si="48"/>
        <v>5</v>
      </c>
      <c r="F319" s="21">
        <f t="shared" si="49"/>
        <v>265</v>
      </c>
      <c r="G319" s="21">
        <f t="shared" si="47"/>
        <v>49.705882352941181</v>
      </c>
      <c r="H319" s="21">
        <f t="shared" si="51"/>
        <v>40.336134453781519</v>
      </c>
      <c r="I319" s="21">
        <f t="shared" si="58"/>
        <v>282.35294117647061</v>
      </c>
      <c r="J319" s="21">
        <f t="shared" si="52"/>
        <v>603.67647058823536</v>
      </c>
      <c r="K319" s="23">
        <v>119</v>
      </c>
      <c r="L319" s="23">
        <v>27</v>
      </c>
      <c r="M319" s="23">
        <v>6</v>
      </c>
      <c r="N319" s="23">
        <f>SUM(M319+L319)</f>
        <v>33</v>
      </c>
      <c r="O319" s="130">
        <v>48</v>
      </c>
      <c r="P319" s="130">
        <v>11</v>
      </c>
      <c r="Q319" s="130">
        <v>11</v>
      </c>
      <c r="R319" s="23">
        <v>15</v>
      </c>
      <c r="S319" s="23">
        <f t="shared" si="61"/>
        <v>26</v>
      </c>
      <c r="T319" s="31">
        <v>5</v>
      </c>
      <c r="U319" s="13">
        <f t="shared" si="50"/>
        <v>500</v>
      </c>
      <c r="V319" s="24">
        <f>SUM(K319:M319)</f>
        <v>152</v>
      </c>
      <c r="W319" s="25">
        <f t="shared" si="53"/>
        <v>25543</v>
      </c>
      <c r="X319" s="25">
        <f t="shared" si="55"/>
        <v>25545</v>
      </c>
      <c r="Y319" s="113">
        <f t="shared" si="54"/>
        <v>25545</v>
      </c>
    </row>
    <row r="320" spans="1:25" ht="14.25" x14ac:dyDescent="0.2">
      <c r="A320" s="20">
        <v>44203.333333333336</v>
      </c>
      <c r="B320" s="31">
        <v>243</v>
      </c>
      <c r="C320" s="14">
        <f t="shared" si="48"/>
        <v>30607</v>
      </c>
      <c r="D320" s="193">
        <v>0</v>
      </c>
      <c r="E320" s="14">
        <f t="shared" si="48"/>
        <v>5</v>
      </c>
      <c r="F320" s="21">
        <f t="shared" si="49"/>
        <v>264.28571428571428</v>
      </c>
      <c r="G320" s="21">
        <f t="shared" si="47"/>
        <v>35.735294117647058</v>
      </c>
      <c r="H320" s="21">
        <f t="shared" si="51"/>
        <v>37.584033613445385</v>
      </c>
      <c r="I320" s="21">
        <f t="shared" si="58"/>
        <v>263.08823529411768</v>
      </c>
      <c r="J320" s="21">
        <f t="shared" si="52"/>
        <v>570.88235294117658</v>
      </c>
      <c r="K320" s="23">
        <v>119</v>
      </c>
      <c r="L320" s="23">
        <v>30</v>
      </c>
      <c r="M320" s="23">
        <v>10</v>
      </c>
      <c r="N320" s="23">
        <f>SUM(M320+L320)</f>
        <v>40</v>
      </c>
      <c r="O320" s="130">
        <v>51</v>
      </c>
      <c r="P320" s="130">
        <v>8</v>
      </c>
      <c r="Q320" s="130">
        <v>8</v>
      </c>
      <c r="R320" s="23">
        <v>18</v>
      </c>
      <c r="S320" s="23">
        <f>R320+Q320</f>
        <v>26</v>
      </c>
      <c r="T320" s="31">
        <v>7</v>
      </c>
      <c r="U320" s="13">
        <f t="shared" si="50"/>
        <v>507</v>
      </c>
      <c r="V320" s="24">
        <f>SUM(K320:M320)</f>
        <v>159</v>
      </c>
      <c r="W320" s="25">
        <f t="shared" si="53"/>
        <v>26002</v>
      </c>
      <c r="X320" s="25">
        <f t="shared" si="55"/>
        <v>26000</v>
      </c>
      <c r="Y320" s="113">
        <f t="shared" si="54"/>
        <v>26000</v>
      </c>
    </row>
    <row r="321" spans="1:25" ht="14.25" x14ac:dyDescent="0.2">
      <c r="A321" s="20">
        <v>44204.333333333336</v>
      </c>
      <c r="B321" s="24">
        <v>240</v>
      </c>
      <c r="C321" s="14">
        <f t="shared" si="48"/>
        <v>30847</v>
      </c>
      <c r="D321" s="193">
        <v>0</v>
      </c>
      <c r="E321" s="14">
        <f t="shared" si="48"/>
        <v>5</v>
      </c>
      <c r="F321" s="21">
        <f t="shared" si="49"/>
        <v>249.42857142857142</v>
      </c>
      <c r="G321" s="21">
        <f t="shared" si="47"/>
        <v>35.294117647058826</v>
      </c>
      <c r="H321" s="21">
        <f t="shared" si="51"/>
        <v>39.957983193277315</v>
      </c>
      <c r="I321" s="21">
        <f t="shared" si="58"/>
        <v>279.70588235294122</v>
      </c>
      <c r="J321" s="21">
        <f t="shared" si="52"/>
        <v>583.23529411764707</v>
      </c>
      <c r="K321" s="23">
        <v>116</v>
      </c>
      <c r="L321" s="23">
        <v>29</v>
      </c>
      <c r="M321" s="23">
        <v>7</v>
      </c>
      <c r="N321" s="23">
        <f>SUM(M321+L321)</f>
        <v>36</v>
      </c>
      <c r="O321" s="130">
        <v>51</v>
      </c>
      <c r="P321" s="130">
        <v>8</v>
      </c>
      <c r="Q321" s="130">
        <v>8</v>
      </c>
      <c r="R321" s="23">
        <v>21</v>
      </c>
      <c r="S321" s="23">
        <f>R321+Q321</f>
        <v>29</v>
      </c>
      <c r="T321" s="31">
        <v>4</v>
      </c>
      <c r="U321" s="13">
        <f t="shared" si="50"/>
        <v>511</v>
      </c>
      <c r="V321" s="24">
        <f>SUM(K321:M321)</f>
        <v>152</v>
      </c>
      <c r="W321" s="25">
        <f t="shared" si="53"/>
        <v>26165</v>
      </c>
      <c r="X321" s="25">
        <f t="shared" si="55"/>
        <v>26165</v>
      </c>
      <c r="Y321" s="113">
        <f t="shared" si="54"/>
        <v>26165</v>
      </c>
    </row>
    <row r="322" spans="1:25" ht="14.25" x14ac:dyDescent="0.2">
      <c r="A322" s="20">
        <v>44205.333333333336</v>
      </c>
      <c r="B322" s="24">
        <v>204</v>
      </c>
      <c r="C322" s="14">
        <f t="shared" si="48"/>
        <v>31051</v>
      </c>
      <c r="D322" s="193">
        <v>0</v>
      </c>
      <c r="E322" s="14">
        <f t="shared" si="48"/>
        <v>5</v>
      </c>
      <c r="F322" s="21">
        <f t="shared" si="49"/>
        <v>231.57142857142858</v>
      </c>
      <c r="G322" s="21">
        <f t="shared" si="47"/>
        <v>30</v>
      </c>
      <c r="H322" s="21">
        <f t="shared" si="51"/>
        <v>38.970588235294123</v>
      </c>
      <c r="I322" s="21">
        <f t="shared" si="58"/>
        <v>272.79411764705884</v>
      </c>
      <c r="J322" s="21">
        <f t="shared" si="52"/>
        <v>583.52941176470586</v>
      </c>
      <c r="K322" s="23"/>
      <c r="L322" s="23"/>
      <c r="M322" s="23"/>
      <c r="N322" s="23"/>
      <c r="O322" s="130"/>
      <c r="P322" s="130"/>
      <c r="Q322" s="130"/>
      <c r="R322" s="23"/>
      <c r="S322" s="23"/>
      <c r="T322" s="31">
        <v>6</v>
      </c>
      <c r="U322" s="13">
        <f t="shared" si="50"/>
        <v>517</v>
      </c>
      <c r="V322" s="24">
        <v>152</v>
      </c>
      <c r="W322" s="25">
        <f t="shared" si="53"/>
        <v>26367</v>
      </c>
      <c r="X322" s="25">
        <f t="shared" si="55"/>
        <v>26365</v>
      </c>
      <c r="Y322" s="113">
        <f t="shared" si="54"/>
        <v>26365</v>
      </c>
    </row>
    <row r="323" spans="1:25" ht="14.25" x14ac:dyDescent="0.2">
      <c r="A323" s="20">
        <v>44206.333333333336</v>
      </c>
      <c r="B323" s="24">
        <v>117</v>
      </c>
      <c r="C323" s="14">
        <f t="shared" si="48"/>
        <v>31168</v>
      </c>
      <c r="D323" s="193">
        <v>0</v>
      </c>
      <c r="E323" s="14">
        <f t="shared" si="48"/>
        <v>5</v>
      </c>
      <c r="F323" s="21">
        <f t="shared" si="49"/>
        <v>209.42857142857142</v>
      </c>
      <c r="G323" s="21">
        <f t="shared" si="47"/>
        <v>17.205882352941178</v>
      </c>
      <c r="H323" s="21">
        <f t="shared" si="51"/>
        <v>38.865546218487395</v>
      </c>
      <c r="I323" s="21">
        <f t="shared" si="58"/>
        <v>272.05882352941177</v>
      </c>
      <c r="J323" s="21">
        <f t="shared" si="52"/>
        <v>577.35294117647061</v>
      </c>
      <c r="K323" s="23"/>
      <c r="L323" s="23"/>
      <c r="M323" s="23"/>
      <c r="N323" s="23"/>
      <c r="O323" s="130"/>
      <c r="P323" s="130"/>
      <c r="Q323" s="130"/>
      <c r="R323" s="23"/>
      <c r="S323" s="23"/>
      <c r="T323" s="31">
        <v>9</v>
      </c>
      <c r="U323" s="13">
        <f t="shared" si="50"/>
        <v>526</v>
      </c>
      <c r="V323" s="24">
        <v>152</v>
      </c>
      <c r="W323" s="25">
        <f t="shared" si="53"/>
        <v>26526</v>
      </c>
      <c r="X323" s="25">
        <f t="shared" si="55"/>
        <v>26525</v>
      </c>
      <c r="Y323" s="113">
        <f t="shared" si="54"/>
        <v>26525</v>
      </c>
    </row>
    <row r="324" spans="1:25" ht="14.25" x14ac:dyDescent="0.2">
      <c r="A324" s="20">
        <v>44207.333333333336</v>
      </c>
      <c r="B324" s="31">
        <v>203</v>
      </c>
      <c r="C324" s="14">
        <f t="shared" si="48"/>
        <v>31371</v>
      </c>
      <c r="D324" s="193">
        <v>0</v>
      </c>
      <c r="E324" s="14">
        <f t="shared" si="48"/>
        <v>5</v>
      </c>
      <c r="F324" s="21">
        <f t="shared" si="49"/>
        <v>212</v>
      </c>
      <c r="G324" s="21">
        <f t="shared" ref="G324:G334" si="62">B324/6.8</f>
        <v>29.852941176470591</v>
      </c>
      <c r="H324" s="21">
        <f t="shared" si="51"/>
        <v>36.680672268907571</v>
      </c>
      <c r="I324" s="21">
        <f t="shared" si="58"/>
        <v>256.76470588235298</v>
      </c>
      <c r="J324" s="21">
        <f t="shared" si="52"/>
        <v>557.05882352941182</v>
      </c>
      <c r="K324" s="23">
        <v>97</v>
      </c>
      <c r="L324" s="23">
        <v>25</v>
      </c>
      <c r="M324" s="23">
        <v>7</v>
      </c>
      <c r="N324" s="23">
        <f>SUM(M324+L324)</f>
        <v>32</v>
      </c>
      <c r="O324" s="130">
        <v>43</v>
      </c>
      <c r="P324" s="130">
        <v>10</v>
      </c>
      <c r="Q324" s="130">
        <v>10</v>
      </c>
      <c r="R324" s="23">
        <v>11</v>
      </c>
      <c r="S324" s="23">
        <f>R324+Q324</f>
        <v>21</v>
      </c>
      <c r="T324" s="24">
        <v>3</v>
      </c>
      <c r="U324" s="13">
        <f t="shared" si="50"/>
        <v>529</v>
      </c>
      <c r="V324" s="24">
        <f>SUM(K324:M324)</f>
        <v>129</v>
      </c>
      <c r="W324" s="25">
        <f t="shared" si="53"/>
        <v>26890</v>
      </c>
      <c r="X324" s="25">
        <f t="shared" si="55"/>
        <v>26890</v>
      </c>
      <c r="Y324" s="113">
        <f t="shared" si="54"/>
        <v>26890</v>
      </c>
    </row>
    <row r="325" spans="1:25" ht="14.25" x14ac:dyDescent="0.2">
      <c r="A325" s="20">
        <v>44208.333333333336</v>
      </c>
      <c r="B325" s="31">
        <v>276</v>
      </c>
      <c r="C325" s="14">
        <f t="shared" ref="C325:C334" si="63">SUM(C324,B325)</f>
        <v>31647</v>
      </c>
      <c r="D325" s="193">
        <v>0</v>
      </c>
      <c r="E325" s="14">
        <f t="shared" ref="E325:E334" si="64">SUM(E324,D325)</f>
        <v>5</v>
      </c>
      <c r="F325" s="21">
        <f t="shared" si="49"/>
        <v>200.14285714285714</v>
      </c>
      <c r="G325" s="21">
        <f t="shared" si="62"/>
        <v>40.588235294117645</v>
      </c>
      <c r="H325" s="21">
        <f t="shared" si="51"/>
        <v>34.054621848739501</v>
      </c>
      <c r="I325" s="21">
        <f t="shared" si="58"/>
        <v>238.38235294117649</v>
      </c>
      <c r="J325" s="21">
        <f t="shared" si="52"/>
        <v>528.82352941176475</v>
      </c>
      <c r="K325" s="23">
        <v>95</v>
      </c>
      <c r="L325" s="23">
        <v>24</v>
      </c>
      <c r="M325" s="23">
        <v>6</v>
      </c>
      <c r="N325" s="23">
        <f>SUM(M325+L325)</f>
        <v>30</v>
      </c>
      <c r="O325" s="130">
        <v>40</v>
      </c>
      <c r="P325" s="130">
        <v>16</v>
      </c>
      <c r="Q325" s="130">
        <v>16</v>
      </c>
      <c r="R325" s="23">
        <v>12</v>
      </c>
      <c r="S325" s="23">
        <f>R325+Q325</f>
        <v>28</v>
      </c>
      <c r="T325" s="31">
        <v>5</v>
      </c>
      <c r="U325" s="13">
        <f t="shared" si="50"/>
        <v>534</v>
      </c>
      <c r="V325" s="24">
        <f>SUM(K325:M325)</f>
        <v>125</v>
      </c>
      <c r="W325" s="25">
        <f t="shared" si="53"/>
        <v>27362</v>
      </c>
      <c r="X325" s="25">
        <f t="shared" si="55"/>
        <v>27360</v>
      </c>
      <c r="Y325" s="113">
        <f t="shared" si="54"/>
        <v>27360</v>
      </c>
    </row>
    <row r="326" spans="1:25" ht="14.25" x14ac:dyDescent="0.2">
      <c r="A326" s="20">
        <v>44209.333333333336</v>
      </c>
      <c r="B326" s="24">
        <v>183</v>
      </c>
      <c r="C326" s="14">
        <f t="shared" si="63"/>
        <v>31830</v>
      </c>
      <c r="D326" s="193">
        <v>2</v>
      </c>
      <c r="E326" s="14">
        <f t="shared" si="64"/>
        <v>7</v>
      </c>
      <c r="F326" s="21">
        <f t="shared" si="49"/>
        <v>193.71428571428572</v>
      </c>
      <c r="G326" s="21">
        <f t="shared" si="62"/>
        <v>26.911764705882355</v>
      </c>
      <c r="H326" s="21">
        <f t="shared" si="51"/>
        <v>30.798319327731093</v>
      </c>
      <c r="I326" s="21">
        <f t="shared" si="58"/>
        <v>215.58823529411765</v>
      </c>
      <c r="J326" s="21">
        <f t="shared" si="52"/>
        <v>497.94117647058829</v>
      </c>
      <c r="K326" s="23">
        <v>86</v>
      </c>
      <c r="L326" s="23">
        <v>26</v>
      </c>
      <c r="M326" s="23">
        <v>5</v>
      </c>
      <c r="N326" s="23">
        <f>SUM(M326+L326)</f>
        <v>31</v>
      </c>
      <c r="O326" s="130">
        <v>45</v>
      </c>
      <c r="P326" s="130">
        <v>12</v>
      </c>
      <c r="Q326" s="130">
        <v>12</v>
      </c>
      <c r="R326" s="23">
        <v>8</v>
      </c>
      <c r="S326" s="23">
        <f>R326+Q326</f>
        <v>20</v>
      </c>
      <c r="T326" s="31">
        <v>3</v>
      </c>
      <c r="U326" s="13">
        <f t="shared" si="50"/>
        <v>537</v>
      </c>
      <c r="V326" s="24">
        <f>SUM(K326:M326)</f>
        <v>117</v>
      </c>
      <c r="W326" s="25">
        <f t="shared" si="53"/>
        <v>27763</v>
      </c>
      <c r="X326" s="25">
        <f t="shared" si="55"/>
        <v>27765</v>
      </c>
      <c r="Y326" s="113">
        <f t="shared" si="54"/>
        <v>27765</v>
      </c>
    </row>
    <row r="327" spans="1:25" ht="14.25" x14ac:dyDescent="0.2">
      <c r="A327" s="20">
        <v>44210.333333333336</v>
      </c>
      <c r="B327" s="31">
        <v>261</v>
      </c>
      <c r="C327" s="14">
        <f t="shared" si="63"/>
        <v>32091</v>
      </c>
      <c r="D327" s="193">
        <v>3</v>
      </c>
      <c r="E327" s="14">
        <f t="shared" si="64"/>
        <v>10</v>
      </c>
      <c r="F327" s="21">
        <f t="shared" ref="F327:F331" si="65">AVERAGE(B324:B330)</f>
        <v>187.14285714285714</v>
      </c>
      <c r="G327" s="21">
        <f t="shared" si="62"/>
        <v>38.382352941176471</v>
      </c>
      <c r="H327" s="21">
        <f t="shared" si="51"/>
        <v>31.176470588235293</v>
      </c>
      <c r="I327" s="21">
        <f t="shared" si="58"/>
        <v>218.23529411764704</v>
      </c>
      <c r="J327" s="21">
        <f t="shared" si="52"/>
        <v>481.32352941176475</v>
      </c>
      <c r="K327" s="23">
        <v>86</v>
      </c>
      <c r="L327" s="23">
        <v>25</v>
      </c>
      <c r="M327" s="23">
        <v>2</v>
      </c>
      <c r="N327" s="23">
        <f>SUM(M327+L327)</f>
        <v>27</v>
      </c>
      <c r="O327" s="130">
        <v>46</v>
      </c>
      <c r="P327" s="130">
        <v>12</v>
      </c>
      <c r="Q327" s="130">
        <v>12</v>
      </c>
      <c r="R327" s="23">
        <v>10</v>
      </c>
      <c r="S327" s="23">
        <f t="shared" ref="S327:S328" si="66">R327+Q327</f>
        <v>22</v>
      </c>
      <c r="T327" s="31">
        <v>3</v>
      </c>
      <c r="U327" s="13">
        <f t="shared" si="50"/>
        <v>540</v>
      </c>
      <c r="V327" s="24">
        <f>SUM(K327:M327)</f>
        <v>113</v>
      </c>
      <c r="W327" s="25">
        <f t="shared" si="53"/>
        <v>28141</v>
      </c>
      <c r="X327" s="25">
        <f t="shared" si="55"/>
        <v>28140</v>
      </c>
      <c r="Y327" s="113">
        <f t="shared" si="54"/>
        <v>28140</v>
      </c>
    </row>
    <row r="328" spans="1:25" ht="14.25" x14ac:dyDescent="0.2">
      <c r="A328" s="20">
        <v>44211.333333333336</v>
      </c>
      <c r="B328" s="24">
        <v>157</v>
      </c>
      <c r="C328" s="14">
        <f t="shared" si="63"/>
        <v>32248</v>
      </c>
      <c r="D328" s="193">
        <v>3</v>
      </c>
      <c r="E328" s="14">
        <f t="shared" si="64"/>
        <v>13</v>
      </c>
      <c r="F328" s="21">
        <f t="shared" si="65"/>
        <v>182.57142857142858</v>
      </c>
      <c r="G328" s="21">
        <f t="shared" si="62"/>
        <v>23.088235294117649</v>
      </c>
      <c r="H328" s="21">
        <f t="shared" si="51"/>
        <v>29.432773109243698</v>
      </c>
      <c r="I328" s="21">
        <f t="shared" si="58"/>
        <v>206.02941176470588</v>
      </c>
      <c r="J328" s="21">
        <f t="shared" si="52"/>
        <v>485.73529411764707</v>
      </c>
      <c r="K328" s="23">
        <v>91</v>
      </c>
      <c r="L328" s="23">
        <v>20</v>
      </c>
      <c r="M328" s="23">
        <v>1</v>
      </c>
      <c r="N328" s="23">
        <f>SUM(M328+L328)</f>
        <v>21</v>
      </c>
      <c r="O328" s="130">
        <v>42</v>
      </c>
      <c r="P328" s="130">
        <v>8</v>
      </c>
      <c r="Q328" s="130">
        <v>8</v>
      </c>
      <c r="R328" s="23">
        <v>10</v>
      </c>
      <c r="S328" s="23">
        <f t="shared" si="66"/>
        <v>18</v>
      </c>
      <c r="T328" s="31">
        <v>5</v>
      </c>
      <c r="U328" s="13">
        <f t="shared" si="50"/>
        <v>545</v>
      </c>
      <c r="V328" s="24">
        <f>SUM(K328:M328)</f>
        <v>112</v>
      </c>
      <c r="W328" s="25">
        <f t="shared" si="53"/>
        <v>28269</v>
      </c>
      <c r="X328" s="25">
        <f t="shared" si="55"/>
        <v>28270</v>
      </c>
      <c r="Y328" s="113">
        <f t="shared" si="54"/>
        <v>28270</v>
      </c>
    </row>
    <row r="329" spans="1:25" ht="14.25" x14ac:dyDescent="0.2">
      <c r="A329" s="20">
        <v>44212.333333333336</v>
      </c>
      <c r="B329" s="24">
        <v>159</v>
      </c>
      <c r="C329" s="14">
        <f t="shared" si="63"/>
        <v>32407</v>
      </c>
      <c r="D329" s="193">
        <v>1</v>
      </c>
      <c r="E329" s="14">
        <f t="shared" si="64"/>
        <v>14</v>
      </c>
      <c r="F329" s="21">
        <f t="shared" si="65"/>
        <v>174.85714285714286</v>
      </c>
      <c r="G329" s="21">
        <f t="shared" si="62"/>
        <v>23.382352941176471</v>
      </c>
      <c r="H329" s="21">
        <f t="shared" si="51"/>
        <v>28.487394957983192</v>
      </c>
      <c r="I329" s="21">
        <f t="shared" si="58"/>
        <v>199.41176470588235</v>
      </c>
      <c r="J329" s="21">
        <f t="shared" si="52"/>
        <v>472.20588235294116</v>
      </c>
      <c r="K329" s="23"/>
      <c r="L329" s="23"/>
      <c r="M329" s="23"/>
      <c r="N329" s="23"/>
      <c r="O329" s="130"/>
      <c r="P329" s="130"/>
      <c r="Q329" s="130"/>
      <c r="R329" s="23"/>
      <c r="S329" s="23"/>
      <c r="T329" s="31">
        <v>5</v>
      </c>
      <c r="U329" s="13">
        <f t="shared" si="50"/>
        <v>550</v>
      </c>
      <c r="V329" s="24">
        <v>112</v>
      </c>
      <c r="W329" s="25">
        <f t="shared" si="53"/>
        <v>28520</v>
      </c>
      <c r="X329" s="25">
        <f t="shared" si="55"/>
        <v>28520</v>
      </c>
      <c r="Y329" s="113">
        <f t="shared" si="54"/>
        <v>28520</v>
      </c>
    </row>
    <row r="330" spans="1:25" ht="14.25" x14ac:dyDescent="0.2">
      <c r="A330" s="20">
        <v>44213.333333333336</v>
      </c>
      <c r="B330" s="31">
        <v>71</v>
      </c>
      <c r="C330" s="14">
        <f t="shared" si="63"/>
        <v>32478</v>
      </c>
      <c r="D330" s="193">
        <v>0</v>
      </c>
      <c r="E330" s="14">
        <f t="shared" si="64"/>
        <v>14</v>
      </c>
      <c r="F330" s="21">
        <f t="shared" si="65"/>
        <v>176.85714285714286</v>
      </c>
      <c r="G330" s="21">
        <f t="shared" si="62"/>
        <v>10.441176470588236</v>
      </c>
      <c r="H330" s="21">
        <f t="shared" si="51"/>
        <v>27.521008403361343</v>
      </c>
      <c r="I330" s="21">
        <f t="shared" si="58"/>
        <v>192.64705882352939</v>
      </c>
      <c r="J330" s="21">
        <f t="shared" si="52"/>
        <v>464.70588235294116</v>
      </c>
      <c r="K330" s="23"/>
      <c r="L330" s="23"/>
      <c r="M330" s="23"/>
      <c r="N330" s="23"/>
      <c r="O330" s="130"/>
      <c r="P330" s="130"/>
      <c r="Q330" s="130"/>
      <c r="R330" s="23"/>
      <c r="S330" s="23"/>
      <c r="T330" s="31">
        <v>2</v>
      </c>
      <c r="U330" s="13">
        <f t="shared" ref="U330:U334" si="67">SUM(U329,T330)</f>
        <v>552</v>
      </c>
      <c r="V330" s="24">
        <v>112</v>
      </c>
      <c r="W330" s="25">
        <f t="shared" si="53"/>
        <v>28642</v>
      </c>
      <c r="X330" s="25">
        <f t="shared" si="55"/>
        <v>28640</v>
      </c>
      <c r="Y330" s="113">
        <f t="shared" si="54"/>
        <v>28640</v>
      </c>
    </row>
    <row r="331" spans="1:25" ht="14.25" x14ac:dyDescent="0.2">
      <c r="A331" s="20">
        <v>44214.333333333336</v>
      </c>
      <c r="B331" s="31">
        <v>171</v>
      </c>
      <c r="C331" s="14">
        <f t="shared" si="63"/>
        <v>32649</v>
      </c>
      <c r="D331" s="193">
        <v>0</v>
      </c>
      <c r="E331" s="14">
        <f t="shared" si="64"/>
        <v>14</v>
      </c>
      <c r="F331" s="21">
        <f t="shared" si="65"/>
        <v>168.85714285714286</v>
      </c>
      <c r="G331" s="21">
        <f t="shared" si="62"/>
        <v>25.147058823529413</v>
      </c>
      <c r="H331" s="21">
        <f t="shared" si="51"/>
        <v>26.84873949579832</v>
      </c>
      <c r="I331" s="21">
        <f t="shared" si="58"/>
        <v>187.94117647058823</v>
      </c>
      <c r="J331" s="21">
        <f t="shared" si="52"/>
        <v>444.70588235294116</v>
      </c>
      <c r="K331" s="23">
        <v>90</v>
      </c>
      <c r="L331" s="23">
        <v>21</v>
      </c>
      <c r="M331" s="23">
        <v>2</v>
      </c>
      <c r="N331" s="23">
        <f>SUM(M331+L331)</f>
        <v>23</v>
      </c>
      <c r="O331" s="130">
        <v>42</v>
      </c>
      <c r="P331" s="130">
        <v>8</v>
      </c>
      <c r="Q331" s="130">
        <v>9</v>
      </c>
      <c r="R331" s="23">
        <v>18</v>
      </c>
      <c r="S331" s="23">
        <f t="shared" ref="S331" si="68">R331+Q331</f>
        <v>27</v>
      </c>
      <c r="T331" s="31">
        <v>3</v>
      </c>
      <c r="U331" s="13">
        <f t="shared" si="67"/>
        <v>555</v>
      </c>
      <c r="V331" s="24">
        <f>SUM(K331:M331)</f>
        <v>113</v>
      </c>
      <c r="W331" s="25">
        <f t="shared" si="53"/>
        <v>28948</v>
      </c>
      <c r="X331" s="25">
        <f t="shared" si="55"/>
        <v>28950</v>
      </c>
      <c r="Y331" s="113">
        <f t="shared" si="54"/>
        <v>28950</v>
      </c>
    </row>
    <row r="332" spans="1:25" ht="14.25" x14ac:dyDescent="0.2">
      <c r="A332" s="20">
        <v>44215.333333333336</v>
      </c>
      <c r="B332" s="24">
        <v>222</v>
      </c>
      <c r="C332" s="14">
        <f t="shared" si="63"/>
        <v>32871</v>
      </c>
      <c r="D332" s="193">
        <v>2</v>
      </c>
      <c r="E332" s="14">
        <f t="shared" si="64"/>
        <v>16</v>
      </c>
      <c r="F332" s="21"/>
      <c r="G332" s="21">
        <f t="shared" si="62"/>
        <v>32.647058823529413</v>
      </c>
      <c r="H332" s="21">
        <f t="shared" si="51"/>
        <v>25.714285714285719</v>
      </c>
      <c r="I332" s="21">
        <f t="shared" si="58"/>
        <v>180.00000000000003</v>
      </c>
      <c r="J332" s="21">
        <f t="shared" si="52"/>
        <v>418.38235294117641</v>
      </c>
      <c r="K332" s="23">
        <v>100</v>
      </c>
      <c r="L332" s="23">
        <v>19</v>
      </c>
      <c r="M332" s="23">
        <v>6</v>
      </c>
      <c r="N332" s="23">
        <f>SUM(M332+L332)</f>
        <v>25</v>
      </c>
      <c r="O332" s="130">
        <v>42</v>
      </c>
      <c r="P332" s="130">
        <v>9</v>
      </c>
      <c r="Q332" s="130">
        <v>9</v>
      </c>
      <c r="R332" s="23">
        <v>13</v>
      </c>
      <c r="S332" s="23"/>
      <c r="T332" s="31">
        <v>4</v>
      </c>
      <c r="U332" s="13">
        <f t="shared" si="67"/>
        <v>559</v>
      </c>
      <c r="V332" s="24">
        <f>SUM(K332:M332)</f>
        <v>125</v>
      </c>
      <c r="W332" s="25">
        <f t="shared" si="53"/>
        <v>29337</v>
      </c>
      <c r="X332" s="25">
        <f t="shared" si="55"/>
        <v>29335</v>
      </c>
      <c r="Y332" s="113">
        <f t="shared" si="54"/>
        <v>29335</v>
      </c>
    </row>
    <row r="333" spans="1:25" ht="14.25" x14ac:dyDescent="0.2">
      <c r="A333" s="20">
        <v>44216.333333333336</v>
      </c>
      <c r="B333" s="31">
        <v>197</v>
      </c>
      <c r="C333" s="14">
        <f t="shared" si="63"/>
        <v>33068</v>
      </c>
      <c r="D333" s="193">
        <v>1</v>
      </c>
      <c r="E333" s="14">
        <f t="shared" si="64"/>
        <v>17</v>
      </c>
      <c r="F333" s="21"/>
      <c r="G333" s="21">
        <f t="shared" si="62"/>
        <v>28.97058823529412</v>
      </c>
      <c r="H333" s="21">
        <f t="shared" si="51"/>
        <v>26.008403361344538</v>
      </c>
      <c r="I333" s="21">
        <f t="shared" si="58"/>
        <v>182.05882352941177</v>
      </c>
      <c r="J333" s="21">
        <f t="shared" si="52"/>
        <v>397.64705882352939</v>
      </c>
      <c r="K333" s="23">
        <v>86</v>
      </c>
      <c r="L333" s="23">
        <v>17</v>
      </c>
      <c r="M333" s="23">
        <v>4</v>
      </c>
      <c r="N333" s="23">
        <f>SUM(M333+L333)</f>
        <v>21</v>
      </c>
      <c r="O333" s="130">
        <v>40</v>
      </c>
      <c r="P333" s="130">
        <v>9</v>
      </c>
      <c r="Q333" s="130">
        <v>10</v>
      </c>
      <c r="R333" s="23">
        <v>13</v>
      </c>
      <c r="S333" s="23"/>
      <c r="T333" s="24">
        <v>2</v>
      </c>
      <c r="U333" s="13">
        <f t="shared" si="67"/>
        <v>561</v>
      </c>
      <c r="V333" s="24">
        <f>SUM(K333:M333)</f>
        <v>107</v>
      </c>
      <c r="W333" s="25">
        <f t="shared" si="53"/>
        <v>29693</v>
      </c>
      <c r="X333" s="25">
        <f t="shared" si="55"/>
        <v>29695</v>
      </c>
      <c r="Y333" s="113">
        <f t="shared" si="54"/>
        <v>29695</v>
      </c>
    </row>
    <row r="334" spans="1:25" ht="14.25" x14ac:dyDescent="0.2">
      <c r="A334" s="20">
        <v>44217.333333333336</v>
      </c>
      <c r="B334" s="24">
        <v>205</v>
      </c>
      <c r="C334" s="14">
        <f t="shared" si="63"/>
        <v>33273</v>
      </c>
      <c r="D334" s="24">
        <v>1</v>
      </c>
      <c r="E334" s="14">
        <f t="shared" si="64"/>
        <v>18</v>
      </c>
      <c r="F334" s="21"/>
      <c r="G334" s="21">
        <f t="shared" si="62"/>
        <v>30.147058823529413</v>
      </c>
      <c r="H334" s="21">
        <f t="shared" si="51"/>
        <v>24.831932773109248</v>
      </c>
      <c r="I334" s="21">
        <f t="shared" si="58"/>
        <v>173.82352941176472</v>
      </c>
      <c r="J334" s="21">
        <f t="shared" si="52"/>
        <v>392.05882352941171</v>
      </c>
      <c r="K334" s="23">
        <v>87</v>
      </c>
      <c r="L334" s="23">
        <v>18</v>
      </c>
      <c r="M334" s="23">
        <v>2</v>
      </c>
      <c r="N334" s="23">
        <f>SUM(M334+L334)</f>
        <v>20</v>
      </c>
      <c r="O334" s="130">
        <v>42</v>
      </c>
      <c r="P334" s="130">
        <v>10</v>
      </c>
      <c r="Q334" s="130">
        <v>10</v>
      </c>
      <c r="R334" s="23">
        <v>16</v>
      </c>
      <c r="S334" s="23"/>
      <c r="T334" s="24">
        <v>3</v>
      </c>
      <c r="U334" s="13">
        <f t="shared" si="67"/>
        <v>564</v>
      </c>
      <c r="V334" s="24">
        <f>SUM(K334:M334)</f>
        <v>107</v>
      </c>
      <c r="W334" s="25">
        <f t="shared" si="53"/>
        <v>29936</v>
      </c>
      <c r="X334" s="25">
        <f t="shared" si="55"/>
        <v>29935</v>
      </c>
      <c r="Y334" s="113">
        <f t="shared" si="54"/>
        <v>29935</v>
      </c>
    </row>
    <row r="335" spans="1:25" ht="14.25" x14ac:dyDescent="0.2">
      <c r="A335" s="20">
        <v>44218.333333333336</v>
      </c>
      <c r="B335" s="24"/>
      <c r="C335" s="14"/>
      <c r="D335" s="24"/>
      <c r="E335" s="24"/>
      <c r="F335" s="21"/>
      <c r="G335" s="21"/>
      <c r="H335" s="21"/>
      <c r="I335" s="21"/>
      <c r="J335" s="21"/>
      <c r="K335" s="23"/>
      <c r="L335" s="23"/>
      <c r="M335" s="23"/>
      <c r="N335" s="23"/>
      <c r="O335" s="130"/>
      <c r="P335" s="130"/>
      <c r="Q335" s="130"/>
      <c r="R335" s="23"/>
      <c r="S335" s="23"/>
      <c r="T335" s="24"/>
      <c r="U335" s="13"/>
      <c r="V335" s="24"/>
      <c r="W335" s="25"/>
      <c r="X335" s="25"/>
      <c r="Y335" s="113"/>
    </row>
    <row r="336" spans="1:25" ht="14.25" x14ac:dyDescent="0.2">
      <c r="A336" s="20">
        <v>44219.333333333336</v>
      </c>
      <c r="B336" s="24"/>
      <c r="C336" s="14"/>
      <c r="D336" s="24"/>
      <c r="E336" s="24"/>
      <c r="F336" s="21"/>
      <c r="G336" s="21"/>
      <c r="H336" s="21"/>
      <c r="I336" s="21"/>
      <c r="J336" s="21"/>
      <c r="K336" s="23"/>
      <c r="L336" s="23"/>
      <c r="M336" s="23"/>
      <c r="N336" s="23"/>
      <c r="O336" s="130"/>
      <c r="P336" s="130"/>
      <c r="Q336" s="130"/>
      <c r="R336" s="23"/>
      <c r="S336" s="23"/>
      <c r="T336" s="24"/>
      <c r="U336" s="13"/>
      <c r="V336" s="24"/>
      <c r="W336" s="25"/>
      <c r="X336" s="25"/>
      <c r="Y336" s="113"/>
    </row>
    <row r="337" spans="1:25" ht="14.25" x14ac:dyDescent="0.2">
      <c r="A337" s="20">
        <v>44220.333333333336</v>
      </c>
      <c r="B337" s="24"/>
      <c r="C337" s="14"/>
      <c r="D337" s="24"/>
      <c r="E337" s="24"/>
      <c r="F337" s="21"/>
      <c r="G337" s="21"/>
      <c r="H337" s="21"/>
      <c r="I337" s="21"/>
      <c r="J337" s="21"/>
      <c r="K337" s="23"/>
      <c r="L337" s="23"/>
      <c r="M337" s="23"/>
      <c r="N337" s="23"/>
      <c r="O337" s="130"/>
      <c r="P337" s="130"/>
      <c r="Q337" s="130"/>
      <c r="R337" s="23"/>
      <c r="S337" s="23"/>
      <c r="T337" s="24"/>
      <c r="U337" s="13"/>
      <c r="V337" s="24"/>
      <c r="W337" s="25"/>
      <c r="X337" s="25"/>
      <c r="Y337" s="113"/>
    </row>
    <row r="338" spans="1:25" ht="14.25" x14ac:dyDescent="0.2">
      <c r="A338" s="35"/>
      <c r="B338" s="24"/>
      <c r="C338" s="24"/>
      <c r="D338" s="21"/>
      <c r="E338" s="21"/>
      <c r="F338" s="21"/>
      <c r="G338" s="21"/>
      <c r="H338" s="21"/>
      <c r="I338" s="21"/>
      <c r="J338" s="21"/>
      <c r="K338" s="23"/>
      <c r="L338" s="23"/>
      <c r="M338" s="23"/>
      <c r="N338" s="23"/>
      <c r="O338" s="130"/>
      <c r="P338" s="130"/>
      <c r="Q338" s="130"/>
      <c r="R338" s="23"/>
      <c r="S338" s="23"/>
      <c r="T338" s="25"/>
      <c r="U338" s="25"/>
      <c r="V338" s="24"/>
      <c r="W338" s="13"/>
      <c r="X338" s="25"/>
      <c r="Y338" s="22"/>
    </row>
    <row r="339" spans="1:25" s="40" customFormat="1" ht="15" thickBot="1" x14ac:dyDescent="0.25">
      <c r="A339" s="36" t="s">
        <v>87</v>
      </c>
      <c r="B339" s="37">
        <f>SUM(C112,B113:B338)</f>
        <v>33273</v>
      </c>
      <c r="C339" s="37"/>
      <c r="D339" s="192">
        <f>SUM(D309:D338)</f>
        <v>18</v>
      </c>
      <c r="E339" s="192"/>
      <c r="F339" s="38"/>
      <c r="G339" s="38"/>
      <c r="H339" s="38"/>
      <c r="I339" s="38"/>
      <c r="J339" s="38"/>
      <c r="K339" s="38"/>
      <c r="L339" s="38"/>
      <c r="M339" s="38"/>
      <c r="N339" s="38"/>
      <c r="O339" s="131"/>
      <c r="P339" s="131"/>
      <c r="Q339" s="131"/>
      <c r="R339" s="38"/>
      <c r="S339" s="38"/>
      <c r="T339" s="37">
        <f>SUM(U112,T113:T338)</f>
        <v>564</v>
      </c>
      <c r="U339" s="37"/>
      <c r="V339" s="37"/>
      <c r="W339" s="37"/>
      <c r="X339" s="37"/>
      <c r="Y339" s="39"/>
    </row>
    <row r="340" spans="1:25" ht="12.75" thickTop="1" x14ac:dyDescent="0.2">
      <c r="B340" s="41"/>
      <c r="K340" s="33"/>
      <c r="L340" s="33"/>
      <c r="M340" s="33"/>
      <c r="N340" s="33"/>
      <c r="O340" s="33"/>
      <c r="P340" s="33"/>
      <c r="Q340" s="33"/>
      <c r="R340" s="33"/>
      <c r="S340" s="33"/>
      <c r="T340" s="41"/>
      <c r="U340" s="41"/>
      <c r="V340" s="41"/>
    </row>
    <row r="341" spans="1:25" x14ac:dyDescent="0.2">
      <c r="B341" s="41"/>
      <c r="K341" s="33"/>
      <c r="L341" s="33"/>
      <c r="M341" s="33"/>
      <c r="N341" s="33"/>
      <c r="O341" s="33"/>
      <c r="P341" s="33"/>
      <c r="Q341" s="33"/>
      <c r="R341" s="33"/>
      <c r="S341" s="33"/>
      <c r="T341" s="41"/>
      <c r="U341" s="41"/>
      <c r="V341" s="41"/>
    </row>
    <row r="342" spans="1:25" x14ac:dyDescent="0.2">
      <c r="B342" s="41"/>
      <c r="K342" s="33"/>
      <c r="L342" s="33"/>
      <c r="M342" s="33"/>
      <c r="N342" s="33"/>
      <c r="O342" s="33"/>
      <c r="P342" s="33"/>
      <c r="Q342" s="33"/>
      <c r="R342" s="33"/>
      <c r="S342" s="33"/>
      <c r="T342" s="41"/>
      <c r="U342" s="41"/>
      <c r="V342" s="41"/>
    </row>
    <row r="343" spans="1:25" x14ac:dyDescent="0.2">
      <c r="B343" s="41"/>
      <c r="K343" s="33"/>
      <c r="L343" s="33"/>
      <c r="M343" s="33"/>
      <c r="N343" s="33"/>
      <c r="O343" s="33"/>
      <c r="P343" s="33"/>
      <c r="Q343" s="33"/>
      <c r="R343" s="33"/>
      <c r="S343" s="33"/>
      <c r="T343" s="41"/>
      <c r="U343" s="41"/>
      <c r="V343" s="41"/>
    </row>
    <row r="344" spans="1:25" x14ac:dyDescent="0.2">
      <c r="B344" s="41"/>
      <c r="K344" s="33"/>
      <c r="L344" s="33"/>
      <c r="M344" s="33"/>
      <c r="N344" s="33"/>
      <c r="O344" s="33"/>
      <c r="P344" s="33"/>
      <c r="Q344" s="33"/>
      <c r="R344" s="33"/>
      <c r="S344" s="33"/>
      <c r="T344" s="41"/>
      <c r="U344" s="41"/>
      <c r="V344" s="41"/>
    </row>
    <row r="345" spans="1:25" x14ac:dyDescent="0.2">
      <c r="B345" s="41"/>
      <c r="K345" s="33"/>
      <c r="L345" s="33"/>
      <c r="M345" s="33"/>
      <c r="N345" s="33"/>
      <c r="O345" s="33"/>
      <c r="P345" s="33"/>
      <c r="Q345" s="33"/>
      <c r="R345" s="33"/>
      <c r="S345" s="33"/>
      <c r="T345" s="41"/>
      <c r="U345" s="41"/>
      <c r="V345" s="41"/>
    </row>
    <row r="346" spans="1:25" x14ac:dyDescent="0.2">
      <c r="B346" s="41"/>
      <c r="K346" s="33"/>
      <c r="L346" s="33"/>
      <c r="M346" s="33"/>
      <c r="N346" s="33"/>
      <c r="O346" s="33"/>
      <c r="P346" s="33"/>
      <c r="Q346" s="33"/>
      <c r="R346" s="33"/>
      <c r="S346" s="33"/>
      <c r="T346" s="41"/>
      <c r="U346" s="41"/>
      <c r="V346" s="41"/>
    </row>
    <row r="347" spans="1:25" x14ac:dyDescent="0.2">
      <c r="B347" s="41"/>
      <c r="K347" s="33"/>
      <c r="L347" s="33"/>
      <c r="M347" s="33"/>
      <c r="N347" s="33"/>
      <c r="O347" s="33"/>
      <c r="P347" s="33"/>
      <c r="Q347" s="33"/>
      <c r="R347" s="33"/>
      <c r="S347" s="33"/>
      <c r="T347" s="41"/>
      <c r="U347" s="41"/>
      <c r="V347" s="41"/>
    </row>
    <row r="348" spans="1:25" x14ac:dyDescent="0.2">
      <c r="B348" s="41"/>
      <c r="K348" s="33"/>
      <c r="L348" s="33"/>
      <c r="M348" s="33"/>
      <c r="N348" s="33"/>
      <c r="O348" s="33"/>
      <c r="P348" s="33"/>
      <c r="Q348" s="33"/>
      <c r="R348" s="33"/>
      <c r="S348" s="33"/>
      <c r="T348" s="41"/>
      <c r="U348" s="41"/>
      <c r="V348" s="41"/>
    </row>
    <row r="349" spans="1:25" x14ac:dyDescent="0.2">
      <c r="B349" s="41"/>
      <c r="K349" s="33"/>
      <c r="L349" s="33"/>
      <c r="M349" s="33"/>
      <c r="N349" s="33"/>
      <c r="O349" s="33"/>
      <c r="P349" s="33"/>
      <c r="Q349" s="33"/>
      <c r="R349" s="33"/>
      <c r="S349" s="33"/>
      <c r="T349" s="41"/>
      <c r="U349" s="41"/>
      <c r="V349" s="41"/>
    </row>
    <row r="350" spans="1:25" x14ac:dyDescent="0.2">
      <c r="B350" s="41"/>
      <c r="K350" s="33"/>
      <c r="L350" s="33"/>
      <c r="M350" s="33"/>
      <c r="N350" s="33"/>
      <c r="O350" s="33"/>
      <c r="P350" s="33"/>
      <c r="Q350" s="33"/>
      <c r="R350" s="33"/>
      <c r="S350" s="33"/>
      <c r="T350" s="41"/>
      <c r="U350" s="41"/>
      <c r="V350" s="41"/>
    </row>
    <row r="351" spans="1:25" x14ac:dyDescent="0.2">
      <c r="B351" s="41"/>
      <c r="K351" s="33"/>
      <c r="L351" s="33"/>
      <c r="M351" s="33"/>
      <c r="N351" s="33"/>
      <c r="O351" s="33"/>
      <c r="P351" s="33"/>
      <c r="Q351" s="33"/>
      <c r="R351" s="33"/>
      <c r="S351" s="33"/>
      <c r="T351" s="41"/>
      <c r="U351" s="41"/>
      <c r="V351" s="41"/>
    </row>
    <row r="352" spans="1:25" x14ac:dyDescent="0.2">
      <c r="B352" s="41"/>
      <c r="K352" s="33"/>
      <c r="L352" s="33"/>
      <c r="M352" s="33"/>
      <c r="N352" s="33"/>
      <c r="O352" s="33"/>
      <c r="P352" s="33"/>
      <c r="Q352" s="33"/>
      <c r="R352" s="33"/>
      <c r="S352" s="33"/>
      <c r="T352" s="41"/>
      <c r="U352" s="41"/>
      <c r="V352" s="41"/>
    </row>
    <row r="353" spans="2:22" x14ac:dyDescent="0.2">
      <c r="B353" s="41"/>
      <c r="K353" s="33"/>
      <c r="L353" s="33"/>
      <c r="M353" s="33"/>
      <c r="N353" s="33"/>
      <c r="O353" s="33"/>
      <c r="P353" s="33"/>
      <c r="Q353" s="33"/>
      <c r="R353" s="33"/>
      <c r="S353" s="33"/>
      <c r="T353" s="41"/>
      <c r="U353" s="41"/>
      <c r="V353" s="41"/>
    </row>
    <row r="354" spans="2:22" x14ac:dyDescent="0.2">
      <c r="B354" s="41"/>
      <c r="K354" s="33"/>
      <c r="L354" s="33"/>
      <c r="M354" s="33"/>
      <c r="N354" s="33"/>
      <c r="O354" s="33"/>
      <c r="P354" s="33"/>
      <c r="Q354" s="33"/>
      <c r="R354" s="33"/>
      <c r="S354" s="33"/>
      <c r="T354" s="41"/>
      <c r="U354" s="41"/>
      <c r="V354" s="41"/>
    </row>
    <row r="355" spans="2:22" x14ac:dyDescent="0.2">
      <c r="B355" s="41"/>
      <c r="K355" s="33"/>
      <c r="L355" s="33"/>
      <c r="M355" s="33"/>
      <c r="N355" s="33"/>
      <c r="O355" s="33"/>
      <c r="P355" s="33"/>
      <c r="Q355" s="33"/>
      <c r="R355" s="33"/>
      <c r="S355" s="33"/>
      <c r="T355" s="41"/>
      <c r="U355" s="41"/>
      <c r="V355" s="41"/>
    </row>
    <row r="356" spans="2:22" x14ac:dyDescent="0.2">
      <c r="B356" s="41"/>
      <c r="K356" s="33"/>
      <c r="L356" s="33"/>
      <c r="M356" s="33"/>
      <c r="N356" s="33"/>
      <c r="O356" s="33"/>
      <c r="P356" s="33"/>
      <c r="Q356" s="33"/>
      <c r="R356" s="33"/>
      <c r="S356" s="33"/>
      <c r="T356" s="41"/>
      <c r="U356" s="41"/>
      <c r="V356" s="41"/>
    </row>
    <row r="357" spans="2:22" x14ac:dyDescent="0.2">
      <c r="B357" s="41"/>
      <c r="K357" s="33"/>
      <c r="L357" s="33"/>
      <c r="M357" s="33"/>
      <c r="N357" s="33"/>
      <c r="O357" s="33"/>
      <c r="P357" s="33"/>
      <c r="Q357" s="33"/>
      <c r="R357" s="33"/>
      <c r="S357" s="33"/>
      <c r="T357" s="41"/>
      <c r="U357" s="41"/>
      <c r="V357" s="41"/>
    </row>
    <row r="358" spans="2:22" x14ac:dyDescent="0.2">
      <c r="B358" s="41"/>
      <c r="K358" s="33"/>
      <c r="L358" s="33"/>
      <c r="M358" s="33"/>
      <c r="N358" s="33"/>
      <c r="O358" s="33"/>
      <c r="P358" s="33"/>
      <c r="Q358" s="33"/>
      <c r="R358" s="33"/>
      <c r="S358" s="33"/>
      <c r="T358" s="41"/>
      <c r="U358" s="41"/>
      <c r="V358" s="41"/>
    </row>
    <row r="359" spans="2:22" x14ac:dyDescent="0.2">
      <c r="B359" s="41"/>
      <c r="K359" s="33"/>
      <c r="L359" s="33"/>
      <c r="M359" s="33"/>
      <c r="N359" s="33"/>
      <c r="O359" s="33"/>
      <c r="P359" s="33"/>
      <c r="Q359" s="33"/>
      <c r="R359" s="33"/>
      <c r="S359" s="33"/>
      <c r="T359" s="41"/>
      <c r="U359" s="41"/>
      <c r="V359" s="41"/>
    </row>
    <row r="360" spans="2:22" x14ac:dyDescent="0.2">
      <c r="B360" s="41"/>
      <c r="K360" s="33"/>
      <c r="L360" s="33"/>
      <c r="M360" s="33"/>
      <c r="N360" s="33"/>
      <c r="O360" s="33"/>
      <c r="P360" s="33"/>
      <c r="Q360" s="33"/>
      <c r="R360" s="33"/>
      <c r="S360" s="33"/>
      <c r="T360" s="41"/>
      <c r="U360" s="41"/>
      <c r="V360" s="41"/>
    </row>
    <row r="361" spans="2:22" x14ac:dyDescent="0.2">
      <c r="B361" s="41"/>
      <c r="K361" s="33"/>
      <c r="L361" s="33"/>
      <c r="M361" s="33"/>
      <c r="N361" s="33"/>
      <c r="O361" s="33"/>
      <c r="P361" s="33"/>
      <c r="Q361" s="33"/>
      <c r="R361" s="33"/>
      <c r="S361" s="33"/>
      <c r="T361" s="41"/>
      <c r="U361" s="41"/>
      <c r="V361" s="41"/>
    </row>
    <row r="362" spans="2:22" x14ac:dyDescent="0.2">
      <c r="B362" s="41"/>
      <c r="K362" s="33"/>
      <c r="L362" s="33"/>
      <c r="M362" s="33"/>
      <c r="N362" s="33"/>
      <c r="O362" s="33"/>
      <c r="P362" s="33"/>
      <c r="Q362" s="33"/>
      <c r="R362" s="33"/>
      <c r="S362" s="33"/>
      <c r="T362" s="41"/>
      <c r="U362" s="41"/>
      <c r="V362" s="41"/>
    </row>
    <row r="363" spans="2:22" x14ac:dyDescent="0.2">
      <c r="B363" s="41"/>
      <c r="K363" s="33"/>
      <c r="L363" s="33"/>
      <c r="M363" s="33"/>
      <c r="N363" s="33"/>
      <c r="O363" s="33"/>
      <c r="P363" s="33"/>
      <c r="Q363" s="33"/>
      <c r="R363" s="33"/>
      <c r="S363" s="33"/>
      <c r="T363" s="41"/>
      <c r="U363" s="41"/>
      <c r="V363" s="41"/>
    </row>
    <row r="364" spans="2:22" x14ac:dyDescent="0.2">
      <c r="B364" s="41"/>
      <c r="K364" s="33"/>
      <c r="L364" s="33"/>
      <c r="M364" s="33"/>
      <c r="N364" s="33"/>
      <c r="O364" s="33"/>
      <c r="P364" s="33"/>
      <c r="Q364" s="33"/>
      <c r="R364" s="33"/>
      <c r="S364" s="33"/>
      <c r="T364" s="41"/>
      <c r="U364" s="41"/>
      <c r="V364" s="41"/>
    </row>
    <row r="365" spans="2:22" x14ac:dyDescent="0.2">
      <c r="B365" s="41"/>
      <c r="K365" s="33"/>
      <c r="L365" s="33"/>
      <c r="M365" s="33"/>
      <c r="N365" s="33"/>
      <c r="O365" s="33"/>
      <c r="P365" s="33"/>
      <c r="Q365" s="33"/>
      <c r="R365" s="33"/>
      <c r="S365" s="33"/>
      <c r="T365" s="41"/>
      <c r="U365" s="41"/>
      <c r="V365" s="41"/>
    </row>
    <row r="366" spans="2:22" x14ac:dyDescent="0.2">
      <c r="B366" s="41"/>
      <c r="K366" s="33"/>
      <c r="L366" s="33"/>
      <c r="M366" s="33"/>
      <c r="N366" s="33"/>
      <c r="O366" s="33"/>
      <c r="P366" s="33"/>
      <c r="Q366" s="33"/>
      <c r="R366" s="33"/>
      <c r="S366" s="33"/>
      <c r="T366" s="41"/>
      <c r="U366" s="41"/>
      <c r="V366" s="41"/>
    </row>
    <row r="367" spans="2:22" x14ac:dyDescent="0.2">
      <c r="B367" s="41"/>
      <c r="K367" s="33"/>
      <c r="L367" s="33"/>
      <c r="M367" s="33"/>
      <c r="N367" s="33"/>
      <c r="O367" s="33"/>
      <c r="P367" s="33"/>
      <c r="Q367" s="33"/>
      <c r="R367" s="33"/>
      <c r="S367" s="33"/>
      <c r="T367" s="41"/>
      <c r="U367" s="41"/>
      <c r="V367" s="41"/>
    </row>
    <row r="368" spans="2:22" x14ac:dyDescent="0.2">
      <c r="B368" s="41"/>
      <c r="K368" s="33"/>
      <c r="L368" s="33"/>
      <c r="M368" s="33"/>
      <c r="N368" s="33"/>
      <c r="O368" s="33"/>
      <c r="P368" s="33"/>
      <c r="Q368" s="33"/>
      <c r="R368" s="33"/>
      <c r="S368" s="33"/>
      <c r="T368" s="41"/>
      <c r="U368" s="41"/>
      <c r="V368" s="41"/>
    </row>
    <row r="369" spans="2:22" x14ac:dyDescent="0.2">
      <c r="B369" s="41"/>
      <c r="K369" s="33"/>
      <c r="L369" s="33"/>
      <c r="M369" s="33"/>
      <c r="N369" s="33"/>
      <c r="O369" s="33"/>
      <c r="P369" s="33"/>
      <c r="Q369" s="33"/>
      <c r="R369" s="33"/>
      <c r="S369" s="33"/>
      <c r="T369" s="41"/>
      <c r="U369" s="41"/>
      <c r="V369" s="41"/>
    </row>
    <row r="370" spans="2:22" x14ac:dyDescent="0.2">
      <c r="B370" s="41"/>
      <c r="K370" s="33"/>
      <c r="L370" s="33"/>
      <c r="M370" s="33"/>
      <c r="N370" s="33"/>
      <c r="O370" s="33"/>
      <c r="P370" s="33"/>
      <c r="Q370" s="33"/>
      <c r="R370" s="33"/>
      <c r="S370" s="33"/>
      <c r="T370" s="41"/>
      <c r="U370" s="41"/>
      <c r="V370" s="41"/>
    </row>
    <row r="371" spans="2:22" x14ac:dyDescent="0.2">
      <c r="B371" s="41"/>
      <c r="K371" s="33"/>
      <c r="L371" s="33"/>
      <c r="M371" s="33"/>
      <c r="N371" s="33"/>
      <c r="O371" s="33"/>
      <c r="P371" s="33"/>
      <c r="Q371" s="33"/>
      <c r="R371" s="33"/>
      <c r="S371" s="33"/>
      <c r="T371" s="41"/>
      <c r="U371" s="41"/>
      <c r="V371" s="41"/>
    </row>
    <row r="372" spans="2:22" x14ac:dyDescent="0.2">
      <c r="B372" s="41"/>
      <c r="K372" s="33"/>
      <c r="L372" s="33"/>
      <c r="M372" s="33"/>
      <c r="N372" s="33"/>
      <c r="O372" s="33"/>
      <c r="P372" s="33"/>
      <c r="Q372" s="33"/>
      <c r="R372" s="33"/>
      <c r="S372" s="33"/>
      <c r="T372" s="41"/>
      <c r="U372" s="41"/>
      <c r="V372" s="41"/>
    </row>
    <row r="373" spans="2:22" x14ac:dyDescent="0.2">
      <c r="B373" s="41"/>
      <c r="K373" s="33"/>
      <c r="L373" s="33"/>
      <c r="M373" s="33"/>
      <c r="N373" s="33"/>
      <c r="O373" s="33"/>
      <c r="P373" s="33"/>
      <c r="Q373" s="33"/>
      <c r="R373" s="33"/>
      <c r="S373" s="33"/>
      <c r="T373" s="41"/>
      <c r="U373" s="41"/>
      <c r="V373" s="41"/>
    </row>
    <row r="374" spans="2:22" x14ac:dyDescent="0.2">
      <c r="B374" s="41"/>
      <c r="K374" s="33"/>
      <c r="L374" s="33"/>
      <c r="M374" s="33"/>
      <c r="N374" s="33"/>
      <c r="O374" s="33"/>
      <c r="P374" s="33"/>
      <c r="Q374" s="33"/>
      <c r="R374" s="33"/>
      <c r="S374" s="33"/>
      <c r="T374" s="41"/>
      <c r="U374" s="41"/>
      <c r="V374" s="41"/>
    </row>
    <row r="375" spans="2:22" x14ac:dyDescent="0.2">
      <c r="B375" s="41"/>
      <c r="K375" s="33"/>
      <c r="L375" s="33"/>
      <c r="M375" s="33"/>
      <c r="N375" s="33"/>
      <c r="O375" s="33"/>
      <c r="P375" s="33"/>
      <c r="Q375" s="33"/>
      <c r="R375" s="33"/>
      <c r="S375" s="33"/>
      <c r="T375" s="41"/>
      <c r="U375" s="41"/>
      <c r="V375" s="41"/>
    </row>
    <row r="376" spans="2:22" x14ac:dyDescent="0.2">
      <c r="B376" s="41"/>
      <c r="K376" s="33"/>
      <c r="L376" s="33"/>
      <c r="M376" s="33"/>
      <c r="N376" s="33"/>
      <c r="O376" s="33"/>
      <c r="P376" s="33"/>
      <c r="Q376" s="33"/>
      <c r="R376" s="33"/>
      <c r="S376" s="33"/>
      <c r="T376" s="41"/>
      <c r="U376" s="41"/>
      <c r="V376" s="41"/>
    </row>
    <row r="377" spans="2:22" x14ac:dyDescent="0.2">
      <c r="B377" s="41"/>
      <c r="K377" s="33"/>
      <c r="L377" s="33"/>
      <c r="M377" s="33"/>
      <c r="N377" s="33"/>
      <c r="O377" s="33"/>
      <c r="P377" s="33"/>
      <c r="Q377" s="33"/>
      <c r="R377" s="33"/>
      <c r="S377" s="33"/>
      <c r="T377" s="41"/>
      <c r="U377" s="41"/>
      <c r="V377" s="41"/>
    </row>
    <row r="378" spans="2:22" x14ac:dyDescent="0.2">
      <c r="B378" s="41"/>
      <c r="K378" s="33"/>
      <c r="L378" s="33"/>
      <c r="M378" s="33"/>
      <c r="N378" s="33"/>
      <c r="O378" s="33"/>
      <c r="P378" s="33"/>
      <c r="Q378" s="33"/>
      <c r="R378" s="33"/>
      <c r="S378" s="33"/>
      <c r="T378" s="41"/>
      <c r="U378" s="41"/>
      <c r="V378" s="41"/>
    </row>
    <row r="379" spans="2:22" x14ac:dyDescent="0.2">
      <c r="B379" s="41"/>
      <c r="K379" s="33"/>
      <c r="L379" s="33"/>
      <c r="M379" s="33"/>
      <c r="N379" s="33"/>
      <c r="O379" s="33"/>
      <c r="P379" s="33"/>
      <c r="Q379" s="33"/>
      <c r="R379" s="33"/>
      <c r="S379" s="33"/>
      <c r="T379" s="41"/>
      <c r="U379" s="41"/>
      <c r="V379" s="41"/>
    </row>
    <row r="380" spans="2:22" x14ac:dyDescent="0.2">
      <c r="B380" s="41"/>
      <c r="K380" s="33"/>
      <c r="L380" s="33"/>
      <c r="M380" s="33"/>
      <c r="N380" s="33"/>
      <c r="O380" s="33"/>
      <c r="P380" s="33"/>
      <c r="Q380" s="33"/>
      <c r="R380" s="33"/>
      <c r="S380" s="33"/>
      <c r="T380" s="41"/>
      <c r="U380" s="41"/>
      <c r="V380" s="41"/>
    </row>
    <row r="381" spans="2:22" x14ac:dyDescent="0.2">
      <c r="B381" s="41"/>
      <c r="K381" s="33"/>
      <c r="L381" s="33"/>
      <c r="M381" s="33"/>
      <c r="N381" s="33"/>
      <c r="O381" s="33"/>
      <c r="P381" s="33"/>
      <c r="Q381" s="33"/>
      <c r="R381" s="33"/>
      <c r="S381" s="33"/>
      <c r="T381" s="41"/>
      <c r="U381" s="41"/>
      <c r="V381" s="41"/>
    </row>
    <row r="382" spans="2:22" x14ac:dyDescent="0.2">
      <c r="B382" s="41"/>
      <c r="K382" s="33"/>
      <c r="L382" s="33"/>
      <c r="M382" s="33"/>
      <c r="N382" s="33"/>
      <c r="O382" s="33"/>
      <c r="P382" s="33"/>
      <c r="Q382" s="33"/>
      <c r="R382" s="33"/>
      <c r="S382" s="33"/>
      <c r="T382" s="41"/>
      <c r="U382" s="41"/>
      <c r="V382" s="41"/>
    </row>
    <row r="383" spans="2:22" x14ac:dyDescent="0.2">
      <c r="B383" s="41"/>
      <c r="K383" s="33"/>
      <c r="L383" s="33"/>
      <c r="M383" s="33"/>
      <c r="N383" s="33"/>
      <c r="O383" s="33"/>
      <c r="P383" s="33"/>
      <c r="Q383" s="33"/>
      <c r="R383" s="33"/>
      <c r="S383" s="33"/>
      <c r="T383" s="41"/>
      <c r="U383" s="41"/>
      <c r="V383" s="41"/>
    </row>
    <row r="384" spans="2:22" x14ac:dyDescent="0.2">
      <c r="B384" s="41"/>
      <c r="K384" s="33"/>
      <c r="L384" s="33"/>
      <c r="M384" s="33"/>
      <c r="N384" s="33"/>
      <c r="O384" s="33"/>
      <c r="P384" s="33"/>
      <c r="Q384" s="33"/>
      <c r="R384" s="33"/>
      <c r="S384" s="33"/>
      <c r="T384" s="41"/>
      <c r="U384" s="41"/>
      <c r="V384" s="41"/>
    </row>
    <row r="385" spans="2:22" x14ac:dyDescent="0.2">
      <c r="B385" s="41"/>
      <c r="T385" s="41"/>
      <c r="U385" s="41"/>
      <c r="V385" s="41"/>
    </row>
    <row r="386" spans="2:22" x14ac:dyDescent="0.2">
      <c r="B386" s="41"/>
      <c r="T386" s="41"/>
      <c r="U386" s="41"/>
      <c r="V386" s="41"/>
    </row>
    <row r="387" spans="2:22" x14ac:dyDescent="0.2">
      <c r="B387" s="41"/>
      <c r="T387" s="41"/>
      <c r="U387" s="41"/>
      <c r="V387" s="41"/>
    </row>
    <row r="388" spans="2:22" x14ac:dyDescent="0.2">
      <c r="B388" s="41"/>
      <c r="T388" s="41"/>
      <c r="U388" s="41"/>
      <c r="V388" s="41"/>
    </row>
    <row r="389" spans="2:22" x14ac:dyDescent="0.2">
      <c r="B389" s="41"/>
      <c r="T389" s="41"/>
      <c r="U389" s="41"/>
      <c r="V389" s="41"/>
    </row>
    <row r="390" spans="2:22" x14ac:dyDescent="0.2">
      <c r="B390" s="41"/>
      <c r="T390" s="41"/>
      <c r="U390" s="41"/>
      <c r="V390" s="41"/>
    </row>
    <row r="391" spans="2:22" x14ac:dyDescent="0.2">
      <c r="B391" s="41"/>
      <c r="T391" s="41"/>
      <c r="U391" s="41"/>
      <c r="V391" s="41"/>
    </row>
    <row r="392" spans="2:22" x14ac:dyDescent="0.2">
      <c r="B392" s="41"/>
      <c r="T392" s="41"/>
      <c r="U392" s="41"/>
      <c r="V392" s="41"/>
    </row>
    <row r="393" spans="2:22" x14ac:dyDescent="0.2">
      <c r="B393" s="41"/>
      <c r="T393" s="41"/>
      <c r="U393" s="41"/>
      <c r="V393" s="41"/>
    </row>
    <row r="394" spans="2:22" x14ac:dyDescent="0.2">
      <c r="B394" s="41"/>
      <c r="T394" s="41"/>
      <c r="U394" s="41"/>
      <c r="V394" s="41"/>
    </row>
    <row r="395" spans="2:22" x14ac:dyDescent="0.2">
      <c r="B395" s="41"/>
      <c r="T395" s="41"/>
      <c r="U395" s="41"/>
      <c r="V395" s="41"/>
    </row>
    <row r="396" spans="2:22" x14ac:dyDescent="0.2">
      <c r="B396" s="41"/>
      <c r="T396" s="41"/>
      <c r="U396" s="41"/>
      <c r="V396" s="41"/>
    </row>
    <row r="397" spans="2:22" x14ac:dyDescent="0.2">
      <c r="B397" s="41"/>
      <c r="T397" s="41"/>
      <c r="U397" s="41"/>
      <c r="V397" s="41"/>
    </row>
    <row r="398" spans="2:22" x14ac:dyDescent="0.2">
      <c r="B398" s="41"/>
      <c r="T398" s="41"/>
      <c r="U398" s="41"/>
      <c r="V398" s="41"/>
    </row>
    <row r="399" spans="2:22" x14ac:dyDescent="0.2">
      <c r="B399" s="41"/>
      <c r="T399" s="41"/>
      <c r="U399" s="41"/>
      <c r="V399" s="41"/>
    </row>
    <row r="400" spans="2:22" x14ac:dyDescent="0.2">
      <c r="B400" s="41"/>
      <c r="T400" s="41"/>
      <c r="U400" s="41"/>
      <c r="V400" s="41"/>
    </row>
    <row r="401" spans="2:22" x14ac:dyDescent="0.2">
      <c r="B401" s="41"/>
      <c r="T401" s="41"/>
      <c r="U401" s="41"/>
      <c r="V401" s="41"/>
    </row>
    <row r="402" spans="2:22" x14ac:dyDescent="0.2">
      <c r="B402" s="41"/>
      <c r="T402" s="41"/>
      <c r="U402" s="41"/>
      <c r="V402" s="41"/>
    </row>
    <row r="403" spans="2:22" x14ac:dyDescent="0.2">
      <c r="B403" s="41"/>
      <c r="T403" s="41"/>
      <c r="U403" s="41"/>
      <c r="V403" s="41"/>
    </row>
    <row r="404" spans="2:22" x14ac:dyDescent="0.2">
      <c r="B404" s="41"/>
      <c r="T404" s="41"/>
      <c r="U404" s="41"/>
      <c r="V404" s="41"/>
    </row>
    <row r="405" spans="2:22" x14ac:dyDescent="0.2">
      <c r="B405" s="41"/>
      <c r="T405" s="41"/>
      <c r="U405" s="41"/>
      <c r="V405" s="41"/>
    </row>
    <row r="406" spans="2:22" x14ac:dyDescent="0.2">
      <c r="B406" s="41"/>
      <c r="T406" s="41"/>
      <c r="U406" s="41"/>
      <c r="V406" s="41"/>
    </row>
    <row r="407" spans="2:22" x14ac:dyDescent="0.2">
      <c r="B407" s="41"/>
      <c r="T407" s="41"/>
      <c r="U407" s="41"/>
      <c r="V407" s="41"/>
    </row>
    <row r="408" spans="2:22" x14ac:dyDescent="0.2">
      <c r="B408" s="41"/>
      <c r="T408" s="41"/>
      <c r="U408" s="41"/>
      <c r="V408" s="41"/>
    </row>
    <row r="409" spans="2:22" x14ac:dyDescent="0.2">
      <c r="B409" s="41"/>
      <c r="T409" s="41"/>
      <c r="U409" s="41"/>
      <c r="V409" s="41"/>
    </row>
    <row r="410" spans="2:22" x14ac:dyDescent="0.2">
      <c r="B410" s="41"/>
      <c r="T410" s="41"/>
      <c r="U410" s="41"/>
      <c r="V410" s="41"/>
    </row>
    <row r="411" spans="2:22" x14ac:dyDescent="0.2">
      <c r="B411" s="41"/>
      <c r="T411" s="41"/>
      <c r="U411" s="41"/>
      <c r="V411" s="41"/>
    </row>
    <row r="412" spans="2:22" x14ac:dyDescent="0.2">
      <c r="B412" s="41"/>
      <c r="T412" s="41"/>
      <c r="U412" s="41"/>
      <c r="V412" s="41"/>
    </row>
    <row r="413" spans="2:22" x14ac:dyDescent="0.2">
      <c r="B413" s="41"/>
      <c r="T413" s="41"/>
      <c r="U413" s="41"/>
      <c r="V413" s="41"/>
    </row>
    <row r="414" spans="2:22" x14ac:dyDescent="0.2">
      <c r="B414" s="41"/>
      <c r="T414" s="41"/>
      <c r="U414" s="41"/>
      <c r="V414" s="41"/>
    </row>
    <row r="415" spans="2:22" x14ac:dyDescent="0.2">
      <c r="B415" s="41"/>
      <c r="T415" s="41"/>
      <c r="U415" s="41"/>
      <c r="V415" s="41"/>
    </row>
    <row r="416" spans="2:22" x14ac:dyDescent="0.2">
      <c r="B416" s="41"/>
      <c r="T416" s="41"/>
      <c r="U416" s="41"/>
      <c r="V416" s="41"/>
    </row>
    <row r="417" spans="2:22" x14ac:dyDescent="0.2">
      <c r="B417" s="41"/>
      <c r="T417" s="41"/>
      <c r="U417" s="41"/>
      <c r="V417" s="41"/>
    </row>
    <row r="418" spans="2:22" x14ac:dyDescent="0.2">
      <c r="B418" s="41"/>
      <c r="T418" s="41"/>
      <c r="U418" s="41"/>
      <c r="V418" s="41"/>
    </row>
    <row r="419" spans="2:22" x14ac:dyDescent="0.2">
      <c r="B419" s="41"/>
      <c r="T419" s="41"/>
      <c r="U419" s="41"/>
      <c r="V419" s="41"/>
    </row>
    <row r="420" spans="2:22" x14ac:dyDescent="0.2">
      <c r="B420" s="41"/>
      <c r="T420" s="41"/>
      <c r="U420" s="41"/>
      <c r="V420" s="41"/>
    </row>
    <row r="421" spans="2:22" x14ac:dyDescent="0.2">
      <c r="B421" s="41"/>
      <c r="T421" s="41"/>
      <c r="U421" s="41"/>
      <c r="V421" s="41"/>
    </row>
    <row r="422" spans="2:22" x14ac:dyDescent="0.2">
      <c r="B422" s="41"/>
      <c r="T422" s="41"/>
      <c r="U422" s="41"/>
      <c r="V422" s="41"/>
    </row>
    <row r="423" spans="2:22" x14ac:dyDescent="0.2">
      <c r="B423" s="41"/>
      <c r="T423" s="41"/>
      <c r="U423" s="41"/>
      <c r="V423" s="41"/>
    </row>
    <row r="424" spans="2:22" x14ac:dyDescent="0.2">
      <c r="B424" s="41"/>
      <c r="T424" s="41"/>
      <c r="U424" s="41"/>
      <c r="V424" s="41"/>
    </row>
    <row r="425" spans="2:22" x14ac:dyDescent="0.2">
      <c r="B425" s="41"/>
      <c r="T425" s="41"/>
      <c r="U425" s="41"/>
      <c r="V425" s="41"/>
    </row>
    <row r="426" spans="2:22" x14ac:dyDescent="0.2">
      <c r="B426" s="41"/>
      <c r="T426" s="41"/>
      <c r="U426" s="41"/>
      <c r="V426" s="41"/>
    </row>
    <row r="427" spans="2:22" x14ac:dyDescent="0.2">
      <c r="B427" s="41"/>
      <c r="T427" s="41"/>
      <c r="U427" s="41"/>
      <c r="V427" s="41"/>
    </row>
    <row r="428" spans="2:22" x14ac:dyDescent="0.2">
      <c r="B428" s="41"/>
      <c r="T428" s="41"/>
      <c r="U428" s="41"/>
      <c r="V428" s="41"/>
    </row>
    <row r="429" spans="2:22" x14ac:dyDescent="0.2">
      <c r="B429" s="41"/>
      <c r="T429" s="41"/>
      <c r="U429" s="41"/>
      <c r="V429" s="41"/>
    </row>
    <row r="430" spans="2:22" x14ac:dyDescent="0.2">
      <c r="B430" s="41"/>
      <c r="T430" s="41"/>
      <c r="U430" s="41"/>
      <c r="V430" s="41"/>
    </row>
    <row r="431" spans="2:22" x14ac:dyDescent="0.2">
      <c r="B431" s="41"/>
      <c r="T431" s="41"/>
      <c r="U431" s="41"/>
      <c r="V431" s="41"/>
    </row>
    <row r="432" spans="2:22" x14ac:dyDescent="0.2">
      <c r="B432" s="41"/>
      <c r="T432" s="41"/>
      <c r="U432" s="41"/>
      <c r="V432" s="41"/>
    </row>
    <row r="433" spans="2:22" x14ac:dyDescent="0.2">
      <c r="B433" s="41"/>
      <c r="T433" s="41"/>
      <c r="U433" s="41"/>
      <c r="V433" s="41"/>
    </row>
    <row r="434" spans="2:22" x14ac:dyDescent="0.2">
      <c r="B434" s="41"/>
      <c r="T434" s="41"/>
      <c r="U434" s="41"/>
      <c r="V434" s="41"/>
    </row>
    <row r="435" spans="2:22" x14ac:dyDescent="0.2">
      <c r="B435" s="41"/>
      <c r="T435" s="41"/>
      <c r="U435" s="41"/>
      <c r="V435" s="41"/>
    </row>
    <row r="436" spans="2:22" x14ac:dyDescent="0.2">
      <c r="B436" s="41"/>
      <c r="T436" s="41"/>
      <c r="U436" s="41"/>
      <c r="V436" s="41"/>
    </row>
    <row r="437" spans="2:22" x14ac:dyDescent="0.2">
      <c r="B437" s="41"/>
      <c r="T437" s="41"/>
      <c r="U437" s="41"/>
      <c r="V437" s="41"/>
    </row>
    <row r="438" spans="2:22" x14ac:dyDescent="0.2">
      <c r="B438" s="41"/>
      <c r="T438" s="41"/>
      <c r="U438" s="41"/>
      <c r="V438" s="41"/>
    </row>
    <row r="439" spans="2:22" x14ac:dyDescent="0.2">
      <c r="B439" s="41"/>
      <c r="T439" s="41"/>
      <c r="U439" s="41"/>
      <c r="V439" s="41"/>
    </row>
    <row r="440" spans="2:22" x14ac:dyDescent="0.2">
      <c r="B440" s="41"/>
      <c r="T440" s="41"/>
      <c r="U440" s="41"/>
      <c r="V440" s="41"/>
    </row>
    <row r="441" spans="2:22" x14ac:dyDescent="0.2">
      <c r="B441" s="41"/>
      <c r="T441" s="41"/>
      <c r="U441" s="41"/>
      <c r="V441" s="41"/>
    </row>
    <row r="442" spans="2:22" x14ac:dyDescent="0.2">
      <c r="B442" s="41"/>
      <c r="T442" s="41"/>
      <c r="U442" s="41"/>
      <c r="V442" s="41"/>
    </row>
    <row r="443" spans="2:22" x14ac:dyDescent="0.2">
      <c r="B443" s="41"/>
      <c r="T443" s="41"/>
      <c r="U443" s="41"/>
      <c r="V443" s="41"/>
    </row>
    <row r="444" spans="2:22" x14ac:dyDescent="0.2">
      <c r="B444" s="41"/>
      <c r="T444" s="41"/>
      <c r="U444" s="41"/>
      <c r="V444" s="41"/>
    </row>
    <row r="445" spans="2:22" x14ac:dyDescent="0.2">
      <c r="B445" s="41"/>
      <c r="T445" s="41"/>
      <c r="U445" s="41"/>
      <c r="V445" s="41"/>
    </row>
    <row r="446" spans="2:22" x14ac:dyDescent="0.2">
      <c r="B446" s="41"/>
      <c r="T446" s="41"/>
      <c r="U446" s="41"/>
      <c r="V446" s="41"/>
    </row>
    <row r="447" spans="2:22" x14ac:dyDescent="0.2">
      <c r="B447" s="41"/>
      <c r="T447" s="41"/>
      <c r="U447" s="41"/>
      <c r="V447" s="41"/>
    </row>
    <row r="448" spans="2:22" x14ac:dyDescent="0.2">
      <c r="B448" s="41"/>
      <c r="T448" s="41"/>
      <c r="U448" s="41"/>
      <c r="V448" s="41"/>
    </row>
    <row r="449" spans="2:22" x14ac:dyDescent="0.2">
      <c r="B449" s="41"/>
      <c r="T449" s="41"/>
      <c r="U449" s="41"/>
      <c r="V449" s="41"/>
    </row>
    <row r="450" spans="2:22" x14ac:dyDescent="0.2">
      <c r="B450" s="41"/>
      <c r="T450" s="41"/>
      <c r="U450" s="41"/>
      <c r="V450" s="41"/>
    </row>
    <row r="451" spans="2:22" x14ac:dyDescent="0.2">
      <c r="B451" s="41"/>
      <c r="T451" s="41"/>
      <c r="U451" s="41"/>
      <c r="V451" s="41"/>
    </row>
    <row r="452" spans="2:22" x14ac:dyDescent="0.2">
      <c r="B452" s="41"/>
      <c r="T452" s="41"/>
      <c r="U452" s="41"/>
      <c r="V452" s="41"/>
    </row>
    <row r="453" spans="2:22" x14ac:dyDescent="0.2">
      <c r="B453" s="41"/>
      <c r="T453" s="41"/>
      <c r="U453" s="41"/>
      <c r="V453" s="41"/>
    </row>
    <row r="454" spans="2:22" x14ac:dyDescent="0.2">
      <c r="B454" s="41"/>
      <c r="T454" s="41"/>
      <c r="U454" s="41"/>
      <c r="V454" s="41"/>
    </row>
    <row r="455" spans="2:22" x14ac:dyDescent="0.2">
      <c r="B455" s="41"/>
      <c r="T455" s="41"/>
      <c r="U455" s="41"/>
      <c r="V455" s="41"/>
    </row>
    <row r="456" spans="2:22" x14ac:dyDescent="0.2">
      <c r="B456" s="41"/>
      <c r="T456" s="41"/>
      <c r="U456" s="41"/>
      <c r="V456" s="41"/>
    </row>
    <row r="457" spans="2:22" x14ac:dyDescent="0.2">
      <c r="B457" s="41"/>
      <c r="T457" s="41"/>
      <c r="U457" s="41"/>
      <c r="V457" s="41"/>
    </row>
    <row r="458" spans="2:22" x14ac:dyDescent="0.2">
      <c r="B458" s="41"/>
      <c r="T458" s="41"/>
      <c r="U458" s="41"/>
      <c r="V458" s="41"/>
    </row>
  </sheetData>
  <mergeCells count="4">
    <mergeCell ref="T2:U2"/>
    <mergeCell ref="A1:Y1"/>
    <mergeCell ref="K2:S2"/>
    <mergeCell ref="B2:J2"/>
  </mergeCells>
  <conditionalFormatting sqref="B253:B301 B306:B334">
    <cfRule type="cellIs" dxfId="1" priority="2" operator="greaterThan">
      <formula>575</formula>
    </cfRule>
    <cfRule type="cellIs" dxfId="0" priority="1" operator="greaterThan">
      <formula>574</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94" zoomScale="70" zoomScaleNormal="70" workbookViewId="0">
      <selection activeCell="O153" sqref="O153"/>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6"/>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5" sqref="N5"/>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topLeftCell="I4" zoomScale="80" zoomScaleNormal="80" workbookViewId="0">
      <selection activeCell="Y47" sqref="Y47"/>
    </sheetView>
  </sheetViews>
  <sheetFormatPr baseColWidth="10" defaultRowHeight="14.25" x14ac:dyDescent="0.2"/>
  <sheetData>
    <row r="65" spans="9:9" ht="15" customHeight="1" x14ac:dyDescent="0.3">
      <c r="I65" s="151"/>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90" zoomScaleNormal="90" workbookViewId="0">
      <selection activeCell="K42" sqref="K42"/>
    </sheetView>
  </sheetViews>
  <sheetFormatPr baseColWidth="10" defaultColWidth="11" defaultRowHeight="14.25" x14ac:dyDescent="0.2"/>
  <cols>
    <col min="1" max="1" width="14.25" style="45" customWidth="1"/>
    <col min="2" max="5" width="15.625" style="45" customWidth="1"/>
    <col min="6" max="16384" width="11" style="45"/>
  </cols>
  <sheetData>
    <row r="1" spans="1:5" x14ac:dyDescent="0.2">
      <c r="A1" s="206" t="s">
        <v>173</v>
      </c>
      <c r="B1" s="207"/>
      <c r="C1" s="207"/>
      <c r="D1" s="207"/>
      <c r="E1" s="208"/>
    </row>
    <row r="2" spans="1:5" x14ac:dyDescent="0.2">
      <c r="A2" s="118" t="s">
        <v>156</v>
      </c>
      <c r="B2" s="46" t="s">
        <v>158</v>
      </c>
      <c r="C2" s="46" t="s">
        <v>157</v>
      </c>
      <c r="D2" s="46" t="s">
        <v>159</v>
      </c>
      <c r="E2" s="119" t="s">
        <v>160</v>
      </c>
    </row>
    <row r="3" spans="1:5" x14ac:dyDescent="0.2">
      <c r="A3" s="120">
        <v>25</v>
      </c>
      <c r="B3" s="47">
        <v>3203</v>
      </c>
      <c r="C3" s="47">
        <f>B3*E3/100</f>
        <v>12.812000000000001</v>
      </c>
      <c r="D3" s="47">
        <f>SUM(B3,-C3)</f>
        <v>3190.1880000000001</v>
      </c>
      <c r="E3" s="121">
        <v>0.4</v>
      </c>
    </row>
    <row r="4" spans="1:5" x14ac:dyDescent="0.2">
      <c r="A4" s="120">
        <v>26</v>
      </c>
      <c r="B4" s="47">
        <v>3909</v>
      </c>
      <c r="C4" s="47">
        <f t="shared" ref="C4:C20" si="0">B4*E4/100</f>
        <v>39.090000000000003</v>
      </c>
      <c r="D4" s="47">
        <f t="shared" ref="D4:D20" si="1">SUM(B4,-C4)</f>
        <v>3869.91</v>
      </c>
      <c r="E4" s="121">
        <v>1</v>
      </c>
    </row>
    <row r="5" spans="1:5" x14ac:dyDescent="0.2">
      <c r="A5" s="120">
        <v>27</v>
      </c>
      <c r="B5" s="47">
        <v>5470</v>
      </c>
      <c r="C5" s="47">
        <f t="shared" si="0"/>
        <v>71.11</v>
      </c>
      <c r="D5" s="47">
        <f t="shared" si="1"/>
        <v>5398.89</v>
      </c>
      <c r="E5" s="121">
        <v>1.3</v>
      </c>
    </row>
    <row r="6" spans="1:5" x14ac:dyDescent="0.2">
      <c r="A6" s="120">
        <v>28</v>
      </c>
      <c r="B6" s="47">
        <v>3588</v>
      </c>
      <c r="C6" s="47">
        <f t="shared" si="0"/>
        <v>64.584000000000003</v>
      </c>
      <c r="D6" s="47">
        <f t="shared" si="1"/>
        <v>3523.4160000000002</v>
      </c>
      <c r="E6" s="121">
        <v>1.8</v>
      </c>
    </row>
    <row r="7" spans="1:5" x14ac:dyDescent="0.2">
      <c r="A7" s="120">
        <v>29</v>
      </c>
      <c r="B7" s="47">
        <v>2870</v>
      </c>
      <c r="C7" s="47">
        <f t="shared" si="0"/>
        <v>83.23</v>
      </c>
      <c r="D7" s="47">
        <f t="shared" si="1"/>
        <v>2786.77</v>
      </c>
      <c r="E7" s="121">
        <v>2.9</v>
      </c>
    </row>
    <row r="8" spans="1:5" x14ac:dyDescent="0.2">
      <c r="A8" s="120">
        <v>30</v>
      </c>
      <c r="B8" s="47">
        <v>2383</v>
      </c>
      <c r="C8" s="47">
        <f t="shared" si="0"/>
        <v>88.171000000000006</v>
      </c>
      <c r="D8" s="47">
        <f t="shared" si="1"/>
        <v>2294.8290000000002</v>
      </c>
      <c r="E8" s="121">
        <v>3.7</v>
      </c>
    </row>
    <row r="9" spans="1:5" x14ac:dyDescent="0.2">
      <c r="A9" s="120">
        <v>31</v>
      </c>
      <c r="B9" s="47">
        <v>2173</v>
      </c>
      <c r="C9" s="47">
        <f t="shared" si="0"/>
        <v>99.957999999999998</v>
      </c>
      <c r="D9" s="47">
        <f t="shared" si="1"/>
        <v>2073.0419999999999</v>
      </c>
      <c r="E9" s="121">
        <v>4.5999999999999996</v>
      </c>
    </row>
    <row r="10" spans="1:5" x14ac:dyDescent="0.2">
      <c r="A10" s="120">
        <v>32</v>
      </c>
      <c r="B10" s="47">
        <v>2503</v>
      </c>
      <c r="C10" s="47">
        <f t="shared" si="0"/>
        <v>90.108000000000004</v>
      </c>
      <c r="D10" s="47">
        <f t="shared" si="1"/>
        <v>2412.8919999999998</v>
      </c>
      <c r="E10" s="121">
        <v>3.6</v>
      </c>
    </row>
    <row r="11" spans="1:5" x14ac:dyDescent="0.2">
      <c r="A11" s="120">
        <v>33</v>
      </c>
      <c r="B11" s="47">
        <v>2958</v>
      </c>
      <c r="C11" s="47">
        <f t="shared" si="0"/>
        <v>141.98400000000001</v>
      </c>
      <c r="D11" s="47">
        <f t="shared" si="1"/>
        <v>2816.0160000000001</v>
      </c>
      <c r="E11" s="121">
        <v>4.8</v>
      </c>
    </row>
    <row r="12" spans="1:5" x14ac:dyDescent="0.2">
      <c r="A12" s="120">
        <v>34</v>
      </c>
      <c r="B12" s="47">
        <v>4139</v>
      </c>
      <c r="C12" s="47">
        <f t="shared" si="0"/>
        <v>161.42099999999999</v>
      </c>
      <c r="D12" s="47">
        <f t="shared" si="1"/>
        <v>3977.5790000000002</v>
      </c>
      <c r="E12" s="121">
        <v>3.9</v>
      </c>
    </row>
    <row r="13" spans="1:5" x14ac:dyDescent="0.2">
      <c r="A13" s="120">
        <v>35</v>
      </c>
      <c r="B13" s="47">
        <v>5603</v>
      </c>
      <c r="C13" s="47">
        <f t="shared" si="0"/>
        <v>162.48699999999999</v>
      </c>
      <c r="D13" s="47">
        <f t="shared" si="1"/>
        <v>5440.5129999999999</v>
      </c>
      <c r="E13" s="121">
        <v>2.9</v>
      </c>
    </row>
    <row r="14" spans="1:5" x14ac:dyDescent="0.2">
      <c r="A14" s="120">
        <v>36</v>
      </c>
      <c r="B14" s="47">
        <v>6481</v>
      </c>
      <c r="C14" s="47">
        <f t="shared" si="0"/>
        <v>142.58199999999999</v>
      </c>
      <c r="D14" s="47">
        <f t="shared" si="1"/>
        <v>6338.4179999999997</v>
      </c>
      <c r="E14" s="121">
        <v>2.2000000000000002</v>
      </c>
    </row>
    <row r="15" spans="1:5" x14ac:dyDescent="0.2">
      <c r="A15" s="120">
        <v>37</v>
      </c>
      <c r="B15" s="47">
        <v>5975</v>
      </c>
      <c r="C15" s="47">
        <f t="shared" si="0"/>
        <v>149.375</v>
      </c>
      <c r="D15" s="47">
        <f t="shared" si="1"/>
        <v>5825.625</v>
      </c>
      <c r="E15" s="121">
        <v>2.5</v>
      </c>
    </row>
    <row r="16" spans="1:5" x14ac:dyDescent="0.2">
      <c r="A16" s="120">
        <v>38</v>
      </c>
      <c r="B16" s="47">
        <v>5482</v>
      </c>
      <c r="C16" s="47">
        <f t="shared" si="0"/>
        <v>164.46</v>
      </c>
      <c r="D16" s="47">
        <f t="shared" si="1"/>
        <v>5317.54</v>
      </c>
      <c r="E16" s="121">
        <v>3</v>
      </c>
    </row>
    <row r="17" spans="1:5" x14ac:dyDescent="0.2">
      <c r="A17" s="120">
        <v>39</v>
      </c>
      <c r="B17" s="47">
        <v>4478</v>
      </c>
      <c r="C17" s="47">
        <f t="shared" si="0"/>
        <v>89.56</v>
      </c>
      <c r="D17" s="47">
        <f t="shared" si="1"/>
        <v>4388.4399999999996</v>
      </c>
      <c r="E17" s="121">
        <v>2</v>
      </c>
    </row>
    <row r="18" spans="1:5" x14ac:dyDescent="0.2">
      <c r="A18" s="120">
        <v>40</v>
      </c>
      <c r="B18" s="47">
        <v>3788</v>
      </c>
      <c r="C18" s="47">
        <f t="shared" si="0"/>
        <v>109.85199999999999</v>
      </c>
      <c r="D18" s="47">
        <f t="shared" si="1"/>
        <v>3678.1480000000001</v>
      </c>
      <c r="E18" s="121">
        <v>2.9</v>
      </c>
    </row>
    <row r="19" spans="1:5" x14ac:dyDescent="0.2">
      <c r="A19" s="120">
        <v>41</v>
      </c>
      <c r="B19" s="47">
        <v>4961</v>
      </c>
      <c r="C19" s="47">
        <f t="shared" si="0"/>
        <v>357.19200000000006</v>
      </c>
      <c r="D19" s="47">
        <f t="shared" si="1"/>
        <v>4603.808</v>
      </c>
      <c r="E19" s="121">
        <v>7.2</v>
      </c>
    </row>
    <row r="20" spans="1:5" x14ac:dyDescent="0.2">
      <c r="A20" s="120">
        <v>42</v>
      </c>
      <c r="B20" s="47">
        <v>7199</v>
      </c>
      <c r="C20" s="47">
        <f t="shared" si="0"/>
        <v>842.2829999999999</v>
      </c>
      <c r="D20" s="47">
        <f t="shared" si="1"/>
        <v>6356.7170000000006</v>
      </c>
      <c r="E20" s="121">
        <v>11.7</v>
      </c>
    </row>
    <row r="21" spans="1:5" x14ac:dyDescent="0.2">
      <c r="A21" s="120">
        <v>43</v>
      </c>
      <c r="B21" s="47">
        <v>10539</v>
      </c>
      <c r="C21" s="47">
        <f t="shared" ref="C21:C33" si="2">B21*E21/100</f>
        <v>1717.8570000000002</v>
      </c>
      <c r="D21" s="47">
        <f t="shared" ref="D21:D33" si="3">SUM(B21,-C21)</f>
        <v>8821.143</v>
      </c>
      <c r="E21" s="121">
        <v>16.3</v>
      </c>
    </row>
    <row r="22" spans="1:5" x14ac:dyDescent="0.2">
      <c r="A22" s="120">
        <v>44</v>
      </c>
      <c r="B22" s="47">
        <v>13709</v>
      </c>
      <c r="C22" s="47">
        <f t="shared" si="2"/>
        <v>2700.6729999999998</v>
      </c>
      <c r="D22" s="47">
        <f t="shared" si="3"/>
        <v>11008.327000000001</v>
      </c>
      <c r="E22" s="121">
        <v>19.7</v>
      </c>
    </row>
    <row r="23" spans="1:5" x14ac:dyDescent="0.2">
      <c r="A23" s="120">
        <v>45</v>
      </c>
      <c r="B23" s="47">
        <v>13326</v>
      </c>
      <c r="C23" s="47">
        <f t="shared" si="2"/>
        <v>2638.5479999999998</v>
      </c>
      <c r="D23" s="47">
        <f t="shared" si="3"/>
        <v>10687.452000000001</v>
      </c>
      <c r="E23" s="121">
        <v>19.8</v>
      </c>
    </row>
    <row r="24" spans="1:5" x14ac:dyDescent="0.2">
      <c r="A24" s="120">
        <v>46</v>
      </c>
      <c r="B24" s="47">
        <v>11250</v>
      </c>
      <c r="C24" s="47">
        <f t="shared" si="2"/>
        <v>2148.7500000000005</v>
      </c>
      <c r="D24" s="47">
        <f t="shared" si="3"/>
        <v>9101.25</v>
      </c>
      <c r="E24" s="121">
        <v>19.100000000000001</v>
      </c>
    </row>
    <row r="25" spans="1:5" x14ac:dyDescent="0.2">
      <c r="A25" s="120">
        <v>47</v>
      </c>
      <c r="B25" s="47">
        <v>11191</v>
      </c>
      <c r="C25" s="47">
        <f t="shared" si="2"/>
        <v>2282.9639999999999</v>
      </c>
      <c r="D25" s="47">
        <f t="shared" si="3"/>
        <v>8908.0360000000001</v>
      </c>
      <c r="E25" s="121">
        <v>20.399999999999999</v>
      </c>
    </row>
    <row r="26" spans="1:5" x14ac:dyDescent="0.2">
      <c r="A26" s="120">
        <v>48</v>
      </c>
      <c r="B26" s="47">
        <v>12430</v>
      </c>
      <c r="C26" s="47">
        <f t="shared" si="2"/>
        <v>2274.69</v>
      </c>
      <c r="D26" s="47">
        <f t="shared" si="3"/>
        <v>10155.31</v>
      </c>
      <c r="E26" s="121">
        <v>18.3</v>
      </c>
    </row>
    <row r="27" spans="1:5" x14ac:dyDescent="0.2">
      <c r="A27" s="120">
        <v>49</v>
      </c>
      <c r="B27" s="47">
        <v>13280</v>
      </c>
      <c r="C27" s="47">
        <f t="shared" si="2"/>
        <v>2430.2399999999998</v>
      </c>
      <c r="D27" s="47">
        <f t="shared" si="3"/>
        <v>10849.76</v>
      </c>
      <c r="E27" s="121">
        <v>18.3</v>
      </c>
    </row>
    <row r="28" spans="1:5" x14ac:dyDescent="0.2">
      <c r="A28" s="120">
        <v>50</v>
      </c>
      <c r="B28" s="47">
        <v>14992</v>
      </c>
      <c r="C28" s="47">
        <f t="shared" si="2"/>
        <v>2848.48</v>
      </c>
      <c r="D28" s="47">
        <f t="shared" si="3"/>
        <v>12143.52</v>
      </c>
      <c r="E28" s="121">
        <v>19</v>
      </c>
    </row>
    <row r="29" spans="1:5" x14ac:dyDescent="0.2">
      <c r="A29" s="120">
        <v>51</v>
      </c>
      <c r="B29" s="47">
        <v>16741</v>
      </c>
      <c r="C29" s="47">
        <f t="shared" si="2"/>
        <v>2963.1570000000002</v>
      </c>
      <c r="D29" s="47">
        <f t="shared" si="3"/>
        <v>13777.843000000001</v>
      </c>
      <c r="E29" s="121">
        <v>17.7</v>
      </c>
    </row>
    <row r="30" spans="1:5" x14ac:dyDescent="0.2">
      <c r="A30" s="120">
        <v>52</v>
      </c>
      <c r="B30" s="153">
        <v>14680</v>
      </c>
      <c r="C30" s="47">
        <f t="shared" si="2"/>
        <v>2495.6</v>
      </c>
      <c r="D30" s="47">
        <f t="shared" si="3"/>
        <v>12184.4</v>
      </c>
      <c r="E30" s="163">
        <v>17</v>
      </c>
    </row>
    <row r="31" spans="1:5" x14ac:dyDescent="0.2">
      <c r="A31" s="120">
        <v>53</v>
      </c>
      <c r="B31" s="47">
        <v>10728</v>
      </c>
      <c r="C31" s="47">
        <f t="shared" si="2"/>
        <v>2199.2399999999998</v>
      </c>
      <c r="D31" s="47">
        <f t="shared" si="3"/>
        <v>8528.76</v>
      </c>
      <c r="E31" s="121">
        <v>20.5</v>
      </c>
    </row>
    <row r="32" spans="1:5" x14ac:dyDescent="0.2">
      <c r="A32" s="189">
        <v>1</v>
      </c>
      <c r="B32" s="153">
        <v>11923</v>
      </c>
      <c r="C32" s="186">
        <f t="shared" si="2"/>
        <v>1919.6030000000001</v>
      </c>
      <c r="D32" s="186">
        <f t="shared" si="3"/>
        <v>10003.397000000001</v>
      </c>
      <c r="E32" s="163">
        <v>16.100000000000001</v>
      </c>
    </row>
    <row r="33" spans="1:5" ht="15" thickBot="1" x14ac:dyDescent="0.25">
      <c r="A33" s="187">
        <v>2</v>
      </c>
      <c r="B33" s="188">
        <v>10640</v>
      </c>
      <c r="C33" s="191">
        <f t="shared" si="2"/>
        <v>1415.12</v>
      </c>
      <c r="D33" s="191">
        <f t="shared" si="3"/>
        <v>9224.880000000001</v>
      </c>
      <c r="E33" s="190">
        <v>13.3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4" zoomScale="85" zoomScaleNormal="85"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09" t="s">
        <v>178</v>
      </c>
      <c r="B1" s="209"/>
      <c r="C1" s="209"/>
      <c r="D1" s="209"/>
      <c r="E1" s="209" t="s">
        <v>169</v>
      </c>
      <c r="F1" s="209"/>
      <c r="G1" s="209"/>
      <c r="H1" s="209"/>
      <c r="I1" s="209"/>
      <c r="J1" s="209"/>
      <c r="K1" s="209"/>
      <c r="L1" s="209"/>
    </row>
    <row r="2" spans="1:12" x14ac:dyDescent="0.2">
      <c r="A2" s="209"/>
      <c r="B2" s="209"/>
      <c r="C2" s="209"/>
      <c r="D2" s="209"/>
      <c r="E2" s="209"/>
      <c r="F2" s="209"/>
      <c r="G2" s="209"/>
      <c r="H2" s="209"/>
      <c r="I2" s="209"/>
      <c r="J2" s="209"/>
      <c r="K2" s="209"/>
      <c r="L2" s="209"/>
    </row>
    <row r="3" spans="1:12" ht="14.1" customHeight="1" x14ac:dyDescent="0.25">
      <c r="A3" s="116" t="s">
        <v>163</v>
      </c>
      <c r="B3" s="117" t="s">
        <v>171</v>
      </c>
      <c r="C3" s="105" t="s">
        <v>165</v>
      </c>
      <c r="D3" s="117" t="s">
        <v>171</v>
      </c>
      <c r="E3" s="210" t="s">
        <v>166</v>
      </c>
      <c r="F3" s="210"/>
      <c r="G3" s="210"/>
      <c r="H3" s="210"/>
      <c r="I3" s="210" t="s">
        <v>167</v>
      </c>
      <c r="J3" s="210"/>
      <c r="K3" s="210"/>
      <c r="L3" s="210"/>
    </row>
    <row r="4" spans="1:12" ht="14.1" customHeight="1" x14ac:dyDescent="0.2">
      <c r="A4" s="218" t="s">
        <v>180</v>
      </c>
      <c r="B4" s="218">
        <v>8</v>
      </c>
      <c r="C4" s="218" t="s">
        <v>166</v>
      </c>
      <c r="D4" s="218">
        <v>234</v>
      </c>
      <c r="E4" s="220" t="s">
        <v>170</v>
      </c>
      <c r="F4" s="220"/>
      <c r="G4" s="220" t="s">
        <v>171</v>
      </c>
      <c r="H4" s="220"/>
      <c r="I4" s="220" t="s">
        <v>170</v>
      </c>
      <c r="J4" s="220"/>
      <c r="K4" s="220" t="s">
        <v>171</v>
      </c>
      <c r="L4" s="220"/>
    </row>
    <row r="5" spans="1:12" ht="14.25" customHeight="1" x14ac:dyDescent="0.2">
      <c r="A5" s="218"/>
      <c r="B5" s="218"/>
      <c r="C5" s="218"/>
      <c r="D5" s="218"/>
      <c r="E5" s="220"/>
      <c r="F5" s="220"/>
      <c r="G5" s="220"/>
      <c r="H5" s="220"/>
      <c r="I5" s="220"/>
      <c r="J5" s="220"/>
      <c r="K5" s="220"/>
      <c r="L5" s="220"/>
    </row>
    <row r="6" spans="1:12" x14ac:dyDescent="0.2">
      <c r="A6" s="218" t="s">
        <v>181</v>
      </c>
      <c r="B6" s="218">
        <v>41</v>
      </c>
      <c r="C6" s="218" t="s">
        <v>167</v>
      </c>
      <c r="D6" s="218">
        <v>261</v>
      </c>
      <c r="E6" s="219">
        <v>0</v>
      </c>
      <c r="F6" s="219"/>
      <c r="G6" s="219">
        <v>7</v>
      </c>
      <c r="H6" s="219"/>
      <c r="I6" s="219">
        <v>0</v>
      </c>
      <c r="J6" s="219"/>
      <c r="K6" s="214">
        <v>15</v>
      </c>
      <c r="L6" s="215"/>
    </row>
    <row r="7" spans="1:12" x14ac:dyDescent="0.2">
      <c r="A7" s="218"/>
      <c r="B7" s="218"/>
      <c r="C7" s="218"/>
      <c r="D7" s="218"/>
      <c r="E7" s="219"/>
      <c r="F7" s="219"/>
      <c r="G7" s="219"/>
      <c r="H7" s="219"/>
      <c r="I7" s="219"/>
      <c r="J7" s="219"/>
      <c r="K7" s="216"/>
      <c r="L7" s="217"/>
    </row>
    <row r="8" spans="1:12" x14ac:dyDescent="0.2">
      <c r="A8" s="218" t="s">
        <v>182</v>
      </c>
      <c r="B8" s="218">
        <v>110</v>
      </c>
      <c r="C8" s="218" t="s">
        <v>168</v>
      </c>
      <c r="D8" s="218">
        <v>12</v>
      </c>
      <c r="E8" s="219">
        <v>1</v>
      </c>
      <c r="F8" s="219"/>
      <c r="G8" s="219">
        <v>45</v>
      </c>
      <c r="H8" s="219"/>
      <c r="I8" s="219">
        <v>1</v>
      </c>
      <c r="J8" s="219"/>
      <c r="K8" s="214">
        <v>69</v>
      </c>
      <c r="L8" s="215"/>
    </row>
    <row r="9" spans="1:12" x14ac:dyDescent="0.2">
      <c r="A9" s="218"/>
      <c r="B9" s="218"/>
      <c r="C9" s="218"/>
      <c r="D9" s="218"/>
      <c r="E9" s="219"/>
      <c r="F9" s="219"/>
      <c r="G9" s="219"/>
      <c r="H9" s="219"/>
      <c r="I9" s="219"/>
      <c r="J9" s="219"/>
      <c r="K9" s="216"/>
      <c r="L9" s="217"/>
    </row>
    <row r="10" spans="1:12" x14ac:dyDescent="0.2">
      <c r="A10" s="218" t="s">
        <v>183</v>
      </c>
      <c r="B10" s="218">
        <v>203</v>
      </c>
      <c r="C10" s="219" t="s">
        <v>177</v>
      </c>
      <c r="D10" s="218">
        <v>2</v>
      </c>
      <c r="E10" s="219">
        <v>2</v>
      </c>
      <c r="F10" s="219"/>
      <c r="G10" s="219">
        <v>66</v>
      </c>
      <c r="H10" s="219"/>
      <c r="I10" s="219">
        <v>2</v>
      </c>
      <c r="J10" s="219"/>
      <c r="K10" s="214">
        <v>81</v>
      </c>
      <c r="L10" s="215"/>
    </row>
    <row r="11" spans="1:12" x14ac:dyDescent="0.2">
      <c r="A11" s="218"/>
      <c r="B11" s="218"/>
      <c r="C11" s="219"/>
      <c r="D11" s="218"/>
      <c r="E11" s="219"/>
      <c r="F11" s="219"/>
      <c r="G11" s="219"/>
      <c r="H11" s="219"/>
      <c r="I11" s="219"/>
      <c r="J11" s="219"/>
      <c r="K11" s="216"/>
      <c r="L11" s="217"/>
    </row>
    <row r="12" spans="1:12" x14ac:dyDescent="0.2">
      <c r="A12" s="221" t="s">
        <v>184</v>
      </c>
      <c r="B12" s="221">
        <v>147</v>
      </c>
      <c r="C12" s="230"/>
      <c r="D12" s="211"/>
      <c r="E12" s="214">
        <v>3</v>
      </c>
      <c r="F12" s="215"/>
      <c r="G12" s="214">
        <v>66</v>
      </c>
      <c r="H12" s="215"/>
      <c r="I12" s="214">
        <v>3</v>
      </c>
      <c r="J12" s="215"/>
      <c r="K12" s="214">
        <v>61</v>
      </c>
      <c r="L12" s="215"/>
    </row>
    <row r="13" spans="1:12" x14ac:dyDescent="0.2">
      <c r="A13" s="229"/>
      <c r="B13" s="229"/>
      <c r="C13" s="231"/>
      <c r="D13" s="212"/>
      <c r="E13" s="216"/>
      <c r="F13" s="217"/>
      <c r="G13" s="216"/>
      <c r="H13" s="217"/>
      <c r="I13" s="216"/>
      <c r="J13" s="217"/>
      <c r="K13" s="216"/>
      <c r="L13" s="217"/>
    </row>
    <row r="14" spans="1:12" x14ac:dyDescent="0.2">
      <c r="A14" s="221" t="s">
        <v>164</v>
      </c>
      <c r="B14" s="224">
        <v>85</v>
      </c>
      <c r="C14" s="231"/>
      <c r="D14" s="212"/>
      <c r="E14" s="214">
        <v>4</v>
      </c>
      <c r="F14" s="215"/>
      <c r="G14" s="214">
        <v>31</v>
      </c>
      <c r="H14" s="215"/>
      <c r="I14" s="214">
        <v>4</v>
      </c>
      <c r="J14" s="215"/>
      <c r="K14" s="214">
        <v>24</v>
      </c>
      <c r="L14" s="215"/>
    </row>
    <row r="15" spans="1:12" x14ac:dyDescent="0.2">
      <c r="A15" s="222"/>
      <c r="B15" s="225"/>
      <c r="C15" s="231"/>
      <c r="D15" s="212"/>
      <c r="E15" s="216"/>
      <c r="F15" s="217"/>
      <c r="G15" s="216"/>
      <c r="H15" s="217"/>
      <c r="I15" s="216"/>
      <c r="J15" s="217"/>
      <c r="K15" s="216"/>
      <c r="L15" s="217"/>
    </row>
    <row r="16" spans="1:12" x14ac:dyDescent="0.2">
      <c r="A16" s="222"/>
      <c r="B16" s="225"/>
      <c r="C16" s="231"/>
      <c r="D16" s="212"/>
      <c r="E16" s="214" t="s">
        <v>179</v>
      </c>
      <c r="F16" s="215"/>
      <c r="G16" s="214">
        <v>19</v>
      </c>
      <c r="H16" s="215"/>
      <c r="I16" s="214" t="s">
        <v>179</v>
      </c>
      <c r="J16" s="215"/>
      <c r="K16" s="214">
        <v>11</v>
      </c>
      <c r="L16" s="215"/>
    </row>
    <row r="17" spans="1:12" ht="15" thickBot="1" x14ac:dyDescent="0.25">
      <c r="A17" s="223"/>
      <c r="B17" s="226"/>
      <c r="C17" s="232"/>
      <c r="D17" s="213"/>
      <c r="E17" s="227"/>
      <c r="F17" s="228"/>
      <c r="G17" s="227"/>
      <c r="H17" s="228"/>
      <c r="I17" s="227"/>
      <c r="J17" s="228"/>
      <c r="K17" s="227"/>
      <c r="L17" s="228"/>
    </row>
    <row r="18" spans="1:12" x14ac:dyDescent="0.2">
      <c r="A18" s="233" t="s">
        <v>185</v>
      </c>
      <c r="B18" s="235">
        <f>SUM(B4:B13)</f>
        <v>509</v>
      </c>
      <c r="C18" s="237">
        <f>SUM(D4:D11)</f>
        <v>509</v>
      </c>
      <c r="D18" s="238"/>
      <c r="E18" s="237">
        <f>SUM(G6:H17)</f>
        <v>234</v>
      </c>
      <c r="F18" s="241"/>
      <c r="G18" s="241"/>
      <c r="H18" s="238"/>
      <c r="I18" s="237">
        <f>SUM(K6:L17)</f>
        <v>261</v>
      </c>
      <c r="J18" s="241"/>
      <c r="K18" s="241"/>
      <c r="L18" s="238"/>
    </row>
    <row r="19" spans="1:12" x14ac:dyDescent="0.2">
      <c r="A19" s="234"/>
      <c r="B19" s="236"/>
      <c r="C19" s="239"/>
      <c r="D19" s="240"/>
      <c r="E19" s="239"/>
      <c r="F19" s="242"/>
      <c r="G19" s="242"/>
      <c r="H19" s="240"/>
      <c r="I19" s="239"/>
      <c r="J19" s="242"/>
      <c r="K19" s="242"/>
      <c r="L19" s="240"/>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9"/>
  <sheetViews>
    <sheetView zoomScale="110" zoomScaleNormal="110" workbookViewId="0">
      <pane ySplit="3" topLeftCell="A236" activePane="bottomLeft" state="frozen"/>
      <selection pane="bottomLeft" activeCell="I260" sqref="I260"/>
    </sheetView>
  </sheetViews>
  <sheetFormatPr baseColWidth="10" defaultColWidth="11" defaultRowHeight="14.25" x14ac:dyDescent="0.2"/>
  <cols>
    <col min="1" max="1" width="26" style="33" customWidth="1"/>
    <col min="2" max="3" width="11" style="33"/>
    <col min="4" max="4" width="11" style="41"/>
    <col min="5" max="7" width="11" style="33"/>
    <col min="8" max="8" width="11.5" style="45" customWidth="1"/>
    <col min="9" max="16384" width="11" style="45"/>
  </cols>
  <sheetData>
    <row r="1" spans="1:7" x14ac:dyDescent="0.2">
      <c r="A1" s="137"/>
      <c r="B1" s="243" t="s">
        <v>5</v>
      </c>
      <c r="C1" s="243"/>
      <c r="D1" s="243"/>
      <c r="E1" s="243"/>
      <c r="F1" s="243"/>
      <c r="G1" s="244"/>
    </row>
    <row r="2" spans="1:7" x14ac:dyDescent="0.2">
      <c r="A2" s="138"/>
      <c r="B2" s="245" t="s">
        <v>8</v>
      </c>
      <c r="C2" s="245"/>
      <c r="D2" s="245"/>
      <c r="E2" s="245" t="s">
        <v>9</v>
      </c>
      <c r="F2" s="245"/>
      <c r="G2" s="246"/>
    </row>
    <row r="3" spans="1:7" ht="60" x14ac:dyDescent="0.2">
      <c r="A3" s="138"/>
      <c r="B3" s="48" t="s">
        <v>3</v>
      </c>
      <c r="C3" s="48" t="s">
        <v>6</v>
      </c>
      <c r="D3" s="164" t="s">
        <v>7</v>
      </c>
      <c r="E3" s="48" t="s">
        <v>3</v>
      </c>
      <c r="F3" s="48" t="s">
        <v>6</v>
      </c>
      <c r="G3" s="139" t="s">
        <v>7</v>
      </c>
    </row>
    <row r="4" spans="1:7" x14ac:dyDescent="0.2">
      <c r="A4" s="140">
        <v>43952.333333333336</v>
      </c>
      <c r="B4" s="48"/>
      <c r="C4" s="48"/>
      <c r="D4" s="164"/>
      <c r="E4" s="48"/>
      <c r="F4" s="48"/>
      <c r="G4" s="139"/>
    </row>
    <row r="5" spans="1:7" x14ac:dyDescent="0.2">
      <c r="A5" s="140">
        <v>43953.333333333336</v>
      </c>
      <c r="B5" s="48"/>
      <c r="C5" s="48"/>
      <c r="D5" s="164"/>
      <c r="E5" s="48"/>
      <c r="F5" s="48"/>
      <c r="G5" s="139"/>
    </row>
    <row r="6" spans="1:7" x14ac:dyDescent="0.2">
      <c r="A6" s="140">
        <v>43954.333333333336</v>
      </c>
      <c r="B6" s="48"/>
      <c r="C6" s="48"/>
      <c r="D6" s="164"/>
      <c r="E6" s="48"/>
      <c r="F6" s="48"/>
      <c r="G6" s="139"/>
    </row>
    <row r="7" spans="1:7" x14ac:dyDescent="0.2">
      <c r="A7" s="140">
        <v>43955.333333333336</v>
      </c>
      <c r="B7" s="48"/>
      <c r="C7" s="48"/>
      <c r="D7" s="164"/>
      <c r="E7" s="48"/>
      <c r="F7" s="48"/>
      <c r="G7" s="139"/>
    </row>
    <row r="8" spans="1:7" x14ac:dyDescent="0.2">
      <c r="A8" s="140">
        <v>43956.333333333336</v>
      </c>
      <c r="B8" s="48"/>
      <c r="C8" s="48"/>
      <c r="D8" s="164"/>
      <c r="E8" s="48"/>
      <c r="F8" s="48"/>
      <c r="G8" s="139"/>
    </row>
    <row r="9" spans="1:7" x14ac:dyDescent="0.2">
      <c r="A9" s="140">
        <v>43957.333333333336</v>
      </c>
      <c r="B9" s="48"/>
      <c r="C9" s="48"/>
      <c r="D9" s="164"/>
      <c r="E9" s="48"/>
      <c r="F9" s="48"/>
      <c r="G9" s="139"/>
    </row>
    <row r="10" spans="1:7" x14ac:dyDescent="0.2">
      <c r="A10" s="140">
        <v>43958.333333333336</v>
      </c>
      <c r="B10" s="48"/>
      <c r="C10" s="48"/>
      <c r="D10" s="164"/>
      <c r="E10" s="48"/>
      <c r="F10" s="48"/>
      <c r="G10" s="139"/>
    </row>
    <row r="11" spans="1:7" x14ac:dyDescent="0.2">
      <c r="A11" s="140">
        <v>43959.333333333336</v>
      </c>
      <c r="B11" s="48"/>
      <c r="C11" s="48"/>
      <c r="D11" s="164"/>
      <c r="E11" s="48"/>
      <c r="F11" s="48"/>
      <c r="G11" s="139"/>
    </row>
    <row r="12" spans="1:7" x14ac:dyDescent="0.2">
      <c r="A12" s="140">
        <v>43960.333333333336</v>
      </c>
      <c r="B12" s="48"/>
      <c r="C12" s="48"/>
      <c r="D12" s="164"/>
      <c r="E12" s="48"/>
      <c r="F12" s="48"/>
      <c r="G12" s="139"/>
    </row>
    <row r="13" spans="1:7" x14ac:dyDescent="0.2">
      <c r="A13" s="140">
        <v>43961.333333333336</v>
      </c>
      <c r="B13" s="48"/>
      <c r="C13" s="48"/>
      <c r="D13" s="164"/>
      <c r="E13" s="48"/>
      <c r="F13" s="48"/>
      <c r="G13" s="139"/>
    </row>
    <row r="14" spans="1:7" x14ac:dyDescent="0.2">
      <c r="A14" s="140">
        <v>43962.333333333336</v>
      </c>
      <c r="B14" s="48"/>
      <c r="C14" s="48"/>
      <c r="D14" s="164"/>
      <c r="E14" s="48"/>
      <c r="F14" s="48"/>
      <c r="G14" s="139"/>
    </row>
    <row r="15" spans="1:7" x14ac:dyDescent="0.2">
      <c r="A15" s="140">
        <v>43963.333333333336</v>
      </c>
      <c r="B15" s="48"/>
      <c r="C15" s="48"/>
      <c r="D15" s="164"/>
      <c r="E15" s="48"/>
      <c r="F15" s="48"/>
      <c r="G15" s="139"/>
    </row>
    <row r="16" spans="1:7" x14ac:dyDescent="0.2">
      <c r="A16" s="140">
        <v>43964.333333333336</v>
      </c>
      <c r="B16" s="48"/>
      <c r="C16" s="48"/>
      <c r="D16" s="164"/>
      <c r="E16" s="48"/>
      <c r="F16" s="48"/>
      <c r="G16" s="139"/>
    </row>
    <row r="17" spans="1:7" x14ac:dyDescent="0.2">
      <c r="A17" s="140">
        <v>43965.333333333336</v>
      </c>
      <c r="B17" s="48"/>
      <c r="C17" s="48"/>
      <c r="D17" s="164"/>
      <c r="E17" s="48"/>
      <c r="F17" s="48"/>
      <c r="G17" s="139"/>
    </row>
    <row r="18" spans="1:7" x14ac:dyDescent="0.2">
      <c r="A18" s="140">
        <v>43966.333333333336</v>
      </c>
      <c r="B18" s="48"/>
      <c r="C18" s="48"/>
      <c r="D18" s="164"/>
      <c r="E18" s="48"/>
      <c r="F18" s="48"/>
      <c r="G18" s="139"/>
    </row>
    <row r="19" spans="1:7" x14ac:dyDescent="0.2">
      <c r="A19" s="140">
        <v>43967.333333333336</v>
      </c>
      <c r="B19" s="48"/>
      <c r="C19" s="48"/>
      <c r="D19" s="164"/>
      <c r="E19" s="48"/>
      <c r="F19" s="48"/>
      <c r="G19" s="139"/>
    </row>
    <row r="20" spans="1:7" x14ac:dyDescent="0.2">
      <c r="A20" s="140">
        <v>43968.333333333336</v>
      </c>
      <c r="B20" s="48"/>
      <c r="C20" s="48"/>
      <c r="D20" s="164"/>
      <c r="E20" s="48"/>
      <c r="F20" s="48"/>
      <c r="G20" s="139"/>
    </row>
    <row r="21" spans="1:7" x14ac:dyDescent="0.2">
      <c r="A21" s="140">
        <v>43969.333333333336</v>
      </c>
      <c r="B21" s="48"/>
      <c r="C21" s="48"/>
      <c r="D21" s="164"/>
      <c r="E21" s="48"/>
      <c r="F21" s="48"/>
      <c r="G21" s="139"/>
    </row>
    <row r="22" spans="1:7" x14ac:dyDescent="0.2">
      <c r="A22" s="140">
        <v>43970.333333333336</v>
      </c>
      <c r="B22" s="48"/>
      <c r="C22" s="48"/>
      <c r="D22" s="164"/>
      <c r="E22" s="48"/>
      <c r="F22" s="48"/>
      <c r="G22" s="139"/>
    </row>
    <row r="23" spans="1:7" x14ac:dyDescent="0.2">
      <c r="A23" s="140">
        <v>43971.333333333336</v>
      </c>
      <c r="B23" s="48"/>
      <c r="C23" s="48"/>
      <c r="D23" s="164"/>
      <c r="E23" s="48"/>
      <c r="F23" s="48"/>
      <c r="G23" s="139"/>
    </row>
    <row r="24" spans="1:7" x14ac:dyDescent="0.2">
      <c r="A24" s="140">
        <v>43972.333333333336</v>
      </c>
      <c r="B24" s="48"/>
      <c r="C24" s="48"/>
      <c r="D24" s="164"/>
      <c r="E24" s="48"/>
      <c r="F24" s="48"/>
      <c r="G24" s="139"/>
    </row>
    <row r="25" spans="1:7" x14ac:dyDescent="0.2">
      <c r="A25" s="140">
        <v>43973.333333333336</v>
      </c>
      <c r="B25" s="48"/>
      <c r="C25" s="48"/>
      <c r="D25" s="164"/>
      <c r="E25" s="48"/>
      <c r="F25" s="48"/>
      <c r="G25" s="139"/>
    </row>
    <row r="26" spans="1:7" x14ac:dyDescent="0.2">
      <c r="A26" s="140">
        <v>43974.333333333336</v>
      </c>
      <c r="B26" s="48"/>
      <c r="C26" s="48"/>
      <c r="D26" s="164"/>
      <c r="E26" s="48"/>
      <c r="F26" s="48"/>
      <c r="G26" s="139"/>
    </row>
    <row r="27" spans="1:7" x14ac:dyDescent="0.2">
      <c r="A27" s="140">
        <v>43975.333333333336</v>
      </c>
      <c r="B27" s="48"/>
      <c r="C27" s="48"/>
      <c r="D27" s="164"/>
      <c r="E27" s="48"/>
      <c r="F27" s="48"/>
      <c r="G27" s="139"/>
    </row>
    <row r="28" spans="1:7" x14ac:dyDescent="0.2">
      <c r="A28" s="140">
        <v>43976.333333333336</v>
      </c>
      <c r="B28" s="48"/>
      <c r="C28" s="48"/>
      <c r="D28" s="164"/>
      <c r="E28" s="48"/>
      <c r="F28" s="48"/>
      <c r="G28" s="139"/>
    </row>
    <row r="29" spans="1:7" x14ac:dyDescent="0.2">
      <c r="A29" s="140">
        <v>43977.333333333336</v>
      </c>
      <c r="B29" s="48"/>
      <c r="C29" s="48"/>
      <c r="D29" s="164"/>
      <c r="E29" s="48"/>
      <c r="F29" s="48"/>
      <c r="G29" s="139"/>
    </row>
    <row r="30" spans="1:7" x14ac:dyDescent="0.2">
      <c r="A30" s="140">
        <v>43978.333333333336</v>
      </c>
      <c r="B30" s="48"/>
      <c r="C30" s="48"/>
      <c r="D30" s="164"/>
      <c r="E30" s="48"/>
      <c r="F30" s="48"/>
      <c r="G30" s="139"/>
    </row>
    <row r="31" spans="1:7" x14ac:dyDescent="0.2">
      <c r="A31" s="140">
        <v>43979.333333333336</v>
      </c>
      <c r="B31" s="48"/>
      <c r="C31" s="48"/>
      <c r="D31" s="164"/>
      <c r="E31" s="48"/>
      <c r="F31" s="48"/>
      <c r="G31" s="139"/>
    </row>
    <row r="32" spans="1:7" x14ac:dyDescent="0.2">
      <c r="A32" s="140">
        <v>43980.333333333336</v>
      </c>
      <c r="B32" s="48"/>
      <c r="C32" s="48"/>
      <c r="D32" s="164"/>
      <c r="E32" s="48"/>
      <c r="F32" s="48"/>
      <c r="G32" s="139"/>
    </row>
    <row r="33" spans="1:7" x14ac:dyDescent="0.2">
      <c r="A33" s="140">
        <v>43981.333333333336</v>
      </c>
      <c r="B33" s="48"/>
      <c r="C33" s="48"/>
      <c r="D33" s="164"/>
      <c r="E33" s="48"/>
      <c r="F33" s="48"/>
      <c r="G33" s="139"/>
    </row>
    <row r="34" spans="1:7" x14ac:dyDescent="0.2">
      <c r="A34" s="140">
        <v>43982.333333333336</v>
      </c>
      <c r="B34" s="48"/>
      <c r="C34" s="48"/>
      <c r="D34" s="164"/>
      <c r="E34" s="48"/>
      <c r="F34" s="48"/>
      <c r="G34" s="139"/>
    </row>
    <row r="35" spans="1:7" x14ac:dyDescent="0.2">
      <c r="A35" s="140">
        <v>43983.333333333336</v>
      </c>
      <c r="B35" s="48"/>
      <c r="C35" s="48"/>
      <c r="D35" s="164"/>
      <c r="E35" s="48"/>
      <c r="F35" s="48"/>
      <c r="G35" s="139"/>
    </row>
    <row r="36" spans="1:7" x14ac:dyDescent="0.2">
      <c r="A36" s="140">
        <v>43984.333333333336</v>
      </c>
      <c r="B36" s="48"/>
      <c r="C36" s="48"/>
      <c r="D36" s="164"/>
      <c r="E36" s="48"/>
      <c r="F36" s="48"/>
      <c r="G36" s="139"/>
    </row>
    <row r="37" spans="1:7" x14ac:dyDescent="0.2">
      <c r="A37" s="140">
        <v>43985.333333333336</v>
      </c>
      <c r="B37" s="48"/>
      <c r="C37" s="48"/>
      <c r="D37" s="164"/>
      <c r="E37" s="48"/>
      <c r="F37" s="48"/>
      <c r="G37" s="139"/>
    </row>
    <row r="38" spans="1:7" x14ac:dyDescent="0.2">
      <c r="A38" s="140">
        <v>43986.333333333336</v>
      </c>
      <c r="B38" s="48"/>
      <c r="C38" s="48"/>
      <c r="D38" s="164"/>
      <c r="E38" s="48"/>
      <c r="F38" s="48"/>
      <c r="G38" s="139"/>
    </row>
    <row r="39" spans="1:7" x14ac:dyDescent="0.2">
      <c r="A39" s="140">
        <v>43987.333333333336</v>
      </c>
      <c r="B39" s="48"/>
      <c r="C39" s="48"/>
      <c r="D39" s="164"/>
      <c r="E39" s="48"/>
      <c r="F39" s="48"/>
      <c r="G39" s="139"/>
    </row>
    <row r="40" spans="1:7" x14ac:dyDescent="0.2">
      <c r="A40" s="140">
        <v>43988.333333333336</v>
      </c>
      <c r="B40" s="48"/>
      <c r="C40" s="48"/>
      <c r="D40" s="164"/>
      <c r="E40" s="48"/>
      <c r="F40" s="48"/>
      <c r="G40" s="139"/>
    </row>
    <row r="41" spans="1:7" x14ac:dyDescent="0.2">
      <c r="A41" s="140">
        <v>43989.333333333336</v>
      </c>
      <c r="B41" s="48"/>
      <c r="C41" s="48"/>
      <c r="D41" s="164"/>
      <c r="E41" s="48"/>
      <c r="F41" s="48"/>
      <c r="G41" s="139"/>
    </row>
    <row r="42" spans="1:7" x14ac:dyDescent="0.2">
      <c r="A42" s="140">
        <v>43990.333333333336</v>
      </c>
      <c r="B42" s="48"/>
      <c r="C42" s="48"/>
      <c r="D42" s="164"/>
      <c r="E42" s="48"/>
      <c r="F42" s="48"/>
      <c r="G42" s="139"/>
    </row>
    <row r="43" spans="1:7" x14ac:dyDescent="0.2">
      <c r="A43" s="140">
        <v>43991.333333333336</v>
      </c>
      <c r="B43" s="48"/>
      <c r="C43" s="48"/>
      <c r="D43" s="164"/>
      <c r="E43" s="48"/>
      <c r="F43" s="48"/>
      <c r="G43" s="139"/>
    </row>
    <row r="44" spans="1:7" x14ac:dyDescent="0.2">
      <c r="A44" s="140">
        <v>43992.333333333336</v>
      </c>
      <c r="B44" s="48"/>
      <c r="C44" s="48"/>
      <c r="D44" s="164"/>
      <c r="E44" s="48"/>
      <c r="F44" s="48"/>
      <c r="G44" s="139"/>
    </row>
    <row r="45" spans="1:7" x14ac:dyDescent="0.2">
      <c r="A45" s="140">
        <v>43993.333333333336</v>
      </c>
      <c r="B45" s="48"/>
      <c r="C45" s="48"/>
      <c r="D45" s="164"/>
      <c r="E45" s="48"/>
      <c r="F45" s="48"/>
      <c r="G45" s="139"/>
    </row>
    <row r="46" spans="1:7" x14ac:dyDescent="0.2">
      <c r="A46" s="140">
        <v>43994.333333333336</v>
      </c>
      <c r="B46" s="49">
        <v>3</v>
      </c>
      <c r="C46" s="49">
        <v>13</v>
      </c>
      <c r="D46" s="165">
        <v>67</v>
      </c>
      <c r="E46" s="49">
        <v>10</v>
      </c>
      <c r="F46" s="49">
        <v>38</v>
      </c>
      <c r="G46" s="141">
        <v>166</v>
      </c>
    </row>
    <row r="47" spans="1:7" x14ac:dyDescent="0.2">
      <c r="A47" s="142">
        <v>43997.333333333336</v>
      </c>
      <c r="B47" s="49">
        <v>4</v>
      </c>
      <c r="C47" s="49">
        <v>16</v>
      </c>
      <c r="D47" s="165">
        <f t="shared" ref="D47:D78" si="0">SUM(D46,B47)</f>
        <v>71</v>
      </c>
      <c r="E47" s="49">
        <v>5</v>
      </c>
      <c r="F47" s="49">
        <v>29</v>
      </c>
      <c r="G47" s="141">
        <f t="shared" ref="G47:G78" si="1">SUM(G46,E47)</f>
        <v>171</v>
      </c>
    </row>
    <row r="48" spans="1:7" x14ac:dyDescent="0.2">
      <c r="A48" s="142">
        <v>43998.333333333336</v>
      </c>
      <c r="B48" s="49">
        <v>2</v>
      </c>
      <c r="C48" s="49">
        <v>17</v>
      </c>
      <c r="D48" s="165">
        <f t="shared" si="0"/>
        <v>73</v>
      </c>
      <c r="E48" s="49">
        <v>2</v>
      </c>
      <c r="F48" s="49">
        <v>16</v>
      </c>
      <c r="G48" s="141">
        <f t="shared" si="1"/>
        <v>173</v>
      </c>
    </row>
    <row r="49" spans="1:7" x14ac:dyDescent="0.2">
      <c r="A49" s="142">
        <v>43999.333333333336</v>
      </c>
      <c r="B49" s="49">
        <v>0</v>
      </c>
      <c r="C49" s="49">
        <v>17</v>
      </c>
      <c r="D49" s="165">
        <f t="shared" si="0"/>
        <v>73</v>
      </c>
      <c r="E49" s="49">
        <v>2</v>
      </c>
      <c r="F49" s="49">
        <v>19</v>
      </c>
      <c r="G49" s="141">
        <f t="shared" si="1"/>
        <v>175</v>
      </c>
    </row>
    <row r="50" spans="1:7" x14ac:dyDescent="0.2">
      <c r="A50" s="142">
        <v>44000</v>
      </c>
      <c r="B50" s="49">
        <v>3</v>
      </c>
      <c r="C50" s="49">
        <v>20</v>
      </c>
      <c r="D50" s="165">
        <f t="shared" si="0"/>
        <v>76</v>
      </c>
      <c r="E50" s="49">
        <v>4</v>
      </c>
      <c r="F50" s="49">
        <v>23</v>
      </c>
      <c r="G50" s="141">
        <f t="shared" si="1"/>
        <v>179</v>
      </c>
    </row>
    <row r="51" spans="1:7" x14ac:dyDescent="0.2">
      <c r="A51" s="142">
        <v>44001</v>
      </c>
      <c r="B51" s="49">
        <v>2</v>
      </c>
      <c r="C51" s="49">
        <v>18</v>
      </c>
      <c r="D51" s="165">
        <f t="shared" si="0"/>
        <v>78</v>
      </c>
      <c r="E51" s="49">
        <v>8</v>
      </c>
      <c r="F51" s="49">
        <v>29</v>
      </c>
      <c r="G51" s="141">
        <f t="shared" si="1"/>
        <v>187</v>
      </c>
    </row>
    <row r="52" spans="1:7" x14ac:dyDescent="0.2">
      <c r="A52" s="142">
        <v>44004</v>
      </c>
      <c r="B52" s="49">
        <v>4</v>
      </c>
      <c r="C52" s="49">
        <v>21</v>
      </c>
      <c r="D52" s="165">
        <f t="shared" si="0"/>
        <v>82</v>
      </c>
      <c r="E52" s="49">
        <v>34</v>
      </c>
      <c r="F52" s="49">
        <v>67</v>
      </c>
      <c r="G52" s="141">
        <f t="shared" si="1"/>
        <v>221</v>
      </c>
    </row>
    <row r="53" spans="1:7" x14ac:dyDescent="0.2">
      <c r="A53" s="142">
        <v>44005</v>
      </c>
      <c r="B53" s="49">
        <v>0</v>
      </c>
      <c r="C53" s="49">
        <v>20</v>
      </c>
      <c r="D53" s="165">
        <f t="shared" si="0"/>
        <v>82</v>
      </c>
      <c r="E53" s="49">
        <v>5</v>
      </c>
      <c r="F53" s="49">
        <v>49</v>
      </c>
      <c r="G53" s="141">
        <f t="shared" si="1"/>
        <v>226</v>
      </c>
    </row>
    <row r="54" spans="1:7" x14ac:dyDescent="0.2">
      <c r="A54" s="142">
        <v>44006</v>
      </c>
      <c r="B54" s="49">
        <v>5</v>
      </c>
      <c r="C54" s="49">
        <v>18</v>
      </c>
      <c r="D54" s="165">
        <f t="shared" si="0"/>
        <v>87</v>
      </c>
      <c r="E54" s="49">
        <v>20</v>
      </c>
      <c r="F54" s="49">
        <v>64</v>
      </c>
      <c r="G54" s="141">
        <f t="shared" si="1"/>
        <v>246</v>
      </c>
    </row>
    <row r="55" spans="1:7" x14ac:dyDescent="0.2">
      <c r="A55" s="142">
        <v>44007</v>
      </c>
      <c r="B55" s="49">
        <v>5</v>
      </c>
      <c r="C55" s="49">
        <v>21</v>
      </c>
      <c r="D55" s="165">
        <f t="shared" si="0"/>
        <v>92</v>
      </c>
      <c r="E55" s="49">
        <v>40</v>
      </c>
      <c r="F55" s="49">
        <v>79</v>
      </c>
      <c r="G55" s="141">
        <f t="shared" si="1"/>
        <v>286</v>
      </c>
    </row>
    <row r="56" spans="1:7" x14ac:dyDescent="0.2">
      <c r="A56" s="142">
        <v>44008</v>
      </c>
      <c r="B56" s="49">
        <v>6</v>
      </c>
      <c r="C56" s="49">
        <v>25</v>
      </c>
      <c r="D56" s="165">
        <f t="shared" si="0"/>
        <v>98</v>
      </c>
      <c r="E56" s="49">
        <v>24</v>
      </c>
      <c r="F56" s="49">
        <v>108</v>
      </c>
      <c r="G56" s="141">
        <f t="shared" si="1"/>
        <v>310</v>
      </c>
    </row>
    <row r="57" spans="1:7" x14ac:dyDescent="0.2">
      <c r="A57" s="142">
        <v>44011</v>
      </c>
      <c r="B57" s="49">
        <v>19</v>
      </c>
      <c r="C57" s="49">
        <v>39</v>
      </c>
      <c r="D57" s="165">
        <f t="shared" si="0"/>
        <v>117</v>
      </c>
      <c r="E57" s="49">
        <v>62</v>
      </c>
      <c r="F57" s="49">
        <v>152</v>
      </c>
      <c r="G57" s="141">
        <f t="shared" si="1"/>
        <v>372</v>
      </c>
    </row>
    <row r="58" spans="1:7" x14ac:dyDescent="0.2">
      <c r="A58" s="142">
        <v>44012</v>
      </c>
      <c r="B58" s="49">
        <v>20</v>
      </c>
      <c r="C58" s="49">
        <v>55</v>
      </c>
      <c r="D58" s="165">
        <f t="shared" si="0"/>
        <v>137</v>
      </c>
      <c r="E58" s="49">
        <v>42</v>
      </c>
      <c r="F58" s="49">
        <v>192</v>
      </c>
      <c r="G58" s="141">
        <f t="shared" si="1"/>
        <v>414</v>
      </c>
    </row>
    <row r="59" spans="1:7" x14ac:dyDescent="0.2">
      <c r="A59" s="142">
        <v>44013</v>
      </c>
      <c r="B59" s="49">
        <v>19</v>
      </c>
      <c r="C59" s="49">
        <v>65</v>
      </c>
      <c r="D59" s="165">
        <f t="shared" si="0"/>
        <v>156</v>
      </c>
      <c r="E59" s="49">
        <v>32</v>
      </c>
      <c r="F59" s="49">
        <v>227</v>
      </c>
      <c r="G59" s="141">
        <f t="shared" si="1"/>
        <v>446</v>
      </c>
    </row>
    <row r="60" spans="1:7" x14ac:dyDescent="0.2">
      <c r="A60" s="142">
        <v>44014</v>
      </c>
      <c r="B60" s="49">
        <v>11</v>
      </c>
      <c r="C60" s="49">
        <v>74</v>
      </c>
      <c r="D60" s="165">
        <f t="shared" si="0"/>
        <v>167</v>
      </c>
      <c r="E60" s="49">
        <v>53</v>
      </c>
      <c r="F60" s="49">
        <v>252</v>
      </c>
      <c r="G60" s="141">
        <f t="shared" si="1"/>
        <v>499</v>
      </c>
    </row>
    <row r="61" spans="1:7" x14ac:dyDescent="0.2">
      <c r="A61" s="142">
        <v>44015</v>
      </c>
      <c r="B61" s="49">
        <v>6</v>
      </c>
      <c r="C61" s="49">
        <v>73</v>
      </c>
      <c r="D61" s="165">
        <f t="shared" si="0"/>
        <v>173</v>
      </c>
      <c r="E61" s="49">
        <v>13</v>
      </c>
      <c r="F61" s="49">
        <v>220</v>
      </c>
      <c r="G61" s="141">
        <f t="shared" si="1"/>
        <v>512</v>
      </c>
    </row>
    <row r="62" spans="1:7" x14ac:dyDescent="0.2">
      <c r="A62" s="142">
        <v>44018</v>
      </c>
      <c r="B62" s="49">
        <v>10</v>
      </c>
      <c r="C62" s="49">
        <v>83</v>
      </c>
      <c r="D62" s="165">
        <f t="shared" si="0"/>
        <v>183</v>
      </c>
      <c r="E62" s="49">
        <v>30</v>
      </c>
      <c r="F62" s="49">
        <v>250</v>
      </c>
      <c r="G62" s="141">
        <f t="shared" si="1"/>
        <v>542</v>
      </c>
    </row>
    <row r="63" spans="1:7" x14ac:dyDescent="0.2">
      <c r="A63" s="142">
        <v>44019</v>
      </c>
      <c r="B63" s="49">
        <v>9</v>
      </c>
      <c r="C63" s="49">
        <v>76</v>
      </c>
      <c r="D63" s="165">
        <f t="shared" si="0"/>
        <v>192</v>
      </c>
      <c r="E63" s="49">
        <v>19</v>
      </c>
      <c r="F63" s="49">
        <v>249</v>
      </c>
      <c r="G63" s="141">
        <f t="shared" si="1"/>
        <v>561</v>
      </c>
    </row>
    <row r="64" spans="1:7" x14ac:dyDescent="0.2">
      <c r="A64" s="142">
        <v>44020</v>
      </c>
      <c r="B64" s="49">
        <v>8</v>
      </c>
      <c r="C64" s="49">
        <v>70</v>
      </c>
      <c r="D64" s="165">
        <f t="shared" si="0"/>
        <v>200</v>
      </c>
      <c r="E64" s="49">
        <v>40</v>
      </c>
      <c r="F64" s="49">
        <v>238</v>
      </c>
      <c r="G64" s="141">
        <f t="shared" si="1"/>
        <v>601</v>
      </c>
    </row>
    <row r="65" spans="1:7" x14ac:dyDescent="0.2">
      <c r="A65" s="142">
        <v>44021</v>
      </c>
      <c r="B65" s="49">
        <v>5</v>
      </c>
      <c r="C65" s="49">
        <v>57</v>
      </c>
      <c r="D65" s="165">
        <f t="shared" si="0"/>
        <v>205</v>
      </c>
      <c r="E65" s="49">
        <v>48</v>
      </c>
      <c r="F65" s="49">
        <v>228</v>
      </c>
      <c r="G65" s="141">
        <f t="shared" si="1"/>
        <v>649</v>
      </c>
    </row>
    <row r="66" spans="1:7" x14ac:dyDescent="0.2">
      <c r="A66" s="142">
        <v>44022</v>
      </c>
      <c r="B66" s="49">
        <v>11</v>
      </c>
      <c r="C66" s="49">
        <v>55</v>
      </c>
      <c r="D66" s="165">
        <f t="shared" si="0"/>
        <v>216</v>
      </c>
      <c r="E66" s="49">
        <v>62</v>
      </c>
      <c r="F66" s="49">
        <v>245</v>
      </c>
      <c r="G66" s="141">
        <f t="shared" si="1"/>
        <v>711</v>
      </c>
    </row>
    <row r="67" spans="1:7" x14ac:dyDescent="0.2">
      <c r="A67" s="142">
        <v>44025</v>
      </c>
      <c r="B67" s="49">
        <v>13</v>
      </c>
      <c r="C67" s="49">
        <v>63</v>
      </c>
      <c r="D67" s="165">
        <f t="shared" si="0"/>
        <v>229</v>
      </c>
      <c r="E67" s="49">
        <v>26</v>
      </c>
      <c r="F67" s="49">
        <v>203</v>
      </c>
      <c r="G67" s="141">
        <f t="shared" si="1"/>
        <v>737</v>
      </c>
    </row>
    <row r="68" spans="1:7" x14ac:dyDescent="0.2">
      <c r="A68" s="142">
        <v>44026</v>
      </c>
      <c r="B68" s="49">
        <v>18</v>
      </c>
      <c r="C68" s="49">
        <v>73</v>
      </c>
      <c r="D68" s="165">
        <f t="shared" si="0"/>
        <v>247</v>
      </c>
      <c r="E68" s="49">
        <v>39</v>
      </c>
      <c r="F68" s="49">
        <v>149</v>
      </c>
      <c r="G68" s="141">
        <f t="shared" si="1"/>
        <v>776</v>
      </c>
    </row>
    <row r="69" spans="1:7" x14ac:dyDescent="0.2">
      <c r="A69" s="142">
        <v>44027</v>
      </c>
      <c r="B69" s="49">
        <v>12</v>
      </c>
      <c r="C69" s="49">
        <v>64</v>
      </c>
      <c r="D69" s="165">
        <f t="shared" si="0"/>
        <v>259</v>
      </c>
      <c r="E69" s="49">
        <v>27</v>
      </c>
      <c r="F69" s="49">
        <v>187</v>
      </c>
      <c r="G69" s="141">
        <f t="shared" si="1"/>
        <v>803</v>
      </c>
    </row>
    <row r="70" spans="1:7" x14ac:dyDescent="0.2">
      <c r="A70" s="142">
        <v>44028</v>
      </c>
      <c r="B70" s="49">
        <v>13</v>
      </c>
      <c r="C70" s="49">
        <v>71</v>
      </c>
      <c r="D70" s="165">
        <f t="shared" si="0"/>
        <v>272</v>
      </c>
      <c r="E70" s="49">
        <v>42</v>
      </c>
      <c r="F70" s="49">
        <v>213</v>
      </c>
      <c r="G70" s="141">
        <f t="shared" si="1"/>
        <v>845</v>
      </c>
    </row>
    <row r="71" spans="1:7" x14ac:dyDescent="0.2">
      <c r="A71" s="142">
        <v>44029</v>
      </c>
      <c r="B71" s="49">
        <v>12</v>
      </c>
      <c r="C71" s="49">
        <v>68</v>
      </c>
      <c r="D71" s="165">
        <f t="shared" si="0"/>
        <v>284</v>
      </c>
      <c r="E71" s="49">
        <v>22</v>
      </c>
      <c r="F71" s="49">
        <v>205</v>
      </c>
      <c r="G71" s="141">
        <f t="shared" si="1"/>
        <v>867</v>
      </c>
    </row>
    <row r="72" spans="1:7" x14ac:dyDescent="0.2">
      <c r="A72" s="142">
        <v>44032</v>
      </c>
      <c r="B72" s="49">
        <v>18</v>
      </c>
      <c r="C72" s="49">
        <v>54</v>
      </c>
      <c r="D72" s="165">
        <f t="shared" si="0"/>
        <v>302</v>
      </c>
      <c r="E72" s="49">
        <v>72</v>
      </c>
      <c r="F72" s="49">
        <v>158</v>
      </c>
      <c r="G72" s="141">
        <f t="shared" si="1"/>
        <v>939</v>
      </c>
    </row>
    <row r="73" spans="1:7" x14ac:dyDescent="0.2">
      <c r="A73" s="142">
        <v>44033</v>
      </c>
      <c r="B73" s="49">
        <v>19</v>
      </c>
      <c r="C73" s="49">
        <v>93</v>
      </c>
      <c r="D73" s="165">
        <f t="shared" si="0"/>
        <v>321</v>
      </c>
      <c r="E73" s="49">
        <v>35</v>
      </c>
      <c r="F73" s="49">
        <v>208</v>
      </c>
      <c r="G73" s="141">
        <f t="shared" si="1"/>
        <v>974</v>
      </c>
    </row>
    <row r="74" spans="1:7" x14ac:dyDescent="0.2">
      <c r="A74" s="142">
        <v>44034</v>
      </c>
      <c r="B74" s="49">
        <v>9</v>
      </c>
      <c r="C74" s="49">
        <v>89</v>
      </c>
      <c r="D74" s="165">
        <f t="shared" si="0"/>
        <v>330</v>
      </c>
      <c r="E74" s="49">
        <v>39</v>
      </c>
      <c r="F74" s="49">
        <v>202</v>
      </c>
      <c r="G74" s="141">
        <f t="shared" si="1"/>
        <v>1013</v>
      </c>
    </row>
    <row r="75" spans="1:7" x14ac:dyDescent="0.2">
      <c r="A75" s="142">
        <v>44035</v>
      </c>
      <c r="B75" s="49">
        <v>15</v>
      </c>
      <c r="C75" s="49">
        <v>92</v>
      </c>
      <c r="D75" s="165">
        <f t="shared" si="0"/>
        <v>345</v>
      </c>
      <c r="E75" s="49">
        <v>32</v>
      </c>
      <c r="F75" s="49">
        <v>232</v>
      </c>
      <c r="G75" s="141">
        <f t="shared" si="1"/>
        <v>1045</v>
      </c>
    </row>
    <row r="76" spans="1:7" x14ac:dyDescent="0.2">
      <c r="A76" s="142">
        <v>44036</v>
      </c>
      <c r="B76" s="49">
        <v>8</v>
      </c>
      <c r="C76" s="49">
        <v>97</v>
      </c>
      <c r="D76" s="165">
        <f t="shared" si="0"/>
        <v>353</v>
      </c>
      <c r="E76" s="49">
        <v>32</v>
      </c>
      <c r="F76" s="49">
        <v>269</v>
      </c>
      <c r="G76" s="141">
        <f t="shared" si="1"/>
        <v>1077</v>
      </c>
    </row>
    <row r="77" spans="1:7" x14ac:dyDescent="0.2">
      <c r="A77" s="142">
        <v>44039</v>
      </c>
      <c r="B77" s="49">
        <v>18</v>
      </c>
      <c r="C77" s="49">
        <v>88</v>
      </c>
      <c r="D77" s="165">
        <f t="shared" si="0"/>
        <v>371</v>
      </c>
      <c r="E77" s="49">
        <v>75</v>
      </c>
      <c r="F77" s="49">
        <v>232</v>
      </c>
      <c r="G77" s="141">
        <f t="shared" si="1"/>
        <v>1152</v>
      </c>
    </row>
    <row r="78" spans="1:7" x14ac:dyDescent="0.2">
      <c r="A78" s="142">
        <v>44040</v>
      </c>
      <c r="B78" s="49">
        <v>12</v>
      </c>
      <c r="C78" s="49">
        <v>81</v>
      </c>
      <c r="D78" s="165">
        <f t="shared" si="0"/>
        <v>383</v>
      </c>
      <c r="E78" s="49">
        <v>53</v>
      </c>
      <c r="F78" s="49">
        <v>289</v>
      </c>
      <c r="G78" s="141">
        <f t="shared" si="1"/>
        <v>1205</v>
      </c>
    </row>
    <row r="79" spans="1:7" x14ac:dyDescent="0.2">
      <c r="A79" s="142">
        <v>44041</v>
      </c>
      <c r="B79" s="49">
        <v>10</v>
      </c>
      <c r="C79" s="49">
        <v>78</v>
      </c>
      <c r="D79" s="165">
        <f t="shared" ref="D79:D110" si="2">SUM(D78,B79)</f>
        <v>393</v>
      </c>
      <c r="E79" s="49">
        <v>29</v>
      </c>
      <c r="F79" s="49">
        <v>210</v>
      </c>
      <c r="G79" s="141">
        <f t="shared" ref="G79:G110" si="3">SUM(G78,E79)</f>
        <v>1234</v>
      </c>
    </row>
    <row r="80" spans="1:7" x14ac:dyDescent="0.2">
      <c r="A80" s="142">
        <v>44042</v>
      </c>
      <c r="B80" s="49">
        <v>21</v>
      </c>
      <c r="C80" s="49">
        <v>96</v>
      </c>
      <c r="D80" s="165">
        <f t="shared" si="2"/>
        <v>414</v>
      </c>
      <c r="E80" s="49">
        <v>50</v>
      </c>
      <c r="F80" s="49">
        <v>299</v>
      </c>
      <c r="G80" s="141">
        <f t="shared" si="3"/>
        <v>1284</v>
      </c>
    </row>
    <row r="81" spans="1:7" x14ac:dyDescent="0.2">
      <c r="A81" s="142">
        <v>44043</v>
      </c>
      <c r="B81" s="49">
        <v>14</v>
      </c>
      <c r="C81" s="49">
        <v>94</v>
      </c>
      <c r="D81" s="165">
        <f t="shared" si="2"/>
        <v>428</v>
      </c>
      <c r="E81" s="49">
        <v>28</v>
      </c>
      <c r="F81" s="49">
        <v>295</v>
      </c>
      <c r="G81" s="141">
        <f t="shared" si="3"/>
        <v>1312</v>
      </c>
    </row>
    <row r="82" spans="1:7" x14ac:dyDescent="0.2">
      <c r="A82" s="142">
        <v>44044</v>
      </c>
      <c r="B82" s="49"/>
      <c r="C82" s="49"/>
      <c r="D82" s="165">
        <f t="shared" si="2"/>
        <v>428</v>
      </c>
      <c r="E82" s="49"/>
      <c r="F82" s="49"/>
      <c r="G82" s="141">
        <f t="shared" si="3"/>
        <v>1312</v>
      </c>
    </row>
    <row r="83" spans="1:7" x14ac:dyDescent="0.2">
      <c r="A83" s="142">
        <v>44045</v>
      </c>
      <c r="B83" s="49"/>
      <c r="C83" s="49"/>
      <c r="D83" s="165">
        <f t="shared" si="2"/>
        <v>428</v>
      </c>
      <c r="E83" s="49"/>
      <c r="F83" s="49"/>
      <c r="G83" s="141">
        <f t="shared" si="3"/>
        <v>1312</v>
      </c>
    </row>
    <row r="84" spans="1:7" x14ac:dyDescent="0.2">
      <c r="A84" s="142">
        <v>44046</v>
      </c>
      <c r="B84" s="49">
        <v>22</v>
      </c>
      <c r="C84" s="49">
        <v>73</v>
      </c>
      <c r="D84" s="165">
        <f t="shared" si="2"/>
        <v>450</v>
      </c>
      <c r="E84" s="49">
        <v>50</v>
      </c>
      <c r="F84" s="49">
        <v>192</v>
      </c>
      <c r="G84" s="141">
        <f t="shared" si="3"/>
        <v>1362</v>
      </c>
    </row>
    <row r="85" spans="1:7" x14ac:dyDescent="0.2">
      <c r="A85" s="142">
        <v>44047</v>
      </c>
      <c r="B85" s="49">
        <v>12</v>
      </c>
      <c r="C85" s="49">
        <v>92</v>
      </c>
      <c r="D85" s="165">
        <f t="shared" si="2"/>
        <v>462</v>
      </c>
      <c r="E85" s="49">
        <v>35</v>
      </c>
      <c r="F85" s="49">
        <v>212</v>
      </c>
      <c r="G85" s="141">
        <f t="shared" si="3"/>
        <v>1397</v>
      </c>
    </row>
    <row r="86" spans="1:7" x14ac:dyDescent="0.2">
      <c r="A86" s="142">
        <v>44048</v>
      </c>
      <c r="B86" s="49">
        <v>19</v>
      </c>
      <c r="C86" s="49">
        <v>92</v>
      </c>
      <c r="D86" s="165">
        <f t="shared" si="2"/>
        <v>481</v>
      </c>
      <c r="E86" s="49">
        <v>34</v>
      </c>
      <c r="F86" s="49">
        <v>204</v>
      </c>
      <c r="G86" s="141">
        <f t="shared" si="3"/>
        <v>1431</v>
      </c>
    </row>
    <row r="87" spans="1:7" x14ac:dyDescent="0.2">
      <c r="A87" s="142">
        <v>44049</v>
      </c>
      <c r="B87" s="49">
        <v>15</v>
      </c>
      <c r="C87" s="49">
        <v>102</v>
      </c>
      <c r="D87" s="165">
        <f t="shared" si="2"/>
        <v>496</v>
      </c>
      <c r="E87" s="49">
        <v>70</v>
      </c>
      <c r="F87" s="49">
        <v>251</v>
      </c>
      <c r="G87" s="141">
        <f t="shared" si="3"/>
        <v>1501</v>
      </c>
    </row>
    <row r="88" spans="1:7" x14ac:dyDescent="0.2">
      <c r="A88" s="142">
        <v>44050</v>
      </c>
      <c r="B88" s="49">
        <v>9</v>
      </c>
      <c r="C88" s="49">
        <v>68</v>
      </c>
      <c r="D88" s="165">
        <f t="shared" si="2"/>
        <v>505</v>
      </c>
      <c r="E88" s="49">
        <v>14</v>
      </c>
      <c r="F88" s="49">
        <v>140</v>
      </c>
      <c r="G88" s="141">
        <f t="shared" si="3"/>
        <v>1515</v>
      </c>
    </row>
    <row r="89" spans="1:7" x14ac:dyDescent="0.2">
      <c r="A89" s="142">
        <v>44051</v>
      </c>
      <c r="B89" s="49"/>
      <c r="C89" s="49"/>
      <c r="D89" s="165">
        <f t="shared" si="2"/>
        <v>505</v>
      </c>
      <c r="E89" s="49"/>
      <c r="F89" s="49"/>
      <c r="G89" s="141">
        <f t="shared" si="3"/>
        <v>1515</v>
      </c>
    </row>
    <row r="90" spans="1:7" x14ac:dyDescent="0.2">
      <c r="A90" s="142">
        <v>44052</v>
      </c>
      <c r="B90" s="49"/>
      <c r="C90" s="49"/>
      <c r="D90" s="165">
        <f t="shared" si="2"/>
        <v>505</v>
      </c>
      <c r="E90" s="49"/>
      <c r="F90" s="49"/>
      <c r="G90" s="141">
        <f t="shared" si="3"/>
        <v>1515</v>
      </c>
    </row>
    <row r="91" spans="1:7" x14ac:dyDescent="0.2">
      <c r="A91" s="142">
        <v>44053</v>
      </c>
      <c r="B91" s="49">
        <v>21</v>
      </c>
      <c r="C91" s="49">
        <v>103</v>
      </c>
      <c r="D91" s="165">
        <f t="shared" si="2"/>
        <v>526</v>
      </c>
      <c r="E91" s="49">
        <v>40</v>
      </c>
      <c r="F91" s="49">
        <v>327</v>
      </c>
      <c r="G91" s="141">
        <f t="shared" si="3"/>
        <v>1555</v>
      </c>
    </row>
    <row r="92" spans="1:7" x14ac:dyDescent="0.2">
      <c r="A92" s="142">
        <v>44054</v>
      </c>
      <c r="B92" s="49">
        <v>27</v>
      </c>
      <c r="C92" s="49">
        <v>116</v>
      </c>
      <c r="D92" s="165">
        <f t="shared" si="2"/>
        <v>553</v>
      </c>
      <c r="E92" s="49">
        <v>58</v>
      </c>
      <c r="F92" s="49">
        <v>443</v>
      </c>
      <c r="G92" s="141">
        <f t="shared" si="3"/>
        <v>1613</v>
      </c>
    </row>
    <row r="93" spans="1:7" x14ac:dyDescent="0.2">
      <c r="A93" s="142">
        <v>44055</v>
      </c>
      <c r="B93" s="49">
        <v>20</v>
      </c>
      <c r="C93" s="49">
        <v>138</v>
      </c>
      <c r="D93" s="165">
        <f t="shared" si="2"/>
        <v>573</v>
      </c>
      <c r="E93" s="49">
        <v>44</v>
      </c>
      <c r="F93" s="49">
        <v>417</v>
      </c>
      <c r="G93" s="141">
        <f t="shared" si="3"/>
        <v>1657</v>
      </c>
    </row>
    <row r="94" spans="1:7" x14ac:dyDescent="0.2">
      <c r="A94" s="142">
        <v>44056</v>
      </c>
      <c r="B94" s="49">
        <v>20</v>
      </c>
      <c r="C94" s="49">
        <v>145</v>
      </c>
      <c r="D94" s="165">
        <f t="shared" si="2"/>
        <v>593</v>
      </c>
      <c r="E94" s="49">
        <v>75</v>
      </c>
      <c r="F94" s="49">
        <v>436</v>
      </c>
      <c r="G94" s="141">
        <f t="shared" si="3"/>
        <v>1732</v>
      </c>
    </row>
    <row r="95" spans="1:7" x14ac:dyDescent="0.2">
      <c r="A95" s="142">
        <v>44057</v>
      </c>
      <c r="B95" s="49">
        <v>13</v>
      </c>
      <c r="C95" s="49">
        <v>138</v>
      </c>
      <c r="D95" s="165">
        <f t="shared" si="2"/>
        <v>606</v>
      </c>
      <c r="E95" s="49">
        <v>76</v>
      </c>
      <c r="F95" s="49">
        <v>652</v>
      </c>
      <c r="G95" s="141">
        <f t="shared" si="3"/>
        <v>1808</v>
      </c>
    </row>
    <row r="96" spans="1:7" x14ac:dyDescent="0.2">
      <c r="A96" s="142">
        <v>44058</v>
      </c>
      <c r="B96" s="49"/>
      <c r="C96" s="49"/>
      <c r="D96" s="165">
        <f t="shared" si="2"/>
        <v>606</v>
      </c>
      <c r="E96" s="49"/>
      <c r="F96" s="49"/>
      <c r="G96" s="141">
        <f t="shared" si="3"/>
        <v>1808</v>
      </c>
    </row>
    <row r="97" spans="1:7" x14ac:dyDescent="0.2">
      <c r="A97" s="142">
        <v>44059</v>
      </c>
      <c r="B97" s="49"/>
      <c r="C97" s="49"/>
      <c r="D97" s="165">
        <f t="shared" si="2"/>
        <v>606</v>
      </c>
      <c r="E97" s="49"/>
      <c r="F97" s="49"/>
      <c r="G97" s="141">
        <f t="shared" si="3"/>
        <v>1808</v>
      </c>
    </row>
    <row r="98" spans="1:7" x14ac:dyDescent="0.2">
      <c r="A98" s="142">
        <v>44060</v>
      </c>
      <c r="B98" s="49">
        <v>36</v>
      </c>
      <c r="C98" s="49">
        <v>124</v>
      </c>
      <c r="D98" s="165">
        <f t="shared" si="2"/>
        <v>642</v>
      </c>
      <c r="E98" s="49">
        <v>101</v>
      </c>
      <c r="F98" s="49">
        <v>473</v>
      </c>
      <c r="G98" s="141">
        <f t="shared" si="3"/>
        <v>1909</v>
      </c>
    </row>
    <row r="99" spans="1:7" x14ac:dyDescent="0.2">
      <c r="A99" s="142">
        <v>44061</v>
      </c>
      <c r="B99" s="49">
        <v>22</v>
      </c>
      <c r="C99" s="49">
        <v>137</v>
      </c>
      <c r="D99" s="165">
        <f t="shared" si="2"/>
        <v>664</v>
      </c>
      <c r="E99" s="49">
        <v>70</v>
      </c>
      <c r="F99" s="49">
        <v>560</v>
      </c>
      <c r="G99" s="141">
        <f t="shared" si="3"/>
        <v>1979</v>
      </c>
    </row>
    <row r="100" spans="1:7" x14ac:dyDescent="0.2">
      <c r="A100" s="142">
        <v>44062</v>
      </c>
      <c r="B100" s="49">
        <v>23</v>
      </c>
      <c r="C100" s="49">
        <v>148</v>
      </c>
      <c r="D100" s="165">
        <f t="shared" si="2"/>
        <v>687</v>
      </c>
      <c r="E100" s="49">
        <v>50</v>
      </c>
      <c r="F100" s="49">
        <v>609</v>
      </c>
      <c r="G100" s="141">
        <f t="shared" si="3"/>
        <v>2029</v>
      </c>
    </row>
    <row r="101" spans="1:7" x14ac:dyDescent="0.2">
      <c r="A101" s="142">
        <v>44063</v>
      </c>
      <c r="B101" s="49">
        <v>23</v>
      </c>
      <c r="C101" s="49">
        <v>136</v>
      </c>
      <c r="D101" s="165">
        <f t="shared" si="2"/>
        <v>710</v>
      </c>
      <c r="E101" s="49">
        <v>73</v>
      </c>
      <c r="F101" s="49">
        <v>624</v>
      </c>
      <c r="G101" s="141">
        <f t="shared" si="3"/>
        <v>2102</v>
      </c>
    </row>
    <row r="102" spans="1:7" x14ac:dyDescent="0.2">
      <c r="A102" s="142">
        <v>44064</v>
      </c>
      <c r="B102" s="49">
        <v>12</v>
      </c>
      <c r="C102" s="49">
        <v>142</v>
      </c>
      <c r="D102" s="165">
        <f t="shared" si="2"/>
        <v>722</v>
      </c>
      <c r="E102" s="49">
        <v>52</v>
      </c>
      <c r="F102" s="49">
        <v>548</v>
      </c>
      <c r="G102" s="141">
        <f t="shared" si="3"/>
        <v>2154</v>
      </c>
    </row>
    <row r="103" spans="1:7" x14ac:dyDescent="0.2">
      <c r="A103" s="142">
        <v>44065</v>
      </c>
      <c r="B103" s="49"/>
      <c r="C103" s="49"/>
      <c r="D103" s="165">
        <f t="shared" si="2"/>
        <v>722</v>
      </c>
      <c r="E103" s="49"/>
      <c r="F103" s="49"/>
      <c r="G103" s="141">
        <f t="shared" si="3"/>
        <v>2154</v>
      </c>
    </row>
    <row r="104" spans="1:7" x14ac:dyDescent="0.2">
      <c r="A104" s="142">
        <v>44066</v>
      </c>
      <c r="B104" s="49"/>
      <c r="C104" s="49"/>
      <c r="D104" s="165">
        <f t="shared" si="2"/>
        <v>722</v>
      </c>
      <c r="E104" s="49"/>
      <c r="F104" s="49"/>
      <c r="G104" s="141">
        <f t="shared" si="3"/>
        <v>2154</v>
      </c>
    </row>
    <row r="105" spans="1:7" x14ac:dyDescent="0.2">
      <c r="A105" s="142">
        <v>44067</v>
      </c>
      <c r="B105" s="49">
        <v>49</v>
      </c>
      <c r="C105" s="49">
        <v>128</v>
      </c>
      <c r="D105" s="165">
        <f t="shared" si="2"/>
        <v>771</v>
      </c>
      <c r="E105" s="49">
        <v>94</v>
      </c>
      <c r="F105" s="49">
        <v>507</v>
      </c>
      <c r="G105" s="141">
        <f t="shared" si="3"/>
        <v>2248</v>
      </c>
    </row>
    <row r="106" spans="1:7" x14ac:dyDescent="0.2">
      <c r="A106" s="142">
        <v>44068</v>
      </c>
      <c r="B106" s="49">
        <v>23</v>
      </c>
      <c r="C106" s="49">
        <v>143</v>
      </c>
      <c r="D106" s="165">
        <f t="shared" si="2"/>
        <v>794</v>
      </c>
      <c r="E106" s="49">
        <v>46</v>
      </c>
      <c r="F106" s="49">
        <v>466</v>
      </c>
      <c r="G106" s="141">
        <f t="shared" si="3"/>
        <v>2294</v>
      </c>
    </row>
    <row r="107" spans="1:7" x14ac:dyDescent="0.2">
      <c r="A107" s="142">
        <v>44069</v>
      </c>
      <c r="B107" s="49">
        <v>21</v>
      </c>
      <c r="C107" s="49">
        <v>173</v>
      </c>
      <c r="D107" s="165">
        <f t="shared" si="2"/>
        <v>815</v>
      </c>
      <c r="E107" s="49">
        <v>28</v>
      </c>
      <c r="F107" s="49">
        <v>511</v>
      </c>
      <c r="G107" s="141">
        <f t="shared" si="3"/>
        <v>2322</v>
      </c>
    </row>
    <row r="108" spans="1:7" x14ac:dyDescent="0.2">
      <c r="A108" s="142">
        <v>44070</v>
      </c>
      <c r="B108" s="49">
        <v>33</v>
      </c>
      <c r="C108" s="49">
        <v>151</v>
      </c>
      <c r="D108" s="165">
        <f t="shared" si="2"/>
        <v>848</v>
      </c>
      <c r="E108" s="49">
        <v>77</v>
      </c>
      <c r="F108" s="49">
        <v>473</v>
      </c>
      <c r="G108" s="141">
        <f t="shared" si="3"/>
        <v>2399</v>
      </c>
    </row>
    <row r="109" spans="1:7" x14ac:dyDescent="0.2">
      <c r="A109" s="142">
        <v>44071</v>
      </c>
      <c r="B109" s="49">
        <v>16</v>
      </c>
      <c r="C109" s="49">
        <v>125</v>
      </c>
      <c r="D109" s="165">
        <f t="shared" si="2"/>
        <v>864</v>
      </c>
      <c r="E109" s="49">
        <v>39</v>
      </c>
      <c r="F109" s="49">
        <v>514</v>
      </c>
      <c r="G109" s="141">
        <f t="shared" si="3"/>
        <v>2438</v>
      </c>
    </row>
    <row r="110" spans="1:7" x14ac:dyDescent="0.2">
      <c r="A110" s="142">
        <v>44072</v>
      </c>
      <c r="B110" s="49"/>
      <c r="C110" s="49"/>
      <c r="D110" s="165">
        <f t="shared" si="2"/>
        <v>864</v>
      </c>
      <c r="E110" s="49"/>
      <c r="F110" s="49"/>
      <c r="G110" s="141">
        <f t="shared" si="3"/>
        <v>2438</v>
      </c>
    </row>
    <row r="111" spans="1:7" x14ac:dyDescent="0.2">
      <c r="A111" s="142">
        <v>44073</v>
      </c>
      <c r="B111" s="49"/>
      <c r="C111" s="49"/>
      <c r="D111" s="165">
        <f t="shared" ref="D111:D137" si="4">SUM(D110,B111)</f>
        <v>864</v>
      </c>
      <c r="E111" s="49"/>
      <c r="F111" s="49"/>
      <c r="G111" s="141">
        <f t="shared" ref="G111:G139" si="5">SUM(G110,E111)</f>
        <v>2438</v>
      </c>
    </row>
    <row r="112" spans="1:7" x14ac:dyDescent="0.2">
      <c r="A112" s="142">
        <v>44074</v>
      </c>
      <c r="B112" s="49">
        <v>29</v>
      </c>
      <c r="C112" s="49">
        <v>124</v>
      </c>
      <c r="D112" s="165">
        <f t="shared" si="4"/>
        <v>893</v>
      </c>
      <c r="E112" s="49">
        <v>51</v>
      </c>
      <c r="F112" s="49">
        <v>367</v>
      </c>
      <c r="G112" s="141">
        <f t="shared" si="5"/>
        <v>2489</v>
      </c>
    </row>
    <row r="113" spans="1:7" x14ac:dyDescent="0.2">
      <c r="A113" s="142">
        <v>44075</v>
      </c>
      <c r="B113" s="49">
        <v>15</v>
      </c>
      <c r="C113" s="49">
        <v>116</v>
      </c>
      <c r="D113" s="165">
        <f t="shared" si="4"/>
        <v>908</v>
      </c>
      <c r="E113" s="49">
        <v>61</v>
      </c>
      <c r="F113" s="49">
        <v>303</v>
      </c>
      <c r="G113" s="141">
        <f t="shared" si="5"/>
        <v>2550</v>
      </c>
    </row>
    <row r="114" spans="1:7" x14ac:dyDescent="0.2">
      <c r="A114" s="142">
        <v>44076</v>
      </c>
      <c r="B114" s="49">
        <v>35</v>
      </c>
      <c r="C114" s="49">
        <v>131</v>
      </c>
      <c r="D114" s="165">
        <f t="shared" si="4"/>
        <v>943</v>
      </c>
      <c r="E114" s="49">
        <v>40</v>
      </c>
      <c r="F114" s="49">
        <v>382</v>
      </c>
      <c r="G114" s="141">
        <f t="shared" si="5"/>
        <v>2590</v>
      </c>
    </row>
    <row r="115" spans="1:7" x14ac:dyDescent="0.2">
      <c r="A115" s="142">
        <v>44077</v>
      </c>
      <c r="B115" s="49">
        <v>24</v>
      </c>
      <c r="C115" s="49">
        <v>116</v>
      </c>
      <c r="D115" s="165">
        <f t="shared" si="4"/>
        <v>967</v>
      </c>
      <c r="E115" s="49">
        <v>25</v>
      </c>
      <c r="F115" s="49">
        <v>409</v>
      </c>
      <c r="G115" s="141">
        <f t="shared" si="5"/>
        <v>2615</v>
      </c>
    </row>
    <row r="116" spans="1:7" x14ac:dyDescent="0.2">
      <c r="A116" s="142">
        <v>44078</v>
      </c>
      <c r="B116" s="50">
        <v>18</v>
      </c>
      <c r="C116" s="50">
        <v>128</v>
      </c>
      <c r="D116" s="165">
        <f t="shared" si="4"/>
        <v>985</v>
      </c>
      <c r="E116" s="50">
        <v>26</v>
      </c>
      <c r="F116" s="50">
        <v>383</v>
      </c>
      <c r="G116" s="141">
        <f t="shared" si="5"/>
        <v>2641</v>
      </c>
    </row>
    <row r="117" spans="1:7" x14ac:dyDescent="0.2">
      <c r="A117" s="142">
        <v>44079</v>
      </c>
      <c r="B117" s="50"/>
      <c r="C117" s="50"/>
      <c r="D117" s="165">
        <f t="shared" si="4"/>
        <v>985</v>
      </c>
      <c r="E117" s="50"/>
      <c r="F117" s="50"/>
      <c r="G117" s="141">
        <f t="shared" si="5"/>
        <v>2641</v>
      </c>
    </row>
    <row r="118" spans="1:7" x14ac:dyDescent="0.2">
      <c r="A118" s="142">
        <v>44080</v>
      </c>
      <c r="B118" s="50"/>
      <c r="C118" s="50"/>
      <c r="D118" s="165">
        <f t="shared" si="4"/>
        <v>985</v>
      </c>
      <c r="E118" s="50"/>
      <c r="F118" s="50"/>
      <c r="G118" s="141">
        <f t="shared" si="5"/>
        <v>2641</v>
      </c>
    </row>
    <row r="119" spans="1:7" x14ac:dyDescent="0.2">
      <c r="A119" s="142">
        <v>44081</v>
      </c>
      <c r="B119" s="50">
        <v>39</v>
      </c>
      <c r="C119" s="50">
        <v>145</v>
      </c>
      <c r="D119" s="165">
        <f t="shared" si="4"/>
        <v>1024</v>
      </c>
      <c r="E119" s="50">
        <v>51</v>
      </c>
      <c r="F119" s="50">
        <v>332</v>
      </c>
      <c r="G119" s="141">
        <f t="shared" si="5"/>
        <v>2692</v>
      </c>
    </row>
    <row r="120" spans="1:7" x14ac:dyDescent="0.2">
      <c r="A120" s="142">
        <v>44082</v>
      </c>
      <c r="B120" s="50">
        <v>37</v>
      </c>
      <c r="C120" s="50">
        <v>136</v>
      </c>
      <c r="D120" s="165">
        <f t="shared" si="4"/>
        <v>1061</v>
      </c>
      <c r="E120" s="50">
        <v>63</v>
      </c>
      <c r="F120" s="50">
        <v>292</v>
      </c>
      <c r="G120" s="141">
        <f t="shared" si="5"/>
        <v>2755</v>
      </c>
    </row>
    <row r="121" spans="1:7" x14ac:dyDescent="0.2">
      <c r="A121" s="142">
        <v>44083</v>
      </c>
      <c r="B121" s="50">
        <v>15</v>
      </c>
      <c r="C121" s="50">
        <v>155</v>
      </c>
      <c r="D121" s="165">
        <f t="shared" si="4"/>
        <v>1076</v>
      </c>
      <c r="E121" s="50">
        <v>43</v>
      </c>
      <c r="F121" s="50">
        <v>430</v>
      </c>
      <c r="G121" s="141">
        <f t="shared" si="5"/>
        <v>2798</v>
      </c>
    </row>
    <row r="122" spans="1:7" x14ac:dyDescent="0.2">
      <c r="A122" s="142">
        <v>44084</v>
      </c>
      <c r="B122" s="50">
        <v>22</v>
      </c>
      <c r="C122" s="50">
        <v>180</v>
      </c>
      <c r="D122" s="165">
        <f t="shared" si="4"/>
        <v>1098</v>
      </c>
      <c r="E122" s="50">
        <v>48</v>
      </c>
      <c r="F122" s="50">
        <v>514</v>
      </c>
      <c r="G122" s="141">
        <f t="shared" si="5"/>
        <v>2846</v>
      </c>
    </row>
    <row r="123" spans="1:7" x14ac:dyDescent="0.2">
      <c r="A123" s="142">
        <v>44085</v>
      </c>
      <c r="B123" s="50">
        <v>24</v>
      </c>
      <c r="C123" s="50">
        <v>189</v>
      </c>
      <c r="D123" s="165">
        <f t="shared" si="4"/>
        <v>1122</v>
      </c>
      <c r="E123" s="50">
        <v>42</v>
      </c>
      <c r="F123" s="50">
        <v>511</v>
      </c>
      <c r="G123" s="141">
        <f t="shared" si="5"/>
        <v>2888</v>
      </c>
    </row>
    <row r="124" spans="1:7" x14ac:dyDescent="0.2">
      <c r="A124" s="142">
        <v>44086</v>
      </c>
      <c r="B124" s="50"/>
      <c r="C124" s="50"/>
      <c r="D124" s="165">
        <f t="shared" si="4"/>
        <v>1122</v>
      </c>
      <c r="E124" s="50"/>
      <c r="F124" s="50"/>
      <c r="G124" s="141">
        <f t="shared" si="5"/>
        <v>2888</v>
      </c>
    </row>
    <row r="125" spans="1:7" x14ac:dyDescent="0.2">
      <c r="A125" s="142">
        <v>44087</v>
      </c>
      <c r="B125" s="50"/>
      <c r="C125" s="50"/>
      <c r="D125" s="165">
        <f t="shared" si="4"/>
        <v>1122</v>
      </c>
      <c r="E125" s="50"/>
      <c r="F125" s="50"/>
      <c r="G125" s="141">
        <f t="shared" si="5"/>
        <v>2888</v>
      </c>
    </row>
    <row r="126" spans="1:7" x14ac:dyDescent="0.2">
      <c r="A126" s="142">
        <v>44088</v>
      </c>
      <c r="B126" s="50">
        <v>20</v>
      </c>
      <c r="C126" s="50">
        <v>193</v>
      </c>
      <c r="D126" s="165">
        <f t="shared" si="4"/>
        <v>1142</v>
      </c>
      <c r="E126" s="50">
        <v>47</v>
      </c>
      <c r="F126" s="50">
        <v>528</v>
      </c>
      <c r="G126" s="141">
        <f t="shared" si="5"/>
        <v>2935</v>
      </c>
    </row>
    <row r="127" spans="1:7" x14ac:dyDescent="0.2">
      <c r="A127" s="142">
        <v>44089</v>
      </c>
      <c r="B127" s="50">
        <v>31</v>
      </c>
      <c r="C127" s="50">
        <v>167</v>
      </c>
      <c r="D127" s="165">
        <f t="shared" si="4"/>
        <v>1173</v>
      </c>
      <c r="E127" s="50">
        <v>114</v>
      </c>
      <c r="F127" s="50">
        <v>566</v>
      </c>
      <c r="G127" s="141">
        <f t="shared" si="5"/>
        <v>3049</v>
      </c>
    </row>
    <row r="128" spans="1:7" x14ac:dyDescent="0.2">
      <c r="A128" s="142">
        <v>44090</v>
      </c>
      <c r="B128" s="50">
        <v>23</v>
      </c>
      <c r="C128" s="50">
        <v>174</v>
      </c>
      <c r="D128" s="165">
        <f t="shared" si="4"/>
        <v>1196</v>
      </c>
      <c r="E128" s="50">
        <v>46</v>
      </c>
      <c r="F128" s="50">
        <v>560</v>
      </c>
      <c r="G128" s="141">
        <f t="shared" si="5"/>
        <v>3095</v>
      </c>
    </row>
    <row r="129" spans="1:7" x14ac:dyDescent="0.2">
      <c r="A129" s="142">
        <v>44091</v>
      </c>
      <c r="B129" s="50">
        <v>25</v>
      </c>
      <c r="C129" s="50">
        <v>167</v>
      </c>
      <c r="D129" s="165">
        <f t="shared" si="4"/>
        <v>1221</v>
      </c>
      <c r="E129" s="50">
        <v>67</v>
      </c>
      <c r="F129" s="50">
        <v>554</v>
      </c>
      <c r="G129" s="141">
        <f t="shared" si="5"/>
        <v>3162</v>
      </c>
    </row>
    <row r="130" spans="1:7" x14ac:dyDescent="0.2">
      <c r="A130" s="142">
        <v>44092</v>
      </c>
      <c r="B130" s="50">
        <v>24</v>
      </c>
      <c r="C130" s="50">
        <v>151</v>
      </c>
      <c r="D130" s="165">
        <f t="shared" si="4"/>
        <v>1245</v>
      </c>
      <c r="E130" s="50">
        <v>57</v>
      </c>
      <c r="F130" s="50">
        <v>506</v>
      </c>
      <c r="G130" s="141">
        <f t="shared" si="5"/>
        <v>3219</v>
      </c>
    </row>
    <row r="131" spans="1:7" x14ac:dyDescent="0.2">
      <c r="A131" s="142">
        <v>44093</v>
      </c>
      <c r="B131" s="50"/>
      <c r="C131" s="50"/>
      <c r="D131" s="165">
        <f t="shared" si="4"/>
        <v>1245</v>
      </c>
      <c r="E131" s="50"/>
      <c r="F131" s="50"/>
      <c r="G131" s="141">
        <f t="shared" si="5"/>
        <v>3219</v>
      </c>
    </row>
    <row r="132" spans="1:7" x14ac:dyDescent="0.2">
      <c r="A132" s="142">
        <v>44094</v>
      </c>
      <c r="B132" s="50"/>
      <c r="C132" s="50"/>
      <c r="D132" s="165">
        <f t="shared" si="4"/>
        <v>1245</v>
      </c>
      <c r="E132" s="50"/>
      <c r="F132" s="50"/>
      <c r="G132" s="141">
        <f t="shared" si="5"/>
        <v>3219</v>
      </c>
    </row>
    <row r="133" spans="1:7" x14ac:dyDescent="0.2">
      <c r="A133" s="142">
        <v>44095</v>
      </c>
      <c r="B133" s="50">
        <v>55</v>
      </c>
      <c r="C133" s="50">
        <v>137</v>
      </c>
      <c r="D133" s="165">
        <f t="shared" si="4"/>
        <v>1300</v>
      </c>
      <c r="E133" s="50">
        <v>119</v>
      </c>
      <c r="F133" s="50">
        <v>351</v>
      </c>
      <c r="G133" s="141">
        <f t="shared" si="5"/>
        <v>3338</v>
      </c>
    </row>
    <row r="134" spans="1:7" x14ac:dyDescent="0.2">
      <c r="A134" s="142">
        <v>44096</v>
      </c>
      <c r="B134" s="50">
        <v>37</v>
      </c>
      <c r="C134" s="50">
        <v>144</v>
      </c>
      <c r="D134" s="165">
        <f t="shared" si="4"/>
        <v>1337</v>
      </c>
      <c r="E134" s="50">
        <v>54</v>
      </c>
      <c r="F134" s="50">
        <v>431</v>
      </c>
      <c r="G134" s="141">
        <f t="shared" si="5"/>
        <v>3392</v>
      </c>
    </row>
    <row r="135" spans="1:7" x14ac:dyDescent="0.2">
      <c r="A135" s="142">
        <v>44097</v>
      </c>
      <c r="B135" s="50">
        <v>20</v>
      </c>
      <c r="C135" s="50">
        <v>156</v>
      </c>
      <c r="D135" s="165">
        <f t="shared" si="4"/>
        <v>1357</v>
      </c>
      <c r="E135" s="50">
        <v>44</v>
      </c>
      <c r="F135" s="50">
        <v>383</v>
      </c>
      <c r="G135" s="141">
        <f t="shared" si="5"/>
        <v>3436</v>
      </c>
    </row>
    <row r="136" spans="1:7" x14ac:dyDescent="0.2">
      <c r="A136" s="142">
        <v>44098</v>
      </c>
      <c r="B136" s="51">
        <v>12</v>
      </c>
      <c r="C136" s="51">
        <v>157</v>
      </c>
      <c r="D136" s="165">
        <f t="shared" si="4"/>
        <v>1369</v>
      </c>
      <c r="E136" s="51">
        <v>22</v>
      </c>
      <c r="F136" s="51">
        <v>386</v>
      </c>
      <c r="G136" s="141">
        <f t="shared" si="5"/>
        <v>3458</v>
      </c>
    </row>
    <row r="137" spans="1:7" x14ac:dyDescent="0.2">
      <c r="A137" s="142">
        <v>44099</v>
      </c>
      <c r="B137" s="51">
        <v>10</v>
      </c>
      <c r="C137" s="51">
        <v>153</v>
      </c>
      <c r="D137" s="165">
        <f t="shared" si="4"/>
        <v>1379</v>
      </c>
      <c r="E137" s="51">
        <v>28</v>
      </c>
      <c r="F137" s="51">
        <v>381</v>
      </c>
      <c r="G137" s="141">
        <f t="shared" si="5"/>
        <v>3486</v>
      </c>
    </row>
    <row r="138" spans="1:7" x14ac:dyDescent="0.2">
      <c r="A138" s="142">
        <v>44100</v>
      </c>
      <c r="B138" s="52"/>
      <c r="C138" s="52"/>
      <c r="D138" s="52"/>
      <c r="E138" s="52"/>
      <c r="F138" s="52"/>
      <c r="G138" s="141">
        <f t="shared" si="5"/>
        <v>3486</v>
      </c>
    </row>
    <row r="139" spans="1:7" x14ac:dyDescent="0.2">
      <c r="A139" s="142">
        <v>44101</v>
      </c>
      <c r="B139" s="52"/>
      <c r="C139" s="52"/>
      <c r="D139" s="52"/>
      <c r="E139" s="52"/>
      <c r="F139" s="52"/>
      <c r="G139" s="141">
        <f t="shared" si="5"/>
        <v>3486</v>
      </c>
    </row>
    <row r="140" spans="1:7" x14ac:dyDescent="0.2">
      <c r="A140" s="142">
        <v>44102</v>
      </c>
      <c r="B140" s="51">
        <v>20</v>
      </c>
      <c r="C140" s="51">
        <v>105</v>
      </c>
      <c r="D140" s="165">
        <f>SUM(D137,B140)</f>
        <v>1399</v>
      </c>
      <c r="E140" s="51">
        <v>53</v>
      </c>
      <c r="F140" s="51">
        <v>244</v>
      </c>
      <c r="G140" s="141">
        <f>SUM(G137,E140)</f>
        <v>3539</v>
      </c>
    </row>
    <row r="141" spans="1:7" x14ac:dyDescent="0.2">
      <c r="A141" s="142">
        <v>44103</v>
      </c>
      <c r="B141" s="51">
        <v>7</v>
      </c>
      <c r="C141" s="51">
        <v>98</v>
      </c>
      <c r="D141" s="165">
        <f>SUM(D140,B141)</f>
        <v>1406</v>
      </c>
      <c r="E141" s="51">
        <v>10</v>
      </c>
      <c r="F141" s="51">
        <v>227</v>
      </c>
      <c r="G141" s="141">
        <f>SUM(G140,E141)</f>
        <v>3549</v>
      </c>
    </row>
    <row r="142" spans="1:7" x14ac:dyDescent="0.2">
      <c r="A142" s="142">
        <v>44104</v>
      </c>
      <c r="B142" s="51">
        <v>18</v>
      </c>
      <c r="C142" s="51">
        <v>84</v>
      </c>
      <c r="D142" s="165">
        <f t="shared" ref="D142:D158" si="6">SUM(D141,B142)</f>
        <v>1424</v>
      </c>
      <c r="E142" s="51">
        <v>31</v>
      </c>
      <c r="F142" s="51">
        <v>234</v>
      </c>
      <c r="G142" s="141">
        <f t="shared" ref="G142:G158" si="7">SUM(G141,E142)</f>
        <v>3580</v>
      </c>
    </row>
    <row r="143" spans="1:7" x14ac:dyDescent="0.2">
      <c r="A143" s="142">
        <v>44105</v>
      </c>
      <c r="B143" s="51">
        <v>12</v>
      </c>
      <c r="C143" s="51">
        <v>98</v>
      </c>
      <c r="D143" s="165">
        <f t="shared" si="6"/>
        <v>1436</v>
      </c>
      <c r="E143" s="51">
        <v>25</v>
      </c>
      <c r="F143" s="51">
        <v>257</v>
      </c>
      <c r="G143" s="141">
        <f t="shared" si="7"/>
        <v>3605</v>
      </c>
    </row>
    <row r="144" spans="1:7" x14ac:dyDescent="0.2">
      <c r="A144" s="142">
        <v>44106</v>
      </c>
      <c r="B144" s="52">
        <v>18</v>
      </c>
      <c r="C144" s="52">
        <v>96</v>
      </c>
      <c r="D144" s="165">
        <f t="shared" si="6"/>
        <v>1454</v>
      </c>
      <c r="E144" s="52">
        <v>33</v>
      </c>
      <c r="F144" s="52">
        <v>238</v>
      </c>
      <c r="G144" s="141">
        <f t="shared" si="7"/>
        <v>3638</v>
      </c>
    </row>
    <row r="145" spans="1:7" x14ac:dyDescent="0.2">
      <c r="A145" s="142">
        <v>44107</v>
      </c>
      <c r="B145" s="52"/>
      <c r="C145" s="52"/>
      <c r="D145" s="165">
        <f t="shared" si="6"/>
        <v>1454</v>
      </c>
      <c r="E145" s="52"/>
      <c r="F145" s="52"/>
      <c r="G145" s="141">
        <f t="shared" si="7"/>
        <v>3638</v>
      </c>
    </row>
    <row r="146" spans="1:7" x14ac:dyDescent="0.2">
      <c r="A146" s="142">
        <v>44108</v>
      </c>
      <c r="B146" s="52"/>
      <c r="C146" s="52"/>
      <c r="D146" s="165">
        <f t="shared" si="6"/>
        <v>1454</v>
      </c>
      <c r="E146" s="52"/>
      <c r="F146" s="52"/>
      <c r="G146" s="141">
        <f t="shared" si="7"/>
        <v>3638</v>
      </c>
    </row>
    <row r="147" spans="1:7" x14ac:dyDescent="0.2">
      <c r="A147" s="142">
        <v>44109</v>
      </c>
      <c r="B147" s="52">
        <v>37</v>
      </c>
      <c r="C147" s="52">
        <v>108</v>
      </c>
      <c r="D147" s="165">
        <f t="shared" si="6"/>
        <v>1491</v>
      </c>
      <c r="E147" s="52">
        <v>126</v>
      </c>
      <c r="F147" s="52">
        <v>264</v>
      </c>
      <c r="G147" s="141">
        <f t="shared" si="7"/>
        <v>3764</v>
      </c>
    </row>
    <row r="148" spans="1:7" x14ac:dyDescent="0.2">
      <c r="A148" s="142">
        <v>44110</v>
      </c>
      <c r="B148" s="52">
        <v>28</v>
      </c>
      <c r="C148" s="52">
        <v>123</v>
      </c>
      <c r="D148" s="165">
        <f t="shared" si="6"/>
        <v>1519</v>
      </c>
      <c r="E148" s="52">
        <v>54</v>
      </c>
      <c r="F148" s="52">
        <v>298</v>
      </c>
      <c r="G148" s="141">
        <f t="shared" si="7"/>
        <v>3818</v>
      </c>
    </row>
    <row r="149" spans="1:7" x14ac:dyDescent="0.2">
      <c r="A149" s="142">
        <v>44111</v>
      </c>
      <c r="B149" s="52">
        <v>32</v>
      </c>
      <c r="C149" s="52">
        <v>150</v>
      </c>
      <c r="D149" s="165">
        <f t="shared" si="6"/>
        <v>1551</v>
      </c>
      <c r="E149" s="52">
        <v>64</v>
      </c>
      <c r="F149" s="52">
        <v>454</v>
      </c>
      <c r="G149" s="141">
        <f t="shared" si="7"/>
        <v>3882</v>
      </c>
    </row>
    <row r="150" spans="1:7" x14ac:dyDescent="0.2">
      <c r="A150" s="142">
        <v>44112</v>
      </c>
      <c r="B150" s="52">
        <v>37</v>
      </c>
      <c r="C150" s="52">
        <v>167</v>
      </c>
      <c r="D150" s="165">
        <f t="shared" si="6"/>
        <v>1588</v>
      </c>
      <c r="E150" s="52">
        <v>59</v>
      </c>
      <c r="F150" s="52">
        <v>477</v>
      </c>
      <c r="G150" s="141">
        <f t="shared" si="7"/>
        <v>3941</v>
      </c>
    </row>
    <row r="151" spans="1:7" x14ac:dyDescent="0.2">
      <c r="A151" s="142">
        <v>44113</v>
      </c>
      <c r="B151" s="52">
        <v>35</v>
      </c>
      <c r="C151" s="52">
        <v>191</v>
      </c>
      <c r="D151" s="165">
        <f t="shared" si="6"/>
        <v>1623</v>
      </c>
      <c r="E151" s="52">
        <v>84</v>
      </c>
      <c r="F151" s="52">
        <v>521</v>
      </c>
      <c r="G151" s="141">
        <f t="shared" si="7"/>
        <v>4025</v>
      </c>
    </row>
    <row r="152" spans="1:7" x14ac:dyDescent="0.2">
      <c r="A152" s="142">
        <v>44114</v>
      </c>
      <c r="B152" s="52"/>
      <c r="C152" s="52"/>
      <c r="D152" s="165">
        <f t="shared" si="6"/>
        <v>1623</v>
      </c>
      <c r="E152" s="52"/>
      <c r="F152" s="52"/>
      <c r="G152" s="141">
        <f t="shared" si="7"/>
        <v>4025</v>
      </c>
    </row>
    <row r="153" spans="1:7" x14ac:dyDescent="0.2">
      <c r="A153" s="142">
        <v>44115</v>
      </c>
      <c r="B153" s="52"/>
      <c r="C153" s="52"/>
      <c r="D153" s="165">
        <f t="shared" si="6"/>
        <v>1623</v>
      </c>
      <c r="E153" s="52"/>
      <c r="F153" s="52"/>
      <c r="G153" s="141">
        <f t="shared" si="7"/>
        <v>4025</v>
      </c>
    </row>
    <row r="154" spans="1:7" x14ac:dyDescent="0.2">
      <c r="A154" s="142">
        <v>44116</v>
      </c>
      <c r="B154" s="52">
        <v>133</v>
      </c>
      <c r="C154" s="52">
        <v>180</v>
      </c>
      <c r="D154" s="165">
        <f t="shared" si="6"/>
        <v>1756</v>
      </c>
      <c r="E154" s="52">
        <v>97</v>
      </c>
      <c r="F154" s="52">
        <v>582</v>
      </c>
      <c r="G154" s="141">
        <f t="shared" si="7"/>
        <v>4122</v>
      </c>
    </row>
    <row r="155" spans="1:7" x14ac:dyDescent="0.2">
      <c r="A155" s="142">
        <v>44117</v>
      </c>
      <c r="B155" s="52">
        <v>32</v>
      </c>
      <c r="C155" s="52">
        <v>200</v>
      </c>
      <c r="D155" s="165">
        <f t="shared" si="6"/>
        <v>1788</v>
      </c>
      <c r="E155" s="52">
        <v>66</v>
      </c>
      <c r="F155" s="52">
        <v>479</v>
      </c>
      <c r="G155" s="141">
        <f t="shared" si="7"/>
        <v>4188</v>
      </c>
    </row>
    <row r="156" spans="1:7" x14ac:dyDescent="0.2">
      <c r="A156" s="142">
        <v>44118</v>
      </c>
      <c r="B156" s="52">
        <v>53</v>
      </c>
      <c r="C156" s="52">
        <v>223</v>
      </c>
      <c r="D156" s="165">
        <f t="shared" si="6"/>
        <v>1841</v>
      </c>
      <c r="E156" s="52">
        <v>22</v>
      </c>
      <c r="F156" s="52">
        <v>423</v>
      </c>
      <c r="G156" s="141">
        <f t="shared" si="7"/>
        <v>4210</v>
      </c>
    </row>
    <row r="157" spans="1:7" x14ac:dyDescent="0.2">
      <c r="A157" s="142">
        <v>44119</v>
      </c>
      <c r="B157" s="52">
        <v>51</v>
      </c>
      <c r="C157" s="52">
        <v>254</v>
      </c>
      <c r="D157" s="165">
        <f t="shared" si="6"/>
        <v>1892</v>
      </c>
      <c r="E157" s="52">
        <v>68</v>
      </c>
      <c r="F157" s="52">
        <v>475</v>
      </c>
      <c r="G157" s="141">
        <f t="shared" si="7"/>
        <v>4278</v>
      </c>
    </row>
    <row r="158" spans="1:7" x14ac:dyDescent="0.2">
      <c r="A158" s="142">
        <v>44120</v>
      </c>
      <c r="B158" s="52">
        <v>24</v>
      </c>
      <c r="C158" s="52">
        <v>231</v>
      </c>
      <c r="D158" s="165">
        <f t="shared" si="6"/>
        <v>1916</v>
      </c>
      <c r="E158" s="52">
        <v>8</v>
      </c>
      <c r="F158" s="52">
        <v>377</v>
      </c>
      <c r="G158" s="141">
        <f t="shared" si="7"/>
        <v>4286</v>
      </c>
    </row>
    <row r="159" spans="1:7" x14ac:dyDescent="0.2">
      <c r="A159" s="142">
        <v>44121</v>
      </c>
      <c r="B159" s="52"/>
      <c r="C159" s="52"/>
      <c r="D159" s="165">
        <f t="shared" ref="D159:D160" si="8">SUM(D158,B159)</f>
        <v>1916</v>
      </c>
      <c r="E159" s="52"/>
      <c r="F159" s="52"/>
      <c r="G159" s="141">
        <f t="shared" ref="G159:G160" si="9">SUM(G158,E159)</f>
        <v>4286</v>
      </c>
    </row>
    <row r="160" spans="1:7" x14ac:dyDescent="0.2">
      <c r="A160" s="142">
        <v>44122</v>
      </c>
      <c r="B160" s="52"/>
      <c r="C160" s="52"/>
      <c r="D160" s="165">
        <f t="shared" si="8"/>
        <v>1916</v>
      </c>
      <c r="E160" s="52"/>
      <c r="F160" s="52"/>
      <c r="G160" s="141">
        <f t="shared" si="9"/>
        <v>4286</v>
      </c>
    </row>
    <row r="161" spans="1:7" x14ac:dyDescent="0.2">
      <c r="A161" s="142">
        <v>44123</v>
      </c>
      <c r="B161" s="52">
        <v>120</v>
      </c>
      <c r="C161" s="52">
        <v>293</v>
      </c>
      <c r="D161" s="165">
        <f t="shared" ref="D161:D168" si="10">SUM(D160,B161)</f>
        <v>2036</v>
      </c>
      <c r="E161" s="52">
        <v>50</v>
      </c>
      <c r="F161" s="52">
        <v>368</v>
      </c>
      <c r="G161" s="141">
        <f t="shared" ref="G161:G168" si="11">SUM(G160,E161)</f>
        <v>4336</v>
      </c>
    </row>
    <row r="162" spans="1:7" x14ac:dyDescent="0.2">
      <c r="A162" s="142">
        <v>44124</v>
      </c>
      <c r="B162" s="52">
        <v>119</v>
      </c>
      <c r="C162" s="52">
        <v>312</v>
      </c>
      <c r="D162" s="165">
        <f t="shared" si="10"/>
        <v>2155</v>
      </c>
      <c r="E162" s="52">
        <v>28</v>
      </c>
      <c r="F162" s="52">
        <v>304</v>
      </c>
      <c r="G162" s="141">
        <f t="shared" si="11"/>
        <v>4364</v>
      </c>
    </row>
    <row r="163" spans="1:7" x14ac:dyDescent="0.2">
      <c r="A163" s="142">
        <v>44125</v>
      </c>
      <c r="B163" s="52">
        <v>132</v>
      </c>
      <c r="C163" s="52">
        <v>343</v>
      </c>
      <c r="D163" s="165">
        <f t="shared" si="10"/>
        <v>2287</v>
      </c>
      <c r="E163" s="52">
        <v>27</v>
      </c>
      <c r="F163" s="52">
        <v>313</v>
      </c>
      <c r="G163" s="141">
        <f t="shared" si="11"/>
        <v>4391</v>
      </c>
    </row>
    <row r="164" spans="1:7" x14ac:dyDescent="0.2">
      <c r="A164" s="142">
        <v>44126</v>
      </c>
      <c r="B164" s="52">
        <v>96</v>
      </c>
      <c r="C164" s="52">
        <v>386</v>
      </c>
      <c r="D164" s="165">
        <f t="shared" si="10"/>
        <v>2383</v>
      </c>
      <c r="E164" s="52">
        <v>34</v>
      </c>
      <c r="F164" s="52">
        <v>340</v>
      </c>
      <c r="G164" s="141">
        <f t="shared" si="11"/>
        <v>4425</v>
      </c>
    </row>
    <row r="165" spans="1:7" x14ac:dyDescent="0.2">
      <c r="A165" s="142">
        <v>44127</v>
      </c>
      <c r="B165" s="52">
        <v>77</v>
      </c>
      <c r="C165" s="52">
        <v>453</v>
      </c>
      <c r="D165" s="165">
        <f t="shared" si="10"/>
        <v>2460</v>
      </c>
      <c r="E165" s="52">
        <v>9</v>
      </c>
      <c r="F165" s="52">
        <v>352</v>
      </c>
      <c r="G165" s="141">
        <f t="shared" si="11"/>
        <v>4434</v>
      </c>
    </row>
    <row r="166" spans="1:7" x14ac:dyDescent="0.2">
      <c r="A166" s="142">
        <v>44128</v>
      </c>
      <c r="B166" s="52"/>
      <c r="C166" s="52"/>
      <c r="D166" s="165">
        <f t="shared" si="10"/>
        <v>2460</v>
      </c>
      <c r="E166" s="52"/>
      <c r="F166" s="52"/>
      <c r="G166" s="141">
        <f t="shared" si="11"/>
        <v>4434</v>
      </c>
    </row>
    <row r="167" spans="1:7" x14ac:dyDescent="0.2">
      <c r="A167" s="142">
        <v>44129</v>
      </c>
      <c r="B167" s="52"/>
      <c r="C167" s="52"/>
      <c r="D167" s="165">
        <f t="shared" si="10"/>
        <v>2460</v>
      </c>
      <c r="E167" s="52"/>
      <c r="F167" s="52"/>
      <c r="G167" s="141">
        <f t="shared" si="11"/>
        <v>4434</v>
      </c>
    </row>
    <row r="168" spans="1:7" x14ac:dyDescent="0.2">
      <c r="A168" s="142">
        <v>44130</v>
      </c>
      <c r="B168" s="52">
        <v>338</v>
      </c>
      <c r="C168" s="52">
        <v>680</v>
      </c>
      <c r="D168" s="165">
        <f t="shared" si="10"/>
        <v>2798</v>
      </c>
      <c r="E168" s="52">
        <v>36</v>
      </c>
      <c r="F168" s="52">
        <v>412</v>
      </c>
      <c r="G168" s="141">
        <f t="shared" si="11"/>
        <v>4470</v>
      </c>
    </row>
    <row r="169" spans="1:7" x14ac:dyDescent="0.2">
      <c r="A169" s="142">
        <v>44131</v>
      </c>
      <c r="B169" s="52">
        <v>583</v>
      </c>
      <c r="C169" s="52">
        <v>794</v>
      </c>
      <c r="D169" s="165">
        <f>SUM(D168,B169)</f>
        <v>3381</v>
      </c>
      <c r="E169" s="52" t="s">
        <v>161</v>
      </c>
      <c r="F169" s="52" t="s">
        <v>161</v>
      </c>
      <c r="G169" s="143" t="s">
        <v>161</v>
      </c>
    </row>
    <row r="170" spans="1:7" x14ac:dyDescent="0.2">
      <c r="A170" s="142">
        <v>44132</v>
      </c>
      <c r="B170" s="52">
        <v>359</v>
      </c>
      <c r="C170" s="52">
        <v>796</v>
      </c>
      <c r="D170" s="165">
        <f t="shared" ref="D170:D178" si="12">SUM(D169,B170)</f>
        <v>3740</v>
      </c>
      <c r="E170" s="52" t="s">
        <v>161</v>
      </c>
      <c r="F170" s="52" t="s">
        <v>161</v>
      </c>
      <c r="G170" s="143" t="s">
        <v>161</v>
      </c>
    </row>
    <row r="171" spans="1:7" x14ac:dyDescent="0.2">
      <c r="A171" s="142">
        <v>44133</v>
      </c>
      <c r="B171" s="52">
        <v>296</v>
      </c>
      <c r="C171" s="52">
        <v>757</v>
      </c>
      <c r="D171" s="165">
        <f t="shared" si="12"/>
        <v>4036</v>
      </c>
      <c r="E171" s="52" t="s">
        <v>161</v>
      </c>
      <c r="F171" s="52" t="s">
        <v>161</v>
      </c>
      <c r="G171" s="144" t="s">
        <v>161</v>
      </c>
    </row>
    <row r="172" spans="1:7" x14ac:dyDescent="0.2">
      <c r="A172" s="142">
        <v>44134</v>
      </c>
      <c r="B172" s="52">
        <v>233</v>
      </c>
      <c r="C172" s="52">
        <v>990</v>
      </c>
      <c r="D172" s="165">
        <f t="shared" si="12"/>
        <v>4269</v>
      </c>
      <c r="E172" s="52" t="s">
        <v>161</v>
      </c>
      <c r="F172" s="52" t="s">
        <v>161</v>
      </c>
      <c r="G172" s="144" t="s">
        <v>161</v>
      </c>
    </row>
    <row r="173" spans="1:7" x14ac:dyDescent="0.2">
      <c r="A173" s="142">
        <v>44135</v>
      </c>
      <c r="B173" s="52"/>
      <c r="C173" s="52"/>
      <c r="D173" s="165">
        <f t="shared" si="12"/>
        <v>4269</v>
      </c>
      <c r="E173" s="52"/>
      <c r="F173" s="52"/>
      <c r="G173" s="144" t="s">
        <v>161</v>
      </c>
    </row>
    <row r="174" spans="1:7" x14ac:dyDescent="0.2">
      <c r="A174" s="142">
        <v>44136</v>
      </c>
      <c r="B174" s="52"/>
      <c r="C174" s="52"/>
      <c r="D174" s="165">
        <f t="shared" si="12"/>
        <v>4269</v>
      </c>
      <c r="E174" s="52"/>
      <c r="F174" s="52"/>
      <c r="G174" s="144" t="s">
        <v>161</v>
      </c>
    </row>
    <row r="175" spans="1:7" x14ac:dyDescent="0.2">
      <c r="A175" s="142">
        <v>44137</v>
      </c>
      <c r="B175" s="52">
        <v>759</v>
      </c>
      <c r="C175" s="52">
        <v>1685</v>
      </c>
      <c r="D175" s="165">
        <f t="shared" si="12"/>
        <v>5028</v>
      </c>
      <c r="E175" s="52" t="s">
        <v>161</v>
      </c>
      <c r="F175" s="52" t="s">
        <v>161</v>
      </c>
      <c r="G175" s="144" t="s">
        <v>161</v>
      </c>
    </row>
    <row r="176" spans="1:7" x14ac:dyDescent="0.2">
      <c r="A176" s="142">
        <v>44138</v>
      </c>
      <c r="B176" s="52">
        <v>216</v>
      </c>
      <c r="C176" s="52">
        <v>1608</v>
      </c>
      <c r="D176" s="165">
        <f t="shared" si="12"/>
        <v>5244</v>
      </c>
      <c r="E176" s="52" t="s">
        <v>161</v>
      </c>
      <c r="F176" s="52" t="s">
        <v>161</v>
      </c>
      <c r="G176" s="144" t="s">
        <v>161</v>
      </c>
    </row>
    <row r="177" spans="1:7" x14ac:dyDescent="0.2">
      <c r="A177" s="142">
        <v>44139</v>
      </c>
      <c r="B177" s="52">
        <v>589</v>
      </c>
      <c r="C177" s="52">
        <v>1809</v>
      </c>
      <c r="D177" s="165">
        <f t="shared" si="12"/>
        <v>5833</v>
      </c>
      <c r="E177" s="52" t="s">
        <v>161</v>
      </c>
      <c r="F177" s="52" t="s">
        <v>161</v>
      </c>
      <c r="G177" s="144" t="s">
        <v>161</v>
      </c>
    </row>
    <row r="178" spans="1:7" x14ac:dyDescent="0.2">
      <c r="A178" s="142">
        <v>44140</v>
      </c>
      <c r="B178" s="52">
        <v>357</v>
      </c>
      <c r="C178" s="52">
        <v>1850</v>
      </c>
      <c r="D178" s="165">
        <f t="shared" si="12"/>
        <v>6190</v>
      </c>
      <c r="E178" s="52" t="s">
        <v>161</v>
      </c>
      <c r="F178" s="52" t="s">
        <v>161</v>
      </c>
      <c r="G178" s="144" t="s">
        <v>161</v>
      </c>
    </row>
    <row r="179" spans="1:7" x14ac:dyDescent="0.2">
      <c r="A179" s="142">
        <v>44141</v>
      </c>
      <c r="B179" s="52">
        <v>406</v>
      </c>
      <c r="C179" s="52">
        <v>1900</v>
      </c>
      <c r="D179" s="166">
        <f>SUM(D178,B179)</f>
        <v>6596</v>
      </c>
      <c r="E179" s="52" t="s">
        <v>161</v>
      </c>
      <c r="F179" s="52" t="s">
        <v>161</v>
      </c>
      <c r="G179" s="144" t="s">
        <v>161</v>
      </c>
    </row>
    <row r="180" spans="1:7" x14ac:dyDescent="0.2">
      <c r="A180" s="142">
        <v>44142</v>
      </c>
      <c r="B180" s="103"/>
      <c r="C180" s="103"/>
      <c r="D180" s="166">
        <f>SUM(D179,B180)</f>
        <v>6596</v>
      </c>
      <c r="E180" s="103"/>
      <c r="F180" s="103"/>
      <c r="G180" s="144" t="s">
        <v>161</v>
      </c>
    </row>
    <row r="181" spans="1:7" x14ac:dyDescent="0.2">
      <c r="A181" s="142">
        <v>44143</v>
      </c>
      <c r="B181" s="52"/>
      <c r="C181" s="52"/>
      <c r="D181" s="166">
        <f>SUM(D180,B181)</f>
        <v>6596</v>
      </c>
      <c r="E181" s="52"/>
      <c r="F181" s="52"/>
      <c r="G181" s="144" t="s">
        <v>161</v>
      </c>
    </row>
    <row r="182" spans="1:7" x14ac:dyDescent="0.2">
      <c r="A182" s="142">
        <v>44144</v>
      </c>
      <c r="B182" s="52">
        <v>406</v>
      </c>
      <c r="C182" s="52">
        <v>2100</v>
      </c>
      <c r="D182" s="165">
        <f>SUM(D181,B182)</f>
        <v>7002</v>
      </c>
      <c r="E182" s="52" t="s">
        <v>161</v>
      </c>
      <c r="F182" s="52" t="s">
        <v>161</v>
      </c>
      <c r="G182" s="144" t="s">
        <v>161</v>
      </c>
    </row>
    <row r="183" spans="1:7" x14ac:dyDescent="0.2">
      <c r="A183" s="142">
        <v>44145</v>
      </c>
      <c r="B183" s="52">
        <v>789</v>
      </c>
      <c r="C183" s="52">
        <v>2250</v>
      </c>
      <c r="D183" s="165">
        <f t="shared" ref="D183:D204" si="13">SUM(D182,B183)</f>
        <v>7791</v>
      </c>
      <c r="E183" s="52" t="s">
        <v>161</v>
      </c>
      <c r="F183" s="52" t="s">
        <v>161</v>
      </c>
      <c r="G183" s="144" t="s">
        <v>161</v>
      </c>
    </row>
    <row r="184" spans="1:7" x14ac:dyDescent="0.2">
      <c r="A184" s="142">
        <v>44146</v>
      </c>
      <c r="B184" s="52">
        <v>653</v>
      </c>
      <c r="C184" s="52">
        <v>1660</v>
      </c>
      <c r="D184" s="165">
        <f t="shared" si="13"/>
        <v>8444</v>
      </c>
      <c r="E184" s="52" t="s">
        <v>161</v>
      </c>
      <c r="F184" s="52" t="s">
        <v>161</v>
      </c>
      <c r="G184" s="144" t="s">
        <v>161</v>
      </c>
    </row>
    <row r="185" spans="1:7" x14ac:dyDescent="0.2">
      <c r="A185" s="142">
        <v>44147</v>
      </c>
      <c r="B185" s="52">
        <v>690</v>
      </c>
      <c r="C185" s="52">
        <v>2122</v>
      </c>
      <c r="D185" s="165">
        <f t="shared" si="13"/>
        <v>9134</v>
      </c>
      <c r="E185" s="52" t="s">
        <v>161</v>
      </c>
      <c r="F185" s="52" t="s">
        <v>161</v>
      </c>
      <c r="G185" s="144" t="s">
        <v>161</v>
      </c>
    </row>
    <row r="186" spans="1:7" x14ac:dyDescent="0.2">
      <c r="A186" s="142">
        <v>44148</v>
      </c>
      <c r="B186" s="52">
        <v>301</v>
      </c>
      <c r="C186" s="52">
        <v>2343</v>
      </c>
      <c r="D186" s="165">
        <f t="shared" si="13"/>
        <v>9435</v>
      </c>
      <c r="E186" s="52" t="s">
        <v>161</v>
      </c>
      <c r="F186" s="52" t="s">
        <v>161</v>
      </c>
      <c r="G186" s="144" t="s">
        <v>161</v>
      </c>
    </row>
    <row r="187" spans="1:7" x14ac:dyDescent="0.2">
      <c r="A187" s="142">
        <v>44149</v>
      </c>
      <c r="B187" s="52"/>
      <c r="C187" s="52"/>
      <c r="D187" s="165">
        <f t="shared" si="13"/>
        <v>9435</v>
      </c>
      <c r="E187" s="52"/>
      <c r="F187" s="52"/>
      <c r="G187" s="144"/>
    </row>
    <row r="188" spans="1:7" x14ac:dyDescent="0.2">
      <c r="A188" s="142">
        <v>44150</v>
      </c>
      <c r="B188" s="52"/>
      <c r="C188" s="52"/>
      <c r="D188" s="165">
        <f t="shared" si="13"/>
        <v>9435</v>
      </c>
      <c r="E188" s="52"/>
      <c r="F188" s="52"/>
      <c r="G188" s="144"/>
    </row>
    <row r="189" spans="1:7" x14ac:dyDescent="0.2">
      <c r="A189" s="142">
        <v>44151</v>
      </c>
      <c r="B189" s="52">
        <v>502</v>
      </c>
      <c r="C189" s="52">
        <v>2458</v>
      </c>
      <c r="D189" s="165">
        <f t="shared" si="13"/>
        <v>9937</v>
      </c>
      <c r="E189" s="52" t="s">
        <v>161</v>
      </c>
      <c r="F189" s="52" t="s">
        <v>161</v>
      </c>
      <c r="G189" s="144" t="s">
        <v>161</v>
      </c>
    </row>
    <row r="190" spans="1:7" x14ac:dyDescent="0.2">
      <c r="A190" s="142">
        <v>44152</v>
      </c>
      <c r="B190" s="52">
        <v>322</v>
      </c>
      <c r="C190" s="52">
        <v>2484</v>
      </c>
      <c r="D190" s="165">
        <f t="shared" si="13"/>
        <v>10259</v>
      </c>
      <c r="E190" s="52" t="s">
        <v>161</v>
      </c>
      <c r="F190" s="52" t="s">
        <v>161</v>
      </c>
      <c r="G190" s="144" t="s">
        <v>161</v>
      </c>
    </row>
    <row r="191" spans="1:7" x14ac:dyDescent="0.2">
      <c r="A191" s="142">
        <v>44153</v>
      </c>
      <c r="B191" s="52">
        <v>280</v>
      </c>
      <c r="C191" s="52">
        <v>2001</v>
      </c>
      <c r="D191" s="165">
        <f t="shared" si="13"/>
        <v>10539</v>
      </c>
      <c r="E191" s="52" t="s">
        <v>161</v>
      </c>
      <c r="F191" s="52" t="s">
        <v>161</v>
      </c>
      <c r="G191" s="144" t="s">
        <v>161</v>
      </c>
    </row>
    <row r="192" spans="1:7" x14ac:dyDescent="0.2">
      <c r="A192" s="142">
        <v>44154</v>
      </c>
      <c r="B192" s="52">
        <v>315</v>
      </c>
      <c r="C192" s="52">
        <v>2131</v>
      </c>
      <c r="D192" s="165">
        <f t="shared" si="13"/>
        <v>10854</v>
      </c>
      <c r="E192" s="52" t="s">
        <v>161</v>
      </c>
      <c r="F192" s="52" t="s">
        <v>161</v>
      </c>
      <c r="G192" s="144" t="s">
        <v>161</v>
      </c>
    </row>
    <row r="193" spans="1:7" x14ac:dyDescent="0.2">
      <c r="A193" s="142">
        <v>44155</v>
      </c>
      <c r="B193" s="52">
        <v>277</v>
      </c>
      <c r="C193" s="52">
        <v>2267</v>
      </c>
      <c r="D193" s="165">
        <f t="shared" si="13"/>
        <v>11131</v>
      </c>
      <c r="E193" s="52" t="s">
        <v>161</v>
      </c>
      <c r="F193" s="52" t="s">
        <v>161</v>
      </c>
      <c r="G193" s="144" t="s">
        <v>161</v>
      </c>
    </row>
    <row r="194" spans="1:7" x14ac:dyDescent="0.2">
      <c r="A194" s="142">
        <v>44156</v>
      </c>
      <c r="B194" s="52"/>
      <c r="C194" s="52"/>
      <c r="D194" s="165">
        <f t="shared" si="13"/>
        <v>11131</v>
      </c>
      <c r="E194" s="52"/>
      <c r="F194" s="52"/>
      <c r="G194" s="144"/>
    </row>
    <row r="195" spans="1:7" x14ac:dyDescent="0.2">
      <c r="A195" s="142">
        <v>44157</v>
      </c>
      <c r="B195" s="52"/>
      <c r="C195" s="52"/>
      <c r="D195" s="165">
        <f t="shared" si="13"/>
        <v>11131</v>
      </c>
      <c r="E195" s="52"/>
      <c r="F195" s="52"/>
      <c r="G195" s="144"/>
    </row>
    <row r="196" spans="1:7" x14ac:dyDescent="0.2">
      <c r="A196" s="142">
        <v>44158</v>
      </c>
      <c r="B196" s="52">
        <v>807</v>
      </c>
      <c r="C196" s="52">
        <v>2839</v>
      </c>
      <c r="D196" s="165">
        <f t="shared" si="13"/>
        <v>11938</v>
      </c>
      <c r="E196" s="52" t="s">
        <v>161</v>
      </c>
      <c r="F196" s="52" t="s">
        <v>161</v>
      </c>
      <c r="G196" s="144" t="s">
        <v>161</v>
      </c>
    </row>
    <row r="197" spans="1:7" x14ac:dyDescent="0.2">
      <c r="A197" s="142">
        <v>44159</v>
      </c>
      <c r="B197" s="52">
        <v>308</v>
      </c>
      <c r="C197" s="52">
        <v>2849</v>
      </c>
      <c r="D197" s="165">
        <f t="shared" si="13"/>
        <v>12246</v>
      </c>
      <c r="E197" s="52" t="s">
        <v>161</v>
      </c>
      <c r="F197" s="52" t="s">
        <v>161</v>
      </c>
      <c r="G197" s="144" t="s">
        <v>161</v>
      </c>
    </row>
    <row r="198" spans="1:7" x14ac:dyDescent="0.2">
      <c r="A198" s="142">
        <v>44160</v>
      </c>
      <c r="B198" s="52">
        <v>403</v>
      </c>
      <c r="C198" s="52">
        <v>2854</v>
      </c>
      <c r="D198" s="165">
        <f t="shared" si="13"/>
        <v>12649</v>
      </c>
      <c r="E198" s="52" t="s">
        <v>161</v>
      </c>
      <c r="F198" s="52" t="s">
        <v>161</v>
      </c>
      <c r="G198" s="144" t="s">
        <v>161</v>
      </c>
    </row>
    <row r="199" spans="1:7" x14ac:dyDescent="0.2">
      <c r="A199" s="142">
        <v>44161</v>
      </c>
      <c r="B199" s="52">
        <v>414</v>
      </c>
      <c r="C199" s="123">
        <v>2875</v>
      </c>
      <c r="D199" s="165">
        <f t="shared" si="13"/>
        <v>13063</v>
      </c>
      <c r="E199" s="52" t="s">
        <v>161</v>
      </c>
      <c r="F199" s="52" t="s">
        <v>161</v>
      </c>
      <c r="G199" s="144" t="s">
        <v>161</v>
      </c>
    </row>
    <row r="200" spans="1:7" x14ac:dyDescent="0.2">
      <c r="A200" s="142">
        <v>44162</v>
      </c>
      <c r="B200" s="52">
        <v>394</v>
      </c>
      <c r="C200" s="52">
        <v>2860</v>
      </c>
      <c r="D200" s="165">
        <f t="shared" si="13"/>
        <v>13457</v>
      </c>
      <c r="E200" s="52" t="s">
        <v>161</v>
      </c>
      <c r="F200" s="52" t="s">
        <v>161</v>
      </c>
      <c r="G200" s="144" t="s">
        <v>161</v>
      </c>
    </row>
    <row r="201" spans="1:7" x14ac:dyDescent="0.2">
      <c r="A201" s="142">
        <v>44163</v>
      </c>
      <c r="B201" s="52"/>
      <c r="C201" s="52"/>
      <c r="D201" s="165">
        <f t="shared" si="13"/>
        <v>13457</v>
      </c>
      <c r="E201" s="52"/>
      <c r="F201" s="52"/>
      <c r="G201" s="144"/>
    </row>
    <row r="202" spans="1:7" x14ac:dyDescent="0.2">
      <c r="A202" s="142">
        <v>44164</v>
      </c>
      <c r="B202" s="52"/>
      <c r="C202" s="52"/>
      <c r="D202" s="165">
        <f t="shared" si="13"/>
        <v>13457</v>
      </c>
      <c r="E202" s="52"/>
      <c r="F202" s="52"/>
      <c r="G202" s="144"/>
    </row>
    <row r="203" spans="1:7" x14ac:dyDescent="0.2">
      <c r="A203" s="142">
        <v>44165</v>
      </c>
      <c r="B203" s="52">
        <v>754</v>
      </c>
      <c r="C203" s="52">
        <v>2915</v>
      </c>
      <c r="D203" s="165">
        <f t="shared" si="13"/>
        <v>14211</v>
      </c>
      <c r="E203" s="52" t="s">
        <v>161</v>
      </c>
      <c r="F203" s="52" t="s">
        <v>161</v>
      </c>
      <c r="G203" s="144" t="s">
        <v>161</v>
      </c>
    </row>
    <row r="204" spans="1:7" x14ac:dyDescent="0.2">
      <c r="A204" s="142">
        <v>44166</v>
      </c>
      <c r="B204" s="52">
        <v>284</v>
      </c>
      <c r="C204" s="52">
        <v>2450</v>
      </c>
      <c r="D204" s="165">
        <f t="shared" si="13"/>
        <v>14495</v>
      </c>
      <c r="E204" s="52" t="s">
        <v>161</v>
      </c>
      <c r="F204" s="52" t="s">
        <v>161</v>
      </c>
      <c r="G204" s="144" t="s">
        <v>161</v>
      </c>
    </row>
    <row r="205" spans="1:7" x14ac:dyDescent="0.2">
      <c r="A205" s="142">
        <v>44167</v>
      </c>
      <c r="B205" s="52">
        <v>436</v>
      </c>
      <c r="C205" s="52">
        <v>2150</v>
      </c>
      <c r="D205" s="165">
        <f>SUM(D204,B205)</f>
        <v>14931</v>
      </c>
      <c r="E205" s="52" t="s">
        <v>161</v>
      </c>
      <c r="F205" s="52" t="s">
        <v>161</v>
      </c>
      <c r="G205" s="144" t="s">
        <v>161</v>
      </c>
    </row>
    <row r="206" spans="1:7" x14ac:dyDescent="0.2">
      <c r="A206" s="142">
        <v>44168</v>
      </c>
      <c r="B206" s="52">
        <v>285</v>
      </c>
      <c r="C206" s="52">
        <v>2020</v>
      </c>
      <c r="D206" s="165">
        <f>SUM(D205,B206)</f>
        <v>15216</v>
      </c>
      <c r="E206" s="52" t="s">
        <v>161</v>
      </c>
      <c r="F206" s="52" t="s">
        <v>161</v>
      </c>
      <c r="G206" s="144" t="s">
        <v>161</v>
      </c>
    </row>
    <row r="207" spans="1:7" x14ac:dyDescent="0.2">
      <c r="A207" s="142">
        <v>44169</v>
      </c>
      <c r="B207" s="123">
        <v>408</v>
      </c>
      <c r="C207" s="123">
        <v>1998</v>
      </c>
      <c r="D207" s="167">
        <f>SUM(D206,B207)</f>
        <v>15624</v>
      </c>
      <c r="E207" s="52" t="s">
        <v>161</v>
      </c>
      <c r="F207" s="52" t="s">
        <v>161</v>
      </c>
      <c r="G207" s="144" t="s">
        <v>161</v>
      </c>
    </row>
    <row r="208" spans="1:7" x14ac:dyDescent="0.2">
      <c r="A208" s="142">
        <v>44170</v>
      </c>
      <c r="B208" s="52"/>
      <c r="C208" s="52"/>
      <c r="D208" s="165">
        <f t="shared" ref="D208:D241" si="14">SUM(D207,B208)</f>
        <v>15624</v>
      </c>
      <c r="E208" s="52"/>
      <c r="F208" s="52"/>
      <c r="G208" s="144"/>
    </row>
    <row r="209" spans="1:7" x14ac:dyDescent="0.2">
      <c r="A209" s="142">
        <v>44171</v>
      </c>
      <c r="B209" s="52"/>
      <c r="C209" s="52"/>
      <c r="D209" s="165">
        <f t="shared" si="14"/>
        <v>15624</v>
      </c>
      <c r="E209" s="52"/>
      <c r="F209" s="52"/>
      <c r="G209" s="144"/>
    </row>
    <row r="210" spans="1:7" x14ac:dyDescent="0.2">
      <c r="A210" s="142">
        <v>44172</v>
      </c>
      <c r="B210" s="52">
        <v>686</v>
      </c>
      <c r="C210" s="52">
        <v>1820</v>
      </c>
      <c r="D210" s="165">
        <f t="shared" si="14"/>
        <v>16310</v>
      </c>
      <c r="E210" s="52" t="s">
        <v>161</v>
      </c>
      <c r="F210" s="52" t="s">
        <v>161</v>
      </c>
      <c r="G210" s="144" t="s">
        <v>161</v>
      </c>
    </row>
    <row r="211" spans="1:7" x14ac:dyDescent="0.2">
      <c r="A211" s="142">
        <v>44173</v>
      </c>
      <c r="B211" s="52">
        <v>295</v>
      </c>
      <c r="C211" s="52">
        <v>1805</v>
      </c>
      <c r="D211" s="165">
        <f t="shared" si="14"/>
        <v>16605</v>
      </c>
      <c r="E211" s="52" t="s">
        <v>161</v>
      </c>
      <c r="F211" s="52" t="s">
        <v>161</v>
      </c>
      <c r="G211" s="144" t="s">
        <v>161</v>
      </c>
    </row>
    <row r="212" spans="1:7" x14ac:dyDescent="0.2">
      <c r="A212" s="142">
        <v>44174</v>
      </c>
      <c r="B212" s="52">
        <v>363</v>
      </c>
      <c r="C212" s="52">
        <v>1805</v>
      </c>
      <c r="D212" s="165">
        <f t="shared" si="14"/>
        <v>16968</v>
      </c>
      <c r="E212" s="52" t="s">
        <v>161</v>
      </c>
      <c r="F212" s="52" t="s">
        <v>161</v>
      </c>
      <c r="G212" s="144" t="s">
        <v>161</v>
      </c>
    </row>
    <row r="213" spans="1:7" x14ac:dyDescent="0.2">
      <c r="A213" s="142">
        <v>44175</v>
      </c>
      <c r="B213" s="52">
        <v>360</v>
      </c>
      <c r="C213" s="52">
        <v>1850</v>
      </c>
      <c r="D213" s="165">
        <f t="shared" si="14"/>
        <v>17328</v>
      </c>
      <c r="E213" s="52" t="s">
        <v>161</v>
      </c>
      <c r="F213" s="52" t="s">
        <v>161</v>
      </c>
      <c r="G213" s="144" t="s">
        <v>161</v>
      </c>
    </row>
    <row r="214" spans="1:7" x14ac:dyDescent="0.2">
      <c r="A214" s="142">
        <v>44176</v>
      </c>
      <c r="B214" s="52">
        <v>416</v>
      </c>
      <c r="C214" s="52">
        <v>1950</v>
      </c>
      <c r="D214" s="165">
        <f t="shared" si="14"/>
        <v>17744</v>
      </c>
      <c r="E214" s="52" t="s">
        <v>161</v>
      </c>
      <c r="F214" s="52" t="s">
        <v>161</v>
      </c>
      <c r="G214" s="144" t="s">
        <v>161</v>
      </c>
    </row>
    <row r="215" spans="1:7" x14ac:dyDescent="0.2">
      <c r="A215" s="142">
        <v>44177</v>
      </c>
      <c r="B215" s="52"/>
      <c r="C215" s="52"/>
      <c r="D215" s="165">
        <f t="shared" si="14"/>
        <v>17744</v>
      </c>
      <c r="E215" s="52"/>
      <c r="F215" s="52"/>
      <c r="G215" s="144"/>
    </row>
    <row r="216" spans="1:7" x14ac:dyDescent="0.2">
      <c r="A216" s="142">
        <v>44178</v>
      </c>
      <c r="B216" s="52"/>
      <c r="C216" s="52"/>
      <c r="D216" s="165">
        <f t="shared" si="14"/>
        <v>17744</v>
      </c>
      <c r="E216" s="52"/>
      <c r="F216" s="52"/>
      <c r="G216" s="144"/>
    </row>
    <row r="217" spans="1:7" x14ac:dyDescent="0.2">
      <c r="A217" s="142">
        <v>44179</v>
      </c>
      <c r="B217" s="52">
        <v>940</v>
      </c>
      <c r="C217" s="52">
        <v>2050</v>
      </c>
      <c r="D217" s="165">
        <f t="shared" si="14"/>
        <v>18684</v>
      </c>
      <c r="E217" s="52" t="s">
        <v>161</v>
      </c>
      <c r="F217" s="52" t="s">
        <v>161</v>
      </c>
      <c r="G217" s="144" t="s">
        <v>161</v>
      </c>
    </row>
    <row r="218" spans="1:7" x14ac:dyDescent="0.2">
      <c r="A218" s="142">
        <v>44180</v>
      </c>
      <c r="B218" s="52">
        <v>244</v>
      </c>
      <c r="C218" s="52">
        <v>2000</v>
      </c>
      <c r="D218" s="165">
        <f t="shared" si="14"/>
        <v>18928</v>
      </c>
      <c r="E218" s="52" t="s">
        <v>161</v>
      </c>
      <c r="F218" s="52" t="s">
        <v>161</v>
      </c>
      <c r="G218" s="144" t="s">
        <v>161</v>
      </c>
    </row>
    <row r="219" spans="1:7" x14ac:dyDescent="0.2">
      <c r="A219" s="142">
        <v>44181</v>
      </c>
      <c r="B219" s="52">
        <v>420</v>
      </c>
      <c r="C219" s="52">
        <v>2073</v>
      </c>
      <c r="D219" s="165">
        <f t="shared" si="14"/>
        <v>19348</v>
      </c>
      <c r="E219" s="52" t="s">
        <v>161</v>
      </c>
      <c r="F219" s="52" t="s">
        <v>161</v>
      </c>
      <c r="G219" s="144" t="s">
        <v>161</v>
      </c>
    </row>
    <row r="220" spans="1:7" x14ac:dyDescent="0.2">
      <c r="A220" s="142">
        <v>44182</v>
      </c>
      <c r="B220" s="52">
        <v>365</v>
      </c>
      <c r="C220" s="52">
        <v>2154</v>
      </c>
      <c r="D220" s="165">
        <f t="shared" si="14"/>
        <v>19713</v>
      </c>
      <c r="E220" s="52" t="s">
        <v>161</v>
      </c>
      <c r="F220" s="52" t="s">
        <v>161</v>
      </c>
      <c r="G220" s="144" t="s">
        <v>161</v>
      </c>
    </row>
    <row r="221" spans="1:7" x14ac:dyDescent="0.2">
      <c r="A221" s="142">
        <v>44183</v>
      </c>
      <c r="B221" s="52">
        <v>395</v>
      </c>
      <c r="C221" s="52">
        <v>2025</v>
      </c>
      <c r="D221" s="165">
        <f t="shared" si="14"/>
        <v>20108</v>
      </c>
      <c r="E221" s="52" t="s">
        <v>161</v>
      </c>
      <c r="F221" s="52" t="s">
        <v>161</v>
      </c>
      <c r="G221" s="144" t="s">
        <v>161</v>
      </c>
    </row>
    <row r="222" spans="1:7" x14ac:dyDescent="0.2">
      <c r="A222" s="142">
        <v>44184</v>
      </c>
      <c r="B222" s="52"/>
      <c r="C222" s="52"/>
      <c r="D222" s="165">
        <f t="shared" si="14"/>
        <v>20108</v>
      </c>
      <c r="E222" s="52"/>
      <c r="F222" s="52"/>
      <c r="G222" s="144"/>
    </row>
    <row r="223" spans="1:7" x14ac:dyDescent="0.2">
      <c r="A223" s="142">
        <v>44185</v>
      </c>
      <c r="B223" s="52"/>
      <c r="C223" s="52"/>
      <c r="D223" s="165">
        <f t="shared" si="14"/>
        <v>20108</v>
      </c>
      <c r="E223" s="52"/>
      <c r="F223" s="52"/>
      <c r="G223" s="144"/>
    </row>
    <row r="224" spans="1:7" x14ac:dyDescent="0.2">
      <c r="A224" s="142">
        <v>44186</v>
      </c>
      <c r="B224" s="52">
        <v>286</v>
      </c>
      <c r="C224" s="52">
        <v>2203</v>
      </c>
      <c r="D224" s="165">
        <f t="shared" si="14"/>
        <v>20394</v>
      </c>
      <c r="E224" s="52" t="s">
        <v>161</v>
      </c>
      <c r="F224" s="52" t="s">
        <v>161</v>
      </c>
      <c r="G224" s="144" t="s">
        <v>161</v>
      </c>
    </row>
    <row r="225" spans="1:7" x14ac:dyDescent="0.2">
      <c r="A225" s="142">
        <v>44187</v>
      </c>
      <c r="B225" s="52">
        <v>318</v>
      </c>
      <c r="C225" s="52">
        <v>2150</v>
      </c>
      <c r="D225" s="165">
        <f t="shared" si="14"/>
        <v>20712</v>
      </c>
      <c r="E225" s="52" t="s">
        <v>161</v>
      </c>
      <c r="F225" s="52" t="s">
        <v>161</v>
      </c>
      <c r="G225" s="144" t="s">
        <v>161</v>
      </c>
    </row>
    <row r="226" spans="1:7" x14ac:dyDescent="0.2">
      <c r="A226" s="142">
        <v>44188</v>
      </c>
      <c r="B226" s="52">
        <v>375</v>
      </c>
      <c r="C226" s="52">
        <v>2280</v>
      </c>
      <c r="D226" s="165">
        <f t="shared" si="14"/>
        <v>21087</v>
      </c>
      <c r="E226" s="52" t="s">
        <v>161</v>
      </c>
      <c r="F226" s="52" t="s">
        <v>161</v>
      </c>
      <c r="G226" s="144" t="s">
        <v>161</v>
      </c>
    </row>
    <row r="227" spans="1:7" x14ac:dyDescent="0.2">
      <c r="A227" s="142">
        <v>44189</v>
      </c>
      <c r="B227" s="52">
        <v>275</v>
      </c>
      <c r="C227" s="52">
        <v>2128</v>
      </c>
      <c r="D227" s="165">
        <f t="shared" si="14"/>
        <v>21362</v>
      </c>
      <c r="E227" s="52" t="s">
        <v>161</v>
      </c>
      <c r="F227" s="52" t="s">
        <v>161</v>
      </c>
      <c r="G227" s="144" t="s">
        <v>161</v>
      </c>
    </row>
    <row r="228" spans="1:7" x14ac:dyDescent="0.2">
      <c r="A228" s="142">
        <v>44190</v>
      </c>
      <c r="B228" s="52">
        <v>548</v>
      </c>
      <c r="C228" s="52">
        <v>2100</v>
      </c>
      <c r="D228" s="165">
        <f t="shared" si="14"/>
        <v>21910</v>
      </c>
      <c r="E228" s="51" t="s">
        <v>161</v>
      </c>
      <c r="F228" s="51" t="s">
        <v>161</v>
      </c>
      <c r="G228" s="145" t="s">
        <v>161</v>
      </c>
    </row>
    <row r="229" spans="1:7" x14ac:dyDescent="0.2">
      <c r="A229" s="142">
        <v>44191</v>
      </c>
      <c r="B229" s="52"/>
      <c r="C229" s="52"/>
      <c r="D229" s="165">
        <f t="shared" si="14"/>
        <v>21910</v>
      </c>
      <c r="E229" s="103"/>
      <c r="F229" s="103"/>
      <c r="G229" s="146"/>
    </row>
    <row r="230" spans="1:7" x14ac:dyDescent="0.2">
      <c r="A230" s="142">
        <v>44192</v>
      </c>
      <c r="B230" s="52"/>
      <c r="C230" s="52"/>
      <c r="D230" s="165">
        <f t="shared" si="14"/>
        <v>21910</v>
      </c>
      <c r="E230" s="103"/>
      <c r="F230" s="103"/>
      <c r="G230" s="146"/>
    </row>
    <row r="231" spans="1:7" x14ac:dyDescent="0.2">
      <c r="A231" s="142">
        <v>44193</v>
      </c>
      <c r="B231" s="52">
        <v>637</v>
      </c>
      <c r="C231" s="52">
        <v>2134</v>
      </c>
      <c r="D231" s="165">
        <f t="shared" si="14"/>
        <v>22547</v>
      </c>
      <c r="E231" s="52" t="s">
        <v>161</v>
      </c>
      <c r="F231" s="52" t="s">
        <v>161</v>
      </c>
      <c r="G231" s="144" t="s">
        <v>161</v>
      </c>
    </row>
    <row r="232" spans="1:7" x14ac:dyDescent="0.2">
      <c r="A232" s="142">
        <v>44194</v>
      </c>
      <c r="B232" s="52">
        <v>343</v>
      </c>
      <c r="C232" s="52">
        <v>1950</v>
      </c>
      <c r="D232" s="165">
        <f t="shared" si="14"/>
        <v>22890</v>
      </c>
      <c r="E232" s="52" t="s">
        <v>161</v>
      </c>
      <c r="F232" s="52" t="s">
        <v>161</v>
      </c>
      <c r="G232" s="144" t="s">
        <v>161</v>
      </c>
    </row>
    <row r="233" spans="1:7" x14ac:dyDescent="0.2">
      <c r="A233" s="142">
        <v>44195</v>
      </c>
      <c r="B233" s="52">
        <v>340</v>
      </c>
      <c r="C233" s="52">
        <v>1800</v>
      </c>
      <c r="D233" s="165">
        <f t="shared" si="14"/>
        <v>23230</v>
      </c>
      <c r="E233" s="52" t="s">
        <v>161</v>
      </c>
      <c r="F233" s="52" t="s">
        <v>161</v>
      </c>
      <c r="G233" s="144" t="s">
        <v>161</v>
      </c>
    </row>
    <row r="234" spans="1:7" x14ac:dyDescent="0.2">
      <c r="A234" s="142">
        <v>44196</v>
      </c>
      <c r="B234" s="52">
        <v>319</v>
      </c>
      <c r="C234" s="52">
        <v>2300</v>
      </c>
      <c r="D234" s="165">
        <f t="shared" si="14"/>
        <v>23549</v>
      </c>
      <c r="E234" s="52" t="s">
        <v>161</v>
      </c>
      <c r="F234" s="52" t="s">
        <v>161</v>
      </c>
      <c r="G234" s="144" t="s">
        <v>161</v>
      </c>
    </row>
    <row r="235" spans="1:7" x14ac:dyDescent="0.2">
      <c r="A235" s="142">
        <v>44197</v>
      </c>
      <c r="B235" s="52">
        <v>317</v>
      </c>
      <c r="C235" s="52">
        <v>2350</v>
      </c>
      <c r="D235" s="165">
        <f t="shared" si="14"/>
        <v>23866</v>
      </c>
      <c r="E235" s="52" t="s">
        <v>161</v>
      </c>
      <c r="F235" s="52" t="s">
        <v>161</v>
      </c>
      <c r="G235" s="144" t="s">
        <v>161</v>
      </c>
    </row>
    <row r="236" spans="1:7" x14ac:dyDescent="0.2">
      <c r="A236" s="142">
        <v>44198</v>
      </c>
      <c r="B236" s="52"/>
      <c r="C236" s="52"/>
      <c r="D236" s="165">
        <f t="shared" si="14"/>
        <v>23866</v>
      </c>
      <c r="E236" s="52"/>
      <c r="F236" s="52"/>
      <c r="G236" s="144"/>
    </row>
    <row r="237" spans="1:7" x14ac:dyDescent="0.2">
      <c r="A237" s="142">
        <v>44199</v>
      </c>
      <c r="B237" s="52"/>
      <c r="C237" s="52"/>
      <c r="D237" s="165">
        <f t="shared" si="14"/>
        <v>23866</v>
      </c>
      <c r="E237" s="52"/>
      <c r="F237" s="52"/>
      <c r="G237" s="144"/>
    </row>
    <row r="238" spans="1:7" x14ac:dyDescent="0.2">
      <c r="A238" s="142">
        <v>44200</v>
      </c>
      <c r="B238" s="52">
        <v>772</v>
      </c>
      <c r="C238" s="52">
        <v>2400</v>
      </c>
      <c r="D238" s="165">
        <f t="shared" si="14"/>
        <v>24638</v>
      </c>
      <c r="E238" s="52" t="s">
        <v>161</v>
      </c>
      <c r="F238" s="52" t="s">
        <v>161</v>
      </c>
      <c r="G238" s="144" t="s">
        <v>161</v>
      </c>
    </row>
    <row r="239" spans="1:7" x14ac:dyDescent="0.2">
      <c r="A239" s="142">
        <v>44201</v>
      </c>
      <c r="B239" s="52">
        <v>264</v>
      </c>
      <c r="C239" s="52">
        <v>2450</v>
      </c>
      <c r="D239" s="165">
        <f t="shared" si="14"/>
        <v>24902</v>
      </c>
      <c r="E239" s="52" t="s">
        <v>161</v>
      </c>
      <c r="F239" s="52" t="s">
        <v>161</v>
      </c>
      <c r="G239" s="144" t="s">
        <v>161</v>
      </c>
    </row>
    <row r="240" spans="1:7" x14ac:dyDescent="0.2">
      <c r="A240" s="142">
        <v>44202</v>
      </c>
      <c r="B240" s="52">
        <v>420</v>
      </c>
      <c r="C240" s="52">
        <v>2139</v>
      </c>
      <c r="D240" s="165">
        <f t="shared" si="14"/>
        <v>25322</v>
      </c>
      <c r="E240" s="52" t="s">
        <v>161</v>
      </c>
      <c r="F240" s="52" t="s">
        <v>161</v>
      </c>
      <c r="G240" s="144" t="s">
        <v>161</v>
      </c>
    </row>
    <row r="241" spans="1:9" x14ac:dyDescent="0.2">
      <c r="A241" s="142">
        <v>44203</v>
      </c>
      <c r="B241" s="52">
        <v>245</v>
      </c>
      <c r="C241" s="52">
        <v>2218</v>
      </c>
      <c r="D241" s="165">
        <f t="shared" si="14"/>
        <v>25567</v>
      </c>
      <c r="E241" s="52" t="s">
        <v>161</v>
      </c>
      <c r="F241" s="52" t="s">
        <v>161</v>
      </c>
      <c r="G241" s="144" t="s">
        <v>161</v>
      </c>
    </row>
    <row r="242" spans="1:9" x14ac:dyDescent="0.2">
      <c r="A242" s="142">
        <v>44204</v>
      </c>
      <c r="B242" s="52">
        <v>289</v>
      </c>
      <c r="C242" s="52">
        <v>2289</v>
      </c>
      <c r="D242" s="165">
        <f t="shared" ref="D242:D255" si="15">SUM(D241,B242)</f>
        <v>25856</v>
      </c>
      <c r="E242" s="52" t="s">
        <v>161</v>
      </c>
      <c r="F242" s="52" t="s">
        <v>161</v>
      </c>
      <c r="G242" s="144" t="s">
        <v>161</v>
      </c>
    </row>
    <row r="243" spans="1:9" x14ac:dyDescent="0.2">
      <c r="A243" s="142">
        <v>44205</v>
      </c>
      <c r="B243" s="52"/>
      <c r="C243" s="103"/>
      <c r="D243" s="165">
        <f t="shared" si="15"/>
        <v>25856</v>
      </c>
      <c r="E243" s="103"/>
      <c r="F243" s="103"/>
      <c r="G243" s="144"/>
    </row>
    <row r="244" spans="1:9" x14ac:dyDescent="0.2">
      <c r="A244" s="142">
        <v>44206</v>
      </c>
      <c r="B244" s="52"/>
      <c r="C244" s="52"/>
      <c r="D244" s="165">
        <f t="shared" si="15"/>
        <v>25856</v>
      </c>
      <c r="E244" s="52"/>
      <c r="F244" s="52"/>
      <c r="G244" s="144"/>
    </row>
    <row r="245" spans="1:9" x14ac:dyDescent="0.2">
      <c r="A245" s="142">
        <v>44207</v>
      </c>
      <c r="B245" s="52">
        <v>529</v>
      </c>
      <c r="C245" s="52">
        <v>1919</v>
      </c>
      <c r="D245" s="165">
        <f t="shared" si="15"/>
        <v>26385</v>
      </c>
      <c r="E245" s="52">
        <v>301</v>
      </c>
      <c r="F245" s="52">
        <v>4566</v>
      </c>
      <c r="G245" s="144">
        <v>6753</v>
      </c>
      <c r="H245" s="157" t="s">
        <v>195</v>
      </c>
      <c r="I245" s="157"/>
    </row>
    <row r="246" spans="1:9" x14ac:dyDescent="0.2">
      <c r="A246" s="142">
        <v>44208</v>
      </c>
      <c r="B246" s="52">
        <v>288</v>
      </c>
      <c r="C246" s="52">
        <v>1917</v>
      </c>
      <c r="D246" s="165">
        <f t="shared" si="15"/>
        <v>26673</v>
      </c>
      <c r="E246" s="52">
        <v>485</v>
      </c>
      <c r="F246" s="52">
        <v>4267</v>
      </c>
      <c r="G246" s="144">
        <f>G245+E246</f>
        <v>7238</v>
      </c>
    </row>
    <row r="247" spans="1:9" x14ac:dyDescent="0.2">
      <c r="A247" s="142">
        <v>44209</v>
      </c>
      <c r="B247" s="52">
        <v>194</v>
      </c>
      <c r="C247" s="52">
        <v>1825</v>
      </c>
      <c r="D247" s="165">
        <f t="shared" si="15"/>
        <v>26867</v>
      </c>
      <c r="E247" s="52">
        <v>465</v>
      </c>
      <c r="F247" s="52">
        <v>4046</v>
      </c>
      <c r="G247" s="144">
        <f t="shared" ref="G247:G255" si="16">G246+E247</f>
        <v>7703</v>
      </c>
    </row>
    <row r="248" spans="1:9" x14ac:dyDescent="0.2">
      <c r="A248" s="142">
        <v>44210</v>
      </c>
      <c r="B248" s="52">
        <v>266</v>
      </c>
      <c r="C248" s="52">
        <v>1602</v>
      </c>
      <c r="D248" s="165">
        <f t="shared" si="15"/>
        <v>27133</v>
      </c>
      <c r="E248" s="52">
        <v>639</v>
      </c>
      <c r="F248" s="52">
        <v>3996</v>
      </c>
      <c r="G248" s="144">
        <f t="shared" si="16"/>
        <v>8342</v>
      </c>
    </row>
    <row r="249" spans="1:9" x14ac:dyDescent="0.2">
      <c r="A249" s="142">
        <v>44211</v>
      </c>
      <c r="B249" s="52">
        <v>177</v>
      </c>
      <c r="C249" s="52">
        <v>1290</v>
      </c>
      <c r="D249" s="165">
        <f t="shared" si="15"/>
        <v>27310</v>
      </c>
      <c r="E249" s="52">
        <v>443</v>
      </c>
      <c r="F249" s="52">
        <v>3266</v>
      </c>
      <c r="G249" s="144">
        <f t="shared" si="16"/>
        <v>8785</v>
      </c>
    </row>
    <row r="250" spans="1:9" x14ac:dyDescent="0.2">
      <c r="A250" s="142">
        <v>44212</v>
      </c>
      <c r="B250" s="52"/>
      <c r="C250" s="52"/>
      <c r="D250" s="165">
        <f t="shared" si="15"/>
        <v>27310</v>
      </c>
      <c r="E250" s="52"/>
      <c r="F250" s="52"/>
      <c r="G250" s="144">
        <f t="shared" si="16"/>
        <v>8785</v>
      </c>
    </row>
    <row r="251" spans="1:9" x14ac:dyDescent="0.2">
      <c r="A251" s="142">
        <v>44213</v>
      </c>
      <c r="B251" s="52"/>
      <c r="C251" s="52"/>
      <c r="D251" s="165">
        <f t="shared" si="15"/>
        <v>27310</v>
      </c>
      <c r="E251" s="52"/>
      <c r="F251" s="52"/>
      <c r="G251" s="144">
        <f t="shared" si="16"/>
        <v>8785</v>
      </c>
    </row>
    <row r="252" spans="1:9" x14ac:dyDescent="0.2">
      <c r="A252" s="142">
        <v>44214</v>
      </c>
      <c r="B252" s="52">
        <v>427</v>
      </c>
      <c r="C252" s="52">
        <v>1113</v>
      </c>
      <c r="D252" s="165">
        <f t="shared" si="15"/>
        <v>27737</v>
      </c>
      <c r="E252" s="52">
        <v>659</v>
      </c>
      <c r="F252" s="52">
        <v>2605</v>
      </c>
      <c r="G252" s="144">
        <f t="shared" si="16"/>
        <v>9444</v>
      </c>
    </row>
    <row r="253" spans="1:9" x14ac:dyDescent="0.2">
      <c r="A253" s="142">
        <v>44215</v>
      </c>
      <c r="B253" s="52">
        <v>243</v>
      </c>
      <c r="C253" s="52">
        <v>1216</v>
      </c>
      <c r="D253" s="165">
        <f t="shared" si="15"/>
        <v>27980</v>
      </c>
      <c r="E253" s="52">
        <v>256</v>
      </c>
      <c r="F253" s="52">
        <v>2711</v>
      </c>
      <c r="G253" s="144">
        <f t="shared" si="16"/>
        <v>9700</v>
      </c>
    </row>
    <row r="254" spans="1:9" x14ac:dyDescent="0.2">
      <c r="A254" s="142">
        <v>44216</v>
      </c>
      <c r="B254" s="52">
        <v>220</v>
      </c>
      <c r="C254" s="52">
        <v>1030</v>
      </c>
      <c r="D254" s="165">
        <f t="shared" si="15"/>
        <v>28200</v>
      </c>
      <c r="E254" s="52">
        <v>255</v>
      </c>
      <c r="F254" s="52">
        <v>2825</v>
      </c>
      <c r="G254" s="144">
        <f t="shared" si="16"/>
        <v>9955</v>
      </c>
    </row>
    <row r="255" spans="1:9" x14ac:dyDescent="0.2">
      <c r="A255" s="142">
        <v>44217</v>
      </c>
      <c r="B255" s="52">
        <v>226</v>
      </c>
      <c r="C255" s="52">
        <v>1136</v>
      </c>
      <c r="D255" s="165">
        <f t="shared" si="15"/>
        <v>28426</v>
      </c>
      <c r="E255" s="52">
        <v>301</v>
      </c>
      <c r="F255" s="52">
        <v>2926</v>
      </c>
      <c r="G255" s="144">
        <f t="shared" si="16"/>
        <v>10256</v>
      </c>
    </row>
    <row r="256" spans="1:9" x14ac:dyDescent="0.2">
      <c r="A256" s="142">
        <v>44218</v>
      </c>
      <c r="B256" s="52"/>
      <c r="C256" s="52"/>
      <c r="D256" s="166"/>
      <c r="E256" s="52"/>
      <c r="F256" s="52"/>
      <c r="G256" s="144"/>
    </row>
    <row r="257" spans="1:7" x14ac:dyDescent="0.2">
      <c r="A257" s="142">
        <v>44219</v>
      </c>
      <c r="B257" s="52"/>
      <c r="C257" s="52"/>
      <c r="D257" s="166"/>
      <c r="E257" s="52"/>
      <c r="F257" s="52"/>
      <c r="G257" s="144"/>
    </row>
    <row r="258" spans="1:7" x14ac:dyDescent="0.2">
      <c r="A258" s="142">
        <v>44220</v>
      </c>
      <c r="B258" s="52"/>
      <c r="C258" s="52"/>
      <c r="D258" s="166"/>
      <c r="E258" s="52"/>
      <c r="F258" s="52"/>
      <c r="G258" s="144"/>
    </row>
    <row r="259" spans="1:7" x14ac:dyDescent="0.2">
      <c r="A259" s="147"/>
      <c r="B259" s="52"/>
      <c r="C259" s="52"/>
      <c r="D259" s="166"/>
      <c r="E259" s="52"/>
      <c r="F259" s="52"/>
      <c r="G259" s="144"/>
    </row>
    <row r="260" spans="1:7" ht="15" thickBot="1" x14ac:dyDescent="0.25">
      <c r="A260" s="148" t="s">
        <v>87</v>
      </c>
      <c r="B260" s="149">
        <f>MAX(D4:D260)</f>
        <v>28426</v>
      </c>
      <c r="C260" s="149"/>
      <c r="D260" s="149"/>
      <c r="E260" s="149">
        <f>MAX(G4:G259)</f>
        <v>10256</v>
      </c>
      <c r="F260" s="149"/>
      <c r="G260" s="150"/>
    </row>
    <row r="261" spans="1:7" x14ac:dyDescent="0.2">
      <c r="B261" s="41"/>
      <c r="C261" s="41"/>
      <c r="E261" s="41"/>
      <c r="F261" s="41"/>
      <c r="G261" s="41"/>
    </row>
    <row r="262" spans="1:7" x14ac:dyDescent="0.2">
      <c r="B262" s="41"/>
      <c r="C262" s="41"/>
      <c r="E262" s="41"/>
      <c r="F262" s="41"/>
      <c r="G262" s="41"/>
    </row>
    <row r="263" spans="1:7" x14ac:dyDescent="0.2">
      <c r="B263" s="41"/>
      <c r="C263" s="41"/>
      <c r="E263" s="41"/>
      <c r="F263" s="41"/>
      <c r="G263" s="41"/>
    </row>
    <row r="264" spans="1:7" x14ac:dyDescent="0.2">
      <c r="B264" s="41"/>
      <c r="C264" s="41"/>
      <c r="E264" s="41"/>
      <c r="F264" s="41"/>
      <c r="G264" s="41"/>
    </row>
    <row r="265" spans="1:7" x14ac:dyDescent="0.2">
      <c r="B265" s="41"/>
      <c r="C265" s="41"/>
      <c r="E265" s="41"/>
      <c r="F265" s="41"/>
      <c r="G265" s="41"/>
    </row>
    <row r="266" spans="1:7" x14ac:dyDescent="0.2">
      <c r="B266" s="41"/>
      <c r="C266" s="41"/>
      <c r="E266" s="41"/>
      <c r="F266" s="41"/>
      <c r="G266" s="41"/>
    </row>
    <row r="267" spans="1:7" x14ac:dyDescent="0.2">
      <c r="B267" s="41"/>
      <c r="C267" s="41"/>
      <c r="E267" s="41"/>
      <c r="F267" s="41"/>
      <c r="G267" s="41"/>
    </row>
    <row r="268" spans="1:7" x14ac:dyDescent="0.2">
      <c r="B268" s="41"/>
      <c r="C268" s="41"/>
      <c r="E268" s="41"/>
      <c r="F268" s="41"/>
      <c r="G268" s="41"/>
    </row>
    <row r="269" spans="1:7" x14ac:dyDescent="0.2">
      <c r="B269" s="41"/>
      <c r="C269" s="41"/>
      <c r="E269" s="41"/>
      <c r="F269" s="41"/>
      <c r="G269" s="41"/>
    </row>
    <row r="270" spans="1:7" x14ac:dyDescent="0.2">
      <c r="B270" s="41"/>
      <c r="C270" s="41"/>
      <c r="E270" s="41"/>
      <c r="F270" s="41"/>
      <c r="G270" s="41"/>
    </row>
    <row r="271" spans="1:7" x14ac:dyDescent="0.2">
      <c r="B271" s="41"/>
      <c r="C271" s="41"/>
      <c r="E271" s="41"/>
      <c r="F271" s="41"/>
      <c r="G271" s="41"/>
    </row>
    <row r="272" spans="1:7" x14ac:dyDescent="0.2">
      <c r="B272" s="41"/>
      <c r="C272" s="41"/>
      <c r="E272" s="41"/>
      <c r="F272" s="41"/>
      <c r="G272" s="41"/>
    </row>
    <row r="273" spans="2:7" x14ac:dyDescent="0.2">
      <c r="B273" s="41"/>
      <c r="C273" s="41"/>
      <c r="E273" s="41"/>
      <c r="F273" s="41"/>
      <c r="G273" s="41"/>
    </row>
    <row r="274" spans="2:7" x14ac:dyDescent="0.2">
      <c r="B274" s="41"/>
      <c r="C274" s="41"/>
      <c r="E274" s="41"/>
      <c r="F274" s="41"/>
      <c r="G274" s="41"/>
    </row>
    <row r="275" spans="2:7" x14ac:dyDescent="0.2">
      <c r="B275" s="41"/>
      <c r="C275" s="41"/>
      <c r="E275" s="41"/>
      <c r="F275" s="41"/>
      <c r="G275" s="41"/>
    </row>
    <row r="276" spans="2:7" x14ac:dyDescent="0.2">
      <c r="B276" s="41"/>
      <c r="C276" s="41"/>
      <c r="E276" s="41"/>
      <c r="F276" s="41"/>
      <c r="G276" s="41"/>
    </row>
    <row r="277" spans="2:7" x14ac:dyDescent="0.2">
      <c r="B277" s="41"/>
      <c r="C277" s="41"/>
      <c r="E277" s="41"/>
      <c r="F277" s="41"/>
      <c r="G277" s="41"/>
    </row>
    <row r="278" spans="2:7" x14ac:dyDescent="0.2">
      <c r="B278" s="41"/>
      <c r="C278" s="41"/>
      <c r="E278" s="41"/>
      <c r="F278" s="41"/>
      <c r="G278" s="41"/>
    </row>
    <row r="279" spans="2:7" x14ac:dyDescent="0.2">
      <c r="B279" s="41"/>
      <c r="C279" s="41"/>
      <c r="E279" s="41"/>
      <c r="F279" s="41"/>
      <c r="G279" s="41"/>
    </row>
    <row r="280" spans="2:7" x14ac:dyDescent="0.2">
      <c r="B280" s="41"/>
      <c r="C280" s="41"/>
      <c r="E280" s="41"/>
      <c r="F280" s="41"/>
      <c r="G280" s="41"/>
    </row>
    <row r="281" spans="2:7" x14ac:dyDescent="0.2">
      <c r="B281" s="41"/>
      <c r="C281" s="41"/>
      <c r="E281" s="41"/>
      <c r="F281" s="41"/>
      <c r="G281" s="41"/>
    </row>
    <row r="282" spans="2:7" x14ac:dyDescent="0.2">
      <c r="B282" s="41"/>
      <c r="C282" s="41"/>
      <c r="E282" s="41"/>
      <c r="F282" s="41"/>
      <c r="G282" s="41"/>
    </row>
    <row r="283" spans="2:7" x14ac:dyDescent="0.2">
      <c r="B283" s="41"/>
      <c r="C283" s="41"/>
      <c r="E283" s="41"/>
      <c r="F283" s="41"/>
      <c r="G283" s="41"/>
    </row>
    <row r="284" spans="2:7" x14ac:dyDescent="0.2">
      <c r="B284" s="41"/>
      <c r="C284" s="41"/>
      <c r="E284" s="41"/>
      <c r="F284" s="41"/>
      <c r="G284" s="41"/>
    </row>
    <row r="285" spans="2:7" x14ac:dyDescent="0.2">
      <c r="B285" s="41"/>
      <c r="C285" s="41"/>
      <c r="E285" s="41"/>
      <c r="F285" s="41"/>
      <c r="G285" s="41"/>
    </row>
    <row r="286" spans="2:7" x14ac:dyDescent="0.2">
      <c r="B286" s="41"/>
      <c r="C286" s="41"/>
      <c r="E286" s="41"/>
      <c r="F286" s="41"/>
      <c r="G286" s="41"/>
    </row>
    <row r="287" spans="2:7" x14ac:dyDescent="0.2">
      <c r="B287" s="41"/>
      <c r="C287" s="41"/>
      <c r="E287" s="41"/>
      <c r="F287" s="41"/>
      <c r="G287" s="41"/>
    </row>
    <row r="288" spans="2:7" x14ac:dyDescent="0.2">
      <c r="B288" s="41"/>
      <c r="C288" s="41"/>
      <c r="E288" s="41"/>
      <c r="F288" s="41"/>
      <c r="G288" s="41"/>
    </row>
    <row r="289" spans="2:7" x14ac:dyDescent="0.2">
      <c r="B289" s="41"/>
      <c r="C289" s="41"/>
      <c r="E289" s="41"/>
      <c r="F289" s="41"/>
      <c r="G289" s="41"/>
    </row>
    <row r="290" spans="2:7" x14ac:dyDescent="0.2">
      <c r="B290" s="41"/>
      <c r="C290" s="41"/>
      <c r="E290" s="41"/>
      <c r="F290" s="41"/>
      <c r="G290" s="41"/>
    </row>
    <row r="291" spans="2:7" x14ac:dyDescent="0.2">
      <c r="B291" s="41"/>
      <c r="C291" s="41"/>
      <c r="E291" s="41"/>
      <c r="F291" s="41"/>
      <c r="G291" s="41"/>
    </row>
    <row r="292" spans="2:7" x14ac:dyDescent="0.2">
      <c r="B292" s="41"/>
      <c r="C292" s="41"/>
      <c r="E292" s="41"/>
      <c r="F292" s="41"/>
      <c r="G292" s="41"/>
    </row>
    <row r="293" spans="2:7" x14ac:dyDescent="0.2">
      <c r="B293" s="41"/>
      <c r="C293" s="41"/>
      <c r="E293" s="41"/>
      <c r="F293" s="41"/>
      <c r="G293" s="41"/>
    </row>
    <row r="294" spans="2:7" x14ac:dyDescent="0.2">
      <c r="B294" s="41"/>
      <c r="C294" s="41"/>
      <c r="E294" s="41"/>
      <c r="F294" s="41"/>
      <c r="G294" s="41"/>
    </row>
    <row r="295" spans="2:7" x14ac:dyDescent="0.2">
      <c r="B295" s="41"/>
      <c r="C295" s="41"/>
      <c r="E295" s="41"/>
      <c r="F295" s="41"/>
      <c r="G295" s="41"/>
    </row>
    <row r="296" spans="2:7" x14ac:dyDescent="0.2">
      <c r="B296" s="41"/>
      <c r="C296" s="41"/>
      <c r="E296" s="41"/>
      <c r="F296" s="41"/>
      <c r="G296" s="41"/>
    </row>
    <row r="297" spans="2:7" x14ac:dyDescent="0.2">
      <c r="B297" s="41"/>
      <c r="C297" s="41"/>
      <c r="E297" s="41"/>
      <c r="F297" s="41"/>
      <c r="G297" s="41"/>
    </row>
    <row r="298" spans="2:7" x14ac:dyDescent="0.2">
      <c r="B298" s="41"/>
      <c r="C298" s="41"/>
      <c r="E298" s="41"/>
      <c r="F298" s="41"/>
      <c r="G298" s="41"/>
    </row>
    <row r="299" spans="2:7" x14ac:dyDescent="0.2">
      <c r="B299" s="41"/>
      <c r="C299" s="41"/>
      <c r="E299" s="41"/>
      <c r="F299" s="41"/>
      <c r="G299" s="41"/>
    </row>
    <row r="300" spans="2:7" x14ac:dyDescent="0.2">
      <c r="B300" s="41"/>
      <c r="C300" s="41"/>
      <c r="E300" s="41"/>
      <c r="F300" s="41"/>
      <c r="G300" s="41"/>
    </row>
    <row r="301" spans="2:7" x14ac:dyDescent="0.2">
      <c r="B301" s="41"/>
      <c r="C301" s="41"/>
      <c r="E301" s="41"/>
      <c r="F301" s="41"/>
      <c r="G301" s="41"/>
    </row>
    <row r="302" spans="2:7" x14ac:dyDescent="0.2">
      <c r="B302" s="41"/>
      <c r="C302" s="41"/>
      <c r="E302" s="41"/>
      <c r="F302" s="41"/>
      <c r="G302" s="41"/>
    </row>
    <row r="303" spans="2:7" x14ac:dyDescent="0.2">
      <c r="B303" s="41"/>
      <c r="C303" s="41"/>
      <c r="E303" s="41"/>
      <c r="F303" s="41"/>
      <c r="G303" s="41"/>
    </row>
    <row r="304" spans="2:7" x14ac:dyDescent="0.2">
      <c r="B304" s="41"/>
      <c r="C304" s="41"/>
      <c r="E304" s="41"/>
      <c r="F304" s="41"/>
      <c r="G304" s="41"/>
    </row>
    <row r="305" spans="2:7" x14ac:dyDescent="0.2">
      <c r="B305" s="41"/>
      <c r="C305" s="41"/>
      <c r="E305" s="41"/>
      <c r="F305" s="41"/>
      <c r="G305" s="41"/>
    </row>
    <row r="306" spans="2:7" x14ac:dyDescent="0.2">
      <c r="B306" s="41"/>
      <c r="C306" s="41"/>
      <c r="E306" s="41"/>
      <c r="F306" s="41"/>
      <c r="G306" s="41"/>
    </row>
    <row r="307" spans="2:7" x14ac:dyDescent="0.2">
      <c r="B307" s="41"/>
      <c r="C307" s="41"/>
      <c r="E307" s="41"/>
      <c r="F307" s="41"/>
      <c r="G307" s="41"/>
    </row>
    <row r="308" spans="2:7" x14ac:dyDescent="0.2">
      <c r="B308" s="41"/>
      <c r="C308" s="41"/>
      <c r="E308" s="41"/>
      <c r="F308" s="41"/>
      <c r="G308" s="41"/>
    </row>
    <row r="309" spans="2:7" x14ac:dyDescent="0.2">
      <c r="B309" s="41"/>
      <c r="C309" s="41"/>
      <c r="E309" s="41"/>
      <c r="F309" s="41"/>
      <c r="G309" s="41"/>
    </row>
    <row r="310" spans="2:7" x14ac:dyDescent="0.2">
      <c r="B310" s="41"/>
      <c r="C310" s="41"/>
      <c r="E310" s="41"/>
      <c r="F310" s="41"/>
      <c r="G310" s="41"/>
    </row>
    <row r="311" spans="2:7" x14ac:dyDescent="0.2">
      <c r="B311" s="41"/>
      <c r="C311" s="41"/>
      <c r="E311" s="41"/>
      <c r="F311" s="41"/>
      <c r="G311" s="41"/>
    </row>
    <row r="312" spans="2:7" x14ac:dyDescent="0.2">
      <c r="B312" s="41"/>
      <c r="C312" s="41"/>
      <c r="E312" s="41"/>
      <c r="F312" s="41"/>
      <c r="G312" s="41"/>
    </row>
    <row r="313" spans="2:7" x14ac:dyDescent="0.2">
      <c r="B313" s="41"/>
      <c r="C313" s="41"/>
      <c r="E313" s="41"/>
      <c r="F313" s="41"/>
      <c r="G313" s="41"/>
    </row>
    <row r="314" spans="2:7" x14ac:dyDescent="0.2">
      <c r="B314" s="41"/>
      <c r="C314" s="41"/>
      <c r="E314" s="41"/>
      <c r="F314" s="41"/>
      <c r="G314" s="41"/>
    </row>
    <row r="315" spans="2:7" x14ac:dyDescent="0.2">
      <c r="B315" s="41"/>
      <c r="C315" s="41"/>
      <c r="E315" s="41"/>
      <c r="F315" s="41"/>
      <c r="G315" s="41"/>
    </row>
    <row r="316" spans="2:7" x14ac:dyDescent="0.2">
      <c r="B316" s="41"/>
      <c r="C316" s="41"/>
      <c r="E316" s="41"/>
      <c r="F316" s="41"/>
      <c r="G316" s="41"/>
    </row>
    <row r="317" spans="2:7" x14ac:dyDescent="0.2">
      <c r="B317" s="41"/>
      <c r="C317" s="41"/>
      <c r="E317" s="41"/>
      <c r="F317" s="41"/>
      <c r="G317" s="41"/>
    </row>
    <row r="318" spans="2:7" x14ac:dyDescent="0.2">
      <c r="B318" s="41"/>
      <c r="C318" s="41"/>
      <c r="E318" s="41"/>
      <c r="F318" s="41"/>
      <c r="G318" s="41"/>
    </row>
    <row r="319" spans="2:7" x14ac:dyDescent="0.2">
      <c r="B319" s="41"/>
      <c r="C319" s="41"/>
      <c r="E319" s="41"/>
      <c r="F319" s="41"/>
      <c r="G319" s="41"/>
    </row>
    <row r="320" spans="2:7" x14ac:dyDescent="0.2">
      <c r="B320" s="41"/>
      <c r="C320" s="41"/>
      <c r="E320" s="41"/>
      <c r="F320" s="41"/>
      <c r="G320" s="41"/>
    </row>
    <row r="321" spans="2:7" x14ac:dyDescent="0.2">
      <c r="B321" s="41"/>
      <c r="C321" s="41"/>
      <c r="E321" s="41"/>
      <c r="F321" s="41"/>
      <c r="G321" s="41"/>
    </row>
    <row r="322" spans="2:7" x14ac:dyDescent="0.2">
      <c r="B322" s="41"/>
      <c r="C322" s="41"/>
      <c r="E322" s="41"/>
      <c r="F322" s="41"/>
      <c r="G322" s="41"/>
    </row>
    <row r="323" spans="2:7" x14ac:dyDescent="0.2">
      <c r="B323" s="41"/>
      <c r="C323" s="41"/>
      <c r="E323" s="41"/>
      <c r="F323" s="41"/>
      <c r="G323" s="41"/>
    </row>
    <row r="324" spans="2:7" x14ac:dyDescent="0.2">
      <c r="B324" s="41"/>
      <c r="C324" s="41"/>
      <c r="E324" s="41"/>
      <c r="F324" s="41"/>
      <c r="G324" s="41"/>
    </row>
    <row r="325" spans="2:7" x14ac:dyDescent="0.2">
      <c r="B325" s="41"/>
      <c r="C325" s="41"/>
      <c r="E325" s="41"/>
      <c r="F325" s="41"/>
      <c r="G325" s="41"/>
    </row>
    <row r="326" spans="2:7" x14ac:dyDescent="0.2">
      <c r="B326" s="41"/>
      <c r="C326" s="41"/>
      <c r="E326" s="41"/>
      <c r="F326" s="41"/>
      <c r="G326" s="41"/>
    </row>
    <row r="327" spans="2:7" x14ac:dyDescent="0.2">
      <c r="B327" s="41"/>
      <c r="C327" s="41"/>
      <c r="E327" s="41"/>
      <c r="F327" s="41"/>
      <c r="G327" s="41"/>
    </row>
    <row r="328" spans="2:7" x14ac:dyDescent="0.2">
      <c r="B328" s="41"/>
      <c r="C328" s="41"/>
      <c r="E328" s="41"/>
      <c r="F328" s="41"/>
      <c r="G328" s="41"/>
    </row>
    <row r="329" spans="2:7" x14ac:dyDescent="0.2">
      <c r="B329" s="41"/>
      <c r="C329" s="41"/>
      <c r="E329" s="41"/>
      <c r="F329" s="41"/>
      <c r="G329" s="41"/>
    </row>
    <row r="330" spans="2:7" x14ac:dyDescent="0.2">
      <c r="B330" s="41"/>
      <c r="C330" s="41"/>
      <c r="E330" s="41"/>
      <c r="F330" s="41"/>
      <c r="G330" s="41"/>
    </row>
    <row r="331" spans="2:7" x14ac:dyDescent="0.2">
      <c r="B331" s="41"/>
      <c r="C331" s="41"/>
      <c r="E331" s="41"/>
      <c r="F331" s="41"/>
      <c r="G331" s="41"/>
    </row>
    <row r="332" spans="2:7" x14ac:dyDescent="0.2">
      <c r="B332" s="41"/>
      <c r="C332" s="41"/>
      <c r="E332" s="41"/>
      <c r="F332" s="41"/>
      <c r="G332" s="41"/>
    </row>
    <row r="333" spans="2:7" x14ac:dyDescent="0.2">
      <c r="B333" s="41"/>
      <c r="C333" s="41"/>
      <c r="E333" s="41"/>
      <c r="F333" s="41"/>
      <c r="G333" s="41"/>
    </row>
    <row r="334" spans="2:7" x14ac:dyDescent="0.2">
      <c r="B334" s="41"/>
      <c r="C334" s="41"/>
      <c r="E334" s="41"/>
      <c r="F334" s="41"/>
      <c r="G334" s="41"/>
    </row>
    <row r="335" spans="2:7" x14ac:dyDescent="0.2">
      <c r="B335" s="41"/>
      <c r="C335" s="41"/>
      <c r="E335" s="41"/>
      <c r="F335" s="41"/>
      <c r="G335" s="41"/>
    </row>
    <row r="336" spans="2:7" x14ac:dyDescent="0.2">
      <c r="B336" s="41"/>
      <c r="C336" s="41"/>
      <c r="E336" s="41"/>
      <c r="F336" s="41"/>
      <c r="G336" s="41"/>
    </row>
    <row r="337" spans="2:7" x14ac:dyDescent="0.2">
      <c r="B337" s="41"/>
      <c r="C337" s="41"/>
      <c r="E337" s="41"/>
      <c r="F337" s="41"/>
      <c r="G337" s="41"/>
    </row>
    <row r="338" spans="2:7" x14ac:dyDescent="0.2">
      <c r="B338" s="41"/>
      <c r="C338" s="41"/>
      <c r="E338" s="41"/>
      <c r="F338" s="41"/>
      <c r="G338" s="41"/>
    </row>
    <row r="339" spans="2:7" x14ac:dyDescent="0.2">
      <c r="B339" s="41"/>
      <c r="C339" s="41"/>
      <c r="E339" s="41"/>
      <c r="F339" s="41"/>
      <c r="G339" s="41"/>
    </row>
    <row r="340" spans="2:7" x14ac:dyDescent="0.2">
      <c r="B340" s="41"/>
      <c r="C340" s="41"/>
      <c r="E340" s="41"/>
      <c r="F340" s="41"/>
      <c r="G340" s="41"/>
    </row>
    <row r="341" spans="2:7" x14ac:dyDescent="0.2">
      <c r="B341" s="41"/>
      <c r="C341" s="41"/>
      <c r="E341" s="41"/>
      <c r="F341" s="41"/>
      <c r="G341" s="41"/>
    </row>
    <row r="342" spans="2:7" x14ac:dyDescent="0.2">
      <c r="B342" s="41"/>
      <c r="C342" s="41"/>
      <c r="E342" s="41"/>
      <c r="F342" s="41"/>
      <c r="G342" s="41"/>
    </row>
    <row r="343" spans="2:7" x14ac:dyDescent="0.2">
      <c r="B343" s="41"/>
      <c r="C343" s="41"/>
      <c r="E343" s="41"/>
      <c r="F343" s="41"/>
      <c r="G343" s="41"/>
    </row>
    <row r="344" spans="2:7" x14ac:dyDescent="0.2">
      <c r="B344" s="41"/>
      <c r="C344" s="41"/>
      <c r="E344" s="41"/>
      <c r="F344" s="41"/>
      <c r="G344" s="41"/>
    </row>
    <row r="345" spans="2:7" x14ac:dyDescent="0.2">
      <c r="B345" s="41"/>
      <c r="C345" s="41"/>
      <c r="E345" s="41"/>
      <c r="F345" s="41"/>
      <c r="G345" s="41"/>
    </row>
    <row r="346" spans="2:7" x14ac:dyDescent="0.2">
      <c r="B346" s="41"/>
      <c r="C346" s="41"/>
      <c r="E346" s="41"/>
      <c r="F346" s="41"/>
      <c r="G346" s="41"/>
    </row>
    <row r="347" spans="2:7" x14ac:dyDescent="0.2">
      <c r="B347" s="41"/>
      <c r="C347" s="41"/>
      <c r="E347" s="41"/>
      <c r="F347" s="41"/>
      <c r="G347" s="41"/>
    </row>
    <row r="348" spans="2:7" x14ac:dyDescent="0.2">
      <c r="B348" s="41"/>
      <c r="C348" s="41"/>
      <c r="E348" s="41"/>
      <c r="F348" s="41"/>
      <c r="G348" s="41"/>
    </row>
    <row r="349" spans="2:7" x14ac:dyDescent="0.2">
      <c r="B349" s="41"/>
      <c r="C349" s="41"/>
      <c r="E349" s="41"/>
      <c r="F349" s="41"/>
      <c r="G349" s="41"/>
    </row>
    <row r="350" spans="2:7" x14ac:dyDescent="0.2">
      <c r="B350" s="41"/>
      <c r="C350" s="41"/>
      <c r="E350" s="41"/>
      <c r="F350" s="41"/>
      <c r="G350" s="41"/>
    </row>
    <row r="351" spans="2:7" x14ac:dyDescent="0.2">
      <c r="B351" s="41"/>
      <c r="C351" s="41"/>
      <c r="E351" s="41"/>
      <c r="F351" s="41"/>
      <c r="G351" s="41"/>
    </row>
    <row r="352" spans="2:7" x14ac:dyDescent="0.2">
      <c r="B352" s="41"/>
      <c r="C352" s="41"/>
      <c r="E352" s="41"/>
      <c r="F352" s="41"/>
      <c r="G352" s="41"/>
    </row>
    <row r="353" spans="2:7" x14ac:dyDescent="0.2">
      <c r="B353" s="41"/>
      <c r="C353" s="41"/>
      <c r="E353" s="41"/>
      <c r="F353" s="41"/>
      <c r="G353" s="41"/>
    </row>
    <row r="354" spans="2:7" x14ac:dyDescent="0.2">
      <c r="B354" s="41"/>
      <c r="C354" s="41"/>
      <c r="E354" s="41"/>
      <c r="F354" s="41"/>
      <c r="G354" s="41"/>
    </row>
    <row r="355" spans="2:7" x14ac:dyDescent="0.2">
      <c r="B355" s="41"/>
      <c r="C355" s="41"/>
      <c r="E355" s="41"/>
      <c r="F355" s="41"/>
      <c r="G355" s="41"/>
    </row>
    <row r="356" spans="2:7" x14ac:dyDescent="0.2">
      <c r="B356" s="41"/>
      <c r="C356" s="41"/>
      <c r="E356" s="41"/>
      <c r="F356" s="41"/>
      <c r="G356" s="41"/>
    </row>
    <row r="357" spans="2:7" x14ac:dyDescent="0.2">
      <c r="B357" s="41"/>
      <c r="C357" s="41"/>
      <c r="E357" s="41"/>
      <c r="F357" s="41"/>
      <c r="G357" s="41"/>
    </row>
    <row r="358" spans="2:7" x14ac:dyDescent="0.2">
      <c r="B358" s="41"/>
      <c r="C358" s="41"/>
      <c r="E358" s="41"/>
      <c r="F358" s="41"/>
      <c r="G358" s="41"/>
    </row>
    <row r="359" spans="2:7" x14ac:dyDescent="0.2">
      <c r="B359" s="41"/>
      <c r="C359" s="41"/>
      <c r="E359" s="41"/>
      <c r="F359" s="41"/>
      <c r="G359" s="41"/>
    </row>
    <row r="360" spans="2:7" x14ac:dyDescent="0.2">
      <c r="B360" s="41"/>
      <c r="C360" s="41"/>
      <c r="E360" s="41"/>
      <c r="F360" s="41"/>
      <c r="G360" s="41"/>
    </row>
    <row r="361" spans="2:7" x14ac:dyDescent="0.2">
      <c r="B361" s="41"/>
      <c r="C361" s="41"/>
      <c r="E361" s="41"/>
      <c r="F361" s="41"/>
      <c r="G361" s="41"/>
    </row>
    <row r="362" spans="2:7" x14ac:dyDescent="0.2">
      <c r="B362" s="41"/>
      <c r="C362" s="41"/>
      <c r="E362" s="41"/>
      <c r="F362" s="41"/>
      <c r="G362" s="41"/>
    </row>
    <row r="363" spans="2:7" x14ac:dyDescent="0.2">
      <c r="B363" s="41"/>
      <c r="C363" s="41"/>
      <c r="E363" s="41"/>
      <c r="F363" s="41"/>
      <c r="G363" s="41"/>
    </row>
    <row r="364" spans="2:7" x14ac:dyDescent="0.2">
      <c r="B364" s="41"/>
      <c r="C364" s="41"/>
      <c r="E364" s="41"/>
      <c r="F364" s="41"/>
      <c r="G364" s="41"/>
    </row>
    <row r="365" spans="2:7" x14ac:dyDescent="0.2">
      <c r="B365" s="41"/>
      <c r="C365" s="41"/>
      <c r="E365" s="41"/>
      <c r="F365" s="41"/>
      <c r="G365" s="41"/>
    </row>
    <row r="366" spans="2:7" x14ac:dyDescent="0.2">
      <c r="B366" s="41"/>
      <c r="C366" s="41"/>
      <c r="E366" s="41"/>
      <c r="F366" s="41"/>
      <c r="G366" s="41"/>
    </row>
    <row r="367" spans="2:7" x14ac:dyDescent="0.2">
      <c r="B367" s="41"/>
      <c r="C367" s="41"/>
      <c r="E367" s="41"/>
      <c r="F367" s="41"/>
      <c r="G367" s="41"/>
    </row>
    <row r="368" spans="2:7" x14ac:dyDescent="0.2">
      <c r="B368" s="41"/>
      <c r="C368" s="41"/>
      <c r="E368" s="41"/>
      <c r="F368" s="41"/>
      <c r="G368" s="41"/>
    </row>
    <row r="369" spans="2:7" x14ac:dyDescent="0.2">
      <c r="B369" s="41"/>
      <c r="C369" s="41"/>
      <c r="E369" s="41"/>
      <c r="F369" s="41"/>
      <c r="G369" s="41"/>
    </row>
    <row r="370" spans="2:7" x14ac:dyDescent="0.2">
      <c r="B370" s="41"/>
      <c r="C370" s="41"/>
      <c r="E370" s="41"/>
      <c r="F370" s="41"/>
      <c r="G370" s="41"/>
    </row>
    <row r="371" spans="2:7" x14ac:dyDescent="0.2">
      <c r="B371" s="41"/>
      <c r="C371" s="41"/>
      <c r="E371" s="41"/>
      <c r="F371" s="41"/>
      <c r="G371" s="41"/>
    </row>
    <row r="372" spans="2:7" x14ac:dyDescent="0.2">
      <c r="B372" s="41"/>
      <c r="C372" s="41"/>
      <c r="E372" s="41"/>
      <c r="F372" s="41"/>
      <c r="G372" s="41"/>
    </row>
    <row r="373" spans="2:7" x14ac:dyDescent="0.2">
      <c r="B373" s="41"/>
      <c r="C373" s="41"/>
      <c r="E373" s="41"/>
      <c r="F373" s="41"/>
      <c r="G373" s="41"/>
    </row>
    <row r="374" spans="2:7" x14ac:dyDescent="0.2">
      <c r="B374" s="41"/>
      <c r="C374" s="41"/>
      <c r="E374" s="41"/>
      <c r="F374" s="41"/>
      <c r="G374" s="41"/>
    </row>
    <row r="375" spans="2:7" x14ac:dyDescent="0.2">
      <c r="B375" s="41"/>
      <c r="C375" s="41"/>
      <c r="E375" s="41"/>
      <c r="F375" s="41"/>
      <c r="G375" s="41"/>
    </row>
    <row r="376" spans="2:7" x14ac:dyDescent="0.2">
      <c r="B376" s="41"/>
      <c r="C376" s="41"/>
      <c r="E376" s="41"/>
      <c r="F376" s="41"/>
      <c r="G376" s="41"/>
    </row>
    <row r="377" spans="2:7" x14ac:dyDescent="0.2">
      <c r="B377" s="41"/>
      <c r="C377" s="41"/>
      <c r="E377" s="41"/>
      <c r="F377" s="41"/>
      <c r="G377" s="41"/>
    </row>
    <row r="378" spans="2:7" x14ac:dyDescent="0.2">
      <c r="B378" s="41"/>
      <c r="C378" s="41"/>
      <c r="E378" s="41"/>
      <c r="F378" s="41"/>
      <c r="G378" s="41"/>
    </row>
    <row r="379" spans="2:7" x14ac:dyDescent="0.2">
      <c r="B379" s="41"/>
      <c r="C379" s="41"/>
      <c r="E379" s="41"/>
      <c r="F379" s="41"/>
      <c r="G379" s="41"/>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1"/>
  <sheetViews>
    <sheetView zoomScale="110" zoomScaleNormal="110" zoomScaleSheetLayoutView="100" workbookViewId="0">
      <pane xSplit="1" ySplit="2" topLeftCell="B233" activePane="bottomRight" state="frozen"/>
      <selection pane="topRight" activeCell="B1" sqref="B1"/>
      <selection pane="bottomLeft" activeCell="A3" sqref="A3"/>
      <selection pane="bottomRight" activeCell="I264" sqref="I264"/>
    </sheetView>
  </sheetViews>
  <sheetFormatPr baseColWidth="10" defaultColWidth="11" defaultRowHeight="14.25" x14ac:dyDescent="0.2"/>
  <cols>
    <col min="1" max="1" width="26" style="33" customWidth="1"/>
    <col min="2" max="27" width="11" style="41"/>
    <col min="28" max="29" width="10.625" style="41"/>
    <col min="30" max="16384" width="11" style="45"/>
  </cols>
  <sheetData>
    <row r="1" spans="1:29" ht="15" thickTop="1" x14ac:dyDescent="0.2">
      <c r="A1" s="53"/>
      <c r="B1" s="255" t="s">
        <v>10</v>
      </c>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row>
    <row r="2" spans="1:29" x14ac:dyDescent="0.2">
      <c r="A2" s="54"/>
      <c r="B2" s="250" t="s">
        <v>11</v>
      </c>
      <c r="C2" s="250"/>
      <c r="D2" s="250" t="s">
        <v>12</v>
      </c>
      <c r="E2" s="250"/>
      <c r="F2" s="250" t="s">
        <v>16</v>
      </c>
      <c r="G2" s="250"/>
      <c r="H2" s="250" t="s">
        <v>52</v>
      </c>
      <c r="I2" s="250"/>
      <c r="J2" s="250" t="s">
        <v>53</v>
      </c>
      <c r="K2" s="250"/>
      <c r="L2" s="250" t="s">
        <v>13</v>
      </c>
      <c r="M2" s="250"/>
      <c r="N2" s="250" t="s">
        <v>15</v>
      </c>
      <c r="O2" s="250"/>
      <c r="P2" s="250" t="s">
        <v>17</v>
      </c>
      <c r="Q2" s="250"/>
      <c r="R2" s="250" t="s">
        <v>20</v>
      </c>
      <c r="S2" s="250"/>
      <c r="T2" s="250" t="s">
        <v>14</v>
      </c>
      <c r="U2" s="250"/>
      <c r="V2" s="250" t="s">
        <v>18</v>
      </c>
      <c r="W2" s="250"/>
      <c r="X2" s="250" t="s">
        <v>19</v>
      </c>
      <c r="Y2" s="250"/>
      <c r="Z2" s="250" t="s">
        <v>74</v>
      </c>
      <c r="AA2" s="250"/>
      <c r="AB2" s="250" t="s">
        <v>130</v>
      </c>
      <c r="AC2" s="251"/>
    </row>
    <row r="3" spans="1:29" x14ac:dyDescent="0.2">
      <c r="A3" s="54"/>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168" t="s">
        <v>2</v>
      </c>
    </row>
    <row r="4" spans="1:29" x14ac:dyDescent="0.2">
      <c r="A4" s="55">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168"/>
    </row>
    <row r="5" spans="1:29" x14ac:dyDescent="0.2">
      <c r="A5" s="55">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168"/>
    </row>
    <row r="6" spans="1:29" x14ac:dyDescent="0.2">
      <c r="A6" s="55">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168"/>
    </row>
    <row r="7" spans="1:29" x14ac:dyDescent="0.2">
      <c r="A7" s="55">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168"/>
    </row>
    <row r="8" spans="1:29" x14ac:dyDescent="0.2">
      <c r="A8" s="55">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168"/>
    </row>
    <row r="9" spans="1:29" x14ac:dyDescent="0.2">
      <c r="A9" s="55">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168"/>
    </row>
    <row r="10" spans="1:29" x14ac:dyDescent="0.2">
      <c r="A10" s="55">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168"/>
    </row>
    <row r="11" spans="1:29" x14ac:dyDescent="0.2">
      <c r="A11" s="55">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168"/>
    </row>
    <row r="12" spans="1:29" x14ac:dyDescent="0.2">
      <c r="A12" s="55">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168"/>
    </row>
    <row r="13" spans="1:29" x14ac:dyDescent="0.2">
      <c r="A13" s="55">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168"/>
    </row>
    <row r="14" spans="1:29" x14ac:dyDescent="0.2">
      <c r="A14" s="55">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168"/>
    </row>
    <row r="15" spans="1:29" x14ac:dyDescent="0.2">
      <c r="A15" s="55">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168"/>
    </row>
    <row r="16" spans="1:29" x14ac:dyDescent="0.2">
      <c r="A16" s="55">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168"/>
    </row>
    <row r="17" spans="1:29" x14ac:dyDescent="0.2">
      <c r="A17" s="55">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168"/>
    </row>
    <row r="18" spans="1:29" x14ac:dyDescent="0.2">
      <c r="A18" s="55">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168"/>
    </row>
    <row r="19" spans="1:29" x14ac:dyDescent="0.2">
      <c r="A19" s="55">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168"/>
    </row>
    <row r="20" spans="1:29" x14ac:dyDescent="0.2">
      <c r="A20" s="55">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168"/>
    </row>
    <row r="21" spans="1:29" x14ac:dyDescent="0.2">
      <c r="A21" s="55">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168"/>
    </row>
    <row r="22" spans="1:29" x14ac:dyDescent="0.2">
      <c r="A22" s="55">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168"/>
    </row>
    <row r="23" spans="1:29" x14ac:dyDescent="0.2">
      <c r="A23" s="55">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168"/>
    </row>
    <row r="24" spans="1:29" x14ac:dyDescent="0.2">
      <c r="A24" s="55">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168"/>
    </row>
    <row r="25" spans="1:29" x14ac:dyDescent="0.2">
      <c r="A25" s="55">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168"/>
    </row>
    <row r="26" spans="1:29" x14ac:dyDescent="0.2">
      <c r="A26" s="55">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68"/>
    </row>
    <row r="27" spans="1:29" x14ac:dyDescent="0.2">
      <c r="A27" s="55">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168"/>
    </row>
    <row r="28" spans="1:29" x14ac:dyDescent="0.2">
      <c r="A28" s="55">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168"/>
    </row>
    <row r="29" spans="1:29" x14ac:dyDescent="0.2">
      <c r="A29" s="55">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168"/>
    </row>
    <row r="30" spans="1:29" x14ac:dyDescent="0.2">
      <c r="A30" s="55">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168"/>
    </row>
    <row r="31" spans="1:29" x14ac:dyDescent="0.2">
      <c r="A31" s="55">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168"/>
    </row>
    <row r="32" spans="1:29" x14ac:dyDescent="0.2">
      <c r="A32" s="55">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168"/>
    </row>
    <row r="33" spans="1:29" x14ac:dyDescent="0.2">
      <c r="A33" s="55">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168"/>
    </row>
    <row r="34" spans="1:29" x14ac:dyDescent="0.2">
      <c r="A34" s="55">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168"/>
    </row>
    <row r="35" spans="1:29" x14ac:dyDescent="0.2">
      <c r="A35" s="55">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168"/>
    </row>
    <row r="36" spans="1:29" x14ac:dyDescent="0.2">
      <c r="A36" s="55">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168"/>
    </row>
    <row r="37" spans="1:29" x14ac:dyDescent="0.2">
      <c r="A37" s="55">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168"/>
    </row>
    <row r="38" spans="1:29" x14ac:dyDescent="0.2">
      <c r="A38" s="55">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168"/>
    </row>
    <row r="39" spans="1:29" x14ac:dyDescent="0.2">
      <c r="A39" s="55">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168"/>
    </row>
    <row r="40" spans="1:29" x14ac:dyDescent="0.2">
      <c r="A40" s="55">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168"/>
    </row>
    <row r="41" spans="1:29" x14ac:dyDescent="0.2">
      <c r="A41" s="55">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168"/>
    </row>
    <row r="42" spans="1:29" x14ac:dyDescent="0.2">
      <c r="A42" s="55">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168"/>
    </row>
    <row r="43" spans="1:29" x14ac:dyDescent="0.2">
      <c r="A43" s="55">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168"/>
    </row>
    <row r="44" spans="1:29" x14ac:dyDescent="0.2">
      <c r="A44" s="55">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168"/>
    </row>
    <row r="45" spans="1:29" x14ac:dyDescent="0.2">
      <c r="A45" s="55">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168"/>
    </row>
    <row r="46" spans="1:29" x14ac:dyDescent="0.2">
      <c r="A46" s="55">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168"/>
    </row>
    <row r="47" spans="1:29" x14ac:dyDescent="0.2">
      <c r="A47" s="57">
        <v>43997.333333333336</v>
      </c>
      <c r="B47" s="169"/>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56"/>
      <c r="AB47" s="169"/>
      <c r="AC47" s="170"/>
    </row>
    <row r="48" spans="1:29" x14ac:dyDescent="0.2">
      <c r="A48" s="57">
        <v>43998.333333333336</v>
      </c>
      <c r="B48" s="169"/>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56"/>
      <c r="AB48" s="169"/>
      <c r="AC48" s="170"/>
    </row>
    <row r="49" spans="1:29" x14ac:dyDescent="0.2">
      <c r="A49" s="57">
        <v>43999.333333333336</v>
      </c>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56"/>
      <c r="AB49" s="169"/>
      <c r="AC49" s="170"/>
    </row>
    <row r="50" spans="1:29" x14ac:dyDescent="0.2">
      <c r="A50" s="57">
        <v>44000</v>
      </c>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56"/>
      <c r="AB50" s="169"/>
      <c r="AC50" s="170"/>
    </row>
    <row r="51" spans="1:29" x14ac:dyDescent="0.2">
      <c r="A51" s="57">
        <v>44001</v>
      </c>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56"/>
      <c r="AB51" s="169"/>
      <c r="AC51" s="170"/>
    </row>
    <row r="52" spans="1:29" x14ac:dyDescent="0.2">
      <c r="A52" s="57">
        <v>44004</v>
      </c>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56"/>
      <c r="AB52" s="169"/>
      <c r="AC52" s="170"/>
    </row>
    <row r="53" spans="1:29" x14ac:dyDescent="0.2">
      <c r="A53" s="57">
        <v>44005</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56"/>
      <c r="AB53" s="169"/>
      <c r="AC53" s="170"/>
    </row>
    <row r="54" spans="1:29" x14ac:dyDescent="0.2">
      <c r="A54" s="57">
        <v>44006</v>
      </c>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56"/>
      <c r="AB54" s="169"/>
      <c r="AC54" s="170"/>
    </row>
    <row r="55" spans="1:29" x14ac:dyDescent="0.2">
      <c r="A55" s="57">
        <v>44007</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56"/>
      <c r="AB55" s="169"/>
      <c r="AC55" s="170"/>
    </row>
    <row r="56" spans="1:29" x14ac:dyDescent="0.2">
      <c r="A56" s="57">
        <v>44008</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56"/>
      <c r="AB56" s="169"/>
      <c r="AC56" s="170"/>
    </row>
    <row r="57" spans="1:29" x14ac:dyDescent="0.2">
      <c r="A57" s="57">
        <v>44011</v>
      </c>
      <c r="B57" s="169"/>
      <c r="C57" s="169"/>
      <c r="D57" s="169"/>
      <c r="E57" s="169"/>
      <c r="F57" s="169"/>
      <c r="G57" s="169"/>
      <c r="H57" s="169"/>
      <c r="I57" s="169"/>
      <c r="J57" s="169">
        <v>1</v>
      </c>
      <c r="K57" s="169">
        <v>1</v>
      </c>
      <c r="L57" s="169"/>
      <c r="M57" s="169"/>
      <c r="N57" s="169"/>
      <c r="O57" s="169"/>
      <c r="P57" s="169"/>
      <c r="Q57" s="169"/>
      <c r="R57" s="169"/>
      <c r="S57" s="169"/>
      <c r="T57" s="169"/>
      <c r="U57" s="169"/>
      <c r="V57" s="169"/>
      <c r="W57" s="169"/>
      <c r="X57" s="169"/>
      <c r="Y57" s="169"/>
      <c r="Z57" s="169"/>
      <c r="AA57" s="56"/>
      <c r="AB57" s="169"/>
      <c r="AC57" s="170"/>
    </row>
    <row r="58" spans="1:29" x14ac:dyDescent="0.2">
      <c r="A58" s="57">
        <v>44012</v>
      </c>
      <c r="B58" s="169"/>
      <c r="C58" s="169"/>
      <c r="D58" s="169"/>
      <c r="E58" s="169"/>
      <c r="F58" s="169"/>
      <c r="G58" s="169"/>
      <c r="H58" s="169"/>
      <c r="I58" s="169"/>
      <c r="J58" s="169">
        <v>1</v>
      </c>
      <c r="K58" s="169">
        <v>2</v>
      </c>
      <c r="L58" s="169"/>
      <c r="M58" s="169"/>
      <c r="N58" s="169"/>
      <c r="O58" s="169"/>
      <c r="P58" s="169"/>
      <c r="Q58" s="169"/>
      <c r="R58" s="169"/>
      <c r="S58" s="169"/>
      <c r="T58" s="169"/>
      <c r="U58" s="169"/>
      <c r="V58" s="169"/>
      <c r="W58" s="169"/>
      <c r="X58" s="169"/>
      <c r="Y58" s="169"/>
      <c r="Z58" s="169"/>
      <c r="AA58" s="56"/>
      <c r="AB58" s="169"/>
      <c r="AC58" s="170"/>
    </row>
    <row r="59" spans="1:29" x14ac:dyDescent="0.2">
      <c r="A59" s="57">
        <v>44013</v>
      </c>
      <c r="B59" s="169"/>
      <c r="C59" s="169"/>
      <c r="D59" s="169"/>
      <c r="E59" s="169"/>
      <c r="F59" s="169"/>
      <c r="G59" s="169"/>
      <c r="H59" s="169"/>
      <c r="I59" s="169"/>
      <c r="J59" s="169">
        <v>0</v>
      </c>
      <c r="K59" s="169">
        <v>2</v>
      </c>
      <c r="L59" s="169"/>
      <c r="M59" s="169"/>
      <c r="N59" s="169"/>
      <c r="O59" s="169"/>
      <c r="P59" s="169"/>
      <c r="Q59" s="169"/>
      <c r="R59" s="169"/>
      <c r="S59" s="169"/>
      <c r="T59" s="169"/>
      <c r="U59" s="169"/>
      <c r="V59" s="169"/>
      <c r="W59" s="169"/>
      <c r="X59" s="169"/>
      <c r="Y59" s="169"/>
      <c r="Z59" s="169"/>
      <c r="AA59" s="56"/>
      <c r="AB59" s="169"/>
      <c r="AC59" s="170"/>
    </row>
    <row r="60" spans="1:29" x14ac:dyDescent="0.2">
      <c r="A60" s="57">
        <v>44014</v>
      </c>
      <c r="B60" s="169">
        <v>70</v>
      </c>
      <c r="C60" s="169">
        <v>70</v>
      </c>
      <c r="D60" s="169">
        <v>46</v>
      </c>
      <c r="E60" s="169">
        <v>46</v>
      </c>
      <c r="F60" s="169">
        <v>13</v>
      </c>
      <c r="G60" s="169">
        <v>13</v>
      </c>
      <c r="H60" s="169">
        <v>13</v>
      </c>
      <c r="I60" s="169">
        <v>13</v>
      </c>
      <c r="J60" s="169">
        <v>0</v>
      </c>
      <c r="K60" s="169">
        <v>2</v>
      </c>
      <c r="L60" s="169">
        <v>4</v>
      </c>
      <c r="M60" s="169">
        <v>4</v>
      </c>
      <c r="N60" s="169">
        <v>13</v>
      </c>
      <c r="O60" s="169">
        <v>13</v>
      </c>
      <c r="P60" s="169">
        <v>1</v>
      </c>
      <c r="Q60" s="169">
        <v>1</v>
      </c>
      <c r="R60" s="169"/>
      <c r="S60" s="169"/>
      <c r="T60" s="169">
        <v>3</v>
      </c>
      <c r="U60" s="169">
        <v>3</v>
      </c>
      <c r="V60" s="169">
        <v>1</v>
      </c>
      <c r="W60" s="169">
        <v>1</v>
      </c>
      <c r="X60" s="169">
        <v>1</v>
      </c>
      <c r="Y60" s="169">
        <v>1</v>
      </c>
      <c r="Z60" s="169"/>
      <c r="AA60" s="56"/>
      <c r="AB60" s="169"/>
      <c r="AC60" s="170"/>
    </row>
    <row r="61" spans="1:29" x14ac:dyDescent="0.2">
      <c r="A61" s="57">
        <v>44015</v>
      </c>
      <c r="B61" s="169">
        <v>3</v>
      </c>
      <c r="C61" s="169">
        <f>SUM(C60,B61)</f>
        <v>73</v>
      </c>
      <c r="D61" s="169">
        <v>2</v>
      </c>
      <c r="E61" s="169">
        <f>SUM(E60,D61)</f>
        <v>48</v>
      </c>
      <c r="F61" s="169">
        <v>0</v>
      </c>
      <c r="G61" s="169">
        <f t="shared" ref="G61:G124" si="0">SUM(G60,F61)</f>
        <v>13</v>
      </c>
      <c r="H61" s="169">
        <v>1</v>
      </c>
      <c r="I61" s="169">
        <f>SUM(I60,H61)</f>
        <v>14</v>
      </c>
      <c r="J61" s="169">
        <v>0</v>
      </c>
      <c r="K61" s="169">
        <v>2</v>
      </c>
      <c r="L61" s="169">
        <v>0</v>
      </c>
      <c r="M61" s="169">
        <f>SUM(M60,L61)</f>
        <v>4</v>
      </c>
      <c r="N61" s="169">
        <v>0</v>
      </c>
      <c r="O61" s="169">
        <f>SUM(O60,N61)</f>
        <v>13</v>
      </c>
      <c r="P61" s="169">
        <v>0</v>
      </c>
      <c r="Q61" s="169">
        <f>SUM(Q60,P61)</f>
        <v>1</v>
      </c>
      <c r="R61" s="169"/>
      <c r="S61" s="169"/>
      <c r="T61" s="169">
        <v>0</v>
      </c>
      <c r="U61" s="169">
        <f>SUM(U60,T61)</f>
        <v>3</v>
      </c>
      <c r="V61" s="169">
        <v>0</v>
      </c>
      <c r="W61" s="169">
        <f>SUM(W60,V61)</f>
        <v>1</v>
      </c>
      <c r="X61" s="169">
        <v>0</v>
      </c>
      <c r="Y61" s="169">
        <f t="shared" ref="Y61:Y124" si="1">SUM(Y60,X61)</f>
        <v>1</v>
      </c>
      <c r="Z61" s="169"/>
      <c r="AA61" s="56"/>
      <c r="AB61" s="169"/>
      <c r="AC61" s="170"/>
    </row>
    <row r="62" spans="1:29" x14ac:dyDescent="0.2">
      <c r="A62" s="57">
        <v>44018</v>
      </c>
      <c r="B62" s="169">
        <v>7</v>
      </c>
      <c r="C62" s="169">
        <f t="shared" ref="C62:C125" si="2">SUM(C61,B62)</f>
        <v>80</v>
      </c>
      <c r="D62" s="169">
        <v>2</v>
      </c>
      <c r="E62" s="169">
        <f t="shared" ref="E62:E125" si="3">SUM(E61,D62)</f>
        <v>50</v>
      </c>
      <c r="F62" s="169">
        <v>0</v>
      </c>
      <c r="G62" s="169">
        <f t="shared" si="0"/>
        <v>13</v>
      </c>
      <c r="H62" s="169">
        <v>0</v>
      </c>
      <c r="I62" s="169">
        <f t="shared" ref="I62:I125" si="4">SUM(I61,H62)</f>
        <v>14</v>
      </c>
      <c r="J62" s="169">
        <v>0</v>
      </c>
      <c r="K62" s="169">
        <f>K61+J62</f>
        <v>2</v>
      </c>
      <c r="L62" s="169">
        <v>1</v>
      </c>
      <c r="M62" s="169">
        <f t="shared" ref="M62:M125" si="5">SUM(M61,L62)</f>
        <v>5</v>
      </c>
      <c r="N62" s="169">
        <v>0</v>
      </c>
      <c r="O62" s="169">
        <f t="shared" ref="O62:O125" si="6">SUM(O61,N62)</f>
        <v>13</v>
      </c>
      <c r="P62" s="169">
        <v>0</v>
      </c>
      <c r="Q62" s="169">
        <f t="shared" ref="Q62:Q125" si="7">SUM(Q61,P62)</f>
        <v>1</v>
      </c>
      <c r="R62" s="169"/>
      <c r="S62" s="169"/>
      <c r="T62" s="169">
        <v>0</v>
      </c>
      <c r="U62" s="169">
        <f t="shared" ref="U62:U125" si="8">SUM(U61,T62)</f>
        <v>3</v>
      </c>
      <c r="V62" s="169">
        <v>0</v>
      </c>
      <c r="W62" s="169">
        <f t="shared" ref="W62:W125" si="9">SUM(W61,V62)</f>
        <v>1</v>
      </c>
      <c r="X62" s="169">
        <v>0</v>
      </c>
      <c r="Y62" s="169">
        <f t="shared" si="1"/>
        <v>1</v>
      </c>
      <c r="Z62" s="169"/>
      <c r="AA62" s="56"/>
      <c r="AB62" s="169"/>
      <c r="AC62" s="170"/>
    </row>
    <row r="63" spans="1:29" x14ac:dyDescent="0.2">
      <c r="A63" s="57">
        <v>44019</v>
      </c>
      <c r="B63" s="169">
        <v>6</v>
      </c>
      <c r="C63" s="169">
        <f t="shared" si="2"/>
        <v>86</v>
      </c>
      <c r="D63" s="169">
        <v>2</v>
      </c>
      <c r="E63" s="169">
        <f t="shared" si="3"/>
        <v>52</v>
      </c>
      <c r="F63" s="169">
        <v>0</v>
      </c>
      <c r="G63" s="169">
        <f t="shared" si="0"/>
        <v>13</v>
      </c>
      <c r="H63" s="169">
        <v>1</v>
      </c>
      <c r="I63" s="169">
        <f t="shared" si="4"/>
        <v>15</v>
      </c>
      <c r="J63" s="169">
        <v>0</v>
      </c>
      <c r="K63" s="169">
        <f t="shared" ref="K63:K126" si="10">K62+J63</f>
        <v>2</v>
      </c>
      <c r="L63" s="169">
        <v>0</v>
      </c>
      <c r="M63" s="169">
        <f t="shared" si="5"/>
        <v>5</v>
      </c>
      <c r="N63" s="169">
        <v>0</v>
      </c>
      <c r="O63" s="169">
        <f t="shared" si="6"/>
        <v>13</v>
      </c>
      <c r="P63" s="169">
        <v>0</v>
      </c>
      <c r="Q63" s="169">
        <f t="shared" si="7"/>
        <v>1</v>
      </c>
      <c r="R63" s="169"/>
      <c r="S63" s="169"/>
      <c r="T63" s="169">
        <v>0</v>
      </c>
      <c r="U63" s="169">
        <f t="shared" si="8"/>
        <v>3</v>
      </c>
      <c r="V63" s="169">
        <v>0</v>
      </c>
      <c r="W63" s="169">
        <f t="shared" si="9"/>
        <v>1</v>
      </c>
      <c r="X63" s="169">
        <v>0</v>
      </c>
      <c r="Y63" s="169">
        <f t="shared" si="1"/>
        <v>1</v>
      </c>
      <c r="Z63" s="169"/>
      <c r="AA63" s="56"/>
      <c r="AB63" s="169"/>
      <c r="AC63" s="170"/>
    </row>
    <row r="64" spans="1:29" x14ac:dyDescent="0.2">
      <c r="A64" s="57">
        <v>44020</v>
      </c>
      <c r="B64" s="169">
        <v>3</v>
      </c>
      <c r="C64" s="169">
        <f t="shared" si="2"/>
        <v>89</v>
      </c>
      <c r="D64" s="169">
        <v>5</v>
      </c>
      <c r="E64" s="169">
        <f t="shared" si="3"/>
        <v>57</v>
      </c>
      <c r="F64" s="169">
        <v>0</v>
      </c>
      <c r="G64" s="169">
        <f t="shared" si="0"/>
        <v>13</v>
      </c>
      <c r="H64" s="169">
        <v>0</v>
      </c>
      <c r="I64" s="169">
        <f t="shared" si="4"/>
        <v>15</v>
      </c>
      <c r="J64" s="169">
        <v>0</v>
      </c>
      <c r="K64" s="169">
        <f t="shared" si="10"/>
        <v>2</v>
      </c>
      <c r="L64" s="169">
        <v>0</v>
      </c>
      <c r="M64" s="169">
        <f t="shared" si="5"/>
        <v>5</v>
      </c>
      <c r="N64" s="169">
        <v>0</v>
      </c>
      <c r="O64" s="169">
        <f t="shared" si="6"/>
        <v>13</v>
      </c>
      <c r="P64" s="169">
        <v>0</v>
      </c>
      <c r="Q64" s="169">
        <f t="shared" si="7"/>
        <v>1</v>
      </c>
      <c r="R64" s="169"/>
      <c r="S64" s="169"/>
      <c r="T64" s="169">
        <v>0</v>
      </c>
      <c r="U64" s="169">
        <f t="shared" si="8"/>
        <v>3</v>
      </c>
      <c r="V64" s="169">
        <v>0</v>
      </c>
      <c r="W64" s="169">
        <f t="shared" si="9"/>
        <v>1</v>
      </c>
      <c r="X64" s="169">
        <v>0</v>
      </c>
      <c r="Y64" s="169">
        <f t="shared" si="1"/>
        <v>1</v>
      </c>
      <c r="Z64" s="169"/>
      <c r="AA64" s="56"/>
      <c r="AB64" s="169"/>
      <c r="AC64" s="170"/>
    </row>
    <row r="65" spans="1:29" x14ac:dyDescent="0.2">
      <c r="A65" s="57">
        <v>44021</v>
      </c>
      <c r="B65" s="169">
        <v>5</v>
      </c>
      <c r="C65" s="169">
        <f t="shared" si="2"/>
        <v>94</v>
      </c>
      <c r="D65" s="169">
        <v>0</v>
      </c>
      <c r="E65" s="169">
        <f t="shared" si="3"/>
        <v>57</v>
      </c>
      <c r="F65" s="169">
        <v>0</v>
      </c>
      <c r="G65" s="169">
        <f t="shared" si="0"/>
        <v>13</v>
      </c>
      <c r="H65" s="169">
        <v>0</v>
      </c>
      <c r="I65" s="169">
        <f t="shared" si="4"/>
        <v>15</v>
      </c>
      <c r="J65" s="169">
        <v>0</v>
      </c>
      <c r="K65" s="169">
        <f t="shared" si="10"/>
        <v>2</v>
      </c>
      <c r="L65" s="169">
        <v>0</v>
      </c>
      <c r="M65" s="169">
        <f t="shared" si="5"/>
        <v>5</v>
      </c>
      <c r="N65" s="169">
        <v>0</v>
      </c>
      <c r="O65" s="169">
        <f t="shared" si="6"/>
        <v>13</v>
      </c>
      <c r="P65" s="169">
        <v>0</v>
      </c>
      <c r="Q65" s="169">
        <f t="shared" si="7"/>
        <v>1</v>
      </c>
      <c r="R65" s="169"/>
      <c r="S65" s="169"/>
      <c r="T65" s="169">
        <v>0</v>
      </c>
      <c r="U65" s="169">
        <f t="shared" si="8"/>
        <v>3</v>
      </c>
      <c r="V65" s="169">
        <v>0</v>
      </c>
      <c r="W65" s="169">
        <f t="shared" si="9"/>
        <v>1</v>
      </c>
      <c r="X65" s="169">
        <v>0</v>
      </c>
      <c r="Y65" s="169">
        <f t="shared" si="1"/>
        <v>1</v>
      </c>
      <c r="Z65" s="169"/>
      <c r="AA65" s="56"/>
      <c r="AB65" s="169"/>
      <c r="AC65" s="170"/>
    </row>
    <row r="66" spans="1:29" x14ac:dyDescent="0.2">
      <c r="A66" s="57">
        <v>44022</v>
      </c>
      <c r="B66" s="169">
        <v>7</v>
      </c>
      <c r="C66" s="169">
        <f t="shared" si="2"/>
        <v>101</v>
      </c>
      <c r="D66" s="169">
        <v>4</v>
      </c>
      <c r="E66" s="169">
        <f t="shared" si="3"/>
        <v>61</v>
      </c>
      <c r="F66" s="169">
        <v>0</v>
      </c>
      <c r="G66" s="169">
        <f t="shared" si="0"/>
        <v>13</v>
      </c>
      <c r="H66" s="169">
        <v>0</v>
      </c>
      <c r="I66" s="169">
        <f t="shared" si="4"/>
        <v>15</v>
      </c>
      <c r="J66" s="169">
        <v>0</v>
      </c>
      <c r="K66" s="169">
        <f t="shared" si="10"/>
        <v>2</v>
      </c>
      <c r="L66" s="169">
        <v>0</v>
      </c>
      <c r="M66" s="169">
        <f t="shared" si="5"/>
        <v>5</v>
      </c>
      <c r="N66" s="169">
        <v>0</v>
      </c>
      <c r="O66" s="169">
        <f t="shared" si="6"/>
        <v>13</v>
      </c>
      <c r="P66" s="169">
        <v>0</v>
      </c>
      <c r="Q66" s="169">
        <f t="shared" si="7"/>
        <v>1</v>
      </c>
      <c r="R66" s="169"/>
      <c r="S66" s="169"/>
      <c r="T66" s="169">
        <v>0</v>
      </c>
      <c r="U66" s="169">
        <f t="shared" si="8"/>
        <v>3</v>
      </c>
      <c r="V66" s="169">
        <v>0</v>
      </c>
      <c r="W66" s="169">
        <f t="shared" si="9"/>
        <v>1</v>
      </c>
      <c r="X66" s="169">
        <v>0</v>
      </c>
      <c r="Y66" s="169">
        <f t="shared" si="1"/>
        <v>1</v>
      </c>
      <c r="Z66" s="169"/>
      <c r="AA66" s="56"/>
      <c r="AB66" s="169"/>
      <c r="AC66" s="170"/>
    </row>
    <row r="67" spans="1:29" x14ac:dyDescent="0.2">
      <c r="A67" s="57">
        <v>44025</v>
      </c>
      <c r="B67" s="169">
        <v>7</v>
      </c>
      <c r="C67" s="169">
        <f t="shared" si="2"/>
        <v>108</v>
      </c>
      <c r="D67" s="169">
        <v>3</v>
      </c>
      <c r="E67" s="169">
        <f t="shared" si="3"/>
        <v>64</v>
      </c>
      <c r="F67" s="169">
        <v>2</v>
      </c>
      <c r="G67" s="169">
        <f t="shared" si="0"/>
        <v>15</v>
      </c>
      <c r="H67" s="169">
        <v>0</v>
      </c>
      <c r="I67" s="169">
        <f t="shared" si="4"/>
        <v>15</v>
      </c>
      <c r="J67" s="169">
        <v>1</v>
      </c>
      <c r="K67" s="169">
        <f t="shared" si="10"/>
        <v>3</v>
      </c>
      <c r="L67" s="169">
        <v>0</v>
      </c>
      <c r="M67" s="169">
        <f t="shared" si="5"/>
        <v>5</v>
      </c>
      <c r="N67" s="169">
        <v>0</v>
      </c>
      <c r="O67" s="169">
        <f t="shared" si="6"/>
        <v>13</v>
      </c>
      <c r="P67" s="169">
        <v>0</v>
      </c>
      <c r="Q67" s="169">
        <f t="shared" si="7"/>
        <v>1</v>
      </c>
      <c r="R67" s="169"/>
      <c r="S67" s="169"/>
      <c r="T67" s="169">
        <v>0</v>
      </c>
      <c r="U67" s="169">
        <f t="shared" si="8"/>
        <v>3</v>
      </c>
      <c r="V67" s="169">
        <v>0</v>
      </c>
      <c r="W67" s="169">
        <f t="shared" si="9"/>
        <v>1</v>
      </c>
      <c r="X67" s="169">
        <v>0</v>
      </c>
      <c r="Y67" s="169">
        <f t="shared" si="1"/>
        <v>1</v>
      </c>
      <c r="Z67" s="169"/>
      <c r="AA67" s="56"/>
      <c r="AB67" s="169"/>
      <c r="AC67" s="170"/>
    </row>
    <row r="68" spans="1:29" x14ac:dyDescent="0.2">
      <c r="A68" s="57">
        <v>44026</v>
      </c>
      <c r="B68" s="169">
        <v>11</v>
      </c>
      <c r="C68" s="169">
        <f t="shared" si="2"/>
        <v>119</v>
      </c>
      <c r="D68" s="169">
        <v>6</v>
      </c>
      <c r="E68" s="169">
        <f t="shared" si="3"/>
        <v>70</v>
      </c>
      <c r="F68" s="169">
        <v>1</v>
      </c>
      <c r="G68" s="169">
        <f t="shared" si="0"/>
        <v>16</v>
      </c>
      <c r="H68" s="169">
        <v>0</v>
      </c>
      <c r="I68" s="169">
        <f t="shared" si="4"/>
        <v>15</v>
      </c>
      <c r="J68" s="169">
        <v>0</v>
      </c>
      <c r="K68" s="169">
        <f t="shared" si="10"/>
        <v>3</v>
      </c>
      <c r="L68" s="169">
        <v>0</v>
      </c>
      <c r="M68" s="169">
        <f t="shared" si="5"/>
        <v>5</v>
      </c>
      <c r="N68" s="169">
        <v>0</v>
      </c>
      <c r="O68" s="169">
        <f t="shared" si="6"/>
        <v>13</v>
      </c>
      <c r="P68" s="169">
        <v>0</v>
      </c>
      <c r="Q68" s="169">
        <f t="shared" si="7"/>
        <v>1</v>
      </c>
      <c r="R68" s="169"/>
      <c r="S68" s="169"/>
      <c r="T68" s="169">
        <v>0</v>
      </c>
      <c r="U68" s="169">
        <f t="shared" si="8"/>
        <v>3</v>
      </c>
      <c r="V68" s="169">
        <v>0</v>
      </c>
      <c r="W68" s="169">
        <f t="shared" si="9"/>
        <v>1</v>
      </c>
      <c r="X68" s="169">
        <v>0</v>
      </c>
      <c r="Y68" s="169">
        <f t="shared" si="1"/>
        <v>1</v>
      </c>
      <c r="Z68" s="169"/>
      <c r="AA68" s="56"/>
      <c r="AB68" s="169"/>
      <c r="AC68" s="170"/>
    </row>
    <row r="69" spans="1:29" x14ac:dyDescent="0.2">
      <c r="A69" s="57">
        <v>44027</v>
      </c>
      <c r="B69" s="169">
        <v>6</v>
      </c>
      <c r="C69" s="169">
        <f t="shared" si="2"/>
        <v>125</v>
      </c>
      <c r="D69" s="169">
        <v>2</v>
      </c>
      <c r="E69" s="169">
        <f t="shared" si="3"/>
        <v>72</v>
      </c>
      <c r="F69" s="169">
        <v>1</v>
      </c>
      <c r="G69" s="169">
        <f t="shared" si="0"/>
        <v>17</v>
      </c>
      <c r="H69" s="169">
        <v>2</v>
      </c>
      <c r="I69" s="169">
        <f t="shared" si="4"/>
        <v>17</v>
      </c>
      <c r="J69" s="169">
        <v>0</v>
      </c>
      <c r="K69" s="169">
        <f t="shared" si="10"/>
        <v>3</v>
      </c>
      <c r="L69" s="169">
        <v>0</v>
      </c>
      <c r="M69" s="169">
        <f t="shared" si="5"/>
        <v>5</v>
      </c>
      <c r="N69" s="169">
        <v>0</v>
      </c>
      <c r="O69" s="169">
        <f t="shared" si="6"/>
        <v>13</v>
      </c>
      <c r="P69" s="169">
        <v>0</v>
      </c>
      <c r="Q69" s="169">
        <f t="shared" si="7"/>
        <v>1</v>
      </c>
      <c r="R69" s="169"/>
      <c r="S69" s="169"/>
      <c r="T69" s="169">
        <v>1</v>
      </c>
      <c r="U69" s="169">
        <f t="shared" si="8"/>
        <v>4</v>
      </c>
      <c r="V69" s="169">
        <v>0</v>
      </c>
      <c r="W69" s="169">
        <f t="shared" si="9"/>
        <v>1</v>
      </c>
      <c r="X69" s="169">
        <v>0</v>
      </c>
      <c r="Y69" s="169">
        <f t="shared" si="1"/>
        <v>1</v>
      </c>
      <c r="Z69" s="169"/>
      <c r="AA69" s="56"/>
      <c r="AB69" s="169"/>
      <c r="AC69" s="170"/>
    </row>
    <row r="70" spans="1:29" x14ac:dyDescent="0.2">
      <c r="A70" s="57">
        <v>44028</v>
      </c>
      <c r="B70" s="169">
        <v>4</v>
      </c>
      <c r="C70" s="169">
        <f t="shared" si="2"/>
        <v>129</v>
      </c>
      <c r="D70" s="169">
        <v>6</v>
      </c>
      <c r="E70" s="169">
        <f t="shared" si="3"/>
        <v>78</v>
      </c>
      <c r="F70" s="169">
        <v>0</v>
      </c>
      <c r="G70" s="169">
        <f t="shared" si="0"/>
        <v>17</v>
      </c>
      <c r="H70" s="169">
        <v>3</v>
      </c>
      <c r="I70" s="169">
        <f t="shared" si="4"/>
        <v>20</v>
      </c>
      <c r="J70" s="169">
        <v>0</v>
      </c>
      <c r="K70" s="169">
        <f t="shared" si="10"/>
        <v>3</v>
      </c>
      <c r="L70" s="169">
        <v>0</v>
      </c>
      <c r="M70" s="169">
        <f t="shared" si="5"/>
        <v>5</v>
      </c>
      <c r="N70" s="169">
        <v>0</v>
      </c>
      <c r="O70" s="169">
        <f t="shared" si="6"/>
        <v>13</v>
      </c>
      <c r="P70" s="169">
        <v>0</v>
      </c>
      <c r="Q70" s="169">
        <f t="shared" si="7"/>
        <v>1</v>
      </c>
      <c r="R70" s="169"/>
      <c r="S70" s="169"/>
      <c r="T70" s="169">
        <v>0</v>
      </c>
      <c r="U70" s="169">
        <f t="shared" si="8"/>
        <v>4</v>
      </c>
      <c r="V70" s="169">
        <v>0</v>
      </c>
      <c r="W70" s="169">
        <f t="shared" si="9"/>
        <v>1</v>
      </c>
      <c r="X70" s="169">
        <v>0</v>
      </c>
      <c r="Y70" s="169">
        <f t="shared" si="1"/>
        <v>1</v>
      </c>
      <c r="Z70" s="169"/>
      <c r="AA70" s="56"/>
      <c r="AB70" s="169"/>
      <c r="AC70" s="170"/>
    </row>
    <row r="71" spans="1:29" x14ac:dyDescent="0.2">
      <c r="A71" s="57">
        <v>44029</v>
      </c>
      <c r="B71" s="169">
        <v>2</v>
      </c>
      <c r="C71" s="169">
        <f t="shared" si="2"/>
        <v>131</v>
      </c>
      <c r="D71" s="169">
        <v>8</v>
      </c>
      <c r="E71" s="169">
        <f t="shared" si="3"/>
        <v>86</v>
      </c>
      <c r="F71" s="169">
        <v>0</v>
      </c>
      <c r="G71" s="169">
        <f t="shared" si="0"/>
        <v>17</v>
      </c>
      <c r="H71" s="169">
        <v>2</v>
      </c>
      <c r="I71" s="169">
        <f t="shared" si="4"/>
        <v>22</v>
      </c>
      <c r="J71" s="169">
        <v>0</v>
      </c>
      <c r="K71" s="169">
        <f t="shared" si="10"/>
        <v>3</v>
      </c>
      <c r="L71" s="169">
        <v>0</v>
      </c>
      <c r="M71" s="169">
        <f t="shared" si="5"/>
        <v>5</v>
      </c>
      <c r="N71" s="169">
        <v>0</v>
      </c>
      <c r="O71" s="169">
        <f t="shared" si="6"/>
        <v>13</v>
      </c>
      <c r="P71" s="169">
        <v>0</v>
      </c>
      <c r="Q71" s="169">
        <f t="shared" si="7"/>
        <v>1</v>
      </c>
      <c r="R71" s="169"/>
      <c r="S71" s="169"/>
      <c r="T71" s="169">
        <v>0</v>
      </c>
      <c r="U71" s="169">
        <f t="shared" si="8"/>
        <v>4</v>
      </c>
      <c r="V71" s="169">
        <v>0</v>
      </c>
      <c r="W71" s="169">
        <f t="shared" si="9"/>
        <v>1</v>
      </c>
      <c r="X71" s="169">
        <v>0</v>
      </c>
      <c r="Y71" s="169">
        <f t="shared" si="1"/>
        <v>1</v>
      </c>
      <c r="Z71" s="169"/>
      <c r="AA71" s="56"/>
      <c r="AB71" s="169"/>
      <c r="AC71" s="170"/>
    </row>
    <row r="72" spans="1:29" x14ac:dyDescent="0.2">
      <c r="A72" s="57">
        <v>44032</v>
      </c>
      <c r="B72" s="169">
        <v>6</v>
      </c>
      <c r="C72" s="169">
        <f t="shared" si="2"/>
        <v>137</v>
      </c>
      <c r="D72" s="169">
        <v>9</v>
      </c>
      <c r="E72" s="169">
        <f t="shared" si="3"/>
        <v>95</v>
      </c>
      <c r="F72" s="169">
        <v>1</v>
      </c>
      <c r="G72" s="169">
        <f t="shared" si="0"/>
        <v>18</v>
      </c>
      <c r="H72" s="169">
        <v>0</v>
      </c>
      <c r="I72" s="169">
        <f t="shared" si="4"/>
        <v>22</v>
      </c>
      <c r="J72" s="169">
        <v>0</v>
      </c>
      <c r="K72" s="169">
        <f t="shared" si="10"/>
        <v>3</v>
      </c>
      <c r="L72" s="169">
        <v>0</v>
      </c>
      <c r="M72" s="169">
        <f t="shared" si="5"/>
        <v>5</v>
      </c>
      <c r="N72" s="169">
        <v>0</v>
      </c>
      <c r="O72" s="169">
        <f t="shared" si="6"/>
        <v>13</v>
      </c>
      <c r="P72" s="169">
        <v>0</v>
      </c>
      <c r="Q72" s="169">
        <f t="shared" si="7"/>
        <v>1</v>
      </c>
      <c r="R72" s="169">
        <v>2</v>
      </c>
      <c r="S72" s="169">
        <v>2</v>
      </c>
      <c r="T72" s="169">
        <v>0</v>
      </c>
      <c r="U72" s="169">
        <f t="shared" si="8"/>
        <v>4</v>
      </c>
      <c r="V72" s="169">
        <v>0</v>
      </c>
      <c r="W72" s="169">
        <f t="shared" si="9"/>
        <v>1</v>
      </c>
      <c r="X72" s="169">
        <v>0</v>
      </c>
      <c r="Y72" s="169">
        <f t="shared" si="1"/>
        <v>1</v>
      </c>
      <c r="Z72" s="169"/>
      <c r="AA72" s="56"/>
      <c r="AB72" s="169"/>
      <c r="AC72" s="170"/>
    </row>
    <row r="73" spans="1:29" x14ac:dyDescent="0.2">
      <c r="A73" s="57">
        <v>44033</v>
      </c>
      <c r="B73" s="169">
        <v>3</v>
      </c>
      <c r="C73" s="169">
        <f t="shared" si="2"/>
        <v>140</v>
      </c>
      <c r="D73" s="169">
        <v>4</v>
      </c>
      <c r="E73" s="169">
        <f t="shared" si="3"/>
        <v>99</v>
      </c>
      <c r="F73" s="169">
        <v>8</v>
      </c>
      <c r="G73" s="169">
        <f t="shared" si="0"/>
        <v>26</v>
      </c>
      <c r="H73" s="169">
        <v>2</v>
      </c>
      <c r="I73" s="169">
        <f t="shared" si="4"/>
        <v>24</v>
      </c>
      <c r="J73" s="169">
        <v>0</v>
      </c>
      <c r="K73" s="169">
        <f t="shared" si="10"/>
        <v>3</v>
      </c>
      <c r="L73" s="169">
        <v>0</v>
      </c>
      <c r="M73" s="169">
        <f t="shared" si="5"/>
        <v>5</v>
      </c>
      <c r="N73" s="169">
        <v>0</v>
      </c>
      <c r="O73" s="169">
        <f t="shared" si="6"/>
        <v>13</v>
      </c>
      <c r="P73" s="169">
        <v>0</v>
      </c>
      <c r="Q73" s="169">
        <f t="shared" si="7"/>
        <v>1</v>
      </c>
      <c r="R73" s="169">
        <v>2</v>
      </c>
      <c r="S73" s="169">
        <f t="shared" ref="S73:S132" si="11">SUM(S72,R73)</f>
        <v>4</v>
      </c>
      <c r="T73" s="169">
        <v>0</v>
      </c>
      <c r="U73" s="169">
        <f t="shared" si="8"/>
        <v>4</v>
      </c>
      <c r="V73" s="169">
        <v>0</v>
      </c>
      <c r="W73" s="169">
        <f t="shared" si="9"/>
        <v>1</v>
      </c>
      <c r="X73" s="169">
        <v>0</v>
      </c>
      <c r="Y73" s="169">
        <f t="shared" si="1"/>
        <v>1</v>
      </c>
      <c r="Z73" s="169"/>
      <c r="AA73" s="56"/>
      <c r="AB73" s="169"/>
      <c r="AC73" s="170"/>
    </row>
    <row r="74" spans="1:29" x14ac:dyDescent="0.2">
      <c r="A74" s="57">
        <v>44034</v>
      </c>
      <c r="B74" s="169">
        <v>3</v>
      </c>
      <c r="C74" s="169">
        <f t="shared" si="2"/>
        <v>143</v>
      </c>
      <c r="D74" s="169">
        <v>4</v>
      </c>
      <c r="E74" s="169">
        <f t="shared" si="3"/>
        <v>103</v>
      </c>
      <c r="F74" s="169">
        <v>1</v>
      </c>
      <c r="G74" s="169">
        <f t="shared" si="0"/>
        <v>27</v>
      </c>
      <c r="H74" s="169">
        <v>0</v>
      </c>
      <c r="I74" s="169">
        <f t="shared" si="4"/>
        <v>24</v>
      </c>
      <c r="J74" s="169">
        <v>0</v>
      </c>
      <c r="K74" s="169">
        <f t="shared" si="10"/>
        <v>3</v>
      </c>
      <c r="L74" s="169">
        <v>0</v>
      </c>
      <c r="M74" s="169">
        <f t="shared" si="5"/>
        <v>5</v>
      </c>
      <c r="N74" s="169">
        <v>0</v>
      </c>
      <c r="O74" s="169">
        <f t="shared" si="6"/>
        <v>13</v>
      </c>
      <c r="P74" s="169">
        <v>0</v>
      </c>
      <c r="Q74" s="169">
        <f t="shared" si="7"/>
        <v>1</v>
      </c>
      <c r="R74" s="169">
        <v>1</v>
      </c>
      <c r="S74" s="169">
        <f t="shared" si="11"/>
        <v>5</v>
      </c>
      <c r="T74" s="169">
        <v>0</v>
      </c>
      <c r="U74" s="169">
        <f t="shared" si="8"/>
        <v>4</v>
      </c>
      <c r="V74" s="169">
        <v>0</v>
      </c>
      <c r="W74" s="169">
        <f t="shared" si="9"/>
        <v>1</v>
      </c>
      <c r="X74" s="169">
        <v>0</v>
      </c>
      <c r="Y74" s="169">
        <f t="shared" si="1"/>
        <v>1</v>
      </c>
      <c r="Z74" s="169"/>
      <c r="AA74" s="56"/>
      <c r="AB74" s="169"/>
      <c r="AC74" s="170"/>
    </row>
    <row r="75" spans="1:29" x14ac:dyDescent="0.2">
      <c r="A75" s="57">
        <v>44035</v>
      </c>
      <c r="B75" s="169">
        <v>8</v>
      </c>
      <c r="C75" s="169">
        <f t="shared" si="2"/>
        <v>151</v>
      </c>
      <c r="D75" s="169">
        <v>4</v>
      </c>
      <c r="E75" s="169">
        <f t="shared" si="3"/>
        <v>107</v>
      </c>
      <c r="F75" s="169">
        <v>2</v>
      </c>
      <c r="G75" s="169">
        <f t="shared" si="0"/>
        <v>29</v>
      </c>
      <c r="H75" s="169">
        <v>1</v>
      </c>
      <c r="I75" s="169">
        <f t="shared" si="4"/>
        <v>25</v>
      </c>
      <c r="J75" s="169">
        <v>0</v>
      </c>
      <c r="K75" s="169">
        <f t="shared" si="10"/>
        <v>3</v>
      </c>
      <c r="L75" s="169">
        <v>0</v>
      </c>
      <c r="M75" s="169">
        <f t="shared" si="5"/>
        <v>5</v>
      </c>
      <c r="N75" s="169">
        <v>0</v>
      </c>
      <c r="O75" s="169">
        <f t="shared" si="6"/>
        <v>13</v>
      </c>
      <c r="P75" s="169">
        <v>0</v>
      </c>
      <c r="Q75" s="169">
        <f t="shared" si="7"/>
        <v>1</v>
      </c>
      <c r="R75" s="169">
        <v>0</v>
      </c>
      <c r="S75" s="169">
        <f t="shared" si="11"/>
        <v>5</v>
      </c>
      <c r="T75" s="169">
        <v>0</v>
      </c>
      <c r="U75" s="169">
        <f t="shared" si="8"/>
        <v>4</v>
      </c>
      <c r="V75" s="169">
        <v>0</v>
      </c>
      <c r="W75" s="169">
        <f t="shared" si="9"/>
        <v>1</v>
      </c>
      <c r="X75" s="169">
        <v>0</v>
      </c>
      <c r="Y75" s="169">
        <f t="shared" si="1"/>
        <v>1</v>
      </c>
      <c r="Z75" s="169"/>
      <c r="AA75" s="56"/>
      <c r="AB75" s="169"/>
      <c r="AC75" s="170"/>
    </row>
    <row r="76" spans="1:29" x14ac:dyDescent="0.2">
      <c r="A76" s="57">
        <v>44036</v>
      </c>
      <c r="B76" s="169">
        <v>5</v>
      </c>
      <c r="C76" s="169">
        <f t="shared" si="2"/>
        <v>156</v>
      </c>
      <c r="D76" s="169">
        <v>2</v>
      </c>
      <c r="E76" s="169">
        <f t="shared" si="3"/>
        <v>109</v>
      </c>
      <c r="F76" s="169">
        <v>1</v>
      </c>
      <c r="G76" s="169">
        <f t="shared" si="0"/>
        <v>30</v>
      </c>
      <c r="H76" s="169">
        <v>0</v>
      </c>
      <c r="I76" s="169">
        <f t="shared" si="4"/>
        <v>25</v>
      </c>
      <c r="J76" s="169">
        <v>0</v>
      </c>
      <c r="K76" s="169">
        <f t="shared" si="10"/>
        <v>3</v>
      </c>
      <c r="L76" s="169">
        <v>0</v>
      </c>
      <c r="M76" s="169">
        <f t="shared" si="5"/>
        <v>5</v>
      </c>
      <c r="N76" s="169">
        <v>0</v>
      </c>
      <c r="O76" s="169">
        <f t="shared" si="6"/>
        <v>13</v>
      </c>
      <c r="P76" s="169">
        <v>0</v>
      </c>
      <c r="Q76" s="169">
        <f t="shared" si="7"/>
        <v>1</v>
      </c>
      <c r="R76" s="169">
        <v>0</v>
      </c>
      <c r="S76" s="169">
        <f t="shared" si="11"/>
        <v>5</v>
      </c>
      <c r="T76" s="169">
        <v>0</v>
      </c>
      <c r="U76" s="169">
        <f t="shared" si="8"/>
        <v>4</v>
      </c>
      <c r="V76" s="169">
        <v>0</v>
      </c>
      <c r="W76" s="169">
        <f t="shared" si="9"/>
        <v>1</v>
      </c>
      <c r="X76" s="169">
        <v>0</v>
      </c>
      <c r="Y76" s="169">
        <f t="shared" si="1"/>
        <v>1</v>
      </c>
      <c r="Z76" s="169"/>
      <c r="AA76" s="56"/>
      <c r="AB76" s="169"/>
      <c r="AC76" s="170"/>
    </row>
    <row r="77" spans="1:29" x14ac:dyDescent="0.2">
      <c r="A77" s="57">
        <v>44039</v>
      </c>
      <c r="B77" s="169">
        <v>3</v>
      </c>
      <c r="C77" s="169">
        <f t="shared" si="2"/>
        <v>159</v>
      </c>
      <c r="D77" s="169">
        <v>9</v>
      </c>
      <c r="E77" s="169">
        <f t="shared" si="3"/>
        <v>118</v>
      </c>
      <c r="F77" s="169">
        <v>3</v>
      </c>
      <c r="G77" s="169">
        <f t="shared" si="0"/>
        <v>33</v>
      </c>
      <c r="H77" s="169">
        <v>3</v>
      </c>
      <c r="I77" s="169">
        <f t="shared" si="4"/>
        <v>28</v>
      </c>
      <c r="J77" s="169">
        <v>0</v>
      </c>
      <c r="K77" s="169">
        <f t="shared" si="10"/>
        <v>3</v>
      </c>
      <c r="L77" s="169">
        <v>0</v>
      </c>
      <c r="M77" s="169">
        <f t="shared" si="5"/>
        <v>5</v>
      </c>
      <c r="N77" s="169">
        <v>0</v>
      </c>
      <c r="O77" s="169">
        <f t="shared" si="6"/>
        <v>13</v>
      </c>
      <c r="P77" s="169">
        <v>0</v>
      </c>
      <c r="Q77" s="169">
        <f t="shared" si="7"/>
        <v>1</v>
      </c>
      <c r="R77" s="169">
        <v>0</v>
      </c>
      <c r="S77" s="169">
        <f t="shared" si="11"/>
        <v>5</v>
      </c>
      <c r="T77" s="169">
        <v>0</v>
      </c>
      <c r="U77" s="169">
        <f t="shared" si="8"/>
        <v>4</v>
      </c>
      <c r="V77" s="169">
        <v>0</v>
      </c>
      <c r="W77" s="169">
        <f t="shared" si="9"/>
        <v>1</v>
      </c>
      <c r="X77" s="169">
        <v>0</v>
      </c>
      <c r="Y77" s="169">
        <f t="shared" si="1"/>
        <v>1</v>
      </c>
      <c r="Z77" s="169"/>
      <c r="AA77" s="56"/>
      <c r="AB77" s="169"/>
      <c r="AC77" s="170"/>
    </row>
    <row r="78" spans="1:29" x14ac:dyDescent="0.2">
      <c r="A78" s="57">
        <v>44040</v>
      </c>
      <c r="B78" s="169">
        <v>6</v>
      </c>
      <c r="C78" s="169">
        <f t="shared" si="2"/>
        <v>165</v>
      </c>
      <c r="D78" s="169">
        <v>2</v>
      </c>
      <c r="E78" s="169">
        <f t="shared" si="3"/>
        <v>120</v>
      </c>
      <c r="F78" s="169">
        <v>4</v>
      </c>
      <c r="G78" s="169">
        <f t="shared" si="0"/>
        <v>37</v>
      </c>
      <c r="H78" s="169">
        <v>0</v>
      </c>
      <c r="I78" s="169">
        <f t="shared" si="4"/>
        <v>28</v>
      </c>
      <c r="J78" s="169">
        <v>0</v>
      </c>
      <c r="K78" s="169">
        <f t="shared" si="10"/>
        <v>3</v>
      </c>
      <c r="L78" s="169">
        <v>0</v>
      </c>
      <c r="M78" s="169">
        <f t="shared" si="5"/>
        <v>5</v>
      </c>
      <c r="N78" s="169">
        <v>0</v>
      </c>
      <c r="O78" s="169">
        <f t="shared" si="6"/>
        <v>13</v>
      </c>
      <c r="P78" s="169">
        <v>0</v>
      </c>
      <c r="Q78" s="169">
        <f t="shared" si="7"/>
        <v>1</v>
      </c>
      <c r="R78" s="169">
        <v>0</v>
      </c>
      <c r="S78" s="169">
        <f t="shared" si="11"/>
        <v>5</v>
      </c>
      <c r="T78" s="169">
        <v>0</v>
      </c>
      <c r="U78" s="169">
        <f t="shared" si="8"/>
        <v>4</v>
      </c>
      <c r="V78" s="169">
        <v>0</v>
      </c>
      <c r="W78" s="169">
        <f t="shared" si="9"/>
        <v>1</v>
      </c>
      <c r="X78" s="169">
        <v>0</v>
      </c>
      <c r="Y78" s="169">
        <f t="shared" si="1"/>
        <v>1</v>
      </c>
      <c r="Z78" s="169"/>
      <c r="AA78" s="56"/>
      <c r="AB78" s="169"/>
      <c r="AC78" s="170"/>
    </row>
    <row r="79" spans="1:29" x14ac:dyDescent="0.2">
      <c r="A79" s="57">
        <v>44041</v>
      </c>
      <c r="B79" s="169">
        <v>6</v>
      </c>
      <c r="C79" s="169">
        <f t="shared" si="2"/>
        <v>171</v>
      </c>
      <c r="D79" s="169">
        <v>3</v>
      </c>
      <c r="E79" s="169">
        <f t="shared" si="3"/>
        <v>123</v>
      </c>
      <c r="F79" s="169">
        <v>0</v>
      </c>
      <c r="G79" s="169">
        <f t="shared" si="0"/>
        <v>37</v>
      </c>
      <c r="H79" s="169">
        <v>1</v>
      </c>
      <c r="I79" s="169">
        <f t="shared" si="4"/>
        <v>29</v>
      </c>
      <c r="J79" s="169">
        <v>0</v>
      </c>
      <c r="K79" s="169">
        <f t="shared" si="10"/>
        <v>3</v>
      </c>
      <c r="L79" s="169">
        <v>0</v>
      </c>
      <c r="M79" s="169">
        <f t="shared" si="5"/>
        <v>5</v>
      </c>
      <c r="N79" s="169">
        <v>0</v>
      </c>
      <c r="O79" s="169">
        <f t="shared" si="6"/>
        <v>13</v>
      </c>
      <c r="P79" s="169">
        <v>0</v>
      </c>
      <c r="Q79" s="169">
        <f t="shared" si="7"/>
        <v>1</v>
      </c>
      <c r="R79" s="169">
        <v>0</v>
      </c>
      <c r="S79" s="169">
        <f t="shared" si="11"/>
        <v>5</v>
      </c>
      <c r="T79" s="169">
        <v>0</v>
      </c>
      <c r="U79" s="169">
        <f t="shared" si="8"/>
        <v>4</v>
      </c>
      <c r="V79" s="169">
        <v>0</v>
      </c>
      <c r="W79" s="169">
        <f t="shared" si="9"/>
        <v>1</v>
      </c>
      <c r="X79" s="169">
        <v>0</v>
      </c>
      <c r="Y79" s="169">
        <f t="shared" si="1"/>
        <v>1</v>
      </c>
      <c r="Z79" s="169"/>
      <c r="AA79" s="56"/>
      <c r="AB79" s="169"/>
      <c r="AC79" s="170"/>
    </row>
    <row r="80" spans="1:29" x14ac:dyDescent="0.2">
      <c r="A80" s="57">
        <v>44042</v>
      </c>
      <c r="B80" s="169">
        <v>4</v>
      </c>
      <c r="C80" s="169">
        <f t="shared" si="2"/>
        <v>175</v>
      </c>
      <c r="D80" s="169">
        <v>1</v>
      </c>
      <c r="E80" s="169">
        <f t="shared" si="3"/>
        <v>124</v>
      </c>
      <c r="F80" s="169">
        <v>13</v>
      </c>
      <c r="G80" s="169">
        <f t="shared" si="0"/>
        <v>50</v>
      </c>
      <c r="H80" s="169">
        <v>2</v>
      </c>
      <c r="I80" s="169">
        <f t="shared" si="4"/>
        <v>31</v>
      </c>
      <c r="J80" s="169">
        <v>0</v>
      </c>
      <c r="K80" s="169">
        <f t="shared" si="10"/>
        <v>3</v>
      </c>
      <c r="L80" s="169">
        <v>0</v>
      </c>
      <c r="M80" s="169">
        <f t="shared" si="5"/>
        <v>5</v>
      </c>
      <c r="N80" s="169">
        <v>0</v>
      </c>
      <c r="O80" s="169">
        <f t="shared" si="6"/>
        <v>13</v>
      </c>
      <c r="P80" s="169">
        <v>1</v>
      </c>
      <c r="Q80" s="169">
        <f t="shared" si="7"/>
        <v>2</v>
      </c>
      <c r="R80" s="169">
        <v>0</v>
      </c>
      <c r="S80" s="169">
        <f t="shared" si="11"/>
        <v>5</v>
      </c>
      <c r="T80" s="169">
        <v>0</v>
      </c>
      <c r="U80" s="169">
        <f t="shared" si="8"/>
        <v>4</v>
      </c>
      <c r="V80" s="169">
        <v>0</v>
      </c>
      <c r="W80" s="169">
        <f t="shared" si="9"/>
        <v>1</v>
      </c>
      <c r="X80" s="169">
        <v>0</v>
      </c>
      <c r="Y80" s="169">
        <f t="shared" si="1"/>
        <v>1</v>
      </c>
      <c r="Z80" s="169"/>
      <c r="AA80" s="56"/>
      <c r="AB80" s="169"/>
      <c r="AC80" s="170"/>
    </row>
    <row r="81" spans="1:29" x14ac:dyDescent="0.2">
      <c r="A81" s="57">
        <v>44043</v>
      </c>
      <c r="B81" s="169">
        <v>4</v>
      </c>
      <c r="C81" s="169">
        <f t="shared" si="2"/>
        <v>179</v>
      </c>
      <c r="D81" s="169">
        <v>5</v>
      </c>
      <c r="E81" s="169">
        <f t="shared" si="3"/>
        <v>129</v>
      </c>
      <c r="F81" s="169">
        <v>2</v>
      </c>
      <c r="G81" s="169">
        <f t="shared" si="0"/>
        <v>52</v>
      </c>
      <c r="H81" s="169">
        <v>1</v>
      </c>
      <c r="I81" s="169">
        <f t="shared" si="4"/>
        <v>32</v>
      </c>
      <c r="J81" s="169">
        <v>0</v>
      </c>
      <c r="K81" s="169">
        <f t="shared" si="10"/>
        <v>3</v>
      </c>
      <c r="L81" s="169">
        <v>0</v>
      </c>
      <c r="M81" s="169">
        <f t="shared" si="5"/>
        <v>5</v>
      </c>
      <c r="N81" s="169">
        <v>0</v>
      </c>
      <c r="O81" s="169">
        <f t="shared" si="6"/>
        <v>13</v>
      </c>
      <c r="P81" s="169">
        <v>2</v>
      </c>
      <c r="Q81" s="169">
        <f t="shared" si="7"/>
        <v>4</v>
      </c>
      <c r="R81" s="169">
        <v>0</v>
      </c>
      <c r="S81" s="169">
        <f t="shared" si="11"/>
        <v>5</v>
      </c>
      <c r="T81" s="169">
        <v>0</v>
      </c>
      <c r="U81" s="169">
        <f t="shared" si="8"/>
        <v>4</v>
      </c>
      <c r="V81" s="169">
        <v>0</v>
      </c>
      <c r="W81" s="169">
        <f t="shared" si="9"/>
        <v>1</v>
      </c>
      <c r="X81" s="169">
        <v>0</v>
      </c>
      <c r="Y81" s="169">
        <f t="shared" si="1"/>
        <v>1</v>
      </c>
      <c r="Z81" s="169"/>
      <c r="AA81" s="56"/>
      <c r="AB81" s="169"/>
      <c r="AC81" s="170"/>
    </row>
    <row r="82" spans="1:29" x14ac:dyDescent="0.2">
      <c r="A82" s="57">
        <v>44044</v>
      </c>
      <c r="B82" s="169"/>
      <c r="C82" s="169">
        <f t="shared" si="2"/>
        <v>179</v>
      </c>
      <c r="D82" s="169"/>
      <c r="E82" s="169">
        <f t="shared" si="3"/>
        <v>129</v>
      </c>
      <c r="F82" s="169"/>
      <c r="G82" s="169">
        <f t="shared" si="0"/>
        <v>52</v>
      </c>
      <c r="H82" s="169"/>
      <c r="I82" s="169">
        <f t="shared" si="4"/>
        <v>32</v>
      </c>
      <c r="J82" s="169"/>
      <c r="K82" s="169">
        <f t="shared" si="10"/>
        <v>3</v>
      </c>
      <c r="L82" s="169"/>
      <c r="M82" s="169">
        <f t="shared" si="5"/>
        <v>5</v>
      </c>
      <c r="N82" s="169"/>
      <c r="O82" s="169">
        <f t="shared" si="6"/>
        <v>13</v>
      </c>
      <c r="P82" s="169"/>
      <c r="Q82" s="169">
        <f t="shared" si="7"/>
        <v>4</v>
      </c>
      <c r="R82" s="169"/>
      <c r="S82" s="169">
        <f t="shared" si="11"/>
        <v>5</v>
      </c>
      <c r="T82" s="169"/>
      <c r="U82" s="169">
        <f t="shared" si="8"/>
        <v>4</v>
      </c>
      <c r="V82" s="169"/>
      <c r="W82" s="169">
        <f t="shared" si="9"/>
        <v>1</v>
      </c>
      <c r="X82" s="169"/>
      <c r="Y82" s="169">
        <f t="shared" si="1"/>
        <v>1</v>
      </c>
      <c r="Z82" s="169"/>
      <c r="AA82" s="56"/>
      <c r="AB82" s="169"/>
      <c r="AC82" s="170"/>
    </row>
    <row r="83" spans="1:29" x14ac:dyDescent="0.2">
      <c r="A83" s="57">
        <v>44045</v>
      </c>
      <c r="B83" s="169"/>
      <c r="C83" s="169">
        <f t="shared" si="2"/>
        <v>179</v>
      </c>
      <c r="D83" s="169"/>
      <c r="E83" s="169">
        <f t="shared" si="3"/>
        <v>129</v>
      </c>
      <c r="F83" s="169"/>
      <c r="G83" s="169">
        <f t="shared" si="0"/>
        <v>52</v>
      </c>
      <c r="H83" s="169"/>
      <c r="I83" s="169">
        <f t="shared" si="4"/>
        <v>32</v>
      </c>
      <c r="J83" s="169"/>
      <c r="K83" s="169">
        <f t="shared" si="10"/>
        <v>3</v>
      </c>
      <c r="L83" s="169"/>
      <c r="M83" s="169">
        <f t="shared" si="5"/>
        <v>5</v>
      </c>
      <c r="N83" s="169"/>
      <c r="O83" s="169">
        <f t="shared" si="6"/>
        <v>13</v>
      </c>
      <c r="P83" s="169"/>
      <c r="Q83" s="169">
        <f t="shared" si="7"/>
        <v>4</v>
      </c>
      <c r="R83" s="169"/>
      <c r="S83" s="169">
        <f t="shared" si="11"/>
        <v>5</v>
      </c>
      <c r="T83" s="169"/>
      <c r="U83" s="169">
        <f t="shared" si="8"/>
        <v>4</v>
      </c>
      <c r="V83" s="169"/>
      <c r="W83" s="169">
        <f t="shared" si="9"/>
        <v>1</v>
      </c>
      <c r="X83" s="169"/>
      <c r="Y83" s="169">
        <f t="shared" si="1"/>
        <v>1</v>
      </c>
      <c r="Z83" s="169"/>
      <c r="AA83" s="56"/>
      <c r="AB83" s="169"/>
      <c r="AC83" s="170"/>
    </row>
    <row r="84" spans="1:29" x14ac:dyDescent="0.2">
      <c r="A84" s="57">
        <v>44046</v>
      </c>
      <c r="B84" s="169">
        <v>8</v>
      </c>
      <c r="C84" s="169">
        <f t="shared" si="2"/>
        <v>187</v>
      </c>
      <c r="D84" s="169">
        <v>5</v>
      </c>
      <c r="E84" s="169">
        <f t="shared" si="3"/>
        <v>134</v>
      </c>
      <c r="F84" s="169">
        <v>9</v>
      </c>
      <c r="G84" s="169">
        <f t="shared" si="0"/>
        <v>61</v>
      </c>
      <c r="H84" s="169">
        <v>0</v>
      </c>
      <c r="I84" s="169">
        <f t="shared" si="4"/>
        <v>32</v>
      </c>
      <c r="J84" s="169">
        <v>0</v>
      </c>
      <c r="K84" s="169">
        <f t="shared" si="10"/>
        <v>3</v>
      </c>
      <c r="L84" s="169">
        <v>0</v>
      </c>
      <c r="M84" s="169">
        <f t="shared" si="5"/>
        <v>5</v>
      </c>
      <c r="N84" s="169">
        <v>0</v>
      </c>
      <c r="O84" s="169">
        <f t="shared" si="6"/>
        <v>13</v>
      </c>
      <c r="P84" s="169">
        <v>0</v>
      </c>
      <c r="Q84" s="169">
        <f t="shared" si="7"/>
        <v>4</v>
      </c>
      <c r="R84" s="169">
        <v>0</v>
      </c>
      <c r="S84" s="169">
        <f t="shared" si="11"/>
        <v>5</v>
      </c>
      <c r="T84" s="169">
        <v>0</v>
      </c>
      <c r="U84" s="169">
        <f t="shared" si="8"/>
        <v>4</v>
      </c>
      <c r="V84" s="169">
        <v>0</v>
      </c>
      <c r="W84" s="169">
        <f t="shared" si="9"/>
        <v>1</v>
      </c>
      <c r="X84" s="169">
        <v>0</v>
      </c>
      <c r="Y84" s="169">
        <f t="shared" si="1"/>
        <v>1</v>
      </c>
      <c r="Z84" s="169"/>
      <c r="AA84" s="56"/>
      <c r="AB84" s="169"/>
      <c r="AC84" s="170"/>
    </row>
    <row r="85" spans="1:29" x14ac:dyDescent="0.2">
      <c r="A85" s="57">
        <v>44047</v>
      </c>
      <c r="B85" s="169">
        <v>8</v>
      </c>
      <c r="C85" s="169">
        <f t="shared" si="2"/>
        <v>195</v>
      </c>
      <c r="D85" s="169">
        <v>1</v>
      </c>
      <c r="E85" s="169">
        <f t="shared" si="3"/>
        <v>135</v>
      </c>
      <c r="F85" s="169">
        <v>1</v>
      </c>
      <c r="G85" s="169">
        <f t="shared" si="0"/>
        <v>62</v>
      </c>
      <c r="H85" s="169">
        <v>1</v>
      </c>
      <c r="I85" s="169">
        <f t="shared" si="4"/>
        <v>33</v>
      </c>
      <c r="J85" s="169">
        <v>0</v>
      </c>
      <c r="K85" s="169">
        <f t="shared" si="10"/>
        <v>3</v>
      </c>
      <c r="L85" s="169">
        <v>0</v>
      </c>
      <c r="M85" s="169">
        <f t="shared" si="5"/>
        <v>5</v>
      </c>
      <c r="N85" s="169">
        <v>0</v>
      </c>
      <c r="O85" s="169">
        <f t="shared" si="6"/>
        <v>13</v>
      </c>
      <c r="P85" s="169">
        <v>0</v>
      </c>
      <c r="Q85" s="169">
        <f t="shared" si="7"/>
        <v>4</v>
      </c>
      <c r="R85" s="169">
        <v>0</v>
      </c>
      <c r="S85" s="169">
        <f t="shared" si="11"/>
        <v>5</v>
      </c>
      <c r="T85" s="169">
        <v>0</v>
      </c>
      <c r="U85" s="169">
        <f t="shared" si="8"/>
        <v>4</v>
      </c>
      <c r="V85" s="169">
        <v>1</v>
      </c>
      <c r="W85" s="169">
        <f t="shared" si="9"/>
        <v>2</v>
      </c>
      <c r="X85" s="169">
        <v>0</v>
      </c>
      <c r="Y85" s="169">
        <f t="shared" si="1"/>
        <v>1</v>
      </c>
      <c r="Z85" s="169"/>
      <c r="AA85" s="56"/>
      <c r="AB85" s="169"/>
      <c r="AC85" s="170"/>
    </row>
    <row r="86" spans="1:29" x14ac:dyDescent="0.2">
      <c r="A86" s="57">
        <v>44048</v>
      </c>
      <c r="B86" s="169">
        <v>11</v>
      </c>
      <c r="C86" s="169">
        <f t="shared" si="2"/>
        <v>206</v>
      </c>
      <c r="D86" s="169">
        <v>1</v>
      </c>
      <c r="E86" s="169">
        <f t="shared" si="3"/>
        <v>136</v>
      </c>
      <c r="F86" s="169">
        <v>7</v>
      </c>
      <c r="G86" s="169">
        <f t="shared" si="0"/>
        <v>69</v>
      </c>
      <c r="H86" s="169">
        <v>0</v>
      </c>
      <c r="I86" s="169">
        <f t="shared" si="4"/>
        <v>33</v>
      </c>
      <c r="J86" s="169">
        <v>0</v>
      </c>
      <c r="K86" s="169">
        <f t="shared" si="10"/>
        <v>3</v>
      </c>
      <c r="L86" s="169">
        <v>0</v>
      </c>
      <c r="M86" s="169">
        <f t="shared" si="5"/>
        <v>5</v>
      </c>
      <c r="N86" s="169">
        <v>0</v>
      </c>
      <c r="O86" s="169">
        <f t="shared" si="6"/>
        <v>13</v>
      </c>
      <c r="P86" s="169">
        <v>0</v>
      </c>
      <c r="Q86" s="169">
        <f t="shared" si="7"/>
        <v>4</v>
      </c>
      <c r="R86" s="169">
        <v>0</v>
      </c>
      <c r="S86" s="169">
        <f t="shared" si="11"/>
        <v>5</v>
      </c>
      <c r="T86" s="169">
        <v>0</v>
      </c>
      <c r="U86" s="169">
        <f t="shared" si="8"/>
        <v>4</v>
      </c>
      <c r="V86" s="169">
        <v>0</v>
      </c>
      <c r="W86" s="169">
        <f t="shared" si="9"/>
        <v>2</v>
      </c>
      <c r="X86" s="169">
        <v>0</v>
      </c>
      <c r="Y86" s="169">
        <f t="shared" si="1"/>
        <v>1</v>
      </c>
      <c r="Z86" s="169"/>
      <c r="AA86" s="56"/>
      <c r="AB86" s="169"/>
      <c r="AC86" s="170"/>
    </row>
    <row r="87" spans="1:29" x14ac:dyDescent="0.2">
      <c r="A87" s="57">
        <v>44049</v>
      </c>
      <c r="B87" s="169">
        <v>7</v>
      </c>
      <c r="C87" s="169">
        <f t="shared" si="2"/>
        <v>213</v>
      </c>
      <c r="D87" s="169">
        <v>3</v>
      </c>
      <c r="E87" s="169">
        <f t="shared" si="3"/>
        <v>139</v>
      </c>
      <c r="F87" s="169">
        <v>5</v>
      </c>
      <c r="G87" s="169">
        <f t="shared" si="0"/>
        <v>74</v>
      </c>
      <c r="H87" s="169">
        <v>0</v>
      </c>
      <c r="I87" s="169">
        <f t="shared" si="4"/>
        <v>33</v>
      </c>
      <c r="J87" s="169">
        <v>0</v>
      </c>
      <c r="K87" s="169">
        <f t="shared" si="10"/>
        <v>3</v>
      </c>
      <c r="L87" s="169">
        <v>0</v>
      </c>
      <c r="M87" s="169">
        <f t="shared" si="5"/>
        <v>5</v>
      </c>
      <c r="N87" s="169">
        <v>0</v>
      </c>
      <c r="O87" s="169">
        <f t="shared" si="6"/>
        <v>13</v>
      </c>
      <c r="P87" s="169">
        <v>0</v>
      </c>
      <c r="Q87" s="169">
        <f t="shared" si="7"/>
        <v>4</v>
      </c>
      <c r="R87" s="169">
        <v>0</v>
      </c>
      <c r="S87" s="169">
        <f t="shared" si="11"/>
        <v>5</v>
      </c>
      <c r="T87" s="169">
        <v>0</v>
      </c>
      <c r="U87" s="169">
        <f t="shared" si="8"/>
        <v>4</v>
      </c>
      <c r="V87" s="169">
        <v>0</v>
      </c>
      <c r="W87" s="169">
        <f t="shared" si="9"/>
        <v>2</v>
      </c>
      <c r="X87" s="169">
        <v>0</v>
      </c>
      <c r="Y87" s="169">
        <f t="shared" si="1"/>
        <v>1</v>
      </c>
      <c r="Z87" s="169"/>
      <c r="AA87" s="56"/>
      <c r="AB87" s="169"/>
      <c r="AC87" s="170"/>
    </row>
    <row r="88" spans="1:29" x14ac:dyDescent="0.2">
      <c r="A88" s="57">
        <v>44050</v>
      </c>
      <c r="B88" s="169">
        <v>4</v>
      </c>
      <c r="C88" s="169">
        <f t="shared" si="2"/>
        <v>217</v>
      </c>
      <c r="D88" s="169">
        <v>4</v>
      </c>
      <c r="E88" s="169">
        <f t="shared" si="3"/>
        <v>143</v>
      </c>
      <c r="F88" s="169">
        <v>1</v>
      </c>
      <c r="G88" s="169">
        <f t="shared" si="0"/>
        <v>75</v>
      </c>
      <c r="H88" s="169">
        <v>0</v>
      </c>
      <c r="I88" s="169">
        <f t="shared" si="4"/>
        <v>33</v>
      </c>
      <c r="J88" s="169">
        <v>0</v>
      </c>
      <c r="K88" s="169">
        <f t="shared" si="10"/>
        <v>3</v>
      </c>
      <c r="L88" s="169">
        <v>0</v>
      </c>
      <c r="M88" s="169">
        <f t="shared" si="5"/>
        <v>5</v>
      </c>
      <c r="N88" s="169">
        <v>0</v>
      </c>
      <c r="O88" s="169">
        <f t="shared" si="6"/>
        <v>13</v>
      </c>
      <c r="P88" s="169">
        <v>0</v>
      </c>
      <c r="Q88" s="169">
        <f t="shared" si="7"/>
        <v>4</v>
      </c>
      <c r="R88" s="169">
        <v>0</v>
      </c>
      <c r="S88" s="169">
        <f t="shared" si="11"/>
        <v>5</v>
      </c>
      <c r="T88" s="169">
        <v>0</v>
      </c>
      <c r="U88" s="169">
        <f t="shared" si="8"/>
        <v>4</v>
      </c>
      <c r="V88" s="169">
        <v>0</v>
      </c>
      <c r="W88" s="169">
        <f t="shared" si="9"/>
        <v>2</v>
      </c>
      <c r="X88" s="169">
        <v>0</v>
      </c>
      <c r="Y88" s="169">
        <f t="shared" si="1"/>
        <v>1</v>
      </c>
      <c r="Z88" s="169"/>
      <c r="AA88" s="56"/>
      <c r="AB88" s="169"/>
      <c r="AC88" s="170"/>
    </row>
    <row r="89" spans="1:29" x14ac:dyDescent="0.2">
      <c r="A89" s="57">
        <v>44051</v>
      </c>
      <c r="B89" s="169"/>
      <c r="C89" s="169">
        <f t="shared" si="2"/>
        <v>217</v>
      </c>
      <c r="D89" s="169"/>
      <c r="E89" s="169">
        <f t="shared" si="3"/>
        <v>143</v>
      </c>
      <c r="F89" s="169"/>
      <c r="G89" s="169">
        <f t="shared" si="0"/>
        <v>75</v>
      </c>
      <c r="H89" s="169"/>
      <c r="I89" s="169">
        <f t="shared" si="4"/>
        <v>33</v>
      </c>
      <c r="J89" s="169"/>
      <c r="K89" s="169">
        <f t="shared" si="10"/>
        <v>3</v>
      </c>
      <c r="L89" s="169"/>
      <c r="M89" s="169">
        <f t="shared" si="5"/>
        <v>5</v>
      </c>
      <c r="N89" s="169"/>
      <c r="O89" s="169">
        <f t="shared" si="6"/>
        <v>13</v>
      </c>
      <c r="P89" s="169"/>
      <c r="Q89" s="169">
        <f t="shared" si="7"/>
        <v>4</v>
      </c>
      <c r="R89" s="169"/>
      <c r="S89" s="169">
        <f t="shared" si="11"/>
        <v>5</v>
      </c>
      <c r="T89" s="169"/>
      <c r="U89" s="169">
        <f t="shared" si="8"/>
        <v>4</v>
      </c>
      <c r="V89" s="169"/>
      <c r="W89" s="169">
        <f t="shared" si="9"/>
        <v>2</v>
      </c>
      <c r="X89" s="169"/>
      <c r="Y89" s="169">
        <f t="shared" si="1"/>
        <v>1</v>
      </c>
      <c r="Z89" s="169"/>
      <c r="AA89" s="56"/>
      <c r="AB89" s="169"/>
      <c r="AC89" s="170"/>
    </row>
    <row r="90" spans="1:29" x14ac:dyDescent="0.2">
      <c r="A90" s="57">
        <v>44052</v>
      </c>
      <c r="B90" s="169"/>
      <c r="C90" s="169">
        <f t="shared" si="2"/>
        <v>217</v>
      </c>
      <c r="D90" s="169"/>
      <c r="E90" s="169">
        <f t="shared" si="3"/>
        <v>143</v>
      </c>
      <c r="F90" s="169"/>
      <c r="G90" s="169">
        <f t="shared" si="0"/>
        <v>75</v>
      </c>
      <c r="H90" s="169"/>
      <c r="I90" s="169">
        <f t="shared" si="4"/>
        <v>33</v>
      </c>
      <c r="J90" s="169"/>
      <c r="K90" s="169">
        <f t="shared" si="10"/>
        <v>3</v>
      </c>
      <c r="L90" s="169"/>
      <c r="M90" s="169">
        <f t="shared" si="5"/>
        <v>5</v>
      </c>
      <c r="N90" s="169"/>
      <c r="O90" s="169">
        <f t="shared" si="6"/>
        <v>13</v>
      </c>
      <c r="P90" s="169"/>
      <c r="Q90" s="169">
        <f t="shared" si="7"/>
        <v>4</v>
      </c>
      <c r="R90" s="169"/>
      <c r="S90" s="169">
        <f t="shared" si="11"/>
        <v>5</v>
      </c>
      <c r="T90" s="169"/>
      <c r="U90" s="169">
        <f t="shared" si="8"/>
        <v>4</v>
      </c>
      <c r="V90" s="169"/>
      <c r="W90" s="169">
        <f t="shared" si="9"/>
        <v>2</v>
      </c>
      <c r="X90" s="169"/>
      <c r="Y90" s="169">
        <f t="shared" si="1"/>
        <v>1</v>
      </c>
      <c r="Z90" s="169"/>
      <c r="AA90" s="56"/>
      <c r="AB90" s="169"/>
      <c r="AC90" s="170"/>
    </row>
    <row r="91" spans="1:29" x14ac:dyDescent="0.2">
      <c r="A91" s="57">
        <v>44053</v>
      </c>
      <c r="B91" s="169">
        <v>7</v>
      </c>
      <c r="C91" s="169">
        <f t="shared" si="2"/>
        <v>224</v>
      </c>
      <c r="D91" s="169">
        <v>3</v>
      </c>
      <c r="E91" s="169">
        <f t="shared" si="3"/>
        <v>146</v>
      </c>
      <c r="F91" s="169">
        <v>9</v>
      </c>
      <c r="G91" s="169">
        <f t="shared" si="0"/>
        <v>84</v>
      </c>
      <c r="H91" s="169">
        <v>2</v>
      </c>
      <c r="I91" s="169">
        <f t="shared" si="4"/>
        <v>35</v>
      </c>
      <c r="J91" s="169">
        <v>0</v>
      </c>
      <c r="K91" s="169">
        <f t="shared" si="10"/>
        <v>3</v>
      </c>
      <c r="L91" s="169">
        <v>0</v>
      </c>
      <c r="M91" s="169">
        <f t="shared" si="5"/>
        <v>5</v>
      </c>
      <c r="N91" s="169">
        <v>0</v>
      </c>
      <c r="O91" s="169">
        <f t="shared" si="6"/>
        <v>13</v>
      </c>
      <c r="P91" s="169">
        <v>0</v>
      </c>
      <c r="Q91" s="169">
        <f t="shared" si="7"/>
        <v>4</v>
      </c>
      <c r="R91" s="169">
        <v>0</v>
      </c>
      <c r="S91" s="169">
        <f t="shared" si="11"/>
        <v>5</v>
      </c>
      <c r="T91" s="169">
        <v>0</v>
      </c>
      <c r="U91" s="169">
        <f t="shared" si="8"/>
        <v>4</v>
      </c>
      <c r="V91" s="169">
        <v>0</v>
      </c>
      <c r="W91" s="169">
        <f t="shared" si="9"/>
        <v>2</v>
      </c>
      <c r="X91" s="169">
        <v>0</v>
      </c>
      <c r="Y91" s="169">
        <f t="shared" si="1"/>
        <v>1</v>
      </c>
      <c r="Z91" s="169"/>
      <c r="AA91" s="56"/>
      <c r="AB91" s="169"/>
      <c r="AC91" s="170"/>
    </row>
    <row r="92" spans="1:29" x14ac:dyDescent="0.2">
      <c r="A92" s="57">
        <v>44054</v>
      </c>
      <c r="B92" s="169">
        <v>10</v>
      </c>
      <c r="C92" s="169">
        <f t="shared" si="2"/>
        <v>234</v>
      </c>
      <c r="D92" s="169">
        <v>3</v>
      </c>
      <c r="E92" s="169">
        <f t="shared" si="3"/>
        <v>149</v>
      </c>
      <c r="F92" s="169">
        <v>12</v>
      </c>
      <c r="G92" s="169">
        <f t="shared" si="0"/>
        <v>96</v>
      </c>
      <c r="H92" s="169">
        <v>2</v>
      </c>
      <c r="I92" s="169">
        <f t="shared" si="4"/>
        <v>37</v>
      </c>
      <c r="J92" s="169">
        <v>0</v>
      </c>
      <c r="K92" s="169">
        <f t="shared" si="10"/>
        <v>3</v>
      </c>
      <c r="L92" s="169">
        <v>0</v>
      </c>
      <c r="M92" s="169">
        <f t="shared" si="5"/>
        <v>5</v>
      </c>
      <c r="N92" s="169">
        <v>0</v>
      </c>
      <c r="O92" s="169">
        <f t="shared" si="6"/>
        <v>13</v>
      </c>
      <c r="P92" s="169">
        <v>0</v>
      </c>
      <c r="Q92" s="169">
        <f t="shared" si="7"/>
        <v>4</v>
      </c>
      <c r="R92" s="169">
        <v>0</v>
      </c>
      <c r="S92" s="169">
        <f t="shared" si="11"/>
        <v>5</v>
      </c>
      <c r="T92" s="169">
        <v>0</v>
      </c>
      <c r="U92" s="169">
        <f t="shared" si="8"/>
        <v>4</v>
      </c>
      <c r="V92" s="169">
        <v>0</v>
      </c>
      <c r="W92" s="169">
        <f t="shared" si="9"/>
        <v>2</v>
      </c>
      <c r="X92" s="169">
        <v>0</v>
      </c>
      <c r="Y92" s="169">
        <f t="shared" si="1"/>
        <v>1</v>
      </c>
      <c r="Z92" s="169"/>
      <c r="AA92" s="56"/>
      <c r="AB92" s="169"/>
      <c r="AC92" s="170"/>
    </row>
    <row r="93" spans="1:29" x14ac:dyDescent="0.2">
      <c r="A93" s="57">
        <v>44055</v>
      </c>
      <c r="B93" s="169">
        <v>7</v>
      </c>
      <c r="C93" s="169">
        <f t="shared" si="2"/>
        <v>241</v>
      </c>
      <c r="D93" s="169">
        <v>2</v>
      </c>
      <c r="E93" s="169">
        <f t="shared" si="3"/>
        <v>151</v>
      </c>
      <c r="F93" s="169">
        <v>7</v>
      </c>
      <c r="G93" s="169">
        <f t="shared" si="0"/>
        <v>103</v>
      </c>
      <c r="H93" s="169">
        <v>3</v>
      </c>
      <c r="I93" s="169">
        <f t="shared" si="4"/>
        <v>40</v>
      </c>
      <c r="J93" s="169">
        <v>0</v>
      </c>
      <c r="K93" s="169">
        <f t="shared" si="10"/>
        <v>3</v>
      </c>
      <c r="L93" s="169">
        <v>1</v>
      </c>
      <c r="M93" s="169">
        <f t="shared" si="5"/>
        <v>6</v>
      </c>
      <c r="N93" s="169">
        <v>0</v>
      </c>
      <c r="O93" s="169">
        <f t="shared" si="6"/>
        <v>13</v>
      </c>
      <c r="P93" s="169">
        <v>0</v>
      </c>
      <c r="Q93" s="169">
        <f t="shared" si="7"/>
        <v>4</v>
      </c>
      <c r="R93" s="169">
        <v>0</v>
      </c>
      <c r="S93" s="169">
        <f t="shared" si="11"/>
        <v>5</v>
      </c>
      <c r="T93" s="169">
        <v>0</v>
      </c>
      <c r="U93" s="169">
        <f t="shared" si="8"/>
        <v>4</v>
      </c>
      <c r="V93" s="169">
        <v>0</v>
      </c>
      <c r="W93" s="169">
        <f t="shared" si="9"/>
        <v>2</v>
      </c>
      <c r="X93" s="169">
        <v>0</v>
      </c>
      <c r="Y93" s="169">
        <f t="shared" si="1"/>
        <v>1</v>
      </c>
      <c r="Z93" s="169"/>
      <c r="AA93" s="56"/>
      <c r="AB93" s="169"/>
      <c r="AC93" s="170"/>
    </row>
    <row r="94" spans="1:29" x14ac:dyDescent="0.2">
      <c r="A94" s="57">
        <v>44056</v>
      </c>
      <c r="B94" s="169">
        <v>9</v>
      </c>
      <c r="C94" s="169">
        <f t="shared" si="2"/>
        <v>250</v>
      </c>
      <c r="D94" s="169">
        <v>3</v>
      </c>
      <c r="E94" s="169">
        <f t="shared" si="3"/>
        <v>154</v>
      </c>
      <c r="F94" s="169">
        <v>7</v>
      </c>
      <c r="G94" s="169">
        <f t="shared" si="0"/>
        <v>110</v>
      </c>
      <c r="H94" s="169">
        <v>1</v>
      </c>
      <c r="I94" s="169">
        <f t="shared" si="4"/>
        <v>41</v>
      </c>
      <c r="J94" s="169">
        <v>0</v>
      </c>
      <c r="K94" s="169">
        <f t="shared" si="10"/>
        <v>3</v>
      </c>
      <c r="L94" s="169">
        <v>0</v>
      </c>
      <c r="M94" s="169">
        <f t="shared" si="5"/>
        <v>6</v>
      </c>
      <c r="N94" s="169">
        <v>0</v>
      </c>
      <c r="O94" s="169">
        <f t="shared" si="6"/>
        <v>13</v>
      </c>
      <c r="P94" s="169">
        <v>0</v>
      </c>
      <c r="Q94" s="169">
        <f t="shared" si="7"/>
        <v>4</v>
      </c>
      <c r="R94" s="169">
        <v>0</v>
      </c>
      <c r="S94" s="169">
        <f t="shared" si="11"/>
        <v>5</v>
      </c>
      <c r="T94" s="169">
        <v>0</v>
      </c>
      <c r="U94" s="169">
        <f t="shared" si="8"/>
        <v>4</v>
      </c>
      <c r="V94" s="169">
        <v>0</v>
      </c>
      <c r="W94" s="169">
        <f t="shared" si="9"/>
        <v>2</v>
      </c>
      <c r="X94" s="169">
        <v>0</v>
      </c>
      <c r="Y94" s="169">
        <f t="shared" si="1"/>
        <v>1</v>
      </c>
      <c r="Z94" s="169"/>
      <c r="AA94" s="56"/>
      <c r="AB94" s="169"/>
      <c r="AC94" s="170"/>
    </row>
    <row r="95" spans="1:29" x14ac:dyDescent="0.2">
      <c r="A95" s="57">
        <v>44057</v>
      </c>
      <c r="B95" s="169">
        <v>2</v>
      </c>
      <c r="C95" s="169">
        <f t="shared" si="2"/>
        <v>252</v>
      </c>
      <c r="D95" s="169">
        <v>1</v>
      </c>
      <c r="E95" s="169">
        <f t="shared" si="3"/>
        <v>155</v>
      </c>
      <c r="F95" s="169">
        <v>9</v>
      </c>
      <c r="G95" s="169">
        <f t="shared" si="0"/>
        <v>119</v>
      </c>
      <c r="H95" s="169">
        <v>0</v>
      </c>
      <c r="I95" s="169">
        <f t="shared" si="4"/>
        <v>41</v>
      </c>
      <c r="J95" s="169">
        <v>0</v>
      </c>
      <c r="K95" s="169">
        <f t="shared" si="10"/>
        <v>3</v>
      </c>
      <c r="L95" s="169">
        <v>0</v>
      </c>
      <c r="M95" s="169">
        <f t="shared" si="5"/>
        <v>6</v>
      </c>
      <c r="N95" s="169">
        <v>1</v>
      </c>
      <c r="O95" s="169">
        <f t="shared" si="6"/>
        <v>14</v>
      </c>
      <c r="P95" s="169">
        <v>0</v>
      </c>
      <c r="Q95" s="169">
        <f t="shared" si="7"/>
        <v>4</v>
      </c>
      <c r="R95" s="169">
        <v>0</v>
      </c>
      <c r="S95" s="169">
        <f t="shared" si="11"/>
        <v>5</v>
      </c>
      <c r="T95" s="169">
        <v>0</v>
      </c>
      <c r="U95" s="169">
        <f t="shared" si="8"/>
        <v>4</v>
      </c>
      <c r="V95" s="169">
        <v>0</v>
      </c>
      <c r="W95" s="169">
        <f t="shared" si="9"/>
        <v>2</v>
      </c>
      <c r="X95" s="169">
        <v>0</v>
      </c>
      <c r="Y95" s="169">
        <f t="shared" si="1"/>
        <v>1</v>
      </c>
      <c r="Z95" s="169"/>
      <c r="AA95" s="56"/>
      <c r="AB95" s="169"/>
      <c r="AC95" s="170"/>
    </row>
    <row r="96" spans="1:29" x14ac:dyDescent="0.2">
      <c r="A96" s="57">
        <v>44058</v>
      </c>
      <c r="B96" s="169"/>
      <c r="C96" s="169">
        <f t="shared" si="2"/>
        <v>252</v>
      </c>
      <c r="D96" s="169"/>
      <c r="E96" s="169">
        <f t="shared" si="3"/>
        <v>155</v>
      </c>
      <c r="F96" s="169"/>
      <c r="G96" s="169">
        <f t="shared" si="0"/>
        <v>119</v>
      </c>
      <c r="H96" s="169"/>
      <c r="I96" s="169">
        <f t="shared" si="4"/>
        <v>41</v>
      </c>
      <c r="J96" s="169"/>
      <c r="K96" s="169">
        <f t="shared" si="10"/>
        <v>3</v>
      </c>
      <c r="L96" s="169"/>
      <c r="M96" s="169">
        <f t="shared" si="5"/>
        <v>6</v>
      </c>
      <c r="N96" s="169"/>
      <c r="O96" s="169">
        <f t="shared" si="6"/>
        <v>14</v>
      </c>
      <c r="P96" s="169"/>
      <c r="Q96" s="169">
        <f t="shared" si="7"/>
        <v>4</v>
      </c>
      <c r="R96" s="169"/>
      <c r="S96" s="169">
        <f t="shared" si="11"/>
        <v>5</v>
      </c>
      <c r="T96" s="169"/>
      <c r="U96" s="169">
        <f t="shared" si="8"/>
        <v>4</v>
      </c>
      <c r="V96" s="169"/>
      <c r="W96" s="169">
        <f t="shared" si="9"/>
        <v>2</v>
      </c>
      <c r="X96" s="169"/>
      <c r="Y96" s="169">
        <f t="shared" si="1"/>
        <v>1</v>
      </c>
      <c r="Z96" s="169"/>
      <c r="AA96" s="56"/>
      <c r="AB96" s="169"/>
      <c r="AC96" s="170"/>
    </row>
    <row r="97" spans="1:29" x14ac:dyDescent="0.2">
      <c r="A97" s="57">
        <v>44059</v>
      </c>
      <c r="B97" s="169"/>
      <c r="C97" s="169">
        <f t="shared" si="2"/>
        <v>252</v>
      </c>
      <c r="D97" s="169"/>
      <c r="E97" s="169">
        <f t="shared" si="3"/>
        <v>155</v>
      </c>
      <c r="F97" s="169"/>
      <c r="G97" s="169">
        <f t="shared" si="0"/>
        <v>119</v>
      </c>
      <c r="H97" s="169"/>
      <c r="I97" s="169">
        <f t="shared" si="4"/>
        <v>41</v>
      </c>
      <c r="J97" s="169"/>
      <c r="K97" s="169">
        <f t="shared" si="10"/>
        <v>3</v>
      </c>
      <c r="L97" s="169"/>
      <c r="M97" s="169">
        <f t="shared" si="5"/>
        <v>6</v>
      </c>
      <c r="N97" s="169"/>
      <c r="O97" s="169">
        <f t="shared" si="6"/>
        <v>14</v>
      </c>
      <c r="P97" s="169"/>
      <c r="Q97" s="169">
        <f t="shared" si="7"/>
        <v>4</v>
      </c>
      <c r="R97" s="169"/>
      <c r="S97" s="169">
        <f t="shared" si="11"/>
        <v>5</v>
      </c>
      <c r="T97" s="169"/>
      <c r="U97" s="169">
        <f t="shared" si="8"/>
        <v>4</v>
      </c>
      <c r="V97" s="169"/>
      <c r="W97" s="169">
        <f t="shared" si="9"/>
        <v>2</v>
      </c>
      <c r="X97" s="169"/>
      <c r="Y97" s="169">
        <f t="shared" si="1"/>
        <v>1</v>
      </c>
      <c r="Z97" s="169"/>
      <c r="AA97" s="56"/>
      <c r="AB97" s="169"/>
      <c r="AC97" s="170"/>
    </row>
    <row r="98" spans="1:29" x14ac:dyDescent="0.2">
      <c r="A98" s="57">
        <v>44060</v>
      </c>
      <c r="B98" s="169">
        <v>12</v>
      </c>
      <c r="C98" s="169">
        <f t="shared" si="2"/>
        <v>264</v>
      </c>
      <c r="D98" s="169">
        <v>8</v>
      </c>
      <c r="E98" s="169">
        <f t="shared" si="3"/>
        <v>163</v>
      </c>
      <c r="F98" s="169">
        <v>14</v>
      </c>
      <c r="G98" s="169">
        <f t="shared" si="0"/>
        <v>133</v>
      </c>
      <c r="H98" s="169">
        <v>0</v>
      </c>
      <c r="I98" s="169">
        <f t="shared" si="4"/>
        <v>41</v>
      </c>
      <c r="J98" s="169">
        <v>0</v>
      </c>
      <c r="K98" s="169">
        <f t="shared" si="10"/>
        <v>3</v>
      </c>
      <c r="L98" s="169">
        <v>1</v>
      </c>
      <c r="M98" s="169">
        <f t="shared" si="5"/>
        <v>7</v>
      </c>
      <c r="N98" s="169">
        <v>1</v>
      </c>
      <c r="O98" s="169">
        <f t="shared" si="6"/>
        <v>15</v>
      </c>
      <c r="P98" s="169">
        <v>0</v>
      </c>
      <c r="Q98" s="169">
        <f t="shared" si="7"/>
        <v>4</v>
      </c>
      <c r="R98" s="169">
        <v>0</v>
      </c>
      <c r="S98" s="169">
        <f t="shared" si="11"/>
        <v>5</v>
      </c>
      <c r="T98" s="169">
        <v>0</v>
      </c>
      <c r="U98" s="169">
        <f t="shared" si="8"/>
        <v>4</v>
      </c>
      <c r="V98" s="169">
        <v>0</v>
      </c>
      <c r="W98" s="169">
        <f t="shared" si="9"/>
        <v>2</v>
      </c>
      <c r="X98" s="169">
        <v>0</v>
      </c>
      <c r="Y98" s="169">
        <f t="shared" si="1"/>
        <v>1</v>
      </c>
      <c r="Z98" s="169"/>
      <c r="AA98" s="56"/>
      <c r="AB98" s="169"/>
      <c r="AC98" s="170"/>
    </row>
    <row r="99" spans="1:29" x14ac:dyDescent="0.2">
      <c r="A99" s="57">
        <v>44061</v>
      </c>
      <c r="B99" s="169">
        <v>10</v>
      </c>
      <c r="C99" s="169">
        <f t="shared" si="2"/>
        <v>274</v>
      </c>
      <c r="D99" s="169">
        <v>3</v>
      </c>
      <c r="E99" s="169">
        <f t="shared" si="3"/>
        <v>166</v>
      </c>
      <c r="F99" s="169">
        <v>6</v>
      </c>
      <c r="G99" s="169">
        <f t="shared" si="0"/>
        <v>139</v>
      </c>
      <c r="H99" s="169">
        <v>1</v>
      </c>
      <c r="I99" s="169">
        <f t="shared" si="4"/>
        <v>42</v>
      </c>
      <c r="J99" s="169">
        <v>0</v>
      </c>
      <c r="K99" s="169">
        <f t="shared" si="10"/>
        <v>3</v>
      </c>
      <c r="L99" s="169">
        <v>0</v>
      </c>
      <c r="M99" s="169">
        <f t="shared" si="5"/>
        <v>7</v>
      </c>
      <c r="N99" s="169">
        <v>0</v>
      </c>
      <c r="O99" s="169">
        <f t="shared" si="6"/>
        <v>15</v>
      </c>
      <c r="P99" s="169">
        <v>1</v>
      </c>
      <c r="Q99" s="169">
        <f t="shared" si="7"/>
        <v>5</v>
      </c>
      <c r="R99" s="169">
        <v>0</v>
      </c>
      <c r="S99" s="169">
        <f t="shared" si="11"/>
        <v>5</v>
      </c>
      <c r="T99" s="169">
        <v>1</v>
      </c>
      <c r="U99" s="169">
        <f t="shared" si="8"/>
        <v>5</v>
      </c>
      <c r="V99" s="169">
        <v>0</v>
      </c>
      <c r="W99" s="169">
        <f t="shared" si="9"/>
        <v>2</v>
      </c>
      <c r="X99" s="169">
        <v>0</v>
      </c>
      <c r="Y99" s="169">
        <f t="shared" si="1"/>
        <v>1</v>
      </c>
      <c r="Z99" s="169"/>
      <c r="AA99" s="56"/>
      <c r="AB99" s="169"/>
      <c r="AC99" s="170"/>
    </row>
    <row r="100" spans="1:29" x14ac:dyDescent="0.2">
      <c r="A100" s="57">
        <v>44062</v>
      </c>
      <c r="B100" s="169">
        <v>8</v>
      </c>
      <c r="C100" s="169">
        <f t="shared" si="2"/>
        <v>282</v>
      </c>
      <c r="D100" s="169">
        <v>6</v>
      </c>
      <c r="E100" s="169">
        <f t="shared" si="3"/>
        <v>172</v>
      </c>
      <c r="F100" s="169">
        <v>4</v>
      </c>
      <c r="G100" s="169">
        <f t="shared" si="0"/>
        <v>143</v>
      </c>
      <c r="H100" s="169">
        <v>0</v>
      </c>
      <c r="I100" s="169">
        <f t="shared" si="4"/>
        <v>42</v>
      </c>
      <c r="J100" s="169">
        <v>0</v>
      </c>
      <c r="K100" s="169">
        <f t="shared" si="10"/>
        <v>3</v>
      </c>
      <c r="L100" s="169">
        <v>3</v>
      </c>
      <c r="M100" s="169">
        <f t="shared" si="5"/>
        <v>10</v>
      </c>
      <c r="N100" s="169">
        <v>2</v>
      </c>
      <c r="O100" s="169">
        <f t="shared" si="6"/>
        <v>17</v>
      </c>
      <c r="P100" s="169">
        <v>0</v>
      </c>
      <c r="Q100" s="169">
        <f t="shared" si="7"/>
        <v>5</v>
      </c>
      <c r="R100" s="169">
        <v>0</v>
      </c>
      <c r="S100" s="169">
        <f t="shared" si="11"/>
        <v>5</v>
      </c>
      <c r="T100" s="169">
        <v>0</v>
      </c>
      <c r="U100" s="169">
        <f t="shared" si="8"/>
        <v>5</v>
      </c>
      <c r="V100" s="169">
        <v>0</v>
      </c>
      <c r="W100" s="169">
        <f t="shared" si="9"/>
        <v>2</v>
      </c>
      <c r="X100" s="169">
        <v>0</v>
      </c>
      <c r="Y100" s="169">
        <f t="shared" si="1"/>
        <v>1</v>
      </c>
      <c r="Z100" s="169"/>
      <c r="AA100" s="56"/>
      <c r="AB100" s="169"/>
      <c r="AC100" s="170"/>
    </row>
    <row r="101" spans="1:29" x14ac:dyDescent="0.2">
      <c r="A101" s="57">
        <v>44063</v>
      </c>
      <c r="B101" s="169">
        <v>11</v>
      </c>
      <c r="C101" s="169">
        <f t="shared" si="2"/>
        <v>293</v>
      </c>
      <c r="D101" s="169">
        <v>4</v>
      </c>
      <c r="E101" s="169">
        <f t="shared" si="3"/>
        <v>176</v>
      </c>
      <c r="F101" s="169">
        <v>2</v>
      </c>
      <c r="G101" s="169">
        <f t="shared" si="0"/>
        <v>145</v>
      </c>
      <c r="H101" s="169">
        <v>1</v>
      </c>
      <c r="I101" s="169">
        <f t="shared" si="4"/>
        <v>43</v>
      </c>
      <c r="J101" s="169">
        <v>0</v>
      </c>
      <c r="K101" s="169">
        <f t="shared" si="10"/>
        <v>3</v>
      </c>
      <c r="L101" s="169">
        <v>3</v>
      </c>
      <c r="M101" s="169">
        <f t="shared" si="5"/>
        <v>13</v>
      </c>
      <c r="N101" s="169">
        <v>2</v>
      </c>
      <c r="O101" s="169">
        <f t="shared" si="6"/>
        <v>19</v>
      </c>
      <c r="P101" s="169">
        <v>0</v>
      </c>
      <c r="Q101" s="169">
        <f t="shared" si="7"/>
        <v>5</v>
      </c>
      <c r="R101" s="169">
        <v>0</v>
      </c>
      <c r="S101" s="169">
        <f t="shared" si="11"/>
        <v>5</v>
      </c>
      <c r="T101" s="169">
        <v>0</v>
      </c>
      <c r="U101" s="169">
        <f t="shared" si="8"/>
        <v>5</v>
      </c>
      <c r="V101" s="169">
        <v>0</v>
      </c>
      <c r="W101" s="169">
        <f t="shared" si="9"/>
        <v>2</v>
      </c>
      <c r="X101" s="169">
        <v>0</v>
      </c>
      <c r="Y101" s="169">
        <f t="shared" si="1"/>
        <v>1</v>
      </c>
      <c r="Z101" s="169"/>
      <c r="AA101" s="56"/>
      <c r="AB101" s="169"/>
      <c r="AC101" s="170"/>
    </row>
    <row r="102" spans="1:29" x14ac:dyDescent="0.2">
      <c r="A102" s="57">
        <v>44064</v>
      </c>
      <c r="B102" s="169">
        <v>4</v>
      </c>
      <c r="C102" s="169">
        <f t="shared" si="2"/>
        <v>297</v>
      </c>
      <c r="D102" s="169">
        <v>2</v>
      </c>
      <c r="E102" s="169">
        <f t="shared" si="3"/>
        <v>178</v>
      </c>
      <c r="F102" s="169">
        <v>2</v>
      </c>
      <c r="G102" s="169">
        <f t="shared" si="0"/>
        <v>147</v>
      </c>
      <c r="H102" s="169">
        <v>3</v>
      </c>
      <c r="I102" s="169">
        <f t="shared" si="4"/>
        <v>46</v>
      </c>
      <c r="J102" s="169">
        <v>0</v>
      </c>
      <c r="K102" s="169">
        <f t="shared" si="10"/>
        <v>3</v>
      </c>
      <c r="L102" s="169">
        <v>1</v>
      </c>
      <c r="M102" s="169">
        <f t="shared" si="5"/>
        <v>14</v>
      </c>
      <c r="N102" s="169">
        <v>0</v>
      </c>
      <c r="O102" s="169">
        <f t="shared" si="6"/>
        <v>19</v>
      </c>
      <c r="P102" s="169">
        <v>0</v>
      </c>
      <c r="Q102" s="169">
        <f t="shared" si="7"/>
        <v>5</v>
      </c>
      <c r="R102" s="169">
        <v>0</v>
      </c>
      <c r="S102" s="169">
        <f t="shared" si="11"/>
        <v>5</v>
      </c>
      <c r="T102" s="169">
        <v>0</v>
      </c>
      <c r="U102" s="169">
        <f t="shared" si="8"/>
        <v>5</v>
      </c>
      <c r="V102" s="169">
        <v>0</v>
      </c>
      <c r="W102" s="169">
        <f t="shared" si="9"/>
        <v>2</v>
      </c>
      <c r="X102" s="169">
        <v>0</v>
      </c>
      <c r="Y102" s="169">
        <f t="shared" si="1"/>
        <v>1</v>
      </c>
      <c r="Z102" s="169"/>
      <c r="AA102" s="56"/>
      <c r="AB102" s="169"/>
      <c r="AC102" s="170"/>
    </row>
    <row r="103" spans="1:29" x14ac:dyDescent="0.2">
      <c r="A103" s="57">
        <v>44065</v>
      </c>
      <c r="B103" s="169"/>
      <c r="C103" s="169">
        <f t="shared" si="2"/>
        <v>297</v>
      </c>
      <c r="D103" s="169"/>
      <c r="E103" s="169">
        <f t="shared" si="3"/>
        <v>178</v>
      </c>
      <c r="F103" s="169"/>
      <c r="G103" s="169">
        <f t="shared" si="0"/>
        <v>147</v>
      </c>
      <c r="H103" s="169"/>
      <c r="I103" s="169">
        <f t="shared" si="4"/>
        <v>46</v>
      </c>
      <c r="J103" s="169"/>
      <c r="K103" s="169">
        <f t="shared" si="10"/>
        <v>3</v>
      </c>
      <c r="L103" s="169"/>
      <c r="M103" s="169">
        <f t="shared" si="5"/>
        <v>14</v>
      </c>
      <c r="N103" s="169"/>
      <c r="O103" s="169">
        <f t="shared" si="6"/>
        <v>19</v>
      </c>
      <c r="P103" s="169"/>
      <c r="Q103" s="169">
        <f t="shared" si="7"/>
        <v>5</v>
      </c>
      <c r="R103" s="169"/>
      <c r="S103" s="169">
        <f t="shared" si="11"/>
        <v>5</v>
      </c>
      <c r="T103" s="169"/>
      <c r="U103" s="169">
        <f t="shared" si="8"/>
        <v>5</v>
      </c>
      <c r="V103" s="169"/>
      <c r="W103" s="169">
        <f t="shared" si="9"/>
        <v>2</v>
      </c>
      <c r="X103" s="169"/>
      <c r="Y103" s="169">
        <f t="shared" si="1"/>
        <v>1</v>
      </c>
      <c r="Z103" s="169"/>
      <c r="AA103" s="56"/>
      <c r="AB103" s="169"/>
      <c r="AC103" s="170"/>
    </row>
    <row r="104" spans="1:29" x14ac:dyDescent="0.2">
      <c r="A104" s="57">
        <v>44066</v>
      </c>
      <c r="B104" s="169"/>
      <c r="C104" s="169">
        <f t="shared" si="2"/>
        <v>297</v>
      </c>
      <c r="D104" s="169"/>
      <c r="E104" s="169">
        <f t="shared" si="3"/>
        <v>178</v>
      </c>
      <c r="F104" s="169"/>
      <c r="G104" s="169">
        <f t="shared" si="0"/>
        <v>147</v>
      </c>
      <c r="H104" s="169"/>
      <c r="I104" s="169">
        <f t="shared" si="4"/>
        <v>46</v>
      </c>
      <c r="J104" s="169"/>
      <c r="K104" s="169">
        <f t="shared" si="10"/>
        <v>3</v>
      </c>
      <c r="L104" s="169"/>
      <c r="M104" s="169">
        <f t="shared" si="5"/>
        <v>14</v>
      </c>
      <c r="N104" s="169"/>
      <c r="O104" s="169">
        <f t="shared" si="6"/>
        <v>19</v>
      </c>
      <c r="P104" s="169"/>
      <c r="Q104" s="169">
        <f t="shared" si="7"/>
        <v>5</v>
      </c>
      <c r="R104" s="169"/>
      <c r="S104" s="169">
        <f t="shared" si="11"/>
        <v>5</v>
      </c>
      <c r="T104" s="169"/>
      <c r="U104" s="169">
        <f t="shared" si="8"/>
        <v>5</v>
      </c>
      <c r="V104" s="169"/>
      <c r="W104" s="169">
        <f t="shared" si="9"/>
        <v>2</v>
      </c>
      <c r="X104" s="169"/>
      <c r="Y104" s="169">
        <f t="shared" si="1"/>
        <v>1</v>
      </c>
      <c r="Z104" s="169"/>
      <c r="AA104" s="56"/>
      <c r="AB104" s="169"/>
      <c r="AC104" s="170"/>
    </row>
    <row r="105" spans="1:29" x14ac:dyDescent="0.2">
      <c r="A105" s="57">
        <v>44067</v>
      </c>
      <c r="B105" s="169">
        <v>21</v>
      </c>
      <c r="C105" s="169">
        <f t="shared" si="2"/>
        <v>318</v>
      </c>
      <c r="D105" s="169">
        <v>11</v>
      </c>
      <c r="E105" s="169">
        <f t="shared" si="3"/>
        <v>189</v>
      </c>
      <c r="F105" s="169">
        <v>6</v>
      </c>
      <c r="G105" s="169">
        <f t="shared" si="0"/>
        <v>153</v>
      </c>
      <c r="H105" s="169">
        <v>3</v>
      </c>
      <c r="I105" s="169">
        <f t="shared" si="4"/>
        <v>49</v>
      </c>
      <c r="J105" s="169">
        <v>1</v>
      </c>
      <c r="K105" s="169">
        <f t="shared" si="10"/>
        <v>4</v>
      </c>
      <c r="L105" s="169">
        <v>2</v>
      </c>
      <c r="M105" s="169">
        <f t="shared" si="5"/>
        <v>16</v>
      </c>
      <c r="N105" s="169">
        <v>3</v>
      </c>
      <c r="O105" s="169">
        <f t="shared" si="6"/>
        <v>22</v>
      </c>
      <c r="P105" s="169">
        <v>0</v>
      </c>
      <c r="Q105" s="169">
        <f t="shared" si="7"/>
        <v>5</v>
      </c>
      <c r="R105" s="169">
        <v>2</v>
      </c>
      <c r="S105" s="169">
        <f t="shared" si="11"/>
        <v>7</v>
      </c>
      <c r="T105" s="169">
        <v>0</v>
      </c>
      <c r="U105" s="169">
        <f t="shared" si="8"/>
        <v>5</v>
      </c>
      <c r="V105" s="169">
        <v>0</v>
      </c>
      <c r="W105" s="169">
        <f t="shared" si="9"/>
        <v>2</v>
      </c>
      <c r="X105" s="169">
        <v>0</v>
      </c>
      <c r="Y105" s="169">
        <f t="shared" si="1"/>
        <v>1</v>
      </c>
      <c r="Z105" s="169"/>
      <c r="AA105" s="56"/>
      <c r="AB105" s="169"/>
      <c r="AC105" s="170"/>
    </row>
    <row r="106" spans="1:29" x14ac:dyDescent="0.2">
      <c r="A106" s="57">
        <v>44068</v>
      </c>
      <c r="B106" s="169">
        <v>12</v>
      </c>
      <c r="C106" s="169">
        <f>SUM(C105,B106)</f>
        <v>330</v>
      </c>
      <c r="D106" s="169">
        <v>5</v>
      </c>
      <c r="E106" s="169">
        <f t="shared" si="3"/>
        <v>194</v>
      </c>
      <c r="F106" s="169">
        <v>2</v>
      </c>
      <c r="G106" s="169">
        <f t="shared" si="0"/>
        <v>155</v>
      </c>
      <c r="H106" s="169">
        <v>1</v>
      </c>
      <c r="I106" s="169">
        <f t="shared" si="4"/>
        <v>50</v>
      </c>
      <c r="J106" s="169">
        <v>1</v>
      </c>
      <c r="K106" s="169">
        <f t="shared" si="10"/>
        <v>5</v>
      </c>
      <c r="L106" s="169">
        <v>0</v>
      </c>
      <c r="M106" s="169">
        <f t="shared" si="5"/>
        <v>16</v>
      </c>
      <c r="N106" s="169">
        <v>0</v>
      </c>
      <c r="O106" s="169">
        <f t="shared" si="6"/>
        <v>22</v>
      </c>
      <c r="P106" s="169">
        <v>1</v>
      </c>
      <c r="Q106" s="169">
        <f t="shared" si="7"/>
        <v>6</v>
      </c>
      <c r="R106" s="169">
        <v>1</v>
      </c>
      <c r="S106" s="169">
        <f t="shared" si="11"/>
        <v>8</v>
      </c>
      <c r="T106" s="169">
        <v>0</v>
      </c>
      <c r="U106" s="169">
        <f t="shared" si="8"/>
        <v>5</v>
      </c>
      <c r="V106" s="169">
        <v>0</v>
      </c>
      <c r="W106" s="169">
        <f t="shared" si="9"/>
        <v>2</v>
      </c>
      <c r="X106" s="169">
        <v>0</v>
      </c>
      <c r="Y106" s="169">
        <f t="shared" si="1"/>
        <v>1</v>
      </c>
      <c r="Z106" s="169"/>
      <c r="AA106" s="56"/>
      <c r="AB106" s="169"/>
      <c r="AC106" s="170"/>
    </row>
    <row r="107" spans="1:29" x14ac:dyDescent="0.2">
      <c r="A107" s="57">
        <v>44069</v>
      </c>
      <c r="B107" s="169">
        <v>11</v>
      </c>
      <c r="C107" s="169">
        <f t="shared" si="2"/>
        <v>341</v>
      </c>
      <c r="D107" s="169">
        <v>3</v>
      </c>
      <c r="E107" s="169">
        <f>SUM(E106,D107)</f>
        <v>197</v>
      </c>
      <c r="F107" s="169">
        <v>2</v>
      </c>
      <c r="G107" s="169">
        <f t="shared" si="0"/>
        <v>157</v>
      </c>
      <c r="H107" s="169">
        <v>1</v>
      </c>
      <c r="I107" s="169">
        <f t="shared" si="4"/>
        <v>51</v>
      </c>
      <c r="J107" s="169">
        <v>1</v>
      </c>
      <c r="K107" s="169">
        <f t="shared" si="10"/>
        <v>6</v>
      </c>
      <c r="L107" s="169">
        <v>1</v>
      </c>
      <c r="M107" s="169">
        <f t="shared" si="5"/>
        <v>17</v>
      </c>
      <c r="N107" s="169">
        <v>1</v>
      </c>
      <c r="O107" s="169">
        <f t="shared" si="6"/>
        <v>23</v>
      </c>
      <c r="P107" s="169">
        <v>0</v>
      </c>
      <c r="Q107" s="169">
        <f t="shared" si="7"/>
        <v>6</v>
      </c>
      <c r="R107" s="169">
        <v>1</v>
      </c>
      <c r="S107" s="169">
        <f t="shared" si="11"/>
        <v>9</v>
      </c>
      <c r="T107" s="169">
        <v>0</v>
      </c>
      <c r="U107" s="169">
        <f t="shared" si="8"/>
        <v>5</v>
      </c>
      <c r="V107" s="169">
        <v>0</v>
      </c>
      <c r="W107" s="169">
        <f t="shared" si="9"/>
        <v>2</v>
      </c>
      <c r="X107" s="169">
        <v>0</v>
      </c>
      <c r="Y107" s="169">
        <f t="shared" si="1"/>
        <v>1</v>
      </c>
      <c r="Z107" s="169"/>
      <c r="AA107" s="56"/>
      <c r="AB107" s="169"/>
      <c r="AC107" s="170"/>
    </row>
    <row r="108" spans="1:29" x14ac:dyDescent="0.2">
      <c r="A108" s="57">
        <v>44070</v>
      </c>
      <c r="B108" s="169">
        <v>23</v>
      </c>
      <c r="C108" s="169">
        <f t="shared" si="2"/>
        <v>364</v>
      </c>
      <c r="D108" s="169">
        <v>7</v>
      </c>
      <c r="E108" s="169">
        <f t="shared" si="3"/>
        <v>204</v>
      </c>
      <c r="F108" s="169">
        <v>1</v>
      </c>
      <c r="G108" s="169">
        <f t="shared" si="0"/>
        <v>158</v>
      </c>
      <c r="H108" s="169">
        <v>0</v>
      </c>
      <c r="I108" s="169">
        <f t="shared" si="4"/>
        <v>51</v>
      </c>
      <c r="J108" s="169">
        <v>1</v>
      </c>
      <c r="K108" s="169">
        <f t="shared" si="10"/>
        <v>7</v>
      </c>
      <c r="L108" s="169">
        <v>1</v>
      </c>
      <c r="M108" s="169">
        <f t="shared" si="5"/>
        <v>18</v>
      </c>
      <c r="N108" s="169">
        <v>0</v>
      </c>
      <c r="O108" s="169">
        <f t="shared" si="6"/>
        <v>23</v>
      </c>
      <c r="P108" s="169">
        <v>0</v>
      </c>
      <c r="Q108" s="169">
        <f t="shared" si="7"/>
        <v>6</v>
      </c>
      <c r="R108" s="169">
        <v>0</v>
      </c>
      <c r="S108" s="169">
        <f t="shared" si="11"/>
        <v>9</v>
      </c>
      <c r="T108" s="169">
        <v>0</v>
      </c>
      <c r="U108" s="169">
        <f t="shared" si="8"/>
        <v>5</v>
      </c>
      <c r="V108" s="169">
        <v>0</v>
      </c>
      <c r="W108" s="169">
        <f t="shared" si="9"/>
        <v>2</v>
      </c>
      <c r="X108" s="169">
        <v>0</v>
      </c>
      <c r="Y108" s="169">
        <f t="shared" si="1"/>
        <v>1</v>
      </c>
      <c r="Z108" s="169"/>
      <c r="AA108" s="56"/>
      <c r="AB108" s="169"/>
      <c r="AC108" s="170"/>
    </row>
    <row r="109" spans="1:29" x14ac:dyDescent="0.2">
      <c r="A109" s="57">
        <v>44071</v>
      </c>
      <c r="B109" s="169">
        <v>9</v>
      </c>
      <c r="C109" s="169">
        <f t="shared" si="2"/>
        <v>373</v>
      </c>
      <c r="D109" s="169">
        <v>4</v>
      </c>
      <c r="E109" s="169">
        <f t="shared" si="3"/>
        <v>208</v>
      </c>
      <c r="F109" s="169">
        <v>1</v>
      </c>
      <c r="G109" s="169">
        <f t="shared" si="0"/>
        <v>159</v>
      </c>
      <c r="H109" s="169">
        <v>2</v>
      </c>
      <c r="I109" s="169">
        <f t="shared" si="4"/>
        <v>53</v>
      </c>
      <c r="J109" s="169">
        <v>0</v>
      </c>
      <c r="K109" s="169">
        <f t="shared" si="10"/>
        <v>7</v>
      </c>
      <c r="L109" s="169">
        <v>0</v>
      </c>
      <c r="M109" s="169">
        <f t="shared" si="5"/>
        <v>18</v>
      </c>
      <c r="N109" s="169">
        <v>0</v>
      </c>
      <c r="O109" s="169">
        <f t="shared" si="6"/>
        <v>23</v>
      </c>
      <c r="P109" s="169">
        <v>0</v>
      </c>
      <c r="Q109" s="169">
        <f t="shared" si="7"/>
        <v>6</v>
      </c>
      <c r="R109" s="169">
        <v>0</v>
      </c>
      <c r="S109" s="169">
        <f t="shared" si="11"/>
        <v>9</v>
      </c>
      <c r="T109" s="169">
        <v>0</v>
      </c>
      <c r="U109" s="169">
        <f t="shared" si="8"/>
        <v>5</v>
      </c>
      <c r="V109" s="169">
        <v>0</v>
      </c>
      <c r="W109" s="169">
        <f t="shared" si="9"/>
        <v>2</v>
      </c>
      <c r="X109" s="169">
        <v>0</v>
      </c>
      <c r="Y109" s="169">
        <f t="shared" si="1"/>
        <v>1</v>
      </c>
      <c r="Z109" s="169"/>
      <c r="AA109" s="56"/>
      <c r="AB109" s="169"/>
      <c r="AC109" s="170"/>
    </row>
    <row r="110" spans="1:29" x14ac:dyDescent="0.2">
      <c r="A110" s="57">
        <v>44072</v>
      </c>
      <c r="B110" s="169"/>
      <c r="C110" s="169">
        <f t="shared" si="2"/>
        <v>373</v>
      </c>
      <c r="D110" s="169"/>
      <c r="E110" s="169">
        <f t="shared" si="3"/>
        <v>208</v>
      </c>
      <c r="F110" s="169"/>
      <c r="G110" s="169">
        <f t="shared" si="0"/>
        <v>159</v>
      </c>
      <c r="H110" s="169"/>
      <c r="I110" s="169">
        <f t="shared" si="4"/>
        <v>53</v>
      </c>
      <c r="J110" s="169"/>
      <c r="K110" s="169">
        <f t="shared" si="10"/>
        <v>7</v>
      </c>
      <c r="L110" s="169"/>
      <c r="M110" s="169">
        <f t="shared" si="5"/>
        <v>18</v>
      </c>
      <c r="N110" s="169"/>
      <c r="O110" s="169">
        <f t="shared" si="6"/>
        <v>23</v>
      </c>
      <c r="P110" s="169"/>
      <c r="Q110" s="169">
        <f t="shared" si="7"/>
        <v>6</v>
      </c>
      <c r="R110" s="169"/>
      <c r="S110" s="169">
        <f t="shared" si="11"/>
        <v>9</v>
      </c>
      <c r="T110" s="169"/>
      <c r="U110" s="169">
        <f t="shared" si="8"/>
        <v>5</v>
      </c>
      <c r="V110" s="169"/>
      <c r="W110" s="169">
        <f t="shared" si="9"/>
        <v>2</v>
      </c>
      <c r="X110" s="169"/>
      <c r="Y110" s="169">
        <f t="shared" si="1"/>
        <v>1</v>
      </c>
      <c r="Z110" s="169"/>
      <c r="AA110" s="56"/>
      <c r="AB110" s="169"/>
      <c r="AC110" s="170"/>
    </row>
    <row r="111" spans="1:29" x14ac:dyDescent="0.2">
      <c r="A111" s="57">
        <v>44073</v>
      </c>
      <c r="B111" s="169"/>
      <c r="C111" s="169">
        <f t="shared" si="2"/>
        <v>373</v>
      </c>
      <c r="D111" s="169"/>
      <c r="E111" s="169">
        <f t="shared" si="3"/>
        <v>208</v>
      </c>
      <c r="F111" s="169"/>
      <c r="G111" s="169">
        <f t="shared" si="0"/>
        <v>159</v>
      </c>
      <c r="H111" s="169"/>
      <c r="I111" s="169">
        <f t="shared" si="4"/>
        <v>53</v>
      </c>
      <c r="J111" s="169"/>
      <c r="K111" s="169">
        <f t="shared" si="10"/>
        <v>7</v>
      </c>
      <c r="L111" s="169"/>
      <c r="M111" s="169">
        <f t="shared" si="5"/>
        <v>18</v>
      </c>
      <c r="N111" s="169"/>
      <c r="O111" s="169">
        <f t="shared" si="6"/>
        <v>23</v>
      </c>
      <c r="P111" s="169"/>
      <c r="Q111" s="169">
        <f t="shared" si="7"/>
        <v>6</v>
      </c>
      <c r="R111" s="169"/>
      <c r="S111" s="169">
        <f t="shared" si="11"/>
        <v>9</v>
      </c>
      <c r="T111" s="169"/>
      <c r="U111" s="169">
        <f t="shared" si="8"/>
        <v>5</v>
      </c>
      <c r="V111" s="169"/>
      <c r="W111" s="169">
        <f t="shared" si="9"/>
        <v>2</v>
      </c>
      <c r="X111" s="169"/>
      <c r="Y111" s="169">
        <f t="shared" si="1"/>
        <v>1</v>
      </c>
      <c r="Z111" s="169"/>
      <c r="AA111" s="56"/>
      <c r="AB111" s="169"/>
      <c r="AC111" s="170"/>
    </row>
    <row r="112" spans="1:29" x14ac:dyDescent="0.2">
      <c r="A112" s="57">
        <v>44074</v>
      </c>
      <c r="B112" s="169">
        <v>14</v>
      </c>
      <c r="C112" s="169">
        <f t="shared" si="2"/>
        <v>387</v>
      </c>
      <c r="D112" s="169">
        <v>5</v>
      </c>
      <c r="E112" s="169">
        <f t="shared" si="3"/>
        <v>213</v>
      </c>
      <c r="F112" s="169">
        <v>4</v>
      </c>
      <c r="G112" s="169">
        <f t="shared" si="0"/>
        <v>163</v>
      </c>
      <c r="H112" s="169">
        <v>1</v>
      </c>
      <c r="I112" s="169">
        <f t="shared" si="4"/>
        <v>54</v>
      </c>
      <c r="J112" s="169">
        <v>5</v>
      </c>
      <c r="K112" s="169">
        <f t="shared" si="10"/>
        <v>12</v>
      </c>
      <c r="L112" s="169">
        <v>0</v>
      </c>
      <c r="M112" s="169">
        <f t="shared" si="5"/>
        <v>18</v>
      </c>
      <c r="N112" s="169">
        <v>0</v>
      </c>
      <c r="O112" s="169">
        <f t="shared" si="6"/>
        <v>23</v>
      </c>
      <c r="P112" s="169">
        <v>0</v>
      </c>
      <c r="Q112" s="169">
        <f t="shared" si="7"/>
        <v>6</v>
      </c>
      <c r="R112" s="169">
        <v>0</v>
      </c>
      <c r="S112" s="169">
        <f t="shared" si="11"/>
        <v>9</v>
      </c>
      <c r="T112" s="169">
        <v>0</v>
      </c>
      <c r="U112" s="169">
        <f t="shared" si="8"/>
        <v>5</v>
      </c>
      <c r="V112" s="169">
        <v>0</v>
      </c>
      <c r="W112" s="169">
        <f t="shared" si="9"/>
        <v>2</v>
      </c>
      <c r="X112" s="169">
        <v>0</v>
      </c>
      <c r="Y112" s="169">
        <f t="shared" si="1"/>
        <v>1</v>
      </c>
      <c r="Z112" s="169"/>
      <c r="AA112" s="56"/>
      <c r="AB112" s="169"/>
      <c r="AC112" s="170"/>
    </row>
    <row r="113" spans="1:29" x14ac:dyDescent="0.2">
      <c r="A113" s="57">
        <v>44075</v>
      </c>
      <c r="B113" s="169">
        <v>11</v>
      </c>
      <c r="C113" s="169">
        <f t="shared" si="2"/>
        <v>398</v>
      </c>
      <c r="D113" s="169">
        <v>0</v>
      </c>
      <c r="E113" s="169">
        <f t="shared" si="3"/>
        <v>213</v>
      </c>
      <c r="F113" s="169">
        <v>3</v>
      </c>
      <c r="G113" s="169">
        <f t="shared" si="0"/>
        <v>166</v>
      </c>
      <c r="H113" s="169">
        <v>0</v>
      </c>
      <c r="I113" s="169">
        <f t="shared" si="4"/>
        <v>54</v>
      </c>
      <c r="J113" s="169">
        <v>0</v>
      </c>
      <c r="K113" s="169">
        <f t="shared" si="10"/>
        <v>12</v>
      </c>
      <c r="L113" s="169">
        <v>0</v>
      </c>
      <c r="M113" s="169">
        <f t="shared" si="5"/>
        <v>18</v>
      </c>
      <c r="N113" s="169">
        <v>1</v>
      </c>
      <c r="O113" s="169">
        <f t="shared" si="6"/>
        <v>24</v>
      </c>
      <c r="P113" s="169">
        <v>0</v>
      </c>
      <c r="Q113" s="169">
        <f t="shared" si="7"/>
        <v>6</v>
      </c>
      <c r="R113" s="169">
        <v>0</v>
      </c>
      <c r="S113" s="169">
        <f t="shared" si="11"/>
        <v>9</v>
      </c>
      <c r="T113" s="169">
        <v>0</v>
      </c>
      <c r="U113" s="169">
        <f t="shared" si="8"/>
        <v>5</v>
      </c>
      <c r="V113" s="169">
        <v>0</v>
      </c>
      <c r="W113" s="169">
        <f t="shared" si="9"/>
        <v>2</v>
      </c>
      <c r="X113" s="169">
        <v>0</v>
      </c>
      <c r="Y113" s="169">
        <f t="shared" si="1"/>
        <v>1</v>
      </c>
      <c r="Z113" s="169"/>
      <c r="AA113" s="56"/>
      <c r="AB113" s="169"/>
      <c r="AC113" s="170"/>
    </row>
    <row r="114" spans="1:29" x14ac:dyDescent="0.2">
      <c r="A114" s="57">
        <v>44076</v>
      </c>
      <c r="B114" s="169">
        <v>25</v>
      </c>
      <c r="C114" s="169">
        <f t="shared" si="2"/>
        <v>423</v>
      </c>
      <c r="D114" s="169">
        <v>8</v>
      </c>
      <c r="E114" s="169">
        <f t="shared" si="3"/>
        <v>221</v>
      </c>
      <c r="F114" s="169">
        <v>1</v>
      </c>
      <c r="G114" s="169">
        <f t="shared" si="0"/>
        <v>167</v>
      </c>
      <c r="H114" s="169">
        <v>1</v>
      </c>
      <c r="I114" s="169">
        <f t="shared" si="4"/>
        <v>55</v>
      </c>
      <c r="J114" s="169">
        <v>0</v>
      </c>
      <c r="K114" s="169">
        <f t="shared" si="10"/>
        <v>12</v>
      </c>
      <c r="L114" s="169">
        <v>0</v>
      </c>
      <c r="M114" s="169">
        <f t="shared" si="5"/>
        <v>18</v>
      </c>
      <c r="N114" s="169">
        <v>0</v>
      </c>
      <c r="O114" s="169">
        <f t="shared" si="6"/>
        <v>24</v>
      </c>
      <c r="P114" s="169">
        <v>0</v>
      </c>
      <c r="Q114" s="169">
        <f t="shared" si="7"/>
        <v>6</v>
      </c>
      <c r="R114" s="169">
        <v>0</v>
      </c>
      <c r="S114" s="169">
        <f t="shared" si="11"/>
        <v>9</v>
      </c>
      <c r="T114" s="169">
        <v>0</v>
      </c>
      <c r="U114" s="169">
        <f t="shared" si="8"/>
        <v>5</v>
      </c>
      <c r="V114" s="169">
        <v>0</v>
      </c>
      <c r="W114" s="169">
        <f t="shared" si="9"/>
        <v>2</v>
      </c>
      <c r="X114" s="169">
        <v>0</v>
      </c>
      <c r="Y114" s="169">
        <f t="shared" si="1"/>
        <v>1</v>
      </c>
      <c r="Z114" s="169"/>
      <c r="AA114" s="56"/>
      <c r="AB114" s="169"/>
      <c r="AC114" s="170"/>
    </row>
    <row r="115" spans="1:29" x14ac:dyDescent="0.2">
      <c r="A115" s="57">
        <v>44077</v>
      </c>
      <c r="B115" s="169">
        <v>15</v>
      </c>
      <c r="C115" s="169">
        <f t="shared" si="2"/>
        <v>438</v>
      </c>
      <c r="D115" s="169">
        <v>7</v>
      </c>
      <c r="E115" s="169">
        <f t="shared" si="3"/>
        <v>228</v>
      </c>
      <c r="F115" s="169">
        <v>1</v>
      </c>
      <c r="G115" s="169">
        <f t="shared" si="0"/>
        <v>168</v>
      </c>
      <c r="H115" s="169">
        <v>1</v>
      </c>
      <c r="I115" s="169">
        <f t="shared" si="4"/>
        <v>56</v>
      </c>
      <c r="J115" s="169">
        <v>0</v>
      </c>
      <c r="K115" s="169">
        <f t="shared" si="10"/>
        <v>12</v>
      </c>
      <c r="L115" s="169">
        <v>0</v>
      </c>
      <c r="M115" s="169">
        <f t="shared" si="5"/>
        <v>18</v>
      </c>
      <c r="N115" s="169">
        <v>0</v>
      </c>
      <c r="O115" s="169">
        <f t="shared" si="6"/>
        <v>24</v>
      </c>
      <c r="P115" s="169">
        <v>0</v>
      </c>
      <c r="Q115" s="169">
        <f t="shared" si="7"/>
        <v>6</v>
      </c>
      <c r="R115" s="169">
        <v>0</v>
      </c>
      <c r="S115" s="169">
        <f t="shared" si="11"/>
        <v>9</v>
      </c>
      <c r="T115" s="169">
        <v>0</v>
      </c>
      <c r="U115" s="169">
        <f t="shared" si="8"/>
        <v>5</v>
      </c>
      <c r="V115" s="169">
        <v>0</v>
      </c>
      <c r="W115" s="169">
        <f t="shared" si="9"/>
        <v>2</v>
      </c>
      <c r="X115" s="169">
        <v>0</v>
      </c>
      <c r="Y115" s="169">
        <f t="shared" si="1"/>
        <v>1</v>
      </c>
      <c r="Z115" s="169"/>
      <c r="AA115" s="56"/>
      <c r="AB115" s="169"/>
      <c r="AC115" s="170"/>
    </row>
    <row r="116" spans="1:29" x14ac:dyDescent="0.2">
      <c r="A116" s="57">
        <v>44078</v>
      </c>
      <c r="B116" s="56">
        <v>10</v>
      </c>
      <c r="C116" s="169">
        <f t="shared" si="2"/>
        <v>448</v>
      </c>
      <c r="D116" s="56">
        <v>4</v>
      </c>
      <c r="E116" s="169">
        <f t="shared" si="3"/>
        <v>232</v>
      </c>
      <c r="F116" s="56">
        <v>2</v>
      </c>
      <c r="G116" s="169">
        <f t="shared" si="0"/>
        <v>170</v>
      </c>
      <c r="H116" s="56">
        <v>1</v>
      </c>
      <c r="I116" s="169">
        <f t="shared" si="4"/>
        <v>57</v>
      </c>
      <c r="J116" s="56">
        <v>1</v>
      </c>
      <c r="K116" s="169">
        <f t="shared" si="10"/>
        <v>13</v>
      </c>
      <c r="L116" s="56">
        <v>0</v>
      </c>
      <c r="M116" s="169">
        <f t="shared" si="5"/>
        <v>18</v>
      </c>
      <c r="N116" s="56">
        <v>0</v>
      </c>
      <c r="O116" s="169">
        <f t="shared" si="6"/>
        <v>24</v>
      </c>
      <c r="P116" s="56">
        <v>0</v>
      </c>
      <c r="Q116" s="169">
        <f t="shared" si="7"/>
        <v>6</v>
      </c>
      <c r="R116" s="56">
        <v>0</v>
      </c>
      <c r="S116" s="169">
        <f t="shared" si="11"/>
        <v>9</v>
      </c>
      <c r="T116" s="56">
        <v>0</v>
      </c>
      <c r="U116" s="169">
        <f t="shared" si="8"/>
        <v>5</v>
      </c>
      <c r="V116" s="56">
        <v>0</v>
      </c>
      <c r="W116" s="169">
        <f t="shared" si="9"/>
        <v>2</v>
      </c>
      <c r="X116" s="56">
        <v>0</v>
      </c>
      <c r="Y116" s="169">
        <f t="shared" si="1"/>
        <v>1</v>
      </c>
      <c r="Z116" s="169"/>
      <c r="AA116" s="56"/>
      <c r="AB116" s="169"/>
      <c r="AC116" s="170"/>
    </row>
    <row r="117" spans="1:29" x14ac:dyDescent="0.2">
      <c r="A117" s="57">
        <v>44079</v>
      </c>
      <c r="B117" s="56"/>
      <c r="C117" s="169">
        <f t="shared" si="2"/>
        <v>448</v>
      </c>
      <c r="D117" s="56"/>
      <c r="E117" s="169">
        <f t="shared" si="3"/>
        <v>232</v>
      </c>
      <c r="F117" s="56"/>
      <c r="G117" s="169">
        <f t="shared" si="0"/>
        <v>170</v>
      </c>
      <c r="H117" s="56"/>
      <c r="I117" s="169">
        <f t="shared" si="4"/>
        <v>57</v>
      </c>
      <c r="J117" s="56"/>
      <c r="K117" s="169">
        <f t="shared" si="10"/>
        <v>13</v>
      </c>
      <c r="L117" s="56"/>
      <c r="M117" s="169">
        <f t="shared" si="5"/>
        <v>18</v>
      </c>
      <c r="N117" s="56"/>
      <c r="O117" s="169">
        <f t="shared" si="6"/>
        <v>24</v>
      </c>
      <c r="P117" s="56"/>
      <c r="Q117" s="169">
        <f t="shared" si="7"/>
        <v>6</v>
      </c>
      <c r="R117" s="56"/>
      <c r="S117" s="169">
        <f t="shared" si="11"/>
        <v>9</v>
      </c>
      <c r="T117" s="56"/>
      <c r="U117" s="169">
        <f t="shared" si="8"/>
        <v>5</v>
      </c>
      <c r="V117" s="56"/>
      <c r="W117" s="169">
        <f t="shared" si="9"/>
        <v>2</v>
      </c>
      <c r="X117" s="56"/>
      <c r="Y117" s="169">
        <f t="shared" si="1"/>
        <v>1</v>
      </c>
      <c r="Z117" s="169"/>
      <c r="AA117" s="56"/>
      <c r="AB117" s="169"/>
      <c r="AC117" s="170"/>
    </row>
    <row r="118" spans="1:29" x14ac:dyDescent="0.2">
      <c r="A118" s="57">
        <v>44080</v>
      </c>
      <c r="B118" s="56"/>
      <c r="C118" s="169">
        <f t="shared" si="2"/>
        <v>448</v>
      </c>
      <c r="D118" s="56"/>
      <c r="E118" s="169">
        <f t="shared" si="3"/>
        <v>232</v>
      </c>
      <c r="F118" s="56"/>
      <c r="G118" s="169">
        <f t="shared" si="0"/>
        <v>170</v>
      </c>
      <c r="H118" s="56"/>
      <c r="I118" s="169">
        <f t="shared" si="4"/>
        <v>57</v>
      </c>
      <c r="J118" s="56"/>
      <c r="K118" s="169">
        <f t="shared" si="10"/>
        <v>13</v>
      </c>
      <c r="L118" s="56"/>
      <c r="M118" s="169">
        <f t="shared" si="5"/>
        <v>18</v>
      </c>
      <c r="N118" s="56"/>
      <c r="O118" s="169">
        <f t="shared" si="6"/>
        <v>24</v>
      </c>
      <c r="P118" s="56"/>
      <c r="Q118" s="169">
        <f t="shared" si="7"/>
        <v>6</v>
      </c>
      <c r="R118" s="56"/>
      <c r="S118" s="169">
        <f t="shared" si="11"/>
        <v>9</v>
      </c>
      <c r="T118" s="56"/>
      <c r="U118" s="169">
        <f t="shared" si="8"/>
        <v>5</v>
      </c>
      <c r="V118" s="56"/>
      <c r="W118" s="169">
        <f t="shared" si="9"/>
        <v>2</v>
      </c>
      <c r="X118" s="56"/>
      <c r="Y118" s="169">
        <f t="shared" si="1"/>
        <v>1</v>
      </c>
      <c r="Z118" s="169"/>
      <c r="AA118" s="56"/>
      <c r="AB118" s="169"/>
      <c r="AC118" s="170"/>
    </row>
    <row r="119" spans="1:29" x14ac:dyDescent="0.2">
      <c r="A119" s="57">
        <v>44081</v>
      </c>
      <c r="B119" s="56">
        <v>26</v>
      </c>
      <c r="C119" s="169">
        <f t="shared" si="2"/>
        <v>474</v>
      </c>
      <c r="D119" s="56">
        <v>7</v>
      </c>
      <c r="E119" s="169">
        <f t="shared" si="3"/>
        <v>239</v>
      </c>
      <c r="F119" s="56">
        <v>2</v>
      </c>
      <c r="G119" s="169">
        <f t="shared" si="0"/>
        <v>172</v>
      </c>
      <c r="H119" s="56">
        <v>2</v>
      </c>
      <c r="I119" s="169">
        <f t="shared" si="4"/>
        <v>59</v>
      </c>
      <c r="J119" s="56">
        <v>1</v>
      </c>
      <c r="K119" s="169">
        <f t="shared" si="10"/>
        <v>14</v>
      </c>
      <c r="L119" s="56">
        <v>1</v>
      </c>
      <c r="M119" s="169">
        <f t="shared" si="5"/>
        <v>19</v>
      </c>
      <c r="N119" s="56">
        <v>0</v>
      </c>
      <c r="O119" s="169">
        <f t="shared" si="6"/>
        <v>24</v>
      </c>
      <c r="P119" s="56">
        <v>0</v>
      </c>
      <c r="Q119" s="169">
        <f t="shared" si="7"/>
        <v>6</v>
      </c>
      <c r="R119" s="56">
        <v>0</v>
      </c>
      <c r="S119" s="169">
        <f t="shared" si="11"/>
        <v>9</v>
      </c>
      <c r="T119" s="56">
        <v>0</v>
      </c>
      <c r="U119" s="169">
        <f t="shared" si="8"/>
        <v>5</v>
      </c>
      <c r="V119" s="56">
        <v>0</v>
      </c>
      <c r="W119" s="169">
        <f t="shared" si="9"/>
        <v>2</v>
      </c>
      <c r="X119" s="56">
        <v>0</v>
      </c>
      <c r="Y119" s="169">
        <f t="shared" si="1"/>
        <v>1</v>
      </c>
      <c r="Z119" s="169"/>
      <c r="AA119" s="56"/>
      <c r="AB119" s="169"/>
      <c r="AC119" s="170"/>
    </row>
    <row r="120" spans="1:29" x14ac:dyDescent="0.2">
      <c r="A120" s="57">
        <v>44082</v>
      </c>
      <c r="B120" s="56">
        <v>29</v>
      </c>
      <c r="C120" s="169">
        <f t="shared" si="2"/>
        <v>503</v>
      </c>
      <c r="D120" s="56">
        <v>5</v>
      </c>
      <c r="E120" s="169">
        <f t="shared" si="3"/>
        <v>244</v>
      </c>
      <c r="F120" s="56">
        <v>0</v>
      </c>
      <c r="G120" s="169">
        <f t="shared" si="0"/>
        <v>172</v>
      </c>
      <c r="H120" s="56">
        <v>1</v>
      </c>
      <c r="I120" s="169">
        <f t="shared" si="4"/>
        <v>60</v>
      </c>
      <c r="J120" s="56">
        <v>0</v>
      </c>
      <c r="K120" s="169">
        <f t="shared" si="10"/>
        <v>14</v>
      </c>
      <c r="L120" s="56">
        <v>2</v>
      </c>
      <c r="M120" s="169">
        <f t="shared" si="5"/>
        <v>21</v>
      </c>
      <c r="N120" s="56">
        <v>0</v>
      </c>
      <c r="O120" s="169">
        <f t="shared" si="6"/>
        <v>24</v>
      </c>
      <c r="P120" s="56">
        <v>0</v>
      </c>
      <c r="Q120" s="169">
        <f t="shared" si="7"/>
        <v>6</v>
      </c>
      <c r="R120" s="56">
        <v>0</v>
      </c>
      <c r="S120" s="169">
        <f t="shared" si="11"/>
        <v>9</v>
      </c>
      <c r="T120" s="56">
        <v>0</v>
      </c>
      <c r="U120" s="169">
        <f t="shared" si="8"/>
        <v>5</v>
      </c>
      <c r="V120" s="56">
        <v>0</v>
      </c>
      <c r="W120" s="169">
        <f t="shared" si="9"/>
        <v>2</v>
      </c>
      <c r="X120" s="56">
        <v>0</v>
      </c>
      <c r="Y120" s="169">
        <f t="shared" si="1"/>
        <v>1</v>
      </c>
      <c r="Z120" s="169"/>
      <c r="AA120" s="56"/>
      <c r="AB120" s="169"/>
      <c r="AC120" s="170"/>
    </row>
    <row r="121" spans="1:29" x14ac:dyDescent="0.2">
      <c r="A121" s="57">
        <v>44083</v>
      </c>
      <c r="B121" s="56">
        <v>8</v>
      </c>
      <c r="C121" s="169">
        <f t="shared" si="2"/>
        <v>511</v>
      </c>
      <c r="D121" s="56">
        <v>3</v>
      </c>
      <c r="E121" s="169">
        <f t="shared" si="3"/>
        <v>247</v>
      </c>
      <c r="F121" s="56">
        <v>2</v>
      </c>
      <c r="G121" s="169">
        <f t="shared" si="0"/>
        <v>174</v>
      </c>
      <c r="H121" s="56">
        <v>1</v>
      </c>
      <c r="I121" s="169">
        <f t="shared" si="4"/>
        <v>61</v>
      </c>
      <c r="J121" s="56">
        <v>1</v>
      </c>
      <c r="K121" s="169">
        <f t="shared" si="10"/>
        <v>15</v>
      </c>
      <c r="L121" s="56">
        <v>0</v>
      </c>
      <c r="M121" s="169">
        <f t="shared" si="5"/>
        <v>21</v>
      </c>
      <c r="N121" s="56">
        <v>0</v>
      </c>
      <c r="O121" s="169">
        <f t="shared" si="6"/>
        <v>24</v>
      </c>
      <c r="P121" s="56">
        <v>0</v>
      </c>
      <c r="Q121" s="169">
        <f t="shared" si="7"/>
        <v>6</v>
      </c>
      <c r="R121" s="56">
        <v>0</v>
      </c>
      <c r="S121" s="169">
        <f t="shared" si="11"/>
        <v>9</v>
      </c>
      <c r="T121" s="56">
        <v>0</v>
      </c>
      <c r="U121" s="169">
        <f t="shared" si="8"/>
        <v>5</v>
      </c>
      <c r="V121" s="56">
        <v>0</v>
      </c>
      <c r="W121" s="169">
        <f t="shared" si="9"/>
        <v>2</v>
      </c>
      <c r="X121" s="56">
        <v>0</v>
      </c>
      <c r="Y121" s="169">
        <f t="shared" si="1"/>
        <v>1</v>
      </c>
      <c r="Z121" s="169"/>
      <c r="AA121" s="56"/>
      <c r="AB121" s="169"/>
      <c r="AC121" s="170"/>
    </row>
    <row r="122" spans="1:29" x14ac:dyDescent="0.2">
      <c r="A122" s="57">
        <v>44084</v>
      </c>
      <c r="B122" s="56">
        <v>11</v>
      </c>
      <c r="C122" s="169">
        <f t="shared" si="2"/>
        <v>522</v>
      </c>
      <c r="D122" s="56">
        <v>4</v>
      </c>
      <c r="E122" s="169">
        <f t="shared" si="3"/>
        <v>251</v>
      </c>
      <c r="F122" s="56">
        <v>0</v>
      </c>
      <c r="G122" s="169">
        <f t="shared" si="0"/>
        <v>174</v>
      </c>
      <c r="H122" s="56">
        <v>1</v>
      </c>
      <c r="I122" s="169">
        <f t="shared" si="4"/>
        <v>62</v>
      </c>
      <c r="J122" s="56">
        <v>3</v>
      </c>
      <c r="K122" s="169">
        <f t="shared" si="10"/>
        <v>18</v>
      </c>
      <c r="L122" s="56">
        <v>3</v>
      </c>
      <c r="M122" s="169">
        <f t="shared" si="5"/>
        <v>24</v>
      </c>
      <c r="N122" s="56">
        <v>0</v>
      </c>
      <c r="O122" s="169">
        <f t="shared" si="6"/>
        <v>24</v>
      </c>
      <c r="P122" s="56">
        <v>0</v>
      </c>
      <c r="Q122" s="169">
        <f t="shared" si="7"/>
        <v>6</v>
      </c>
      <c r="R122" s="56">
        <v>0</v>
      </c>
      <c r="S122" s="169">
        <f t="shared" si="11"/>
        <v>9</v>
      </c>
      <c r="T122" s="56">
        <v>0</v>
      </c>
      <c r="U122" s="169">
        <f t="shared" si="8"/>
        <v>5</v>
      </c>
      <c r="V122" s="56">
        <v>0</v>
      </c>
      <c r="W122" s="169">
        <f t="shared" si="9"/>
        <v>2</v>
      </c>
      <c r="X122" s="56">
        <v>0</v>
      </c>
      <c r="Y122" s="169">
        <f t="shared" si="1"/>
        <v>1</v>
      </c>
      <c r="Z122" s="169"/>
      <c r="AA122" s="56"/>
      <c r="AB122" s="169"/>
      <c r="AC122" s="170"/>
    </row>
    <row r="123" spans="1:29" x14ac:dyDescent="0.2">
      <c r="A123" s="57">
        <v>44085</v>
      </c>
      <c r="B123" s="56">
        <v>9</v>
      </c>
      <c r="C123" s="169">
        <f t="shared" si="2"/>
        <v>531</v>
      </c>
      <c r="D123" s="56">
        <v>3</v>
      </c>
      <c r="E123" s="169">
        <f t="shared" si="3"/>
        <v>254</v>
      </c>
      <c r="F123" s="56">
        <v>0</v>
      </c>
      <c r="G123" s="169">
        <f t="shared" si="0"/>
        <v>174</v>
      </c>
      <c r="H123" s="56">
        <v>0</v>
      </c>
      <c r="I123" s="169">
        <f t="shared" si="4"/>
        <v>62</v>
      </c>
      <c r="J123" s="56">
        <v>8</v>
      </c>
      <c r="K123" s="169">
        <f t="shared" si="10"/>
        <v>26</v>
      </c>
      <c r="L123" s="56">
        <v>4</v>
      </c>
      <c r="M123" s="169">
        <f t="shared" si="5"/>
        <v>28</v>
      </c>
      <c r="N123" s="56">
        <v>0</v>
      </c>
      <c r="O123" s="169">
        <f t="shared" si="6"/>
        <v>24</v>
      </c>
      <c r="P123" s="56">
        <v>0</v>
      </c>
      <c r="Q123" s="169">
        <f t="shared" si="7"/>
        <v>6</v>
      </c>
      <c r="R123" s="56">
        <v>0</v>
      </c>
      <c r="S123" s="169">
        <f t="shared" si="11"/>
        <v>9</v>
      </c>
      <c r="T123" s="56">
        <v>0</v>
      </c>
      <c r="U123" s="169">
        <f t="shared" si="8"/>
        <v>5</v>
      </c>
      <c r="V123" s="56">
        <v>0</v>
      </c>
      <c r="W123" s="169">
        <f t="shared" si="9"/>
        <v>2</v>
      </c>
      <c r="X123" s="56">
        <v>0</v>
      </c>
      <c r="Y123" s="169">
        <f t="shared" si="1"/>
        <v>1</v>
      </c>
      <c r="Z123" s="169"/>
      <c r="AA123" s="56"/>
      <c r="AB123" s="169"/>
      <c r="AC123" s="170"/>
    </row>
    <row r="124" spans="1:29" x14ac:dyDescent="0.2">
      <c r="A124" s="57">
        <v>44086</v>
      </c>
      <c r="B124" s="56"/>
      <c r="C124" s="169">
        <f t="shared" si="2"/>
        <v>531</v>
      </c>
      <c r="D124" s="56"/>
      <c r="E124" s="169">
        <f t="shared" si="3"/>
        <v>254</v>
      </c>
      <c r="F124" s="56"/>
      <c r="G124" s="169">
        <f t="shared" si="0"/>
        <v>174</v>
      </c>
      <c r="H124" s="56"/>
      <c r="I124" s="169">
        <f t="shared" si="4"/>
        <v>62</v>
      </c>
      <c r="J124" s="56"/>
      <c r="K124" s="169">
        <f t="shared" si="10"/>
        <v>26</v>
      </c>
      <c r="L124" s="56"/>
      <c r="M124" s="169">
        <f t="shared" si="5"/>
        <v>28</v>
      </c>
      <c r="N124" s="56"/>
      <c r="O124" s="169">
        <f t="shared" si="6"/>
        <v>24</v>
      </c>
      <c r="P124" s="56"/>
      <c r="Q124" s="169">
        <f t="shared" si="7"/>
        <v>6</v>
      </c>
      <c r="R124" s="56"/>
      <c r="S124" s="169">
        <f t="shared" si="11"/>
        <v>9</v>
      </c>
      <c r="T124" s="56"/>
      <c r="U124" s="169">
        <f t="shared" si="8"/>
        <v>5</v>
      </c>
      <c r="V124" s="56"/>
      <c r="W124" s="169">
        <f t="shared" si="9"/>
        <v>2</v>
      </c>
      <c r="X124" s="56"/>
      <c r="Y124" s="169">
        <f t="shared" si="1"/>
        <v>1</v>
      </c>
      <c r="Z124" s="169"/>
      <c r="AA124" s="56"/>
      <c r="AB124" s="169"/>
      <c r="AC124" s="170"/>
    </row>
    <row r="125" spans="1:29" x14ac:dyDescent="0.2">
      <c r="A125" s="57">
        <v>44087</v>
      </c>
      <c r="B125" s="56"/>
      <c r="C125" s="169">
        <f t="shared" si="2"/>
        <v>531</v>
      </c>
      <c r="D125" s="56"/>
      <c r="E125" s="169">
        <f t="shared" si="3"/>
        <v>254</v>
      </c>
      <c r="F125" s="56"/>
      <c r="G125" s="169">
        <f t="shared" ref="G125:G132" si="12">SUM(G124,F125)</f>
        <v>174</v>
      </c>
      <c r="H125" s="56"/>
      <c r="I125" s="169">
        <f t="shared" si="4"/>
        <v>62</v>
      </c>
      <c r="J125" s="56"/>
      <c r="K125" s="169">
        <f t="shared" si="10"/>
        <v>26</v>
      </c>
      <c r="L125" s="56"/>
      <c r="M125" s="169">
        <f t="shared" si="5"/>
        <v>28</v>
      </c>
      <c r="N125" s="56"/>
      <c r="O125" s="169">
        <f t="shared" si="6"/>
        <v>24</v>
      </c>
      <c r="P125" s="56"/>
      <c r="Q125" s="169">
        <f t="shared" si="7"/>
        <v>6</v>
      </c>
      <c r="R125" s="56"/>
      <c r="S125" s="169">
        <f t="shared" si="11"/>
        <v>9</v>
      </c>
      <c r="T125" s="56"/>
      <c r="U125" s="169">
        <f t="shared" si="8"/>
        <v>5</v>
      </c>
      <c r="V125" s="56"/>
      <c r="W125" s="169">
        <f t="shared" si="9"/>
        <v>2</v>
      </c>
      <c r="X125" s="56"/>
      <c r="Y125" s="169">
        <f t="shared" ref="Y125:Y137" si="13">SUM(Y124,X125)</f>
        <v>1</v>
      </c>
      <c r="Z125" s="169"/>
      <c r="AA125" s="56"/>
      <c r="AB125" s="169"/>
      <c r="AC125" s="170"/>
    </row>
    <row r="126" spans="1:29" x14ac:dyDescent="0.2">
      <c r="A126" s="57">
        <v>44088</v>
      </c>
      <c r="B126" s="56">
        <v>8</v>
      </c>
      <c r="C126" s="169">
        <f t="shared" ref="C126:C137" si="14">SUM(C125,B126)</f>
        <v>539</v>
      </c>
      <c r="D126" s="56">
        <v>6</v>
      </c>
      <c r="E126" s="169">
        <f t="shared" ref="E126:E137" si="15">SUM(E125,D126)</f>
        <v>260</v>
      </c>
      <c r="F126" s="56">
        <v>3</v>
      </c>
      <c r="G126" s="169">
        <f t="shared" si="12"/>
        <v>177</v>
      </c>
      <c r="H126" s="56">
        <v>0</v>
      </c>
      <c r="I126" s="169">
        <f t="shared" ref="I126:I137" si="16">SUM(I125,H126)</f>
        <v>62</v>
      </c>
      <c r="J126" s="56">
        <v>2</v>
      </c>
      <c r="K126" s="169">
        <f t="shared" si="10"/>
        <v>28</v>
      </c>
      <c r="L126" s="56">
        <v>0</v>
      </c>
      <c r="M126" s="169">
        <f t="shared" ref="M126:M137" si="17">SUM(M125,L126)</f>
        <v>28</v>
      </c>
      <c r="N126" s="56">
        <v>0</v>
      </c>
      <c r="O126" s="169">
        <f t="shared" ref="O126:O137" si="18">SUM(O125,N126)</f>
        <v>24</v>
      </c>
      <c r="P126" s="56">
        <v>1</v>
      </c>
      <c r="Q126" s="169">
        <f t="shared" ref="Q126:Q137" si="19">SUM(Q125,P126)</f>
        <v>7</v>
      </c>
      <c r="R126" s="56">
        <v>0</v>
      </c>
      <c r="S126" s="169">
        <f t="shared" si="11"/>
        <v>9</v>
      </c>
      <c r="T126" s="56">
        <v>0</v>
      </c>
      <c r="U126" s="169">
        <f t="shared" ref="U126:U137" si="20">SUM(U125,T126)</f>
        <v>5</v>
      </c>
      <c r="V126" s="56">
        <v>0</v>
      </c>
      <c r="W126" s="169">
        <f t="shared" ref="W126:W137" si="21">SUM(W125,V126)</f>
        <v>2</v>
      </c>
      <c r="X126" s="56">
        <v>0</v>
      </c>
      <c r="Y126" s="169">
        <f t="shared" si="13"/>
        <v>1</v>
      </c>
      <c r="Z126" s="169">
        <v>0</v>
      </c>
      <c r="AA126" s="56">
        <f>SUM(AA125,Z126)</f>
        <v>0</v>
      </c>
      <c r="AB126" s="169"/>
      <c r="AC126" s="170"/>
    </row>
    <row r="127" spans="1:29" x14ac:dyDescent="0.2">
      <c r="A127" s="57">
        <v>44089</v>
      </c>
      <c r="B127" s="56">
        <v>10</v>
      </c>
      <c r="C127" s="169">
        <f t="shared" si="14"/>
        <v>549</v>
      </c>
      <c r="D127" s="56">
        <v>7</v>
      </c>
      <c r="E127" s="169">
        <f t="shared" si="15"/>
        <v>267</v>
      </c>
      <c r="F127" s="56">
        <v>1</v>
      </c>
      <c r="G127" s="169">
        <f t="shared" si="12"/>
        <v>178</v>
      </c>
      <c r="H127" s="56">
        <v>0</v>
      </c>
      <c r="I127" s="169">
        <f t="shared" si="16"/>
        <v>62</v>
      </c>
      <c r="J127" s="56">
        <v>7</v>
      </c>
      <c r="K127" s="169">
        <f t="shared" ref="K127:K137" si="22">K126+J127</f>
        <v>35</v>
      </c>
      <c r="L127" s="56">
        <v>0</v>
      </c>
      <c r="M127" s="169">
        <f t="shared" si="17"/>
        <v>28</v>
      </c>
      <c r="N127" s="56">
        <v>0</v>
      </c>
      <c r="O127" s="169">
        <f t="shared" si="18"/>
        <v>24</v>
      </c>
      <c r="P127" s="56">
        <v>6</v>
      </c>
      <c r="Q127" s="169">
        <f t="shared" si="19"/>
        <v>13</v>
      </c>
      <c r="R127" s="56">
        <v>0</v>
      </c>
      <c r="S127" s="169">
        <f t="shared" si="11"/>
        <v>9</v>
      </c>
      <c r="T127" s="56">
        <v>0</v>
      </c>
      <c r="U127" s="169">
        <f t="shared" si="20"/>
        <v>5</v>
      </c>
      <c r="V127" s="56">
        <v>0</v>
      </c>
      <c r="W127" s="169">
        <f t="shared" si="21"/>
        <v>2</v>
      </c>
      <c r="X127" s="56">
        <v>0</v>
      </c>
      <c r="Y127" s="169">
        <f t="shared" si="13"/>
        <v>1</v>
      </c>
      <c r="Z127" s="56">
        <v>0</v>
      </c>
      <c r="AA127" s="56">
        <f>SUM(AA126,Z127)</f>
        <v>0</v>
      </c>
      <c r="AB127" s="56"/>
      <c r="AC127" s="170"/>
    </row>
    <row r="128" spans="1:29" x14ac:dyDescent="0.2">
      <c r="A128" s="57">
        <v>44090</v>
      </c>
      <c r="B128" s="56">
        <v>13</v>
      </c>
      <c r="C128" s="169">
        <f t="shared" si="14"/>
        <v>562</v>
      </c>
      <c r="D128" s="56">
        <v>5</v>
      </c>
      <c r="E128" s="169">
        <f t="shared" si="15"/>
        <v>272</v>
      </c>
      <c r="F128" s="56">
        <v>1</v>
      </c>
      <c r="G128" s="169">
        <f t="shared" si="12"/>
        <v>179</v>
      </c>
      <c r="H128" s="56">
        <v>2</v>
      </c>
      <c r="I128" s="169">
        <f t="shared" si="16"/>
        <v>64</v>
      </c>
      <c r="J128" s="56">
        <v>1</v>
      </c>
      <c r="K128" s="169">
        <f t="shared" si="22"/>
        <v>36</v>
      </c>
      <c r="L128" s="56">
        <v>0</v>
      </c>
      <c r="M128" s="169">
        <f t="shared" si="17"/>
        <v>28</v>
      </c>
      <c r="N128" s="56">
        <v>0</v>
      </c>
      <c r="O128" s="169">
        <f t="shared" si="18"/>
        <v>24</v>
      </c>
      <c r="P128" s="56">
        <v>1</v>
      </c>
      <c r="Q128" s="169">
        <f t="shared" si="19"/>
        <v>14</v>
      </c>
      <c r="R128" s="56">
        <v>0</v>
      </c>
      <c r="S128" s="169">
        <f t="shared" si="11"/>
        <v>9</v>
      </c>
      <c r="T128" s="56">
        <v>0</v>
      </c>
      <c r="U128" s="169">
        <f t="shared" si="20"/>
        <v>5</v>
      </c>
      <c r="V128" s="56">
        <v>0</v>
      </c>
      <c r="W128" s="169">
        <f t="shared" si="21"/>
        <v>2</v>
      </c>
      <c r="X128" s="56">
        <v>0</v>
      </c>
      <c r="Y128" s="169">
        <f>SUM(Y127,X128)</f>
        <v>1</v>
      </c>
      <c r="Z128" s="56">
        <v>0</v>
      </c>
      <c r="AA128" s="56">
        <f>SUM(AA127,Z128)</f>
        <v>0</v>
      </c>
      <c r="AB128" s="56"/>
      <c r="AC128" s="170"/>
    </row>
    <row r="129" spans="1:29" x14ac:dyDescent="0.2">
      <c r="A129" s="57">
        <v>44091</v>
      </c>
      <c r="B129" s="56">
        <v>16</v>
      </c>
      <c r="C129" s="169">
        <f t="shared" si="14"/>
        <v>578</v>
      </c>
      <c r="D129" s="56">
        <v>5</v>
      </c>
      <c r="E129" s="169">
        <f t="shared" si="15"/>
        <v>277</v>
      </c>
      <c r="F129" s="56">
        <v>0</v>
      </c>
      <c r="G129" s="169">
        <f t="shared" si="12"/>
        <v>179</v>
      </c>
      <c r="H129" s="56">
        <v>2</v>
      </c>
      <c r="I129" s="169">
        <f t="shared" si="16"/>
        <v>66</v>
      </c>
      <c r="J129" s="56">
        <v>0</v>
      </c>
      <c r="K129" s="169">
        <f t="shared" si="22"/>
        <v>36</v>
      </c>
      <c r="L129" s="56">
        <v>0</v>
      </c>
      <c r="M129" s="169">
        <f t="shared" si="17"/>
        <v>28</v>
      </c>
      <c r="N129" s="56">
        <v>0</v>
      </c>
      <c r="O129" s="169">
        <f t="shared" si="18"/>
        <v>24</v>
      </c>
      <c r="P129" s="56">
        <v>2</v>
      </c>
      <c r="Q129" s="169">
        <f t="shared" si="19"/>
        <v>16</v>
      </c>
      <c r="R129" s="56">
        <v>0</v>
      </c>
      <c r="S129" s="169">
        <f t="shared" si="11"/>
        <v>9</v>
      </c>
      <c r="T129" s="56">
        <v>0</v>
      </c>
      <c r="U129" s="169">
        <f t="shared" si="20"/>
        <v>5</v>
      </c>
      <c r="V129" s="56">
        <v>0</v>
      </c>
      <c r="W129" s="169">
        <f t="shared" si="21"/>
        <v>2</v>
      </c>
      <c r="X129" s="56">
        <v>0</v>
      </c>
      <c r="Y129" s="169">
        <f t="shared" si="13"/>
        <v>1</v>
      </c>
      <c r="Z129" s="56">
        <v>0</v>
      </c>
      <c r="AA129" s="56">
        <f>SUM(AA128,Z129)</f>
        <v>0</v>
      </c>
      <c r="AB129" s="56"/>
      <c r="AC129" s="170"/>
    </row>
    <row r="130" spans="1:29" x14ac:dyDescent="0.2">
      <c r="A130" s="57">
        <v>44092</v>
      </c>
      <c r="B130" s="56">
        <v>18</v>
      </c>
      <c r="C130" s="169">
        <f t="shared" si="14"/>
        <v>596</v>
      </c>
      <c r="D130" s="56">
        <v>3</v>
      </c>
      <c r="E130" s="169">
        <f t="shared" si="15"/>
        <v>280</v>
      </c>
      <c r="F130" s="56">
        <v>0</v>
      </c>
      <c r="G130" s="169">
        <f t="shared" si="12"/>
        <v>179</v>
      </c>
      <c r="H130" s="56">
        <v>1</v>
      </c>
      <c r="I130" s="169">
        <f t="shared" si="16"/>
        <v>67</v>
      </c>
      <c r="J130" s="56">
        <v>0</v>
      </c>
      <c r="K130" s="169">
        <f t="shared" si="22"/>
        <v>36</v>
      </c>
      <c r="L130" s="56">
        <v>2</v>
      </c>
      <c r="M130" s="169">
        <f t="shared" si="17"/>
        <v>30</v>
      </c>
      <c r="N130" s="56">
        <v>0</v>
      </c>
      <c r="O130" s="169">
        <f t="shared" si="18"/>
        <v>24</v>
      </c>
      <c r="P130" s="56">
        <v>0</v>
      </c>
      <c r="Q130" s="169">
        <f t="shared" si="19"/>
        <v>16</v>
      </c>
      <c r="R130" s="56">
        <v>0</v>
      </c>
      <c r="S130" s="169">
        <f t="shared" si="11"/>
        <v>9</v>
      </c>
      <c r="T130" s="56">
        <v>0</v>
      </c>
      <c r="U130" s="169">
        <f t="shared" si="20"/>
        <v>5</v>
      </c>
      <c r="V130" s="56">
        <v>0</v>
      </c>
      <c r="W130" s="169">
        <f t="shared" si="21"/>
        <v>2</v>
      </c>
      <c r="X130" s="56">
        <v>0</v>
      </c>
      <c r="Y130" s="169">
        <f t="shared" si="13"/>
        <v>1</v>
      </c>
      <c r="Z130" s="56">
        <v>0</v>
      </c>
      <c r="AA130" s="56">
        <f>SUM(AA129,Z130)</f>
        <v>0</v>
      </c>
      <c r="AB130" s="56"/>
      <c r="AC130" s="170"/>
    </row>
    <row r="131" spans="1:29" x14ac:dyDescent="0.2">
      <c r="A131" s="57">
        <v>44093</v>
      </c>
      <c r="B131" s="56"/>
      <c r="C131" s="169">
        <f t="shared" si="14"/>
        <v>596</v>
      </c>
      <c r="D131" s="56"/>
      <c r="E131" s="169">
        <f t="shared" si="15"/>
        <v>280</v>
      </c>
      <c r="F131" s="56"/>
      <c r="G131" s="169">
        <f t="shared" si="12"/>
        <v>179</v>
      </c>
      <c r="H131" s="56"/>
      <c r="I131" s="169">
        <f t="shared" si="16"/>
        <v>67</v>
      </c>
      <c r="J131" s="56"/>
      <c r="K131" s="169">
        <f t="shared" si="22"/>
        <v>36</v>
      </c>
      <c r="L131" s="56"/>
      <c r="M131" s="169">
        <f t="shared" si="17"/>
        <v>30</v>
      </c>
      <c r="N131" s="56"/>
      <c r="O131" s="169">
        <f t="shared" si="18"/>
        <v>24</v>
      </c>
      <c r="P131" s="56"/>
      <c r="Q131" s="169">
        <f t="shared" si="19"/>
        <v>16</v>
      </c>
      <c r="R131" s="56"/>
      <c r="S131" s="169">
        <f t="shared" si="11"/>
        <v>9</v>
      </c>
      <c r="T131" s="56"/>
      <c r="U131" s="169">
        <f t="shared" si="20"/>
        <v>5</v>
      </c>
      <c r="V131" s="56"/>
      <c r="W131" s="169">
        <f t="shared" si="21"/>
        <v>2</v>
      </c>
      <c r="X131" s="56"/>
      <c r="Y131" s="169">
        <f t="shared" si="13"/>
        <v>1</v>
      </c>
      <c r="Z131" s="56"/>
      <c r="AA131" s="56">
        <f t="shared" ref="AA131:AA132" si="23">SUM(AA130,Z131)</f>
        <v>0</v>
      </c>
      <c r="AB131" s="56"/>
      <c r="AC131" s="170"/>
    </row>
    <row r="132" spans="1:29" x14ac:dyDescent="0.2">
      <c r="A132" s="57">
        <v>44094</v>
      </c>
      <c r="B132" s="56"/>
      <c r="C132" s="169">
        <f t="shared" si="14"/>
        <v>596</v>
      </c>
      <c r="D132" s="56"/>
      <c r="E132" s="169">
        <f t="shared" si="15"/>
        <v>280</v>
      </c>
      <c r="F132" s="56"/>
      <c r="G132" s="169">
        <f t="shared" si="12"/>
        <v>179</v>
      </c>
      <c r="H132" s="56"/>
      <c r="I132" s="169">
        <f t="shared" si="16"/>
        <v>67</v>
      </c>
      <c r="J132" s="56"/>
      <c r="K132" s="169">
        <f t="shared" si="22"/>
        <v>36</v>
      </c>
      <c r="L132" s="56"/>
      <c r="M132" s="169">
        <f t="shared" si="17"/>
        <v>30</v>
      </c>
      <c r="N132" s="56"/>
      <c r="O132" s="169">
        <f t="shared" si="18"/>
        <v>24</v>
      </c>
      <c r="P132" s="56"/>
      <c r="Q132" s="169">
        <f t="shared" si="19"/>
        <v>16</v>
      </c>
      <c r="R132" s="56"/>
      <c r="S132" s="169">
        <f t="shared" si="11"/>
        <v>9</v>
      </c>
      <c r="T132" s="56"/>
      <c r="U132" s="169">
        <f t="shared" si="20"/>
        <v>5</v>
      </c>
      <c r="V132" s="56"/>
      <c r="W132" s="169">
        <f t="shared" si="21"/>
        <v>2</v>
      </c>
      <c r="X132" s="56"/>
      <c r="Y132" s="169">
        <f t="shared" si="13"/>
        <v>1</v>
      </c>
      <c r="Z132" s="56"/>
      <c r="AA132" s="56">
        <f t="shared" si="23"/>
        <v>0</v>
      </c>
      <c r="AB132" s="56"/>
      <c r="AC132" s="170"/>
    </row>
    <row r="133" spans="1:29" x14ac:dyDescent="0.2">
      <c r="A133" s="57">
        <v>44095</v>
      </c>
      <c r="B133" s="56">
        <v>35</v>
      </c>
      <c r="C133" s="169">
        <f t="shared" si="14"/>
        <v>631</v>
      </c>
      <c r="D133" s="56">
        <v>12</v>
      </c>
      <c r="E133" s="169">
        <f t="shared" si="15"/>
        <v>292</v>
      </c>
      <c r="F133" s="56">
        <v>0</v>
      </c>
      <c r="G133" s="169">
        <f t="shared" ref="G133:G137" si="24">SUM(G132,F133)</f>
        <v>179</v>
      </c>
      <c r="H133" s="56">
        <v>1</v>
      </c>
      <c r="I133" s="169">
        <f t="shared" si="16"/>
        <v>68</v>
      </c>
      <c r="J133" s="56">
        <v>0</v>
      </c>
      <c r="K133" s="169">
        <f t="shared" si="22"/>
        <v>36</v>
      </c>
      <c r="L133" s="56">
        <v>0</v>
      </c>
      <c r="M133" s="169">
        <f t="shared" si="17"/>
        <v>30</v>
      </c>
      <c r="N133" s="56">
        <v>0</v>
      </c>
      <c r="O133" s="169">
        <f t="shared" si="18"/>
        <v>24</v>
      </c>
      <c r="P133" s="56">
        <v>4</v>
      </c>
      <c r="Q133" s="169">
        <f t="shared" si="19"/>
        <v>20</v>
      </c>
      <c r="R133" s="56">
        <v>2</v>
      </c>
      <c r="S133" s="169">
        <f t="shared" ref="S133:S137" si="25">SUM(S132,R133)</f>
        <v>11</v>
      </c>
      <c r="T133" s="56">
        <v>0</v>
      </c>
      <c r="U133" s="169">
        <f t="shared" si="20"/>
        <v>5</v>
      </c>
      <c r="V133" s="56">
        <v>0</v>
      </c>
      <c r="W133" s="169">
        <f t="shared" si="21"/>
        <v>2</v>
      </c>
      <c r="X133" s="56">
        <v>0</v>
      </c>
      <c r="Y133" s="169">
        <f t="shared" si="13"/>
        <v>1</v>
      </c>
      <c r="Z133" s="56">
        <v>1</v>
      </c>
      <c r="AA133" s="56">
        <f>SUM(AA132+Z133)</f>
        <v>1</v>
      </c>
      <c r="AB133" s="56"/>
      <c r="AC133" s="170"/>
    </row>
    <row r="134" spans="1:29" x14ac:dyDescent="0.2">
      <c r="A134" s="57">
        <v>44096</v>
      </c>
      <c r="B134" s="56">
        <v>26</v>
      </c>
      <c r="C134" s="169">
        <f t="shared" si="14"/>
        <v>657</v>
      </c>
      <c r="D134" s="56">
        <v>10</v>
      </c>
      <c r="E134" s="169">
        <f t="shared" si="15"/>
        <v>302</v>
      </c>
      <c r="F134" s="56">
        <v>0</v>
      </c>
      <c r="G134" s="169">
        <f t="shared" si="24"/>
        <v>179</v>
      </c>
      <c r="H134" s="56">
        <v>1</v>
      </c>
      <c r="I134" s="169">
        <f t="shared" si="16"/>
        <v>69</v>
      </c>
      <c r="J134" s="56">
        <v>0</v>
      </c>
      <c r="K134" s="169">
        <f t="shared" si="22"/>
        <v>36</v>
      </c>
      <c r="L134" s="56">
        <v>0</v>
      </c>
      <c r="M134" s="169">
        <f t="shared" si="17"/>
        <v>30</v>
      </c>
      <c r="N134" s="56">
        <v>0</v>
      </c>
      <c r="O134" s="169">
        <f t="shared" si="18"/>
        <v>24</v>
      </c>
      <c r="P134" s="56">
        <v>0</v>
      </c>
      <c r="Q134" s="169">
        <f t="shared" si="19"/>
        <v>20</v>
      </c>
      <c r="R134" s="56">
        <v>0</v>
      </c>
      <c r="S134" s="169">
        <f t="shared" si="25"/>
        <v>11</v>
      </c>
      <c r="T134" s="56">
        <v>0</v>
      </c>
      <c r="U134" s="169">
        <f t="shared" si="20"/>
        <v>5</v>
      </c>
      <c r="V134" s="56">
        <v>0</v>
      </c>
      <c r="W134" s="169">
        <f t="shared" si="21"/>
        <v>2</v>
      </c>
      <c r="X134" s="56">
        <v>0</v>
      </c>
      <c r="Y134" s="169">
        <f t="shared" si="13"/>
        <v>1</v>
      </c>
      <c r="Z134" s="56">
        <v>0</v>
      </c>
      <c r="AA134" s="56">
        <f t="shared" ref="AA134:AA158" si="26">SUM(AA133+Z134)</f>
        <v>1</v>
      </c>
      <c r="AB134" s="56"/>
      <c r="AC134" s="170"/>
    </row>
    <row r="135" spans="1:29" x14ac:dyDescent="0.2">
      <c r="A135" s="57">
        <v>44097</v>
      </c>
      <c r="B135" s="56">
        <v>15</v>
      </c>
      <c r="C135" s="169">
        <f t="shared" si="14"/>
        <v>672</v>
      </c>
      <c r="D135" s="56">
        <v>4</v>
      </c>
      <c r="E135" s="169">
        <f t="shared" si="15"/>
        <v>306</v>
      </c>
      <c r="F135" s="56">
        <v>0</v>
      </c>
      <c r="G135" s="169">
        <f t="shared" si="24"/>
        <v>179</v>
      </c>
      <c r="H135" s="56">
        <v>1</v>
      </c>
      <c r="I135" s="169">
        <f t="shared" si="16"/>
        <v>70</v>
      </c>
      <c r="J135" s="56">
        <v>0</v>
      </c>
      <c r="K135" s="169">
        <f t="shared" si="22"/>
        <v>36</v>
      </c>
      <c r="L135" s="56">
        <v>0</v>
      </c>
      <c r="M135" s="169">
        <f t="shared" si="17"/>
        <v>30</v>
      </c>
      <c r="N135" s="56">
        <v>0</v>
      </c>
      <c r="O135" s="169">
        <f t="shared" si="18"/>
        <v>24</v>
      </c>
      <c r="P135" s="56">
        <v>0</v>
      </c>
      <c r="Q135" s="169">
        <f t="shared" si="19"/>
        <v>20</v>
      </c>
      <c r="R135" s="56">
        <v>0</v>
      </c>
      <c r="S135" s="169">
        <f t="shared" si="25"/>
        <v>11</v>
      </c>
      <c r="T135" s="56">
        <v>0</v>
      </c>
      <c r="U135" s="169">
        <f t="shared" si="20"/>
        <v>5</v>
      </c>
      <c r="V135" s="56">
        <v>0</v>
      </c>
      <c r="W135" s="169">
        <f t="shared" si="21"/>
        <v>2</v>
      </c>
      <c r="X135" s="56">
        <v>0</v>
      </c>
      <c r="Y135" s="169">
        <f t="shared" si="13"/>
        <v>1</v>
      </c>
      <c r="Z135" s="56">
        <v>0</v>
      </c>
      <c r="AA135" s="56">
        <f t="shared" si="26"/>
        <v>1</v>
      </c>
      <c r="AB135" s="56"/>
      <c r="AC135" s="170"/>
    </row>
    <row r="136" spans="1:29" x14ac:dyDescent="0.2">
      <c r="A136" s="57">
        <v>44098</v>
      </c>
      <c r="B136" s="56">
        <v>8</v>
      </c>
      <c r="C136" s="169">
        <f t="shared" si="14"/>
        <v>680</v>
      </c>
      <c r="D136" s="56">
        <v>4</v>
      </c>
      <c r="E136" s="169">
        <f t="shared" si="15"/>
        <v>310</v>
      </c>
      <c r="F136" s="56">
        <v>0</v>
      </c>
      <c r="G136" s="169">
        <f t="shared" si="24"/>
        <v>179</v>
      </c>
      <c r="H136" s="56">
        <v>0</v>
      </c>
      <c r="I136" s="169">
        <f t="shared" si="16"/>
        <v>70</v>
      </c>
      <c r="J136" s="56">
        <v>0</v>
      </c>
      <c r="K136" s="169">
        <f t="shared" si="22"/>
        <v>36</v>
      </c>
      <c r="L136" s="56">
        <v>0</v>
      </c>
      <c r="M136" s="169">
        <f t="shared" si="17"/>
        <v>30</v>
      </c>
      <c r="N136" s="56">
        <v>0</v>
      </c>
      <c r="O136" s="169">
        <f t="shared" si="18"/>
        <v>24</v>
      </c>
      <c r="P136" s="56">
        <v>0</v>
      </c>
      <c r="Q136" s="169">
        <f t="shared" si="19"/>
        <v>20</v>
      </c>
      <c r="R136" s="56">
        <v>0</v>
      </c>
      <c r="S136" s="169">
        <f t="shared" si="25"/>
        <v>11</v>
      </c>
      <c r="T136" s="56">
        <v>0</v>
      </c>
      <c r="U136" s="169">
        <f t="shared" si="20"/>
        <v>5</v>
      </c>
      <c r="V136" s="56">
        <v>0</v>
      </c>
      <c r="W136" s="169">
        <f t="shared" si="21"/>
        <v>2</v>
      </c>
      <c r="X136" s="56">
        <v>0</v>
      </c>
      <c r="Y136" s="169">
        <f t="shared" si="13"/>
        <v>1</v>
      </c>
      <c r="Z136" s="56">
        <v>0</v>
      </c>
      <c r="AA136" s="56">
        <f t="shared" si="26"/>
        <v>1</v>
      </c>
      <c r="AB136" s="56"/>
      <c r="AC136" s="170"/>
    </row>
    <row r="137" spans="1:29" x14ac:dyDescent="0.2">
      <c r="A137" s="57">
        <v>44099</v>
      </c>
      <c r="B137" s="56">
        <v>9</v>
      </c>
      <c r="C137" s="169">
        <f t="shared" si="14"/>
        <v>689</v>
      </c>
      <c r="D137" s="56">
        <v>1</v>
      </c>
      <c r="E137" s="169">
        <f t="shared" si="15"/>
        <v>311</v>
      </c>
      <c r="F137" s="56">
        <v>0</v>
      </c>
      <c r="G137" s="169">
        <f t="shared" si="24"/>
        <v>179</v>
      </c>
      <c r="H137" s="56">
        <v>0</v>
      </c>
      <c r="I137" s="169">
        <f t="shared" si="16"/>
        <v>70</v>
      </c>
      <c r="J137" s="56">
        <v>0</v>
      </c>
      <c r="K137" s="169">
        <f t="shared" si="22"/>
        <v>36</v>
      </c>
      <c r="L137" s="56">
        <v>0</v>
      </c>
      <c r="M137" s="169">
        <f t="shared" si="17"/>
        <v>30</v>
      </c>
      <c r="N137" s="56">
        <v>0</v>
      </c>
      <c r="O137" s="169">
        <f t="shared" si="18"/>
        <v>24</v>
      </c>
      <c r="P137" s="56">
        <v>0</v>
      </c>
      <c r="Q137" s="169">
        <f t="shared" si="19"/>
        <v>20</v>
      </c>
      <c r="R137" s="56">
        <v>0</v>
      </c>
      <c r="S137" s="169">
        <f t="shared" si="25"/>
        <v>11</v>
      </c>
      <c r="T137" s="56">
        <v>0</v>
      </c>
      <c r="U137" s="169">
        <f t="shared" si="20"/>
        <v>5</v>
      </c>
      <c r="V137" s="56">
        <v>0</v>
      </c>
      <c r="W137" s="169">
        <f t="shared" si="21"/>
        <v>2</v>
      </c>
      <c r="X137" s="56">
        <v>0</v>
      </c>
      <c r="Y137" s="169">
        <f t="shared" si="13"/>
        <v>1</v>
      </c>
      <c r="Z137" s="56">
        <v>0</v>
      </c>
      <c r="AA137" s="56">
        <f t="shared" si="26"/>
        <v>1</v>
      </c>
      <c r="AB137" s="56"/>
      <c r="AC137" s="170"/>
    </row>
    <row r="138" spans="1:29" x14ac:dyDescent="0.2">
      <c r="A138" s="57">
        <v>44100</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f t="shared" si="26"/>
        <v>1</v>
      </c>
      <c r="AB138" s="56"/>
      <c r="AC138" s="170"/>
    </row>
    <row r="139" spans="1:29" x14ac:dyDescent="0.2">
      <c r="A139" s="57">
        <v>44101</v>
      </c>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f t="shared" si="26"/>
        <v>1</v>
      </c>
      <c r="AB139" s="56"/>
      <c r="AC139" s="170"/>
    </row>
    <row r="140" spans="1:29" x14ac:dyDescent="0.2">
      <c r="A140" s="57">
        <v>44102</v>
      </c>
      <c r="B140" s="56">
        <v>12</v>
      </c>
      <c r="C140" s="169">
        <f>SUM(C137,B140)</f>
        <v>701</v>
      </c>
      <c r="D140" s="56">
        <v>5</v>
      </c>
      <c r="E140" s="169">
        <f>SUM(E137,D140)</f>
        <v>316</v>
      </c>
      <c r="F140" s="56">
        <v>0</v>
      </c>
      <c r="G140" s="169">
        <f>SUM(G137,F140)</f>
        <v>179</v>
      </c>
      <c r="H140" s="56">
        <v>2</v>
      </c>
      <c r="I140" s="169">
        <f>SUM(I137,H140)</f>
        <v>72</v>
      </c>
      <c r="J140" s="56">
        <v>0</v>
      </c>
      <c r="K140" s="169">
        <f>K137+J140</f>
        <v>36</v>
      </c>
      <c r="L140" s="56">
        <v>0</v>
      </c>
      <c r="M140" s="169">
        <f>SUM(M137,L140)</f>
        <v>30</v>
      </c>
      <c r="N140" s="56">
        <v>0</v>
      </c>
      <c r="O140" s="169">
        <f>SUM(O137,N140)</f>
        <v>24</v>
      </c>
      <c r="P140" s="56">
        <v>1</v>
      </c>
      <c r="Q140" s="169">
        <f>SUM(Q137,P140)</f>
        <v>21</v>
      </c>
      <c r="R140" s="56">
        <v>0</v>
      </c>
      <c r="S140" s="169">
        <f>SUM(S137,R140)</f>
        <v>11</v>
      </c>
      <c r="T140" s="56">
        <v>0</v>
      </c>
      <c r="U140" s="169">
        <f>SUM(U137,T140)</f>
        <v>5</v>
      </c>
      <c r="V140" s="56">
        <v>0</v>
      </c>
      <c r="W140" s="169">
        <f>SUM(W137,V140)</f>
        <v>2</v>
      </c>
      <c r="X140" s="56">
        <v>0</v>
      </c>
      <c r="Y140" s="169">
        <f>SUM(Y137,X140)</f>
        <v>1</v>
      </c>
      <c r="Z140" s="56">
        <v>0</v>
      </c>
      <c r="AA140" s="56">
        <f t="shared" si="26"/>
        <v>1</v>
      </c>
      <c r="AB140" s="56"/>
      <c r="AC140" s="170"/>
    </row>
    <row r="141" spans="1:29" x14ac:dyDescent="0.2">
      <c r="A141" s="57">
        <v>44103</v>
      </c>
      <c r="B141" s="56">
        <v>7</v>
      </c>
      <c r="C141" s="169">
        <f>SUM(C140,B141)</f>
        <v>708</v>
      </c>
      <c r="D141" s="56">
        <v>0</v>
      </c>
      <c r="E141" s="169">
        <f>SUM(E140,D141)</f>
        <v>316</v>
      </c>
      <c r="F141" s="56">
        <v>0</v>
      </c>
      <c r="G141" s="169">
        <f>SUM(G140,F141)</f>
        <v>179</v>
      </c>
      <c r="H141" s="56">
        <v>0</v>
      </c>
      <c r="I141" s="169">
        <f>SUM(I140,H141)</f>
        <v>72</v>
      </c>
      <c r="J141" s="56">
        <v>0</v>
      </c>
      <c r="K141" s="169">
        <f>K140+J141</f>
        <v>36</v>
      </c>
      <c r="L141" s="56">
        <v>0</v>
      </c>
      <c r="M141" s="169">
        <f>SUM(M140,L141)</f>
        <v>30</v>
      </c>
      <c r="N141" s="56">
        <v>0</v>
      </c>
      <c r="O141" s="169">
        <f>SUM(O140,N141)</f>
        <v>24</v>
      </c>
      <c r="P141" s="56">
        <v>0</v>
      </c>
      <c r="Q141" s="169">
        <f>SUM(Q140,P141)</f>
        <v>21</v>
      </c>
      <c r="R141" s="56">
        <v>0</v>
      </c>
      <c r="S141" s="169">
        <f>SUM(S140,R141)</f>
        <v>11</v>
      </c>
      <c r="T141" s="56">
        <v>0</v>
      </c>
      <c r="U141" s="169">
        <f>SUM(U140,T141)</f>
        <v>5</v>
      </c>
      <c r="V141" s="56">
        <v>0</v>
      </c>
      <c r="W141" s="169">
        <f>SUM(W140,V141)</f>
        <v>2</v>
      </c>
      <c r="X141" s="56">
        <v>0</v>
      </c>
      <c r="Y141" s="169">
        <f>SUM(Y140,X141)</f>
        <v>1</v>
      </c>
      <c r="Z141" s="56">
        <v>0</v>
      </c>
      <c r="AA141" s="56">
        <f t="shared" si="26"/>
        <v>1</v>
      </c>
      <c r="AB141" s="56"/>
      <c r="AC141" s="170"/>
    </row>
    <row r="142" spans="1:29" x14ac:dyDescent="0.2">
      <c r="A142" s="57">
        <v>44104</v>
      </c>
      <c r="B142" s="56">
        <v>17</v>
      </c>
      <c r="C142" s="169">
        <f>SUM(C141,B142)</f>
        <v>725</v>
      </c>
      <c r="D142" s="56">
        <v>0</v>
      </c>
      <c r="E142" s="169">
        <f>SUM(E141,D142)</f>
        <v>316</v>
      </c>
      <c r="F142" s="56">
        <v>0</v>
      </c>
      <c r="G142" s="169">
        <f>SUM(G141,F142)</f>
        <v>179</v>
      </c>
      <c r="H142" s="56">
        <v>1</v>
      </c>
      <c r="I142" s="169">
        <f>SUM(I141,H142)</f>
        <v>73</v>
      </c>
      <c r="J142" s="56">
        <v>0</v>
      </c>
      <c r="K142" s="169">
        <f>K141+J142</f>
        <v>36</v>
      </c>
      <c r="L142" s="56">
        <v>0</v>
      </c>
      <c r="M142" s="169">
        <f>SUM(M141,L142)</f>
        <v>30</v>
      </c>
      <c r="N142" s="56">
        <v>0</v>
      </c>
      <c r="O142" s="169">
        <f>SUM(O141,N142)</f>
        <v>24</v>
      </c>
      <c r="P142" s="56">
        <v>0</v>
      </c>
      <c r="Q142" s="169">
        <f>SUM(Q141,P142)</f>
        <v>21</v>
      </c>
      <c r="R142" s="56">
        <v>0</v>
      </c>
      <c r="S142" s="169">
        <f>SUM(S141,R142)</f>
        <v>11</v>
      </c>
      <c r="T142" s="56">
        <v>0</v>
      </c>
      <c r="U142" s="169">
        <f>SUM(U141,T142)</f>
        <v>5</v>
      </c>
      <c r="V142" s="56">
        <v>0</v>
      </c>
      <c r="W142" s="169">
        <f>SUM(W141,V142)</f>
        <v>2</v>
      </c>
      <c r="X142" s="56">
        <v>0</v>
      </c>
      <c r="Y142" s="169">
        <f>SUM(Y141,X142)</f>
        <v>1</v>
      </c>
      <c r="Z142" s="56">
        <v>0</v>
      </c>
      <c r="AA142" s="56">
        <f t="shared" si="26"/>
        <v>1</v>
      </c>
      <c r="AB142" s="56"/>
      <c r="AC142" s="170"/>
    </row>
    <row r="143" spans="1:29" x14ac:dyDescent="0.2">
      <c r="A143" s="57">
        <v>44105</v>
      </c>
      <c r="B143" s="56">
        <v>8</v>
      </c>
      <c r="C143" s="169">
        <f>SUM(C142,B143)</f>
        <v>733</v>
      </c>
      <c r="D143" s="56">
        <v>0</v>
      </c>
      <c r="E143" s="169">
        <f>SUM(E142,D143)</f>
        <v>316</v>
      </c>
      <c r="F143" s="56">
        <v>0</v>
      </c>
      <c r="G143" s="169">
        <f>SUM(G142,F143)</f>
        <v>179</v>
      </c>
      <c r="H143" s="56">
        <v>1</v>
      </c>
      <c r="I143" s="169">
        <f>SUM(I142,H143)</f>
        <v>74</v>
      </c>
      <c r="J143" s="56">
        <v>0</v>
      </c>
      <c r="K143" s="169">
        <f>K142+J143</f>
        <v>36</v>
      </c>
      <c r="L143" s="56">
        <v>2</v>
      </c>
      <c r="M143" s="169">
        <f t="shared" ref="M143:M158" si="27">SUM(M142,L143)</f>
        <v>32</v>
      </c>
      <c r="N143" s="56">
        <v>0</v>
      </c>
      <c r="O143" s="169">
        <f>SUM(O142,N143)</f>
        <v>24</v>
      </c>
      <c r="P143" s="56">
        <v>0</v>
      </c>
      <c r="Q143" s="169">
        <f>SUM(Q142,P143)</f>
        <v>21</v>
      </c>
      <c r="R143" s="56">
        <v>1</v>
      </c>
      <c r="S143" s="169">
        <f>SUM(S142,R143)</f>
        <v>12</v>
      </c>
      <c r="T143" s="56">
        <v>0</v>
      </c>
      <c r="U143" s="169">
        <f>SUM(U142,T143)</f>
        <v>5</v>
      </c>
      <c r="V143" s="56">
        <v>0</v>
      </c>
      <c r="W143" s="169">
        <f>SUM(W142,V143)</f>
        <v>2</v>
      </c>
      <c r="X143" s="56">
        <v>0</v>
      </c>
      <c r="Y143" s="169">
        <f>SUM(Y142,X143)</f>
        <v>1</v>
      </c>
      <c r="Z143" s="56">
        <v>0</v>
      </c>
      <c r="AA143" s="56">
        <f t="shared" si="26"/>
        <v>1</v>
      </c>
      <c r="AB143" s="56"/>
      <c r="AC143" s="170"/>
    </row>
    <row r="144" spans="1:29" x14ac:dyDescent="0.2">
      <c r="A144" s="57">
        <v>44106</v>
      </c>
      <c r="B144" s="56">
        <v>10</v>
      </c>
      <c r="C144" s="169">
        <f>SUM(C143,B144)</f>
        <v>743</v>
      </c>
      <c r="D144" s="56">
        <v>4</v>
      </c>
      <c r="E144" s="169">
        <f>SUM(E143,D144)</f>
        <v>320</v>
      </c>
      <c r="F144" s="56">
        <v>1</v>
      </c>
      <c r="G144" s="169">
        <f>SUM(G143,F144)</f>
        <v>180</v>
      </c>
      <c r="H144" s="56">
        <v>1</v>
      </c>
      <c r="I144" s="169">
        <f>SUM(I143,H144)</f>
        <v>75</v>
      </c>
      <c r="J144" s="56">
        <v>0</v>
      </c>
      <c r="K144" s="169">
        <f>K143+J144</f>
        <v>36</v>
      </c>
      <c r="L144" s="56">
        <v>0</v>
      </c>
      <c r="M144" s="169">
        <f t="shared" si="27"/>
        <v>32</v>
      </c>
      <c r="N144" s="56">
        <v>0</v>
      </c>
      <c r="O144" s="169">
        <f>SUM(O143,N144)</f>
        <v>24</v>
      </c>
      <c r="P144" s="56">
        <v>1</v>
      </c>
      <c r="Q144" s="169">
        <f>SUM(Q143,P144)</f>
        <v>22</v>
      </c>
      <c r="R144" s="56">
        <v>1</v>
      </c>
      <c r="S144" s="169">
        <f>SUM(S143,R144)</f>
        <v>13</v>
      </c>
      <c r="T144" s="56">
        <v>0</v>
      </c>
      <c r="U144" s="169">
        <f>SUM(U143,T144)</f>
        <v>5</v>
      </c>
      <c r="V144" s="56">
        <v>0</v>
      </c>
      <c r="W144" s="169">
        <f>SUM(W143,V144)</f>
        <v>2</v>
      </c>
      <c r="X144" s="56">
        <v>0</v>
      </c>
      <c r="Y144" s="169">
        <f>SUM(Y143,X144)</f>
        <v>1</v>
      </c>
      <c r="Z144" s="56">
        <v>0</v>
      </c>
      <c r="AA144" s="56">
        <f t="shared" si="26"/>
        <v>1</v>
      </c>
      <c r="AB144" s="56"/>
      <c r="AC144" s="170"/>
    </row>
    <row r="145" spans="1:29" x14ac:dyDescent="0.2">
      <c r="A145" s="57">
        <v>44107</v>
      </c>
      <c r="B145" s="56"/>
      <c r="C145" s="169">
        <f t="shared" ref="C145:C158" si="28">SUM(C144,B145)</f>
        <v>743</v>
      </c>
      <c r="D145" s="56"/>
      <c r="E145" s="169">
        <f t="shared" ref="E145:E158" si="29">SUM(E144,D145)</f>
        <v>320</v>
      </c>
      <c r="F145" s="56"/>
      <c r="G145" s="169">
        <f t="shared" ref="G145:G158" si="30">SUM(G144,F145)</f>
        <v>180</v>
      </c>
      <c r="H145" s="56"/>
      <c r="I145" s="169">
        <f t="shared" ref="I145:I158" si="31">SUM(I144,H145)</f>
        <v>75</v>
      </c>
      <c r="J145" s="56"/>
      <c r="K145" s="169">
        <f t="shared" ref="K145:K158" si="32">K144+J145</f>
        <v>36</v>
      </c>
      <c r="L145" s="56"/>
      <c r="M145" s="169">
        <f t="shared" si="27"/>
        <v>32</v>
      </c>
      <c r="N145" s="56"/>
      <c r="O145" s="169">
        <f t="shared" ref="O145:O158" si="33">SUM(O144,N145)</f>
        <v>24</v>
      </c>
      <c r="P145" s="56"/>
      <c r="Q145" s="169">
        <f t="shared" ref="Q145:Q158" si="34">SUM(Q144,P145)</f>
        <v>22</v>
      </c>
      <c r="R145" s="56"/>
      <c r="S145" s="169">
        <f t="shared" ref="S145:S158" si="35">SUM(S144,R145)</f>
        <v>13</v>
      </c>
      <c r="T145" s="56"/>
      <c r="U145" s="169">
        <f t="shared" ref="U145:U158" si="36">SUM(U144,T145)</f>
        <v>5</v>
      </c>
      <c r="V145" s="56"/>
      <c r="W145" s="169">
        <f t="shared" ref="W145:W158" si="37">SUM(W144,V145)</f>
        <v>2</v>
      </c>
      <c r="X145" s="56"/>
      <c r="Y145" s="169">
        <f t="shared" ref="Y145:Y158" si="38">SUM(Y144,X145)</f>
        <v>1</v>
      </c>
      <c r="Z145" s="56"/>
      <c r="AA145" s="56">
        <f t="shared" si="26"/>
        <v>1</v>
      </c>
      <c r="AB145" s="56"/>
      <c r="AC145" s="170"/>
    </row>
    <row r="146" spans="1:29" x14ac:dyDescent="0.2">
      <c r="A146" s="57">
        <v>44108</v>
      </c>
      <c r="B146" s="56"/>
      <c r="C146" s="169">
        <f t="shared" si="28"/>
        <v>743</v>
      </c>
      <c r="D146" s="56"/>
      <c r="E146" s="169">
        <f t="shared" si="29"/>
        <v>320</v>
      </c>
      <c r="F146" s="56"/>
      <c r="G146" s="169">
        <f t="shared" si="30"/>
        <v>180</v>
      </c>
      <c r="H146" s="56"/>
      <c r="I146" s="169">
        <f t="shared" si="31"/>
        <v>75</v>
      </c>
      <c r="J146" s="56"/>
      <c r="K146" s="169">
        <f t="shared" si="32"/>
        <v>36</v>
      </c>
      <c r="L146" s="56"/>
      <c r="M146" s="169">
        <f t="shared" si="27"/>
        <v>32</v>
      </c>
      <c r="N146" s="56"/>
      <c r="O146" s="169">
        <f t="shared" si="33"/>
        <v>24</v>
      </c>
      <c r="P146" s="56"/>
      <c r="Q146" s="169">
        <f t="shared" si="34"/>
        <v>22</v>
      </c>
      <c r="R146" s="56"/>
      <c r="S146" s="169">
        <f t="shared" si="35"/>
        <v>13</v>
      </c>
      <c r="T146" s="56"/>
      <c r="U146" s="169">
        <f t="shared" si="36"/>
        <v>5</v>
      </c>
      <c r="V146" s="56"/>
      <c r="W146" s="169">
        <f t="shared" si="37"/>
        <v>2</v>
      </c>
      <c r="X146" s="56"/>
      <c r="Y146" s="169">
        <f t="shared" si="38"/>
        <v>1</v>
      </c>
      <c r="Z146" s="56"/>
      <c r="AA146" s="56">
        <f t="shared" si="26"/>
        <v>1</v>
      </c>
      <c r="AB146" s="56"/>
      <c r="AC146" s="170"/>
    </row>
    <row r="147" spans="1:29" x14ac:dyDescent="0.2">
      <c r="A147" s="57">
        <v>44109</v>
      </c>
      <c r="B147" s="56">
        <v>21</v>
      </c>
      <c r="C147" s="169">
        <f t="shared" si="28"/>
        <v>764</v>
      </c>
      <c r="D147" s="56">
        <v>5</v>
      </c>
      <c r="E147" s="169">
        <f t="shared" si="29"/>
        <v>325</v>
      </c>
      <c r="F147" s="56">
        <v>0</v>
      </c>
      <c r="G147" s="169">
        <f t="shared" si="30"/>
        <v>180</v>
      </c>
      <c r="H147" s="56">
        <v>5</v>
      </c>
      <c r="I147" s="169">
        <f t="shared" si="31"/>
        <v>80</v>
      </c>
      <c r="J147" s="56">
        <v>0</v>
      </c>
      <c r="K147" s="169">
        <f t="shared" si="32"/>
        <v>36</v>
      </c>
      <c r="L147" s="56">
        <v>2</v>
      </c>
      <c r="M147" s="169">
        <f t="shared" si="27"/>
        <v>34</v>
      </c>
      <c r="N147" s="56">
        <v>0</v>
      </c>
      <c r="O147" s="169">
        <f t="shared" si="33"/>
        <v>24</v>
      </c>
      <c r="P147" s="56">
        <v>3</v>
      </c>
      <c r="Q147" s="169">
        <f t="shared" si="34"/>
        <v>25</v>
      </c>
      <c r="R147" s="56">
        <v>1</v>
      </c>
      <c r="S147" s="169">
        <f t="shared" si="35"/>
        <v>14</v>
      </c>
      <c r="T147" s="56">
        <v>0</v>
      </c>
      <c r="U147" s="169">
        <f t="shared" si="36"/>
        <v>5</v>
      </c>
      <c r="V147" s="56">
        <v>0</v>
      </c>
      <c r="W147" s="169">
        <f t="shared" si="37"/>
        <v>2</v>
      </c>
      <c r="X147" s="56">
        <v>0</v>
      </c>
      <c r="Y147" s="169">
        <f t="shared" si="38"/>
        <v>1</v>
      </c>
      <c r="Z147" s="56">
        <v>0</v>
      </c>
      <c r="AA147" s="56">
        <f t="shared" si="26"/>
        <v>1</v>
      </c>
      <c r="AB147" s="56"/>
      <c r="AC147" s="170"/>
    </row>
    <row r="148" spans="1:29" x14ac:dyDescent="0.2">
      <c r="A148" s="57">
        <v>44110</v>
      </c>
      <c r="B148" s="56">
        <v>17</v>
      </c>
      <c r="C148" s="169">
        <f t="shared" si="28"/>
        <v>781</v>
      </c>
      <c r="D148" s="56">
        <v>6</v>
      </c>
      <c r="E148" s="169">
        <f t="shared" si="29"/>
        <v>331</v>
      </c>
      <c r="F148" s="56">
        <v>0</v>
      </c>
      <c r="G148" s="169">
        <f t="shared" si="30"/>
        <v>180</v>
      </c>
      <c r="H148" s="56">
        <v>3</v>
      </c>
      <c r="I148" s="169">
        <f t="shared" si="31"/>
        <v>83</v>
      </c>
      <c r="J148" s="56">
        <v>0</v>
      </c>
      <c r="K148" s="169">
        <f t="shared" si="32"/>
        <v>36</v>
      </c>
      <c r="L148" s="56">
        <v>1</v>
      </c>
      <c r="M148" s="169">
        <f t="shared" si="27"/>
        <v>35</v>
      </c>
      <c r="N148" s="56">
        <v>0</v>
      </c>
      <c r="O148" s="169">
        <f t="shared" si="33"/>
        <v>24</v>
      </c>
      <c r="P148" s="56">
        <v>1</v>
      </c>
      <c r="Q148" s="169">
        <f t="shared" si="34"/>
        <v>26</v>
      </c>
      <c r="R148" s="56">
        <v>0</v>
      </c>
      <c r="S148" s="169">
        <f t="shared" si="35"/>
        <v>14</v>
      </c>
      <c r="T148" s="56">
        <v>0</v>
      </c>
      <c r="U148" s="169">
        <f t="shared" si="36"/>
        <v>5</v>
      </c>
      <c r="V148" s="56">
        <v>0</v>
      </c>
      <c r="W148" s="169">
        <f t="shared" si="37"/>
        <v>2</v>
      </c>
      <c r="X148" s="56">
        <v>0</v>
      </c>
      <c r="Y148" s="169">
        <f t="shared" si="38"/>
        <v>1</v>
      </c>
      <c r="Z148" s="56">
        <v>0</v>
      </c>
      <c r="AA148" s="56">
        <f t="shared" si="26"/>
        <v>1</v>
      </c>
      <c r="AB148" s="56"/>
      <c r="AC148" s="170"/>
    </row>
    <row r="149" spans="1:29" x14ac:dyDescent="0.2">
      <c r="A149" s="57">
        <v>44111</v>
      </c>
      <c r="B149" s="56">
        <v>15</v>
      </c>
      <c r="C149" s="169">
        <f t="shared" si="28"/>
        <v>796</v>
      </c>
      <c r="D149" s="56">
        <v>5</v>
      </c>
      <c r="E149" s="169">
        <f t="shared" si="29"/>
        <v>336</v>
      </c>
      <c r="F149" s="56">
        <v>7</v>
      </c>
      <c r="G149" s="169">
        <f t="shared" si="30"/>
        <v>187</v>
      </c>
      <c r="H149" s="56">
        <v>2</v>
      </c>
      <c r="I149" s="169">
        <f t="shared" si="31"/>
        <v>85</v>
      </c>
      <c r="J149" s="56">
        <v>0</v>
      </c>
      <c r="K149" s="169">
        <f t="shared" si="32"/>
        <v>36</v>
      </c>
      <c r="L149" s="56">
        <v>0</v>
      </c>
      <c r="M149" s="169">
        <f t="shared" si="27"/>
        <v>35</v>
      </c>
      <c r="N149" s="56">
        <v>0</v>
      </c>
      <c r="O149" s="169">
        <f t="shared" si="33"/>
        <v>24</v>
      </c>
      <c r="P149" s="56">
        <v>3</v>
      </c>
      <c r="Q149" s="169">
        <f t="shared" si="34"/>
        <v>29</v>
      </c>
      <c r="R149" s="56">
        <v>0</v>
      </c>
      <c r="S149" s="169">
        <f t="shared" si="35"/>
        <v>14</v>
      </c>
      <c r="T149" s="56">
        <v>0</v>
      </c>
      <c r="U149" s="169">
        <f t="shared" si="36"/>
        <v>5</v>
      </c>
      <c r="V149" s="56">
        <v>0</v>
      </c>
      <c r="W149" s="169">
        <f t="shared" si="37"/>
        <v>2</v>
      </c>
      <c r="X149" s="56">
        <v>0</v>
      </c>
      <c r="Y149" s="169">
        <f t="shared" si="38"/>
        <v>1</v>
      </c>
      <c r="Z149" s="56">
        <v>0</v>
      </c>
      <c r="AA149" s="56">
        <f t="shared" si="26"/>
        <v>1</v>
      </c>
      <c r="AB149" s="56"/>
      <c r="AC149" s="170"/>
    </row>
    <row r="150" spans="1:29" x14ac:dyDescent="0.2">
      <c r="A150" s="57">
        <v>44112</v>
      </c>
      <c r="B150" s="56">
        <v>14</v>
      </c>
      <c r="C150" s="169">
        <f t="shared" si="28"/>
        <v>810</v>
      </c>
      <c r="D150" s="56">
        <v>13</v>
      </c>
      <c r="E150" s="169">
        <f t="shared" si="29"/>
        <v>349</v>
      </c>
      <c r="F150" s="56">
        <v>0</v>
      </c>
      <c r="G150" s="169">
        <f t="shared" si="30"/>
        <v>187</v>
      </c>
      <c r="H150" s="56">
        <v>3</v>
      </c>
      <c r="I150" s="169">
        <f t="shared" si="31"/>
        <v>88</v>
      </c>
      <c r="J150" s="56">
        <v>0</v>
      </c>
      <c r="K150" s="169">
        <f t="shared" si="32"/>
        <v>36</v>
      </c>
      <c r="L150" s="56">
        <v>4</v>
      </c>
      <c r="M150" s="169">
        <f t="shared" si="27"/>
        <v>39</v>
      </c>
      <c r="N150" s="56">
        <v>1</v>
      </c>
      <c r="O150" s="169">
        <f t="shared" si="33"/>
        <v>25</v>
      </c>
      <c r="P150" s="56">
        <v>0</v>
      </c>
      <c r="Q150" s="169">
        <f t="shared" si="34"/>
        <v>29</v>
      </c>
      <c r="R150" s="56">
        <v>0</v>
      </c>
      <c r="S150" s="169">
        <f t="shared" si="35"/>
        <v>14</v>
      </c>
      <c r="T150" s="56">
        <v>2</v>
      </c>
      <c r="U150" s="169">
        <f t="shared" si="36"/>
        <v>7</v>
      </c>
      <c r="V150" s="56">
        <v>0</v>
      </c>
      <c r="W150" s="169">
        <f t="shared" si="37"/>
        <v>2</v>
      </c>
      <c r="X150" s="56">
        <v>0</v>
      </c>
      <c r="Y150" s="169">
        <f t="shared" si="38"/>
        <v>1</v>
      </c>
      <c r="Z150" s="56">
        <v>0</v>
      </c>
      <c r="AA150" s="56">
        <f t="shared" si="26"/>
        <v>1</v>
      </c>
      <c r="AB150" s="56"/>
      <c r="AC150" s="170"/>
    </row>
    <row r="151" spans="1:29" x14ac:dyDescent="0.2">
      <c r="A151" s="57">
        <v>44113</v>
      </c>
      <c r="B151" s="56">
        <v>21</v>
      </c>
      <c r="C151" s="169">
        <f t="shared" si="28"/>
        <v>831</v>
      </c>
      <c r="D151" s="56">
        <v>6</v>
      </c>
      <c r="E151" s="169">
        <f t="shared" si="29"/>
        <v>355</v>
      </c>
      <c r="F151" s="56">
        <v>4</v>
      </c>
      <c r="G151" s="169">
        <f t="shared" si="30"/>
        <v>191</v>
      </c>
      <c r="H151" s="56">
        <v>0</v>
      </c>
      <c r="I151" s="169">
        <f t="shared" si="31"/>
        <v>88</v>
      </c>
      <c r="J151" s="56">
        <v>0</v>
      </c>
      <c r="K151" s="169">
        <f t="shared" si="32"/>
        <v>36</v>
      </c>
      <c r="L151" s="56">
        <v>2</v>
      </c>
      <c r="M151" s="169">
        <f t="shared" si="27"/>
        <v>41</v>
      </c>
      <c r="N151" s="56">
        <v>0</v>
      </c>
      <c r="O151" s="169">
        <f t="shared" si="33"/>
        <v>25</v>
      </c>
      <c r="P151" s="56">
        <v>2</v>
      </c>
      <c r="Q151" s="169">
        <f t="shared" si="34"/>
        <v>31</v>
      </c>
      <c r="R151" s="56">
        <v>0</v>
      </c>
      <c r="S151" s="169">
        <f t="shared" si="35"/>
        <v>14</v>
      </c>
      <c r="T151" s="56">
        <v>0</v>
      </c>
      <c r="U151" s="169">
        <f t="shared" si="36"/>
        <v>7</v>
      </c>
      <c r="V151" s="56">
        <v>0</v>
      </c>
      <c r="W151" s="169">
        <f t="shared" si="37"/>
        <v>2</v>
      </c>
      <c r="X151" s="56">
        <v>0</v>
      </c>
      <c r="Y151" s="169">
        <f t="shared" si="38"/>
        <v>1</v>
      </c>
      <c r="Z151" s="56">
        <v>0</v>
      </c>
      <c r="AA151" s="56">
        <f t="shared" si="26"/>
        <v>1</v>
      </c>
      <c r="AB151" s="56"/>
      <c r="AC151" s="170"/>
    </row>
    <row r="152" spans="1:29" x14ac:dyDescent="0.2">
      <c r="A152" s="57">
        <v>44114</v>
      </c>
      <c r="B152" s="56"/>
      <c r="C152" s="169">
        <f t="shared" si="28"/>
        <v>831</v>
      </c>
      <c r="D152" s="56"/>
      <c r="E152" s="169">
        <f t="shared" si="29"/>
        <v>355</v>
      </c>
      <c r="F152" s="56"/>
      <c r="G152" s="169">
        <f t="shared" si="30"/>
        <v>191</v>
      </c>
      <c r="H152" s="56"/>
      <c r="I152" s="169">
        <f t="shared" si="31"/>
        <v>88</v>
      </c>
      <c r="J152" s="56"/>
      <c r="K152" s="169">
        <f t="shared" si="32"/>
        <v>36</v>
      </c>
      <c r="L152" s="56"/>
      <c r="M152" s="169">
        <f t="shared" si="27"/>
        <v>41</v>
      </c>
      <c r="N152" s="56"/>
      <c r="O152" s="169">
        <f t="shared" si="33"/>
        <v>25</v>
      </c>
      <c r="P152" s="56"/>
      <c r="Q152" s="169">
        <f t="shared" si="34"/>
        <v>31</v>
      </c>
      <c r="R152" s="56"/>
      <c r="S152" s="169">
        <f t="shared" si="35"/>
        <v>14</v>
      </c>
      <c r="T152" s="56"/>
      <c r="U152" s="169">
        <f t="shared" si="36"/>
        <v>7</v>
      </c>
      <c r="V152" s="56"/>
      <c r="W152" s="169">
        <f t="shared" si="37"/>
        <v>2</v>
      </c>
      <c r="X152" s="56"/>
      <c r="Y152" s="169">
        <f t="shared" si="38"/>
        <v>1</v>
      </c>
      <c r="Z152" s="56"/>
      <c r="AA152" s="56">
        <f t="shared" si="26"/>
        <v>1</v>
      </c>
      <c r="AB152" s="56"/>
      <c r="AC152" s="170"/>
    </row>
    <row r="153" spans="1:29" x14ac:dyDescent="0.2">
      <c r="A153" s="57">
        <v>44115</v>
      </c>
      <c r="B153" s="56"/>
      <c r="C153" s="169">
        <f t="shared" si="28"/>
        <v>831</v>
      </c>
      <c r="D153" s="56"/>
      <c r="E153" s="169">
        <f t="shared" si="29"/>
        <v>355</v>
      </c>
      <c r="F153" s="56"/>
      <c r="G153" s="169">
        <f t="shared" si="30"/>
        <v>191</v>
      </c>
      <c r="H153" s="56"/>
      <c r="I153" s="169">
        <f t="shared" si="31"/>
        <v>88</v>
      </c>
      <c r="J153" s="56"/>
      <c r="K153" s="169">
        <f t="shared" si="32"/>
        <v>36</v>
      </c>
      <c r="L153" s="56"/>
      <c r="M153" s="169">
        <f t="shared" si="27"/>
        <v>41</v>
      </c>
      <c r="N153" s="56"/>
      <c r="O153" s="169">
        <f t="shared" si="33"/>
        <v>25</v>
      </c>
      <c r="P153" s="56"/>
      <c r="Q153" s="169">
        <f t="shared" si="34"/>
        <v>31</v>
      </c>
      <c r="R153" s="56"/>
      <c r="S153" s="169">
        <f t="shared" si="35"/>
        <v>14</v>
      </c>
      <c r="T153" s="56"/>
      <c r="U153" s="169">
        <f t="shared" si="36"/>
        <v>7</v>
      </c>
      <c r="V153" s="56"/>
      <c r="W153" s="169">
        <f t="shared" si="37"/>
        <v>2</v>
      </c>
      <c r="X153" s="56"/>
      <c r="Y153" s="169">
        <f t="shared" si="38"/>
        <v>1</v>
      </c>
      <c r="Z153" s="56"/>
      <c r="AA153" s="56">
        <f t="shared" si="26"/>
        <v>1</v>
      </c>
      <c r="AB153" s="56"/>
      <c r="AC153" s="170"/>
    </row>
    <row r="154" spans="1:29" x14ac:dyDescent="0.2">
      <c r="A154" s="57">
        <v>44116</v>
      </c>
      <c r="B154" s="56">
        <v>65</v>
      </c>
      <c r="C154" s="169">
        <f t="shared" si="28"/>
        <v>896</v>
      </c>
      <c r="D154" s="56">
        <v>23</v>
      </c>
      <c r="E154" s="169">
        <f t="shared" si="29"/>
        <v>378</v>
      </c>
      <c r="F154" s="56">
        <v>14</v>
      </c>
      <c r="G154" s="169">
        <f t="shared" si="30"/>
        <v>205</v>
      </c>
      <c r="H154" s="56">
        <v>12</v>
      </c>
      <c r="I154" s="169">
        <f t="shared" si="31"/>
        <v>100</v>
      </c>
      <c r="J154" s="56">
        <v>0</v>
      </c>
      <c r="K154" s="169">
        <f t="shared" si="32"/>
        <v>36</v>
      </c>
      <c r="L154" s="56">
        <v>9</v>
      </c>
      <c r="M154" s="169">
        <f t="shared" si="27"/>
        <v>50</v>
      </c>
      <c r="N154" s="56">
        <v>2</v>
      </c>
      <c r="O154" s="169">
        <f t="shared" si="33"/>
        <v>27</v>
      </c>
      <c r="P154" s="56">
        <v>6</v>
      </c>
      <c r="Q154" s="169">
        <f t="shared" si="34"/>
        <v>37</v>
      </c>
      <c r="R154" s="56">
        <v>1</v>
      </c>
      <c r="S154" s="169">
        <f t="shared" si="35"/>
        <v>15</v>
      </c>
      <c r="T154" s="56">
        <v>0</v>
      </c>
      <c r="U154" s="169">
        <f t="shared" si="36"/>
        <v>7</v>
      </c>
      <c r="V154" s="56">
        <v>0</v>
      </c>
      <c r="W154" s="169">
        <f t="shared" si="37"/>
        <v>2</v>
      </c>
      <c r="X154" s="56">
        <v>1</v>
      </c>
      <c r="Y154" s="169">
        <f t="shared" si="38"/>
        <v>2</v>
      </c>
      <c r="Z154" s="56">
        <v>0</v>
      </c>
      <c r="AA154" s="56">
        <f t="shared" si="26"/>
        <v>1</v>
      </c>
      <c r="AB154" s="56"/>
      <c r="AC154" s="170"/>
    </row>
    <row r="155" spans="1:29" x14ac:dyDescent="0.2">
      <c r="A155" s="57">
        <v>44117</v>
      </c>
      <c r="B155" s="56">
        <v>13</v>
      </c>
      <c r="C155" s="169">
        <f t="shared" si="28"/>
        <v>909</v>
      </c>
      <c r="D155" s="56">
        <v>3</v>
      </c>
      <c r="E155" s="169">
        <f t="shared" si="29"/>
        <v>381</v>
      </c>
      <c r="F155" s="56">
        <v>3</v>
      </c>
      <c r="G155" s="169">
        <f t="shared" si="30"/>
        <v>208</v>
      </c>
      <c r="H155" s="56">
        <v>4</v>
      </c>
      <c r="I155" s="169">
        <f t="shared" si="31"/>
        <v>104</v>
      </c>
      <c r="J155" s="56">
        <v>0</v>
      </c>
      <c r="K155" s="169">
        <f t="shared" si="32"/>
        <v>36</v>
      </c>
      <c r="L155" s="56">
        <v>3</v>
      </c>
      <c r="M155" s="169">
        <f t="shared" si="27"/>
        <v>53</v>
      </c>
      <c r="N155" s="56">
        <v>0</v>
      </c>
      <c r="O155" s="169">
        <f t="shared" si="33"/>
        <v>27</v>
      </c>
      <c r="P155" s="56">
        <v>3</v>
      </c>
      <c r="Q155" s="169">
        <f t="shared" si="34"/>
        <v>40</v>
      </c>
      <c r="R155" s="56">
        <v>0</v>
      </c>
      <c r="S155" s="169">
        <f t="shared" si="35"/>
        <v>15</v>
      </c>
      <c r="T155" s="56">
        <v>2</v>
      </c>
      <c r="U155" s="169">
        <f t="shared" si="36"/>
        <v>9</v>
      </c>
      <c r="V155" s="56">
        <v>0</v>
      </c>
      <c r="W155" s="169">
        <f t="shared" si="37"/>
        <v>2</v>
      </c>
      <c r="X155" s="56">
        <v>0</v>
      </c>
      <c r="Y155" s="169">
        <f t="shared" si="38"/>
        <v>2</v>
      </c>
      <c r="Z155" s="56">
        <v>0</v>
      </c>
      <c r="AA155" s="56">
        <f t="shared" si="26"/>
        <v>1</v>
      </c>
      <c r="AB155" s="56">
        <v>1</v>
      </c>
      <c r="AC155" s="170">
        <f>SUM(AC154,AB155)</f>
        <v>1</v>
      </c>
    </row>
    <row r="156" spans="1:29" x14ac:dyDescent="0.2">
      <c r="A156" s="57">
        <v>44118</v>
      </c>
      <c r="B156" s="56">
        <v>17</v>
      </c>
      <c r="C156" s="169">
        <f t="shared" si="28"/>
        <v>926</v>
      </c>
      <c r="D156" s="56">
        <v>9</v>
      </c>
      <c r="E156" s="169">
        <f t="shared" si="29"/>
        <v>390</v>
      </c>
      <c r="F156" s="56">
        <v>6</v>
      </c>
      <c r="G156" s="169">
        <f t="shared" si="30"/>
        <v>214</v>
      </c>
      <c r="H156" s="56">
        <v>8</v>
      </c>
      <c r="I156" s="169">
        <f t="shared" si="31"/>
        <v>112</v>
      </c>
      <c r="J156" s="56">
        <v>2</v>
      </c>
      <c r="K156" s="169">
        <f t="shared" si="32"/>
        <v>38</v>
      </c>
      <c r="L156" s="56">
        <v>7</v>
      </c>
      <c r="M156" s="169">
        <f t="shared" si="27"/>
        <v>60</v>
      </c>
      <c r="N156" s="56">
        <v>0</v>
      </c>
      <c r="O156" s="169">
        <f t="shared" si="33"/>
        <v>27</v>
      </c>
      <c r="P156" s="56">
        <v>3</v>
      </c>
      <c r="Q156" s="169">
        <f t="shared" si="34"/>
        <v>43</v>
      </c>
      <c r="R156" s="56">
        <v>0</v>
      </c>
      <c r="S156" s="169">
        <f t="shared" si="35"/>
        <v>15</v>
      </c>
      <c r="T156" s="56">
        <v>0</v>
      </c>
      <c r="U156" s="169">
        <f t="shared" si="36"/>
        <v>9</v>
      </c>
      <c r="V156" s="56">
        <v>0</v>
      </c>
      <c r="W156" s="169">
        <f t="shared" si="37"/>
        <v>2</v>
      </c>
      <c r="X156" s="56">
        <v>0</v>
      </c>
      <c r="Y156" s="169">
        <f t="shared" si="38"/>
        <v>2</v>
      </c>
      <c r="Z156" s="56">
        <v>1</v>
      </c>
      <c r="AA156" s="56">
        <f t="shared" si="26"/>
        <v>2</v>
      </c>
      <c r="AB156" s="56">
        <v>0</v>
      </c>
      <c r="AC156" s="170">
        <f t="shared" ref="AC156:AC185" si="39">SUM(AC155,AB156)</f>
        <v>1</v>
      </c>
    </row>
    <row r="157" spans="1:29" x14ac:dyDescent="0.2">
      <c r="A157" s="57">
        <v>44119</v>
      </c>
      <c r="B157" s="56">
        <v>22</v>
      </c>
      <c r="C157" s="169">
        <f t="shared" si="28"/>
        <v>948</v>
      </c>
      <c r="D157" s="56">
        <v>10</v>
      </c>
      <c r="E157" s="169">
        <f t="shared" si="29"/>
        <v>400</v>
      </c>
      <c r="F157" s="56">
        <v>6</v>
      </c>
      <c r="G157" s="169">
        <f t="shared" si="30"/>
        <v>220</v>
      </c>
      <c r="H157" s="56">
        <v>8</v>
      </c>
      <c r="I157" s="169">
        <f t="shared" si="31"/>
        <v>120</v>
      </c>
      <c r="J157" s="56">
        <v>0</v>
      </c>
      <c r="K157" s="169">
        <f t="shared" si="32"/>
        <v>38</v>
      </c>
      <c r="L157" s="56">
        <v>1</v>
      </c>
      <c r="M157" s="169">
        <f t="shared" si="27"/>
        <v>61</v>
      </c>
      <c r="N157" s="56">
        <v>0</v>
      </c>
      <c r="O157" s="169">
        <f t="shared" si="33"/>
        <v>27</v>
      </c>
      <c r="P157" s="56">
        <v>4</v>
      </c>
      <c r="Q157" s="169">
        <f t="shared" si="34"/>
        <v>47</v>
      </c>
      <c r="R157" s="56">
        <v>0</v>
      </c>
      <c r="S157" s="169">
        <f t="shared" si="35"/>
        <v>15</v>
      </c>
      <c r="T157" s="56">
        <v>0</v>
      </c>
      <c r="U157" s="169">
        <f t="shared" si="36"/>
        <v>9</v>
      </c>
      <c r="V157" s="56">
        <v>0</v>
      </c>
      <c r="W157" s="169">
        <f t="shared" si="37"/>
        <v>2</v>
      </c>
      <c r="X157" s="56">
        <v>0</v>
      </c>
      <c r="Y157" s="169">
        <f t="shared" si="38"/>
        <v>2</v>
      </c>
      <c r="Z157" s="56">
        <v>0</v>
      </c>
      <c r="AA157" s="56">
        <f t="shared" si="26"/>
        <v>2</v>
      </c>
      <c r="AB157" s="56">
        <v>0</v>
      </c>
      <c r="AC157" s="170">
        <f t="shared" si="39"/>
        <v>1</v>
      </c>
    </row>
    <row r="158" spans="1:29" x14ac:dyDescent="0.2">
      <c r="A158" s="57">
        <v>44120</v>
      </c>
      <c r="B158" s="56">
        <v>14</v>
      </c>
      <c r="C158" s="169">
        <f t="shared" si="28"/>
        <v>962</v>
      </c>
      <c r="D158" s="56">
        <v>5</v>
      </c>
      <c r="E158" s="169">
        <f t="shared" si="29"/>
        <v>405</v>
      </c>
      <c r="F158" s="56">
        <v>0</v>
      </c>
      <c r="G158" s="169">
        <f t="shared" si="30"/>
        <v>220</v>
      </c>
      <c r="H158" s="56">
        <v>3</v>
      </c>
      <c r="I158" s="169">
        <f t="shared" si="31"/>
        <v>123</v>
      </c>
      <c r="J158" s="56">
        <v>0</v>
      </c>
      <c r="K158" s="169">
        <f t="shared" si="32"/>
        <v>38</v>
      </c>
      <c r="L158" s="56">
        <v>0</v>
      </c>
      <c r="M158" s="169">
        <f t="shared" si="27"/>
        <v>61</v>
      </c>
      <c r="N158" s="56">
        <v>0</v>
      </c>
      <c r="O158" s="169">
        <f t="shared" si="33"/>
        <v>27</v>
      </c>
      <c r="P158" s="56">
        <v>2</v>
      </c>
      <c r="Q158" s="169">
        <f t="shared" si="34"/>
        <v>49</v>
      </c>
      <c r="R158" s="56">
        <v>0</v>
      </c>
      <c r="S158" s="169">
        <f t="shared" si="35"/>
        <v>15</v>
      </c>
      <c r="T158" s="56">
        <v>0</v>
      </c>
      <c r="U158" s="169">
        <f t="shared" si="36"/>
        <v>9</v>
      </c>
      <c r="V158" s="56">
        <v>0</v>
      </c>
      <c r="W158" s="169">
        <f t="shared" si="37"/>
        <v>2</v>
      </c>
      <c r="X158" s="56">
        <v>0</v>
      </c>
      <c r="Y158" s="169">
        <f t="shared" si="38"/>
        <v>2</v>
      </c>
      <c r="Z158" s="56">
        <v>0</v>
      </c>
      <c r="AA158" s="56">
        <f t="shared" si="26"/>
        <v>2</v>
      </c>
      <c r="AB158" s="56">
        <v>0</v>
      </c>
      <c r="AC158" s="170">
        <f t="shared" si="39"/>
        <v>1</v>
      </c>
    </row>
    <row r="159" spans="1:29" x14ac:dyDescent="0.2">
      <c r="A159" s="57">
        <v>44121</v>
      </c>
      <c r="B159" s="56"/>
      <c r="C159" s="169">
        <f t="shared" ref="C159:C160" si="40">SUM(C158,B159)</f>
        <v>962</v>
      </c>
      <c r="D159" s="56"/>
      <c r="E159" s="169">
        <f t="shared" ref="E159:E160" si="41">SUM(E158,D159)</f>
        <v>405</v>
      </c>
      <c r="F159" s="56"/>
      <c r="G159" s="169">
        <f t="shared" ref="G159:G160" si="42">SUM(G158,F159)</f>
        <v>220</v>
      </c>
      <c r="H159" s="56"/>
      <c r="I159" s="169">
        <f t="shared" ref="I159:I160" si="43">SUM(I158,H159)</f>
        <v>123</v>
      </c>
      <c r="J159" s="56"/>
      <c r="K159" s="169">
        <f t="shared" ref="K159:K160" si="44">K158+J159</f>
        <v>38</v>
      </c>
      <c r="L159" s="56"/>
      <c r="M159" s="169">
        <f t="shared" ref="M159:M160" si="45">SUM(M158,L159)</f>
        <v>61</v>
      </c>
      <c r="N159" s="56"/>
      <c r="O159" s="169">
        <f t="shared" ref="O159:O160" si="46">SUM(O158,N159)</f>
        <v>27</v>
      </c>
      <c r="P159" s="56"/>
      <c r="Q159" s="169">
        <f t="shared" ref="Q159:Q160" si="47">SUM(Q158,P159)</f>
        <v>49</v>
      </c>
      <c r="R159" s="56"/>
      <c r="S159" s="169">
        <f t="shared" ref="S159:S160" si="48">SUM(S158,R159)</f>
        <v>15</v>
      </c>
      <c r="T159" s="56"/>
      <c r="U159" s="169">
        <f t="shared" ref="U159:U160" si="49">SUM(U158,T159)</f>
        <v>9</v>
      </c>
      <c r="V159" s="56"/>
      <c r="W159" s="169">
        <f t="shared" ref="W159:W160" si="50">SUM(W158,V159)</f>
        <v>2</v>
      </c>
      <c r="X159" s="56"/>
      <c r="Y159" s="169">
        <f t="shared" ref="Y159:Y160" si="51">SUM(Y158,X159)</f>
        <v>2</v>
      </c>
      <c r="Z159" s="56"/>
      <c r="AA159" s="56">
        <f t="shared" ref="AA159:AA160" si="52">SUM(AA158+Z159)</f>
        <v>2</v>
      </c>
      <c r="AB159" s="56"/>
      <c r="AC159" s="170">
        <f t="shared" si="39"/>
        <v>1</v>
      </c>
    </row>
    <row r="160" spans="1:29" x14ac:dyDescent="0.2">
      <c r="A160" s="57">
        <v>44122</v>
      </c>
      <c r="B160" s="56"/>
      <c r="C160" s="169">
        <f t="shared" si="40"/>
        <v>962</v>
      </c>
      <c r="D160" s="56"/>
      <c r="E160" s="169">
        <f t="shared" si="41"/>
        <v>405</v>
      </c>
      <c r="F160" s="56"/>
      <c r="G160" s="169">
        <f t="shared" si="42"/>
        <v>220</v>
      </c>
      <c r="H160" s="56"/>
      <c r="I160" s="169">
        <f t="shared" si="43"/>
        <v>123</v>
      </c>
      <c r="J160" s="56"/>
      <c r="K160" s="169">
        <f t="shared" si="44"/>
        <v>38</v>
      </c>
      <c r="L160" s="56"/>
      <c r="M160" s="169">
        <f t="shared" si="45"/>
        <v>61</v>
      </c>
      <c r="N160" s="56"/>
      <c r="O160" s="169">
        <f t="shared" si="46"/>
        <v>27</v>
      </c>
      <c r="P160" s="56"/>
      <c r="Q160" s="169">
        <f t="shared" si="47"/>
        <v>49</v>
      </c>
      <c r="R160" s="56"/>
      <c r="S160" s="169">
        <f t="shared" si="48"/>
        <v>15</v>
      </c>
      <c r="T160" s="56"/>
      <c r="U160" s="169">
        <f t="shared" si="49"/>
        <v>9</v>
      </c>
      <c r="V160" s="56"/>
      <c r="W160" s="169">
        <f t="shared" si="50"/>
        <v>2</v>
      </c>
      <c r="X160" s="56"/>
      <c r="Y160" s="169">
        <f t="shared" si="51"/>
        <v>2</v>
      </c>
      <c r="Z160" s="56"/>
      <c r="AA160" s="56">
        <f t="shared" si="52"/>
        <v>2</v>
      </c>
      <c r="AB160" s="56"/>
      <c r="AC160" s="170">
        <f t="shared" si="39"/>
        <v>1</v>
      </c>
    </row>
    <row r="161" spans="1:29" x14ac:dyDescent="0.2">
      <c r="A161" s="57">
        <v>44123</v>
      </c>
      <c r="B161" s="56">
        <v>61</v>
      </c>
      <c r="C161" s="169">
        <f t="shared" ref="C161:C183" si="53">SUM(C160,B161)</f>
        <v>1023</v>
      </c>
      <c r="D161" s="56">
        <v>30</v>
      </c>
      <c r="E161" s="169">
        <f t="shared" ref="E161:E181" si="54">SUM(E160,D161)</f>
        <v>435</v>
      </c>
      <c r="F161" s="56">
        <v>6</v>
      </c>
      <c r="G161" s="169">
        <f t="shared" ref="G161:G185" si="55">SUM(G160,F161)</f>
        <v>226</v>
      </c>
      <c r="H161" s="56">
        <v>16</v>
      </c>
      <c r="I161" s="169">
        <f t="shared" ref="I161:I185" si="56">SUM(I160,H161)</f>
        <v>139</v>
      </c>
      <c r="J161" s="56">
        <v>0</v>
      </c>
      <c r="K161" s="169">
        <f t="shared" ref="K161:K185" si="57">K160+J161</f>
        <v>38</v>
      </c>
      <c r="L161" s="56">
        <v>1</v>
      </c>
      <c r="M161" s="169">
        <f t="shared" ref="M161:M185" si="58">SUM(M160,L161)</f>
        <v>62</v>
      </c>
      <c r="N161" s="56">
        <v>1</v>
      </c>
      <c r="O161" s="169">
        <f t="shared" ref="O161:O185" si="59">SUM(O160,N161)</f>
        <v>28</v>
      </c>
      <c r="P161" s="56">
        <v>1</v>
      </c>
      <c r="Q161" s="169">
        <f t="shared" ref="Q161:Q185" si="60">SUM(Q160,P161)</f>
        <v>50</v>
      </c>
      <c r="R161" s="56">
        <v>3</v>
      </c>
      <c r="S161" s="169">
        <f t="shared" ref="S161:S185" si="61">SUM(S160,R161)</f>
        <v>18</v>
      </c>
      <c r="T161" s="56">
        <v>1</v>
      </c>
      <c r="U161" s="169">
        <f t="shared" ref="U161:U185" si="62">SUM(U160,T161)</f>
        <v>10</v>
      </c>
      <c r="V161" s="56">
        <v>0</v>
      </c>
      <c r="W161" s="169">
        <f t="shared" ref="W161:W185" si="63">SUM(W160,V161)</f>
        <v>2</v>
      </c>
      <c r="X161" s="56">
        <v>0</v>
      </c>
      <c r="Y161" s="169">
        <f t="shared" ref="Y161:Y185" si="64">SUM(Y160,X161)</f>
        <v>2</v>
      </c>
      <c r="Z161" s="56">
        <v>0</v>
      </c>
      <c r="AA161" s="56">
        <f t="shared" ref="AA161:AA185" si="65">SUM(AA160+Z161)</f>
        <v>2</v>
      </c>
      <c r="AB161" s="56">
        <v>0</v>
      </c>
      <c r="AC161" s="170">
        <f t="shared" si="39"/>
        <v>1</v>
      </c>
    </row>
    <row r="162" spans="1:29" x14ac:dyDescent="0.2">
      <c r="A162" s="57">
        <v>44124</v>
      </c>
      <c r="B162" s="56">
        <v>43</v>
      </c>
      <c r="C162" s="169">
        <f t="shared" si="53"/>
        <v>1066</v>
      </c>
      <c r="D162" s="56">
        <v>47</v>
      </c>
      <c r="E162" s="169">
        <f t="shared" si="54"/>
        <v>482</v>
      </c>
      <c r="F162" s="56">
        <v>10</v>
      </c>
      <c r="G162" s="169">
        <f t="shared" si="55"/>
        <v>236</v>
      </c>
      <c r="H162" s="56">
        <v>14</v>
      </c>
      <c r="I162" s="169">
        <f t="shared" si="56"/>
        <v>153</v>
      </c>
      <c r="J162" s="56">
        <v>0</v>
      </c>
      <c r="K162" s="169">
        <f t="shared" si="57"/>
        <v>38</v>
      </c>
      <c r="L162" s="56">
        <v>0</v>
      </c>
      <c r="M162" s="169">
        <f t="shared" si="58"/>
        <v>62</v>
      </c>
      <c r="N162" s="56">
        <v>0</v>
      </c>
      <c r="O162" s="169">
        <f t="shared" si="59"/>
        <v>28</v>
      </c>
      <c r="P162" s="56">
        <v>4</v>
      </c>
      <c r="Q162" s="169">
        <f t="shared" si="60"/>
        <v>54</v>
      </c>
      <c r="R162" s="56">
        <v>1</v>
      </c>
      <c r="S162" s="169">
        <f t="shared" si="61"/>
        <v>19</v>
      </c>
      <c r="T162" s="56">
        <v>0</v>
      </c>
      <c r="U162" s="169">
        <f t="shared" si="62"/>
        <v>10</v>
      </c>
      <c r="V162" s="56">
        <v>0</v>
      </c>
      <c r="W162" s="169">
        <f t="shared" si="63"/>
        <v>2</v>
      </c>
      <c r="X162" s="56">
        <v>0</v>
      </c>
      <c r="Y162" s="169">
        <f t="shared" si="64"/>
        <v>2</v>
      </c>
      <c r="Z162" s="56">
        <v>0</v>
      </c>
      <c r="AA162" s="56">
        <f t="shared" si="65"/>
        <v>2</v>
      </c>
      <c r="AB162" s="56">
        <v>0</v>
      </c>
      <c r="AC162" s="170">
        <f t="shared" si="39"/>
        <v>1</v>
      </c>
    </row>
    <row r="163" spans="1:29" x14ac:dyDescent="0.2">
      <c r="A163" s="57">
        <v>44125</v>
      </c>
      <c r="B163" s="56">
        <v>74</v>
      </c>
      <c r="C163" s="169">
        <f t="shared" si="53"/>
        <v>1140</v>
      </c>
      <c r="D163" s="56">
        <v>38</v>
      </c>
      <c r="E163" s="169">
        <f t="shared" si="54"/>
        <v>520</v>
      </c>
      <c r="F163" s="56">
        <v>0</v>
      </c>
      <c r="G163" s="169">
        <f t="shared" si="55"/>
        <v>236</v>
      </c>
      <c r="H163" s="56">
        <v>11</v>
      </c>
      <c r="I163" s="169">
        <f t="shared" si="56"/>
        <v>164</v>
      </c>
      <c r="J163" s="56">
        <v>0</v>
      </c>
      <c r="K163" s="169">
        <f t="shared" si="57"/>
        <v>38</v>
      </c>
      <c r="L163" s="56">
        <v>0</v>
      </c>
      <c r="M163" s="169">
        <f t="shared" si="58"/>
        <v>62</v>
      </c>
      <c r="N163" s="56">
        <v>2</v>
      </c>
      <c r="O163" s="169">
        <f t="shared" si="59"/>
        <v>30</v>
      </c>
      <c r="P163" s="56">
        <v>5</v>
      </c>
      <c r="Q163" s="169">
        <f t="shared" si="60"/>
        <v>59</v>
      </c>
      <c r="R163" s="56">
        <v>2</v>
      </c>
      <c r="S163" s="169">
        <f t="shared" si="61"/>
        <v>21</v>
      </c>
      <c r="T163" s="56">
        <v>0</v>
      </c>
      <c r="U163" s="169">
        <f t="shared" si="62"/>
        <v>10</v>
      </c>
      <c r="V163" s="56">
        <v>0</v>
      </c>
      <c r="W163" s="169">
        <f t="shared" si="63"/>
        <v>2</v>
      </c>
      <c r="X163" s="56">
        <v>0</v>
      </c>
      <c r="Y163" s="169">
        <f t="shared" si="64"/>
        <v>2</v>
      </c>
      <c r="Z163" s="56">
        <v>0</v>
      </c>
      <c r="AA163" s="56">
        <f t="shared" si="65"/>
        <v>2</v>
      </c>
      <c r="AB163" s="56">
        <v>0</v>
      </c>
      <c r="AC163" s="170">
        <f t="shared" si="39"/>
        <v>1</v>
      </c>
    </row>
    <row r="164" spans="1:29" x14ac:dyDescent="0.2">
      <c r="A164" s="57">
        <v>44126</v>
      </c>
      <c r="B164" s="56">
        <v>41</v>
      </c>
      <c r="C164" s="169">
        <f t="shared" si="53"/>
        <v>1181</v>
      </c>
      <c r="D164" s="56">
        <v>34</v>
      </c>
      <c r="E164" s="169">
        <f t="shared" si="54"/>
        <v>554</v>
      </c>
      <c r="F164" s="56">
        <v>1</v>
      </c>
      <c r="G164" s="169">
        <f t="shared" si="55"/>
        <v>237</v>
      </c>
      <c r="H164" s="56">
        <v>8</v>
      </c>
      <c r="I164" s="169">
        <f t="shared" si="56"/>
        <v>172</v>
      </c>
      <c r="J164" s="56">
        <v>6</v>
      </c>
      <c r="K164" s="169">
        <f t="shared" si="57"/>
        <v>44</v>
      </c>
      <c r="L164" s="56">
        <v>1</v>
      </c>
      <c r="M164" s="169">
        <f t="shared" si="58"/>
        <v>63</v>
      </c>
      <c r="N164" s="56">
        <v>0</v>
      </c>
      <c r="O164" s="169">
        <f t="shared" si="59"/>
        <v>30</v>
      </c>
      <c r="P164" s="56">
        <v>3</v>
      </c>
      <c r="Q164" s="169">
        <f t="shared" si="60"/>
        <v>62</v>
      </c>
      <c r="R164" s="56">
        <v>1</v>
      </c>
      <c r="S164" s="169">
        <f t="shared" si="61"/>
        <v>22</v>
      </c>
      <c r="T164" s="56">
        <v>0</v>
      </c>
      <c r="U164" s="169">
        <f t="shared" si="62"/>
        <v>10</v>
      </c>
      <c r="V164" s="56">
        <v>1</v>
      </c>
      <c r="W164" s="169">
        <f t="shared" si="63"/>
        <v>3</v>
      </c>
      <c r="X164" s="56">
        <v>0</v>
      </c>
      <c r="Y164" s="169">
        <f t="shared" si="64"/>
        <v>2</v>
      </c>
      <c r="Z164" s="56">
        <v>0</v>
      </c>
      <c r="AA164" s="56">
        <f t="shared" si="65"/>
        <v>2</v>
      </c>
      <c r="AB164" s="56">
        <v>0</v>
      </c>
      <c r="AC164" s="170">
        <f t="shared" si="39"/>
        <v>1</v>
      </c>
    </row>
    <row r="165" spans="1:29" x14ac:dyDescent="0.2">
      <c r="A165" s="57">
        <v>44127</v>
      </c>
      <c r="B165" s="56">
        <v>40</v>
      </c>
      <c r="C165" s="169">
        <f t="shared" si="53"/>
        <v>1221</v>
      </c>
      <c r="D165" s="56">
        <v>20</v>
      </c>
      <c r="E165" s="169">
        <f t="shared" si="54"/>
        <v>574</v>
      </c>
      <c r="F165" s="56">
        <v>0</v>
      </c>
      <c r="G165" s="169">
        <f t="shared" si="55"/>
        <v>237</v>
      </c>
      <c r="H165" s="56">
        <v>15</v>
      </c>
      <c r="I165" s="169">
        <f t="shared" si="56"/>
        <v>187</v>
      </c>
      <c r="J165" s="56">
        <v>0</v>
      </c>
      <c r="K165" s="169">
        <f t="shared" si="57"/>
        <v>44</v>
      </c>
      <c r="L165" s="56">
        <v>0</v>
      </c>
      <c r="M165" s="169">
        <f t="shared" si="58"/>
        <v>63</v>
      </c>
      <c r="N165" s="56">
        <v>0</v>
      </c>
      <c r="O165" s="169">
        <f t="shared" si="59"/>
        <v>30</v>
      </c>
      <c r="P165" s="56">
        <v>2</v>
      </c>
      <c r="Q165" s="169">
        <f t="shared" si="60"/>
        <v>64</v>
      </c>
      <c r="R165" s="56">
        <v>0</v>
      </c>
      <c r="S165" s="169">
        <f t="shared" si="61"/>
        <v>22</v>
      </c>
      <c r="T165" s="56">
        <v>0</v>
      </c>
      <c r="U165" s="169">
        <f t="shared" si="62"/>
        <v>10</v>
      </c>
      <c r="V165" s="56">
        <v>0</v>
      </c>
      <c r="W165" s="169">
        <f t="shared" si="63"/>
        <v>3</v>
      </c>
      <c r="X165" s="56">
        <v>0</v>
      </c>
      <c r="Y165" s="169">
        <f t="shared" si="64"/>
        <v>2</v>
      </c>
      <c r="Z165" s="56">
        <v>0</v>
      </c>
      <c r="AA165" s="56">
        <f t="shared" si="65"/>
        <v>2</v>
      </c>
      <c r="AB165" s="56">
        <v>0</v>
      </c>
      <c r="AC165" s="170">
        <f t="shared" si="39"/>
        <v>1</v>
      </c>
    </row>
    <row r="166" spans="1:29" x14ac:dyDescent="0.2">
      <c r="A166" s="57">
        <v>44128</v>
      </c>
      <c r="B166" s="56"/>
      <c r="C166" s="169">
        <f t="shared" si="53"/>
        <v>1221</v>
      </c>
      <c r="D166" s="56"/>
      <c r="E166" s="169">
        <f t="shared" si="54"/>
        <v>574</v>
      </c>
      <c r="F166" s="56"/>
      <c r="G166" s="169">
        <f t="shared" si="55"/>
        <v>237</v>
      </c>
      <c r="H166" s="56"/>
      <c r="I166" s="169">
        <f t="shared" si="56"/>
        <v>187</v>
      </c>
      <c r="J166" s="56"/>
      <c r="K166" s="169">
        <f t="shared" si="57"/>
        <v>44</v>
      </c>
      <c r="L166" s="56"/>
      <c r="M166" s="169">
        <f t="shared" si="58"/>
        <v>63</v>
      </c>
      <c r="N166" s="56"/>
      <c r="O166" s="169">
        <f t="shared" si="59"/>
        <v>30</v>
      </c>
      <c r="P166" s="56"/>
      <c r="Q166" s="169">
        <f t="shared" si="60"/>
        <v>64</v>
      </c>
      <c r="R166" s="56"/>
      <c r="S166" s="169">
        <f t="shared" si="61"/>
        <v>22</v>
      </c>
      <c r="T166" s="56"/>
      <c r="U166" s="169">
        <f t="shared" si="62"/>
        <v>10</v>
      </c>
      <c r="V166" s="56"/>
      <c r="W166" s="169">
        <f t="shared" si="63"/>
        <v>3</v>
      </c>
      <c r="X166" s="56"/>
      <c r="Y166" s="169">
        <f t="shared" si="64"/>
        <v>2</v>
      </c>
      <c r="Z166" s="56"/>
      <c r="AA166" s="56">
        <f t="shared" si="65"/>
        <v>2</v>
      </c>
      <c r="AB166" s="56"/>
      <c r="AC166" s="170">
        <f t="shared" si="39"/>
        <v>1</v>
      </c>
    </row>
    <row r="167" spans="1:29" x14ac:dyDescent="0.2">
      <c r="A167" s="57">
        <v>44129</v>
      </c>
      <c r="B167" s="56"/>
      <c r="C167" s="169">
        <f t="shared" si="53"/>
        <v>1221</v>
      </c>
      <c r="D167" s="56"/>
      <c r="E167" s="169">
        <f t="shared" si="54"/>
        <v>574</v>
      </c>
      <c r="F167" s="56"/>
      <c r="G167" s="169">
        <f t="shared" si="55"/>
        <v>237</v>
      </c>
      <c r="H167" s="56"/>
      <c r="I167" s="169">
        <f t="shared" si="56"/>
        <v>187</v>
      </c>
      <c r="J167" s="56"/>
      <c r="K167" s="169">
        <f t="shared" si="57"/>
        <v>44</v>
      </c>
      <c r="L167" s="56"/>
      <c r="M167" s="169">
        <f t="shared" si="58"/>
        <v>63</v>
      </c>
      <c r="N167" s="56"/>
      <c r="O167" s="169">
        <f t="shared" si="59"/>
        <v>30</v>
      </c>
      <c r="P167" s="56"/>
      <c r="Q167" s="169">
        <f t="shared" si="60"/>
        <v>64</v>
      </c>
      <c r="R167" s="56"/>
      <c r="S167" s="169">
        <f t="shared" si="61"/>
        <v>22</v>
      </c>
      <c r="T167" s="56"/>
      <c r="U167" s="169">
        <f t="shared" si="62"/>
        <v>10</v>
      </c>
      <c r="V167" s="56"/>
      <c r="W167" s="169">
        <f t="shared" si="63"/>
        <v>3</v>
      </c>
      <c r="X167" s="56"/>
      <c r="Y167" s="169">
        <f t="shared" si="64"/>
        <v>2</v>
      </c>
      <c r="Z167" s="56"/>
      <c r="AA167" s="56">
        <f t="shared" si="65"/>
        <v>2</v>
      </c>
      <c r="AB167" s="56"/>
      <c r="AC167" s="170">
        <f t="shared" si="39"/>
        <v>1</v>
      </c>
    </row>
    <row r="168" spans="1:29" x14ac:dyDescent="0.2">
      <c r="A168" s="57">
        <v>44130</v>
      </c>
      <c r="B168" s="56">
        <v>196</v>
      </c>
      <c r="C168" s="169">
        <f t="shared" si="53"/>
        <v>1417</v>
      </c>
      <c r="D168" s="56">
        <v>76</v>
      </c>
      <c r="E168" s="169">
        <f t="shared" si="54"/>
        <v>650</v>
      </c>
      <c r="F168" s="56">
        <v>16</v>
      </c>
      <c r="G168" s="169">
        <f t="shared" si="55"/>
        <v>253</v>
      </c>
      <c r="H168" s="56">
        <v>18</v>
      </c>
      <c r="I168" s="169">
        <f t="shared" si="56"/>
        <v>205</v>
      </c>
      <c r="J168" s="56">
        <v>1</v>
      </c>
      <c r="K168" s="169">
        <f t="shared" si="57"/>
        <v>45</v>
      </c>
      <c r="L168" s="56">
        <v>14</v>
      </c>
      <c r="M168" s="169">
        <f t="shared" si="58"/>
        <v>77</v>
      </c>
      <c r="N168" s="56">
        <v>0</v>
      </c>
      <c r="O168" s="169">
        <f t="shared" si="59"/>
        <v>30</v>
      </c>
      <c r="P168" s="56">
        <v>11</v>
      </c>
      <c r="Q168" s="169">
        <f t="shared" si="60"/>
        <v>75</v>
      </c>
      <c r="R168" s="56">
        <v>3</v>
      </c>
      <c r="S168" s="169">
        <f t="shared" si="61"/>
        <v>25</v>
      </c>
      <c r="T168" s="56">
        <v>1</v>
      </c>
      <c r="U168" s="169">
        <f t="shared" si="62"/>
        <v>11</v>
      </c>
      <c r="V168" s="56">
        <v>2</v>
      </c>
      <c r="W168" s="169">
        <f t="shared" si="63"/>
        <v>5</v>
      </c>
      <c r="X168" s="56">
        <v>0</v>
      </c>
      <c r="Y168" s="169">
        <f t="shared" si="64"/>
        <v>2</v>
      </c>
      <c r="Z168" s="56">
        <v>0</v>
      </c>
      <c r="AA168" s="56">
        <f t="shared" si="65"/>
        <v>2</v>
      </c>
      <c r="AB168" s="56">
        <v>0</v>
      </c>
      <c r="AC168" s="170">
        <f t="shared" si="39"/>
        <v>1</v>
      </c>
    </row>
    <row r="169" spans="1:29" x14ac:dyDescent="0.2">
      <c r="A169" s="57">
        <v>44131</v>
      </c>
      <c r="B169" s="56">
        <f>1987-1417</f>
        <v>570</v>
      </c>
      <c r="C169" s="169">
        <f t="shared" si="53"/>
        <v>1987</v>
      </c>
      <c r="D169" s="56">
        <v>0</v>
      </c>
      <c r="E169" s="169">
        <f t="shared" si="54"/>
        <v>650</v>
      </c>
      <c r="F169" s="56">
        <v>0</v>
      </c>
      <c r="G169" s="169">
        <f t="shared" si="55"/>
        <v>253</v>
      </c>
      <c r="H169" s="56">
        <v>10</v>
      </c>
      <c r="I169" s="169">
        <f t="shared" si="56"/>
        <v>215</v>
      </c>
      <c r="J169" s="56">
        <v>3</v>
      </c>
      <c r="K169" s="169">
        <f t="shared" si="57"/>
        <v>48</v>
      </c>
      <c r="L169" s="56">
        <v>0</v>
      </c>
      <c r="M169" s="169">
        <f t="shared" si="58"/>
        <v>77</v>
      </c>
      <c r="N169" s="56">
        <v>0</v>
      </c>
      <c r="O169" s="169">
        <f t="shared" si="59"/>
        <v>30</v>
      </c>
      <c r="P169" s="56">
        <v>0</v>
      </c>
      <c r="Q169" s="169">
        <f t="shared" si="60"/>
        <v>75</v>
      </c>
      <c r="R169" s="56">
        <v>0</v>
      </c>
      <c r="S169" s="169">
        <f t="shared" si="61"/>
        <v>25</v>
      </c>
      <c r="T169" s="56">
        <v>0</v>
      </c>
      <c r="U169" s="169">
        <f t="shared" si="62"/>
        <v>11</v>
      </c>
      <c r="V169" s="56">
        <v>0</v>
      </c>
      <c r="W169" s="169">
        <f t="shared" si="63"/>
        <v>5</v>
      </c>
      <c r="X169" s="56">
        <v>0</v>
      </c>
      <c r="Y169" s="169">
        <f t="shared" si="64"/>
        <v>2</v>
      </c>
      <c r="Z169" s="56">
        <v>0</v>
      </c>
      <c r="AA169" s="56">
        <f t="shared" si="65"/>
        <v>2</v>
      </c>
      <c r="AB169" s="56">
        <v>0</v>
      </c>
      <c r="AC169" s="170">
        <f t="shared" si="39"/>
        <v>1</v>
      </c>
    </row>
    <row r="170" spans="1:29" x14ac:dyDescent="0.2">
      <c r="A170" s="57">
        <v>44132</v>
      </c>
      <c r="B170" s="56">
        <f>2190-1987</f>
        <v>203</v>
      </c>
      <c r="C170" s="169">
        <f t="shared" si="53"/>
        <v>2190</v>
      </c>
      <c r="D170" s="56">
        <v>149</v>
      </c>
      <c r="E170" s="169">
        <f t="shared" si="54"/>
        <v>799</v>
      </c>
      <c r="F170" s="56">
        <v>1</v>
      </c>
      <c r="G170" s="169">
        <f t="shared" si="55"/>
        <v>254</v>
      </c>
      <c r="H170" s="56">
        <v>5</v>
      </c>
      <c r="I170" s="169">
        <f t="shared" si="56"/>
        <v>220</v>
      </c>
      <c r="J170" s="56">
        <v>0</v>
      </c>
      <c r="K170" s="169">
        <f t="shared" si="57"/>
        <v>48</v>
      </c>
      <c r="L170" s="56">
        <v>1</v>
      </c>
      <c r="M170" s="169">
        <f t="shared" si="58"/>
        <v>78</v>
      </c>
      <c r="N170" s="56">
        <v>0</v>
      </c>
      <c r="O170" s="169">
        <f t="shared" si="59"/>
        <v>30</v>
      </c>
      <c r="P170" s="56">
        <v>0</v>
      </c>
      <c r="Q170" s="169">
        <f t="shared" si="60"/>
        <v>75</v>
      </c>
      <c r="R170" s="56">
        <v>0</v>
      </c>
      <c r="S170" s="169">
        <f t="shared" si="61"/>
        <v>25</v>
      </c>
      <c r="T170" s="56">
        <v>0</v>
      </c>
      <c r="U170" s="169">
        <f t="shared" si="62"/>
        <v>11</v>
      </c>
      <c r="V170" s="56">
        <v>0</v>
      </c>
      <c r="W170" s="169">
        <f t="shared" si="63"/>
        <v>5</v>
      </c>
      <c r="X170" s="56">
        <v>0</v>
      </c>
      <c r="Y170" s="169">
        <f t="shared" si="64"/>
        <v>2</v>
      </c>
      <c r="Z170" s="56">
        <v>0</v>
      </c>
      <c r="AA170" s="56">
        <f t="shared" si="65"/>
        <v>2</v>
      </c>
      <c r="AB170" s="56">
        <v>0</v>
      </c>
      <c r="AC170" s="170">
        <f t="shared" si="39"/>
        <v>1</v>
      </c>
    </row>
    <row r="171" spans="1:29" x14ac:dyDescent="0.2">
      <c r="A171" s="57">
        <v>44133</v>
      </c>
      <c r="B171" s="56">
        <v>150</v>
      </c>
      <c r="C171" s="169">
        <f t="shared" si="53"/>
        <v>2340</v>
      </c>
      <c r="D171" s="56">
        <v>107</v>
      </c>
      <c r="E171" s="169">
        <f t="shared" si="54"/>
        <v>906</v>
      </c>
      <c r="F171" s="56">
        <v>3</v>
      </c>
      <c r="G171" s="169">
        <f t="shared" si="55"/>
        <v>257</v>
      </c>
      <c r="H171" s="56">
        <v>23</v>
      </c>
      <c r="I171" s="169">
        <f t="shared" si="56"/>
        <v>243</v>
      </c>
      <c r="J171" s="56">
        <v>0</v>
      </c>
      <c r="K171" s="169">
        <f t="shared" si="57"/>
        <v>48</v>
      </c>
      <c r="L171" s="56">
        <v>3</v>
      </c>
      <c r="M171" s="169">
        <f t="shared" si="58"/>
        <v>81</v>
      </c>
      <c r="N171" s="56">
        <v>0</v>
      </c>
      <c r="O171" s="169">
        <f t="shared" si="59"/>
        <v>30</v>
      </c>
      <c r="P171" s="56">
        <v>0</v>
      </c>
      <c r="Q171" s="169">
        <f t="shared" si="60"/>
        <v>75</v>
      </c>
      <c r="R171" s="56">
        <v>8</v>
      </c>
      <c r="S171" s="169">
        <f t="shared" si="61"/>
        <v>33</v>
      </c>
      <c r="T171" s="56">
        <v>0</v>
      </c>
      <c r="U171" s="169">
        <f t="shared" si="62"/>
        <v>11</v>
      </c>
      <c r="V171" s="56">
        <v>2</v>
      </c>
      <c r="W171" s="169">
        <f t="shared" si="63"/>
        <v>7</v>
      </c>
      <c r="X171" s="56">
        <v>0</v>
      </c>
      <c r="Y171" s="169">
        <f t="shared" si="64"/>
        <v>2</v>
      </c>
      <c r="Z171" s="56">
        <v>0</v>
      </c>
      <c r="AA171" s="56">
        <f t="shared" si="65"/>
        <v>2</v>
      </c>
      <c r="AB171" s="56">
        <v>0</v>
      </c>
      <c r="AC171" s="170">
        <f t="shared" si="39"/>
        <v>1</v>
      </c>
    </row>
    <row r="172" spans="1:29" x14ac:dyDescent="0.2">
      <c r="A172" s="57">
        <v>44134</v>
      </c>
      <c r="B172" s="56">
        <v>233</v>
      </c>
      <c r="C172" s="169">
        <f t="shared" si="53"/>
        <v>2573</v>
      </c>
      <c r="D172" s="56">
        <v>0</v>
      </c>
      <c r="E172" s="169">
        <f t="shared" si="54"/>
        <v>906</v>
      </c>
      <c r="F172" s="56">
        <v>0</v>
      </c>
      <c r="G172" s="169">
        <f t="shared" si="55"/>
        <v>257</v>
      </c>
      <c r="H172" s="56">
        <v>0</v>
      </c>
      <c r="I172" s="169">
        <f t="shared" si="56"/>
        <v>243</v>
      </c>
      <c r="J172" s="56">
        <v>0</v>
      </c>
      <c r="K172" s="169">
        <f t="shared" si="57"/>
        <v>48</v>
      </c>
      <c r="L172" s="56">
        <v>0</v>
      </c>
      <c r="M172" s="169">
        <f t="shared" si="58"/>
        <v>81</v>
      </c>
      <c r="N172" s="56">
        <v>0</v>
      </c>
      <c r="O172" s="169">
        <f t="shared" si="59"/>
        <v>30</v>
      </c>
      <c r="P172" s="56">
        <v>0</v>
      </c>
      <c r="Q172" s="169">
        <f t="shared" si="60"/>
        <v>75</v>
      </c>
      <c r="R172" s="56">
        <v>0</v>
      </c>
      <c r="S172" s="169">
        <f t="shared" si="61"/>
        <v>33</v>
      </c>
      <c r="T172" s="56">
        <v>0</v>
      </c>
      <c r="U172" s="169">
        <f t="shared" si="62"/>
        <v>11</v>
      </c>
      <c r="V172" s="56">
        <v>0</v>
      </c>
      <c r="W172" s="169">
        <f t="shared" si="63"/>
        <v>7</v>
      </c>
      <c r="X172" s="56">
        <v>0</v>
      </c>
      <c r="Y172" s="169">
        <f t="shared" si="64"/>
        <v>2</v>
      </c>
      <c r="Z172" s="56">
        <v>0</v>
      </c>
      <c r="AA172" s="56">
        <f t="shared" si="65"/>
        <v>2</v>
      </c>
      <c r="AB172" s="56">
        <v>0</v>
      </c>
      <c r="AC172" s="170">
        <f t="shared" si="39"/>
        <v>1</v>
      </c>
    </row>
    <row r="173" spans="1:29" x14ac:dyDescent="0.2">
      <c r="A173" s="57">
        <v>44135</v>
      </c>
      <c r="B173" s="56"/>
      <c r="C173" s="169">
        <f t="shared" si="53"/>
        <v>2573</v>
      </c>
      <c r="D173" s="56"/>
      <c r="E173" s="169">
        <f t="shared" si="54"/>
        <v>906</v>
      </c>
      <c r="F173" s="56"/>
      <c r="G173" s="169">
        <f t="shared" si="55"/>
        <v>257</v>
      </c>
      <c r="H173" s="56"/>
      <c r="I173" s="169">
        <f t="shared" si="56"/>
        <v>243</v>
      </c>
      <c r="J173" s="56"/>
      <c r="K173" s="169">
        <f t="shared" si="57"/>
        <v>48</v>
      </c>
      <c r="L173" s="56"/>
      <c r="M173" s="169">
        <f t="shared" si="58"/>
        <v>81</v>
      </c>
      <c r="N173" s="56"/>
      <c r="O173" s="169">
        <f t="shared" si="59"/>
        <v>30</v>
      </c>
      <c r="P173" s="56"/>
      <c r="Q173" s="169">
        <f t="shared" si="60"/>
        <v>75</v>
      </c>
      <c r="R173" s="56"/>
      <c r="S173" s="169">
        <f t="shared" si="61"/>
        <v>33</v>
      </c>
      <c r="T173" s="56"/>
      <c r="U173" s="169">
        <f t="shared" si="62"/>
        <v>11</v>
      </c>
      <c r="V173" s="56"/>
      <c r="W173" s="169">
        <f t="shared" si="63"/>
        <v>7</v>
      </c>
      <c r="X173" s="56"/>
      <c r="Y173" s="169">
        <f t="shared" si="64"/>
        <v>2</v>
      </c>
      <c r="Z173" s="56"/>
      <c r="AA173" s="56">
        <f t="shared" si="65"/>
        <v>2</v>
      </c>
      <c r="AB173" s="56"/>
      <c r="AC173" s="170">
        <f t="shared" si="39"/>
        <v>1</v>
      </c>
    </row>
    <row r="174" spans="1:29" x14ac:dyDescent="0.2">
      <c r="A174" s="57">
        <v>44136</v>
      </c>
      <c r="B174" s="56"/>
      <c r="C174" s="169">
        <f t="shared" si="53"/>
        <v>2573</v>
      </c>
      <c r="D174" s="56"/>
      <c r="E174" s="169">
        <f t="shared" si="54"/>
        <v>906</v>
      </c>
      <c r="F174" s="56"/>
      <c r="G174" s="169">
        <f t="shared" si="55"/>
        <v>257</v>
      </c>
      <c r="H174" s="56"/>
      <c r="I174" s="169">
        <f t="shared" si="56"/>
        <v>243</v>
      </c>
      <c r="J174" s="56"/>
      <c r="K174" s="169">
        <f t="shared" si="57"/>
        <v>48</v>
      </c>
      <c r="L174" s="56"/>
      <c r="M174" s="169">
        <f t="shared" si="58"/>
        <v>81</v>
      </c>
      <c r="N174" s="56"/>
      <c r="O174" s="169">
        <f t="shared" si="59"/>
        <v>30</v>
      </c>
      <c r="P174" s="56"/>
      <c r="Q174" s="169">
        <f t="shared" si="60"/>
        <v>75</v>
      </c>
      <c r="R174" s="56"/>
      <c r="S174" s="169">
        <f t="shared" si="61"/>
        <v>33</v>
      </c>
      <c r="T174" s="56"/>
      <c r="U174" s="169">
        <f t="shared" si="62"/>
        <v>11</v>
      </c>
      <c r="V174" s="56"/>
      <c r="W174" s="169">
        <f t="shared" si="63"/>
        <v>7</v>
      </c>
      <c r="X174" s="56"/>
      <c r="Y174" s="169">
        <f t="shared" si="64"/>
        <v>2</v>
      </c>
      <c r="Z174" s="56"/>
      <c r="AA174" s="56">
        <f t="shared" si="65"/>
        <v>2</v>
      </c>
      <c r="AB174" s="56"/>
      <c r="AC174" s="170">
        <f t="shared" si="39"/>
        <v>1</v>
      </c>
    </row>
    <row r="175" spans="1:29" x14ac:dyDescent="0.2">
      <c r="A175" s="57">
        <v>44137</v>
      </c>
      <c r="B175" s="56">
        <f>3163-C172</f>
        <v>590</v>
      </c>
      <c r="C175" s="169">
        <f t="shared" si="53"/>
        <v>3163</v>
      </c>
      <c r="D175" s="56">
        <v>88</v>
      </c>
      <c r="E175" s="169">
        <f t="shared" si="54"/>
        <v>994</v>
      </c>
      <c r="F175" s="56">
        <v>9</v>
      </c>
      <c r="G175" s="169">
        <f t="shared" si="55"/>
        <v>266</v>
      </c>
      <c r="H175" s="56">
        <v>37</v>
      </c>
      <c r="I175" s="169">
        <f t="shared" si="56"/>
        <v>280</v>
      </c>
      <c r="J175" s="56">
        <v>7</v>
      </c>
      <c r="K175" s="169">
        <f t="shared" si="57"/>
        <v>55</v>
      </c>
      <c r="L175" s="56">
        <v>12</v>
      </c>
      <c r="M175" s="169">
        <f t="shared" si="58"/>
        <v>93</v>
      </c>
      <c r="N175" s="56">
        <v>0</v>
      </c>
      <c r="O175" s="169">
        <f t="shared" si="59"/>
        <v>30</v>
      </c>
      <c r="P175" s="56">
        <v>3</v>
      </c>
      <c r="Q175" s="169">
        <f t="shared" si="60"/>
        <v>78</v>
      </c>
      <c r="R175" s="56">
        <v>7</v>
      </c>
      <c r="S175" s="169">
        <f t="shared" si="61"/>
        <v>40</v>
      </c>
      <c r="T175" s="56">
        <v>2</v>
      </c>
      <c r="U175" s="169">
        <f t="shared" si="62"/>
        <v>13</v>
      </c>
      <c r="V175" s="56">
        <v>0</v>
      </c>
      <c r="W175" s="169">
        <f t="shared" si="63"/>
        <v>7</v>
      </c>
      <c r="X175" s="56">
        <v>2</v>
      </c>
      <c r="Y175" s="169">
        <f t="shared" si="64"/>
        <v>4</v>
      </c>
      <c r="Z175" s="56">
        <v>1</v>
      </c>
      <c r="AA175" s="56">
        <f t="shared" si="65"/>
        <v>3</v>
      </c>
      <c r="AB175" s="56">
        <v>1</v>
      </c>
      <c r="AC175" s="170">
        <f t="shared" si="39"/>
        <v>2</v>
      </c>
    </row>
    <row r="176" spans="1:29" x14ac:dyDescent="0.2">
      <c r="A176" s="57">
        <v>44138</v>
      </c>
      <c r="B176" s="56">
        <f>3290-C175</f>
        <v>127</v>
      </c>
      <c r="C176" s="169">
        <f t="shared" si="53"/>
        <v>3290</v>
      </c>
      <c r="D176" s="56">
        <v>38</v>
      </c>
      <c r="E176" s="169">
        <f t="shared" si="54"/>
        <v>1032</v>
      </c>
      <c r="F176" s="56">
        <v>0</v>
      </c>
      <c r="G176" s="169">
        <f t="shared" si="55"/>
        <v>266</v>
      </c>
      <c r="H176" s="56">
        <v>0</v>
      </c>
      <c r="I176" s="169">
        <f t="shared" si="56"/>
        <v>280</v>
      </c>
      <c r="J176" s="56">
        <v>13</v>
      </c>
      <c r="K176" s="169">
        <f t="shared" si="57"/>
        <v>68</v>
      </c>
      <c r="L176" s="56">
        <v>9</v>
      </c>
      <c r="M176" s="169">
        <f t="shared" si="58"/>
        <v>102</v>
      </c>
      <c r="N176" s="56">
        <v>0</v>
      </c>
      <c r="O176" s="169">
        <f t="shared" si="59"/>
        <v>30</v>
      </c>
      <c r="P176" s="56">
        <v>21</v>
      </c>
      <c r="Q176" s="169">
        <f t="shared" si="60"/>
        <v>99</v>
      </c>
      <c r="R176" s="56">
        <v>8</v>
      </c>
      <c r="S176" s="169">
        <f t="shared" si="61"/>
        <v>48</v>
      </c>
      <c r="T176" s="56">
        <v>0</v>
      </c>
      <c r="U176" s="169">
        <f t="shared" si="62"/>
        <v>13</v>
      </c>
      <c r="V176" s="56">
        <v>0</v>
      </c>
      <c r="W176" s="169">
        <f t="shared" si="63"/>
        <v>7</v>
      </c>
      <c r="X176" s="56">
        <v>0</v>
      </c>
      <c r="Y176" s="169">
        <f t="shared" si="64"/>
        <v>4</v>
      </c>
      <c r="Z176" s="56">
        <v>0</v>
      </c>
      <c r="AA176" s="56">
        <f t="shared" si="65"/>
        <v>3</v>
      </c>
      <c r="AB176" s="56">
        <v>0</v>
      </c>
      <c r="AC176" s="170">
        <f t="shared" si="39"/>
        <v>2</v>
      </c>
    </row>
    <row r="177" spans="1:29" x14ac:dyDescent="0.2">
      <c r="A177" s="57">
        <v>44139</v>
      </c>
      <c r="B177" s="56">
        <f>3497-C176</f>
        <v>207</v>
      </c>
      <c r="C177" s="169">
        <f t="shared" si="53"/>
        <v>3497</v>
      </c>
      <c r="D177" s="56">
        <v>222</v>
      </c>
      <c r="E177" s="169">
        <f t="shared" si="54"/>
        <v>1254</v>
      </c>
      <c r="F177" s="56">
        <v>8</v>
      </c>
      <c r="G177" s="169">
        <f t="shared" si="55"/>
        <v>274</v>
      </c>
      <c r="H177" s="56">
        <v>25</v>
      </c>
      <c r="I177" s="169">
        <f t="shared" si="56"/>
        <v>305</v>
      </c>
      <c r="J177" s="56">
        <v>12</v>
      </c>
      <c r="K177" s="169">
        <f t="shared" si="57"/>
        <v>80</v>
      </c>
      <c r="L177" s="56">
        <v>35</v>
      </c>
      <c r="M177" s="169">
        <f t="shared" si="58"/>
        <v>137</v>
      </c>
      <c r="N177" s="56">
        <v>0</v>
      </c>
      <c r="O177" s="169">
        <f t="shared" si="59"/>
        <v>30</v>
      </c>
      <c r="P177" s="56">
        <v>48</v>
      </c>
      <c r="Q177" s="169">
        <f t="shared" si="60"/>
        <v>147</v>
      </c>
      <c r="R177" s="56">
        <v>32</v>
      </c>
      <c r="S177" s="169">
        <f t="shared" si="61"/>
        <v>80</v>
      </c>
      <c r="T177" s="56">
        <v>0</v>
      </c>
      <c r="U177" s="169">
        <f t="shared" si="62"/>
        <v>13</v>
      </c>
      <c r="V177" s="56">
        <v>0</v>
      </c>
      <c r="W177" s="169">
        <f t="shared" si="63"/>
        <v>7</v>
      </c>
      <c r="X177" s="56">
        <v>0</v>
      </c>
      <c r="Y177" s="169">
        <f t="shared" si="64"/>
        <v>4</v>
      </c>
      <c r="Z177" s="56">
        <v>0</v>
      </c>
      <c r="AA177" s="56">
        <f t="shared" si="65"/>
        <v>3</v>
      </c>
      <c r="AB177" s="56">
        <v>0</v>
      </c>
      <c r="AC177" s="170">
        <f t="shared" si="39"/>
        <v>2</v>
      </c>
    </row>
    <row r="178" spans="1:29" x14ac:dyDescent="0.2">
      <c r="A178" s="57">
        <v>44140</v>
      </c>
      <c r="B178" s="56">
        <f>3630-C177</f>
        <v>133</v>
      </c>
      <c r="C178" s="169">
        <f t="shared" si="53"/>
        <v>3630</v>
      </c>
      <c r="D178" s="56">
        <v>122</v>
      </c>
      <c r="E178" s="169">
        <f t="shared" si="54"/>
        <v>1376</v>
      </c>
      <c r="F178" s="56">
        <v>1</v>
      </c>
      <c r="G178" s="169">
        <f t="shared" si="55"/>
        <v>275</v>
      </c>
      <c r="H178" s="56">
        <v>41</v>
      </c>
      <c r="I178" s="169">
        <f t="shared" si="56"/>
        <v>346</v>
      </c>
      <c r="J178" s="56">
        <v>7</v>
      </c>
      <c r="K178" s="169">
        <f t="shared" si="57"/>
        <v>87</v>
      </c>
      <c r="L178" s="56">
        <v>18</v>
      </c>
      <c r="M178" s="169">
        <f t="shared" si="58"/>
        <v>155</v>
      </c>
      <c r="N178" s="56">
        <v>0</v>
      </c>
      <c r="O178" s="169">
        <f t="shared" si="59"/>
        <v>30</v>
      </c>
      <c r="P178" s="56">
        <v>18</v>
      </c>
      <c r="Q178" s="169">
        <f t="shared" si="60"/>
        <v>165</v>
      </c>
      <c r="R178" s="56">
        <v>15</v>
      </c>
      <c r="S178" s="169">
        <f t="shared" si="61"/>
        <v>95</v>
      </c>
      <c r="T178" s="56">
        <v>0</v>
      </c>
      <c r="U178" s="169">
        <f t="shared" si="62"/>
        <v>13</v>
      </c>
      <c r="V178" s="56">
        <v>2</v>
      </c>
      <c r="W178" s="169">
        <f t="shared" si="63"/>
        <v>9</v>
      </c>
      <c r="X178" s="56">
        <v>0</v>
      </c>
      <c r="Y178" s="169">
        <f t="shared" si="64"/>
        <v>4</v>
      </c>
      <c r="Z178" s="56">
        <v>0</v>
      </c>
      <c r="AA178" s="56">
        <f t="shared" si="65"/>
        <v>3</v>
      </c>
      <c r="AB178" s="56">
        <v>0</v>
      </c>
      <c r="AC178" s="170">
        <f t="shared" si="39"/>
        <v>2</v>
      </c>
    </row>
    <row r="179" spans="1:29" x14ac:dyDescent="0.2">
      <c r="A179" s="57">
        <v>44141</v>
      </c>
      <c r="B179" s="41">
        <v>263</v>
      </c>
      <c r="C179" s="169">
        <f t="shared" si="53"/>
        <v>3893</v>
      </c>
      <c r="D179" s="56">
        <v>77</v>
      </c>
      <c r="E179" s="169">
        <f t="shared" si="54"/>
        <v>1453</v>
      </c>
      <c r="F179" s="56">
        <v>0</v>
      </c>
      <c r="G179" s="169">
        <f t="shared" si="55"/>
        <v>275</v>
      </c>
      <c r="H179" s="56">
        <v>9</v>
      </c>
      <c r="I179" s="169">
        <f t="shared" si="56"/>
        <v>355</v>
      </c>
      <c r="J179" s="56">
        <v>0</v>
      </c>
      <c r="K179" s="169">
        <f t="shared" si="57"/>
        <v>87</v>
      </c>
      <c r="L179" s="56">
        <v>34</v>
      </c>
      <c r="M179" s="169">
        <f t="shared" si="58"/>
        <v>189</v>
      </c>
      <c r="N179" s="56">
        <v>0</v>
      </c>
      <c r="O179" s="169">
        <f t="shared" si="59"/>
        <v>30</v>
      </c>
      <c r="P179" s="56">
        <v>13</v>
      </c>
      <c r="Q179" s="169">
        <f t="shared" si="60"/>
        <v>178</v>
      </c>
      <c r="R179" s="56">
        <v>10</v>
      </c>
      <c r="S179" s="169">
        <f t="shared" si="61"/>
        <v>105</v>
      </c>
      <c r="T179" s="56">
        <v>0</v>
      </c>
      <c r="U179" s="169">
        <f t="shared" si="62"/>
        <v>13</v>
      </c>
      <c r="V179" s="56">
        <v>0</v>
      </c>
      <c r="W179" s="169">
        <f t="shared" si="63"/>
        <v>9</v>
      </c>
      <c r="X179" s="56">
        <v>0</v>
      </c>
      <c r="Y179" s="169">
        <f t="shared" si="64"/>
        <v>4</v>
      </c>
      <c r="Z179" s="56">
        <v>0</v>
      </c>
      <c r="AA179" s="56">
        <f t="shared" si="65"/>
        <v>3</v>
      </c>
      <c r="AB179" s="56">
        <v>0</v>
      </c>
      <c r="AC179" s="170">
        <f t="shared" si="39"/>
        <v>2</v>
      </c>
    </row>
    <row r="180" spans="1:29" x14ac:dyDescent="0.2">
      <c r="A180" s="57">
        <v>44142</v>
      </c>
      <c r="B180" s="56"/>
      <c r="C180" s="169">
        <f t="shared" si="53"/>
        <v>3893</v>
      </c>
      <c r="D180" s="56"/>
      <c r="E180" s="169">
        <f t="shared" si="54"/>
        <v>1453</v>
      </c>
      <c r="F180" s="56"/>
      <c r="G180" s="169">
        <f t="shared" si="55"/>
        <v>275</v>
      </c>
      <c r="H180" s="56"/>
      <c r="I180" s="169">
        <f t="shared" si="56"/>
        <v>355</v>
      </c>
      <c r="J180" s="56"/>
      <c r="K180" s="169">
        <f t="shared" si="57"/>
        <v>87</v>
      </c>
      <c r="L180" s="56"/>
      <c r="M180" s="169">
        <f t="shared" si="58"/>
        <v>189</v>
      </c>
      <c r="N180" s="56"/>
      <c r="O180" s="169">
        <f t="shared" si="59"/>
        <v>30</v>
      </c>
      <c r="P180" s="56"/>
      <c r="Q180" s="169">
        <f t="shared" si="60"/>
        <v>178</v>
      </c>
      <c r="R180" s="56"/>
      <c r="S180" s="169">
        <f t="shared" si="61"/>
        <v>105</v>
      </c>
      <c r="T180" s="56"/>
      <c r="U180" s="169">
        <f t="shared" si="62"/>
        <v>13</v>
      </c>
      <c r="V180" s="56"/>
      <c r="W180" s="169">
        <f t="shared" si="63"/>
        <v>9</v>
      </c>
      <c r="X180" s="56"/>
      <c r="Y180" s="169">
        <f t="shared" si="64"/>
        <v>4</v>
      </c>
      <c r="Z180" s="56"/>
      <c r="AA180" s="56">
        <f t="shared" si="65"/>
        <v>3</v>
      </c>
      <c r="AB180" s="56"/>
      <c r="AC180" s="170">
        <f t="shared" si="39"/>
        <v>2</v>
      </c>
    </row>
    <row r="181" spans="1:29" x14ac:dyDescent="0.2">
      <c r="A181" s="57">
        <v>44143</v>
      </c>
      <c r="B181" s="56"/>
      <c r="C181" s="169">
        <f t="shared" si="53"/>
        <v>3893</v>
      </c>
      <c r="D181" s="56"/>
      <c r="E181" s="169">
        <f t="shared" si="54"/>
        <v>1453</v>
      </c>
      <c r="F181" s="56"/>
      <c r="G181" s="169">
        <f t="shared" si="55"/>
        <v>275</v>
      </c>
      <c r="H181" s="56"/>
      <c r="I181" s="169">
        <f t="shared" si="56"/>
        <v>355</v>
      </c>
      <c r="J181" s="56"/>
      <c r="K181" s="169">
        <f t="shared" si="57"/>
        <v>87</v>
      </c>
      <c r="L181" s="56"/>
      <c r="M181" s="169">
        <f t="shared" si="58"/>
        <v>189</v>
      </c>
      <c r="N181" s="56"/>
      <c r="O181" s="169">
        <f t="shared" si="59"/>
        <v>30</v>
      </c>
      <c r="P181" s="56"/>
      <c r="Q181" s="169">
        <f t="shared" si="60"/>
        <v>178</v>
      </c>
      <c r="R181" s="56"/>
      <c r="S181" s="169">
        <f t="shared" si="61"/>
        <v>105</v>
      </c>
      <c r="T181" s="56"/>
      <c r="U181" s="169">
        <f t="shared" si="62"/>
        <v>13</v>
      </c>
      <c r="V181" s="56"/>
      <c r="W181" s="169">
        <f t="shared" si="63"/>
        <v>9</v>
      </c>
      <c r="X181" s="56"/>
      <c r="Y181" s="169">
        <f t="shared" si="64"/>
        <v>4</v>
      </c>
      <c r="Z181" s="56"/>
      <c r="AA181" s="56">
        <f t="shared" si="65"/>
        <v>3</v>
      </c>
      <c r="AB181" s="56"/>
      <c r="AC181" s="170">
        <f t="shared" si="39"/>
        <v>2</v>
      </c>
    </row>
    <row r="182" spans="1:29" x14ac:dyDescent="0.2">
      <c r="A182" s="57">
        <v>44144</v>
      </c>
      <c r="B182" s="56">
        <f>4106-C179</f>
        <v>213</v>
      </c>
      <c r="C182" s="169">
        <f t="shared" si="53"/>
        <v>4106</v>
      </c>
      <c r="D182" s="56">
        <f>E182-E181</f>
        <v>150</v>
      </c>
      <c r="E182" s="169">
        <v>1603</v>
      </c>
      <c r="F182" s="56">
        <v>0</v>
      </c>
      <c r="G182" s="169">
        <f t="shared" si="55"/>
        <v>275</v>
      </c>
      <c r="H182" s="56">
        <v>15</v>
      </c>
      <c r="I182" s="169">
        <f t="shared" si="56"/>
        <v>370</v>
      </c>
      <c r="J182" s="56">
        <v>4</v>
      </c>
      <c r="K182" s="169">
        <f t="shared" si="57"/>
        <v>91</v>
      </c>
      <c r="L182" s="56">
        <v>6</v>
      </c>
      <c r="M182" s="169">
        <f t="shared" si="58"/>
        <v>195</v>
      </c>
      <c r="N182" s="56">
        <v>0</v>
      </c>
      <c r="O182" s="169">
        <f t="shared" si="59"/>
        <v>30</v>
      </c>
      <c r="P182" s="56">
        <v>12</v>
      </c>
      <c r="Q182" s="169">
        <f t="shared" si="60"/>
        <v>190</v>
      </c>
      <c r="R182" s="56">
        <v>5</v>
      </c>
      <c r="S182" s="169">
        <f t="shared" si="61"/>
        <v>110</v>
      </c>
      <c r="T182" s="56">
        <v>0</v>
      </c>
      <c r="U182" s="169">
        <f t="shared" si="62"/>
        <v>13</v>
      </c>
      <c r="V182" s="56">
        <v>0</v>
      </c>
      <c r="W182" s="169">
        <f t="shared" si="63"/>
        <v>9</v>
      </c>
      <c r="X182" s="56">
        <v>0</v>
      </c>
      <c r="Y182" s="169">
        <f t="shared" si="64"/>
        <v>4</v>
      </c>
      <c r="Z182" s="56">
        <v>0</v>
      </c>
      <c r="AA182" s="56">
        <f t="shared" si="65"/>
        <v>3</v>
      </c>
      <c r="AB182" s="56">
        <v>1</v>
      </c>
      <c r="AC182" s="170">
        <f t="shared" si="39"/>
        <v>3</v>
      </c>
    </row>
    <row r="183" spans="1:29" x14ac:dyDescent="0.2">
      <c r="A183" s="57">
        <v>44145</v>
      </c>
      <c r="B183" s="56">
        <f>4688-4106</f>
        <v>582</v>
      </c>
      <c r="C183" s="169">
        <f t="shared" si="53"/>
        <v>4688</v>
      </c>
      <c r="D183" s="56">
        <f>E183-E182</f>
        <v>142</v>
      </c>
      <c r="E183" s="169">
        <v>1745</v>
      </c>
      <c r="F183" s="56">
        <v>6</v>
      </c>
      <c r="G183" s="169">
        <f t="shared" si="55"/>
        <v>281</v>
      </c>
      <c r="H183" s="56">
        <v>0</v>
      </c>
      <c r="I183" s="169">
        <f t="shared" si="56"/>
        <v>370</v>
      </c>
      <c r="J183" s="56">
        <v>4</v>
      </c>
      <c r="K183" s="169">
        <f t="shared" si="57"/>
        <v>95</v>
      </c>
      <c r="L183" s="56">
        <v>19</v>
      </c>
      <c r="M183" s="169">
        <f t="shared" si="58"/>
        <v>214</v>
      </c>
      <c r="N183" s="56">
        <v>0</v>
      </c>
      <c r="O183" s="169">
        <f t="shared" si="59"/>
        <v>30</v>
      </c>
      <c r="P183" s="56">
        <f>213-Q182</f>
        <v>23</v>
      </c>
      <c r="Q183" s="169">
        <f t="shared" si="60"/>
        <v>213</v>
      </c>
      <c r="R183" s="56">
        <v>13</v>
      </c>
      <c r="S183" s="169">
        <f t="shared" si="61"/>
        <v>123</v>
      </c>
      <c r="T183" s="56">
        <v>0</v>
      </c>
      <c r="U183" s="169">
        <f t="shared" si="62"/>
        <v>13</v>
      </c>
      <c r="V183" s="56">
        <v>0</v>
      </c>
      <c r="W183" s="169">
        <f t="shared" si="63"/>
        <v>9</v>
      </c>
      <c r="X183" s="56">
        <v>0</v>
      </c>
      <c r="Y183" s="169">
        <f t="shared" si="64"/>
        <v>4</v>
      </c>
      <c r="Z183" s="56">
        <v>0</v>
      </c>
      <c r="AA183" s="56">
        <f t="shared" si="65"/>
        <v>3</v>
      </c>
      <c r="AB183" s="56">
        <v>0</v>
      </c>
      <c r="AC183" s="170">
        <f t="shared" si="39"/>
        <v>3</v>
      </c>
    </row>
    <row r="184" spans="1:29" x14ac:dyDescent="0.2">
      <c r="A184" s="57">
        <v>44146</v>
      </c>
      <c r="B184" s="56">
        <f>C184-C183</f>
        <v>337</v>
      </c>
      <c r="C184" s="169">
        <v>5025</v>
      </c>
      <c r="D184" s="56">
        <f>E184-E183</f>
        <v>200</v>
      </c>
      <c r="E184" s="169">
        <v>1945</v>
      </c>
      <c r="F184" s="56">
        <f>G184-G183</f>
        <v>0</v>
      </c>
      <c r="G184" s="169">
        <v>281</v>
      </c>
      <c r="H184" s="56">
        <f>I184-I183</f>
        <v>10</v>
      </c>
      <c r="I184" s="169">
        <v>380</v>
      </c>
      <c r="J184" s="56">
        <f>K184-K183</f>
        <v>3</v>
      </c>
      <c r="K184" s="169">
        <v>98</v>
      </c>
      <c r="L184" s="56">
        <f>M184-M183</f>
        <v>75</v>
      </c>
      <c r="M184" s="169">
        <v>289</v>
      </c>
      <c r="N184" s="56">
        <f>O184-O183</f>
        <v>0</v>
      </c>
      <c r="O184" s="169">
        <v>30</v>
      </c>
      <c r="P184" s="56">
        <f>Q184-Q183</f>
        <v>14</v>
      </c>
      <c r="Q184" s="169">
        <v>227</v>
      </c>
      <c r="R184" s="56">
        <f>S184-S183</f>
        <v>13</v>
      </c>
      <c r="S184" s="169">
        <v>136</v>
      </c>
      <c r="T184" s="56">
        <f>U184-U183</f>
        <v>0</v>
      </c>
      <c r="U184" s="169">
        <v>13</v>
      </c>
      <c r="V184" s="56">
        <f>W184-W183</f>
        <v>1</v>
      </c>
      <c r="W184" s="169">
        <v>10</v>
      </c>
      <c r="X184" s="56">
        <f>Y184-Y183</f>
        <v>0</v>
      </c>
      <c r="Y184" s="169">
        <v>4</v>
      </c>
      <c r="Z184" s="56">
        <f>AA184-AA183</f>
        <v>0</v>
      </c>
      <c r="AA184" s="56">
        <v>3</v>
      </c>
      <c r="AB184" s="56">
        <f>AC184-AC183</f>
        <v>0</v>
      </c>
      <c r="AC184" s="170">
        <v>3</v>
      </c>
    </row>
    <row r="185" spans="1:29" x14ac:dyDescent="0.2">
      <c r="A185" s="57">
        <v>44147</v>
      </c>
      <c r="B185" s="56">
        <f>5423-C184</f>
        <v>398</v>
      </c>
      <c r="C185" s="169">
        <f>SUM(C184,B185)</f>
        <v>5423</v>
      </c>
      <c r="D185" s="56">
        <f>2163-E184</f>
        <v>218</v>
      </c>
      <c r="E185" s="169">
        <v>2163</v>
      </c>
      <c r="F185" s="56">
        <v>0</v>
      </c>
      <c r="G185" s="169">
        <f t="shared" si="55"/>
        <v>281</v>
      </c>
      <c r="H185" s="56">
        <v>17</v>
      </c>
      <c r="I185" s="169">
        <f t="shared" si="56"/>
        <v>397</v>
      </c>
      <c r="J185" s="56">
        <v>1</v>
      </c>
      <c r="K185" s="169">
        <f t="shared" si="57"/>
        <v>99</v>
      </c>
      <c r="L185" s="56">
        <f>325-M184</f>
        <v>36</v>
      </c>
      <c r="M185" s="169">
        <f t="shared" si="58"/>
        <v>325</v>
      </c>
      <c r="N185" s="56">
        <v>0</v>
      </c>
      <c r="O185" s="169">
        <f t="shared" si="59"/>
        <v>30</v>
      </c>
      <c r="P185" s="56">
        <v>9</v>
      </c>
      <c r="Q185" s="169">
        <f t="shared" si="60"/>
        <v>236</v>
      </c>
      <c r="R185" s="56">
        <v>11</v>
      </c>
      <c r="S185" s="169">
        <f t="shared" si="61"/>
        <v>147</v>
      </c>
      <c r="T185" s="56">
        <v>0</v>
      </c>
      <c r="U185" s="169">
        <f t="shared" si="62"/>
        <v>13</v>
      </c>
      <c r="V185" s="56">
        <v>0</v>
      </c>
      <c r="W185" s="169">
        <f t="shared" si="63"/>
        <v>10</v>
      </c>
      <c r="X185" s="56">
        <v>0</v>
      </c>
      <c r="Y185" s="169">
        <f t="shared" si="64"/>
        <v>4</v>
      </c>
      <c r="Z185" s="56">
        <v>0</v>
      </c>
      <c r="AA185" s="56">
        <f t="shared" si="65"/>
        <v>3</v>
      </c>
      <c r="AB185" s="56">
        <v>0</v>
      </c>
      <c r="AC185" s="170">
        <f t="shared" si="39"/>
        <v>3</v>
      </c>
    </row>
    <row r="186" spans="1:29" x14ac:dyDescent="0.2">
      <c r="A186" s="57">
        <v>44148</v>
      </c>
      <c r="B186" s="56">
        <f>C186-C185</f>
        <v>181</v>
      </c>
      <c r="C186" s="169">
        <v>5604</v>
      </c>
      <c r="D186" s="56">
        <f>E186-E185</f>
        <v>100</v>
      </c>
      <c r="E186" s="169">
        <v>2263</v>
      </c>
      <c r="F186" s="56">
        <f>G186-G185</f>
        <v>1</v>
      </c>
      <c r="G186" s="169">
        <v>282</v>
      </c>
      <c r="H186" s="56">
        <f>I186-I185</f>
        <v>5</v>
      </c>
      <c r="I186" s="169">
        <v>402</v>
      </c>
      <c r="J186" s="56">
        <f>K186-K185</f>
        <v>0</v>
      </c>
      <c r="K186" s="169">
        <v>99</v>
      </c>
      <c r="L186" s="56">
        <f>M186-M185</f>
        <v>11</v>
      </c>
      <c r="M186" s="169">
        <v>336</v>
      </c>
      <c r="N186" s="56">
        <f>O186-O185</f>
        <v>0</v>
      </c>
      <c r="O186" s="169">
        <v>30</v>
      </c>
      <c r="P186" s="56">
        <f>Q186-Q185</f>
        <v>2</v>
      </c>
      <c r="Q186" s="169">
        <v>238</v>
      </c>
      <c r="R186" s="56">
        <f>S186-S185</f>
        <v>1</v>
      </c>
      <c r="S186" s="169">
        <v>148</v>
      </c>
      <c r="T186" s="56">
        <f>U186-U185</f>
        <v>0</v>
      </c>
      <c r="U186" s="169">
        <v>13</v>
      </c>
      <c r="V186" s="56">
        <f>W186-W185</f>
        <v>0</v>
      </c>
      <c r="W186" s="169">
        <v>10</v>
      </c>
      <c r="X186" s="56">
        <f>Y186-Y185</f>
        <v>0</v>
      </c>
      <c r="Y186" s="169">
        <v>4</v>
      </c>
      <c r="Z186" s="56">
        <f>AA186-AA185</f>
        <v>0</v>
      </c>
      <c r="AA186" s="56">
        <v>3</v>
      </c>
      <c r="AB186" s="56">
        <f>AC186-AC185</f>
        <v>0</v>
      </c>
      <c r="AC186" s="170">
        <v>3</v>
      </c>
    </row>
    <row r="187" spans="1:29" x14ac:dyDescent="0.2">
      <c r="A187" s="57">
        <v>44149</v>
      </c>
      <c r="B187" s="56"/>
      <c r="C187" s="169">
        <v>5604</v>
      </c>
      <c r="D187" s="56"/>
      <c r="E187" s="169">
        <v>2263</v>
      </c>
      <c r="F187" s="56"/>
      <c r="G187" s="169">
        <v>282</v>
      </c>
      <c r="H187" s="56"/>
      <c r="I187" s="169">
        <v>402</v>
      </c>
      <c r="J187" s="56"/>
      <c r="K187" s="169">
        <v>99</v>
      </c>
      <c r="L187" s="56"/>
      <c r="M187" s="169">
        <v>336</v>
      </c>
      <c r="N187" s="56"/>
      <c r="O187" s="169">
        <v>30</v>
      </c>
      <c r="P187" s="56"/>
      <c r="Q187" s="169">
        <v>238</v>
      </c>
      <c r="R187" s="56"/>
      <c r="S187" s="169">
        <v>148</v>
      </c>
      <c r="T187" s="56"/>
      <c r="U187" s="169">
        <v>13</v>
      </c>
      <c r="V187" s="56"/>
      <c r="W187" s="169">
        <v>10</v>
      </c>
      <c r="X187" s="56"/>
      <c r="Y187" s="169">
        <v>4</v>
      </c>
      <c r="Z187" s="56"/>
      <c r="AA187" s="56">
        <v>3</v>
      </c>
      <c r="AB187" s="56"/>
      <c r="AC187" s="170"/>
    </row>
    <row r="188" spans="1:29" x14ac:dyDescent="0.2">
      <c r="A188" s="57">
        <v>44150</v>
      </c>
      <c r="B188" s="56"/>
      <c r="C188" s="169">
        <v>5604</v>
      </c>
      <c r="D188" s="56"/>
      <c r="E188" s="169">
        <v>2263</v>
      </c>
      <c r="F188" s="56"/>
      <c r="G188" s="169">
        <v>282</v>
      </c>
      <c r="H188" s="56"/>
      <c r="I188" s="169">
        <v>402</v>
      </c>
      <c r="J188" s="56"/>
      <c r="K188" s="169">
        <v>99</v>
      </c>
      <c r="L188" s="56"/>
      <c r="M188" s="169">
        <v>336</v>
      </c>
      <c r="N188" s="56"/>
      <c r="O188" s="169">
        <v>30</v>
      </c>
      <c r="P188" s="56"/>
      <c r="Q188" s="169">
        <v>238</v>
      </c>
      <c r="R188" s="56"/>
      <c r="S188" s="169">
        <v>148</v>
      </c>
      <c r="T188" s="56"/>
      <c r="U188" s="169">
        <v>13</v>
      </c>
      <c r="V188" s="56"/>
      <c r="W188" s="169">
        <v>10</v>
      </c>
      <c r="X188" s="56"/>
      <c r="Y188" s="169">
        <v>4</v>
      </c>
      <c r="Z188" s="56"/>
      <c r="AA188" s="56">
        <v>3</v>
      </c>
      <c r="AB188" s="56"/>
      <c r="AC188" s="170"/>
    </row>
    <row r="189" spans="1:29" ht="15" customHeight="1" x14ac:dyDescent="0.2">
      <c r="A189" s="57">
        <v>44151</v>
      </c>
      <c r="B189" s="56">
        <f>C189-C186</f>
        <v>227</v>
      </c>
      <c r="C189" s="169">
        <v>5831</v>
      </c>
      <c r="D189" s="56">
        <f>E189-E186</f>
        <v>186</v>
      </c>
      <c r="E189" s="169">
        <v>2449</v>
      </c>
      <c r="F189" s="56">
        <f>G189-G186</f>
        <v>3</v>
      </c>
      <c r="G189" s="169">
        <v>285</v>
      </c>
      <c r="H189" s="56">
        <f>I189-I186</f>
        <v>52</v>
      </c>
      <c r="I189" s="169">
        <v>454</v>
      </c>
      <c r="J189" s="56">
        <f>K189-K186</f>
        <v>9</v>
      </c>
      <c r="K189" s="169">
        <v>108</v>
      </c>
      <c r="L189" s="56">
        <f>M189-M186</f>
        <v>18</v>
      </c>
      <c r="M189" s="169">
        <v>354</v>
      </c>
      <c r="N189" s="56">
        <f>O189-O186</f>
        <v>0</v>
      </c>
      <c r="O189" s="169">
        <v>30</v>
      </c>
      <c r="P189" s="56">
        <f>Q189-Q186</f>
        <v>2</v>
      </c>
      <c r="Q189" s="169">
        <v>240</v>
      </c>
      <c r="R189" s="56">
        <f>S189-S186</f>
        <v>4</v>
      </c>
      <c r="S189" s="169">
        <v>152</v>
      </c>
      <c r="T189" s="56">
        <f>U189-U186</f>
        <v>0</v>
      </c>
      <c r="U189" s="169">
        <v>13</v>
      </c>
      <c r="V189" s="56">
        <f>W190-W189</f>
        <v>0</v>
      </c>
      <c r="W189" s="169">
        <v>10</v>
      </c>
      <c r="X189" s="56">
        <f>Y189-Y186</f>
        <v>0</v>
      </c>
      <c r="Y189" s="169">
        <v>4</v>
      </c>
      <c r="Z189" s="56">
        <f>AA189-AA186</f>
        <v>0</v>
      </c>
      <c r="AA189" s="56">
        <v>3</v>
      </c>
      <c r="AB189" s="56">
        <f>AC189-AC186</f>
        <v>1</v>
      </c>
      <c r="AC189" s="170">
        <v>4</v>
      </c>
    </row>
    <row r="190" spans="1:29" x14ac:dyDescent="0.2">
      <c r="A190" s="57">
        <v>44152</v>
      </c>
      <c r="B190" s="56">
        <f>C190-C189</f>
        <v>145</v>
      </c>
      <c r="C190" s="169">
        <v>5976</v>
      </c>
      <c r="D190" s="56">
        <f>E190-E189</f>
        <v>114</v>
      </c>
      <c r="E190" s="169">
        <v>2563</v>
      </c>
      <c r="F190" s="56">
        <f>G190-G189</f>
        <v>2</v>
      </c>
      <c r="G190" s="169">
        <v>287</v>
      </c>
      <c r="H190" s="56">
        <f>I190-I189</f>
        <v>44</v>
      </c>
      <c r="I190" s="169">
        <v>498</v>
      </c>
      <c r="J190" s="56">
        <f>K190-K189</f>
        <v>2</v>
      </c>
      <c r="K190" s="169">
        <v>110</v>
      </c>
      <c r="L190" s="56">
        <f>M190-M189</f>
        <v>6</v>
      </c>
      <c r="M190" s="169">
        <v>360</v>
      </c>
      <c r="N190" s="56">
        <f>O190-O189</f>
        <v>0</v>
      </c>
      <c r="O190" s="169">
        <v>30</v>
      </c>
      <c r="P190" s="56">
        <f>Q190-Q189</f>
        <v>3</v>
      </c>
      <c r="Q190" s="169">
        <v>243</v>
      </c>
      <c r="R190" s="56">
        <f>S190-S189</f>
        <v>6</v>
      </c>
      <c r="S190" s="169">
        <v>158</v>
      </c>
      <c r="T190" s="56">
        <f>U190-U189</f>
        <v>0</v>
      </c>
      <c r="U190" s="169">
        <v>13</v>
      </c>
      <c r="V190" s="56">
        <f>W190-W189</f>
        <v>0</v>
      </c>
      <c r="W190" s="169">
        <v>10</v>
      </c>
      <c r="X190" s="56">
        <f>Y190-Y189</f>
        <v>0</v>
      </c>
      <c r="Y190" s="169">
        <v>4</v>
      </c>
      <c r="Z190" s="56">
        <f>AA190-AA189</f>
        <v>0</v>
      </c>
      <c r="AA190" s="169">
        <v>3</v>
      </c>
      <c r="AB190" s="56">
        <f>AC190-AC189</f>
        <v>0</v>
      </c>
      <c r="AC190" s="170">
        <v>4</v>
      </c>
    </row>
    <row r="191" spans="1:29" x14ac:dyDescent="0.2">
      <c r="A191" s="57">
        <v>44153</v>
      </c>
      <c r="B191" s="56">
        <f>C191-C190</f>
        <v>47</v>
      </c>
      <c r="C191" s="169">
        <v>6023</v>
      </c>
      <c r="D191" s="56">
        <f>E191-E190</f>
        <v>149</v>
      </c>
      <c r="E191" s="169">
        <v>2712</v>
      </c>
      <c r="F191" s="56">
        <f>G191-G190</f>
        <v>4</v>
      </c>
      <c r="G191" s="169">
        <v>291</v>
      </c>
      <c r="H191" s="56">
        <f>I191-I190</f>
        <v>31</v>
      </c>
      <c r="I191" s="169">
        <v>529</v>
      </c>
      <c r="J191" s="56">
        <f>K191-K190</f>
        <v>4</v>
      </c>
      <c r="K191" s="169">
        <v>114</v>
      </c>
      <c r="L191" s="56">
        <f>M191-M190</f>
        <v>29</v>
      </c>
      <c r="M191" s="169">
        <v>389</v>
      </c>
      <c r="N191" s="56">
        <f>O191-O190</f>
        <v>0</v>
      </c>
      <c r="O191" s="169">
        <v>30</v>
      </c>
      <c r="P191" s="56">
        <f>Q191-Q190</f>
        <v>12</v>
      </c>
      <c r="Q191" s="169">
        <v>255</v>
      </c>
      <c r="R191" s="56">
        <f>S191-S190</f>
        <v>4</v>
      </c>
      <c r="S191" s="169">
        <v>162</v>
      </c>
      <c r="T191" s="56">
        <f>U191-U190</f>
        <v>0</v>
      </c>
      <c r="U191" s="169">
        <v>13</v>
      </c>
      <c r="V191" s="56">
        <f>W191-W190</f>
        <v>0</v>
      </c>
      <c r="W191" s="169">
        <v>10</v>
      </c>
      <c r="X191" s="56">
        <f>Y191-Y190</f>
        <v>0</v>
      </c>
      <c r="Y191" s="169">
        <v>4</v>
      </c>
      <c r="Z191" s="56">
        <f>AA191-AA190</f>
        <v>0</v>
      </c>
      <c r="AA191" s="169">
        <v>3</v>
      </c>
      <c r="AB191" s="56">
        <f>AC191-AC190</f>
        <v>0</v>
      </c>
      <c r="AC191" s="170">
        <v>4</v>
      </c>
    </row>
    <row r="192" spans="1:29" x14ac:dyDescent="0.2">
      <c r="A192" s="57">
        <v>44154</v>
      </c>
      <c r="B192" s="56">
        <f>C192-C191</f>
        <v>173</v>
      </c>
      <c r="C192" s="169">
        <v>6196</v>
      </c>
      <c r="D192" s="56">
        <f>E192-E191</f>
        <v>111</v>
      </c>
      <c r="E192" s="169">
        <v>2823</v>
      </c>
      <c r="F192" s="56">
        <f>G192-G191</f>
        <v>0</v>
      </c>
      <c r="G192" s="169">
        <v>291</v>
      </c>
      <c r="H192" s="56">
        <f>I192-I191</f>
        <v>15</v>
      </c>
      <c r="I192" s="169">
        <v>544</v>
      </c>
      <c r="J192" s="56">
        <f>K192-K191</f>
        <v>0</v>
      </c>
      <c r="K192" s="169">
        <v>114</v>
      </c>
      <c r="L192" s="56">
        <f>M192-M191</f>
        <v>12</v>
      </c>
      <c r="M192" s="169">
        <v>401</v>
      </c>
      <c r="N192" s="56">
        <f>O192-O191</f>
        <v>0</v>
      </c>
      <c r="O192" s="169">
        <v>30</v>
      </c>
      <c r="P192" s="56">
        <f>Q192-Q191</f>
        <v>4</v>
      </c>
      <c r="Q192" s="169">
        <v>259</v>
      </c>
      <c r="R192" s="56">
        <f>S192-S191</f>
        <v>0</v>
      </c>
      <c r="S192" s="169">
        <v>162</v>
      </c>
      <c r="T192" s="56">
        <f>U192-U191</f>
        <v>0</v>
      </c>
      <c r="U192" s="169">
        <v>13</v>
      </c>
      <c r="V192" s="56">
        <f>W192-W191</f>
        <v>0</v>
      </c>
      <c r="W192" s="169">
        <v>10</v>
      </c>
      <c r="X192" s="56">
        <f>Y192-Y191</f>
        <v>0</v>
      </c>
      <c r="Y192" s="169">
        <v>4</v>
      </c>
      <c r="Z192" s="56">
        <f>AA192-AA191</f>
        <v>0</v>
      </c>
      <c r="AA192" s="169">
        <v>3</v>
      </c>
      <c r="AB192" s="56">
        <f>AC192-AC191</f>
        <v>0</v>
      </c>
      <c r="AC192" s="170">
        <v>4</v>
      </c>
    </row>
    <row r="193" spans="1:29" x14ac:dyDescent="0.2">
      <c r="A193" s="57">
        <v>44155</v>
      </c>
      <c r="B193" s="56">
        <f>C193-C192</f>
        <v>49</v>
      </c>
      <c r="C193" s="169">
        <v>6245</v>
      </c>
      <c r="D193" s="56">
        <f>E193-E192</f>
        <v>127</v>
      </c>
      <c r="E193" s="169">
        <v>2950</v>
      </c>
      <c r="F193" s="56">
        <f>G193-G192</f>
        <v>5</v>
      </c>
      <c r="G193" s="169">
        <v>296</v>
      </c>
      <c r="H193" s="56">
        <f>I193-I192</f>
        <v>58</v>
      </c>
      <c r="I193" s="169">
        <v>602</v>
      </c>
      <c r="J193" s="56">
        <f>K193-K192</f>
        <v>3</v>
      </c>
      <c r="K193" s="169">
        <v>117</v>
      </c>
      <c r="L193" s="56">
        <f>M193-M192</f>
        <v>13</v>
      </c>
      <c r="M193" s="169">
        <v>414</v>
      </c>
      <c r="N193" s="56">
        <f>O193-O192</f>
        <v>0</v>
      </c>
      <c r="O193" s="169">
        <v>30</v>
      </c>
      <c r="P193" s="56">
        <f>Q193-Q192</f>
        <v>15</v>
      </c>
      <c r="Q193" s="169">
        <v>274</v>
      </c>
      <c r="R193" s="56">
        <f>S193-S192</f>
        <v>7</v>
      </c>
      <c r="S193" s="169">
        <v>169</v>
      </c>
      <c r="T193" s="56">
        <f>U193-U192</f>
        <v>0</v>
      </c>
      <c r="U193" s="169">
        <v>13</v>
      </c>
      <c r="V193" s="56">
        <f>W193-W192</f>
        <v>0</v>
      </c>
      <c r="W193" s="169">
        <v>10</v>
      </c>
      <c r="X193" s="56">
        <f>Y193-Y192</f>
        <v>0</v>
      </c>
      <c r="Y193" s="169">
        <v>4</v>
      </c>
      <c r="Z193" s="56">
        <f>AA193-AA192</f>
        <v>0</v>
      </c>
      <c r="AA193" s="169">
        <v>3</v>
      </c>
      <c r="AB193" s="56">
        <f>AC193-AC192</f>
        <v>0</v>
      </c>
      <c r="AC193" s="170">
        <v>4</v>
      </c>
    </row>
    <row r="194" spans="1:29" x14ac:dyDescent="0.2">
      <c r="A194" s="57">
        <v>44156</v>
      </c>
      <c r="B194" s="56"/>
      <c r="C194" s="169">
        <v>6245</v>
      </c>
      <c r="D194" s="56"/>
      <c r="E194" s="169">
        <v>2950</v>
      </c>
      <c r="F194" s="56"/>
      <c r="G194" s="169">
        <v>296</v>
      </c>
      <c r="H194" s="56"/>
      <c r="I194" s="169">
        <v>602</v>
      </c>
      <c r="J194" s="56"/>
      <c r="K194" s="169">
        <v>117</v>
      </c>
      <c r="L194" s="56"/>
      <c r="M194" s="169">
        <v>414</v>
      </c>
      <c r="N194" s="56"/>
      <c r="O194" s="169">
        <v>30</v>
      </c>
      <c r="P194" s="56"/>
      <c r="Q194" s="169">
        <v>274</v>
      </c>
      <c r="R194" s="56"/>
      <c r="S194" s="169">
        <v>169</v>
      </c>
      <c r="T194" s="56"/>
      <c r="U194" s="169">
        <v>13</v>
      </c>
      <c r="V194" s="56"/>
      <c r="W194" s="169">
        <v>10</v>
      </c>
      <c r="X194" s="56"/>
      <c r="Y194" s="169">
        <v>4</v>
      </c>
      <c r="Z194" s="56"/>
      <c r="AA194" s="169">
        <v>3</v>
      </c>
      <c r="AB194" s="56"/>
      <c r="AC194" s="170">
        <v>4</v>
      </c>
    </row>
    <row r="195" spans="1:29" x14ac:dyDescent="0.2">
      <c r="A195" s="57">
        <v>44157</v>
      </c>
      <c r="B195" s="56"/>
      <c r="C195" s="169">
        <v>6245</v>
      </c>
      <c r="D195" s="56"/>
      <c r="E195" s="169">
        <v>2950</v>
      </c>
      <c r="F195" s="56"/>
      <c r="G195" s="169">
        <v>296</v>
      </c>
      <c r="H195" s="56"/>
      <c r="I195" s="169">
        <v>602</v>
      </c>
      <c r="J195" s="56"/>
      <c r="K195" s="169">
        <v>117</v>
      </c>
      <c r="L195" s="56"/>
      <c r="M195" s="169">
        <v>414</v>
      </c>
      <c r="N195" s="56"/>
      <c r="O195" s="169">
        <v>30</v>
      </c>
      <c r="P195" s="56"/>
      <c r="Q195" s="169">
        <v>274</v>
      </c>
      <c r="R195" s="56"/>
      <c r="S195" s="169">
        <v>169</v>
      </c>
      <c r="T195" s="56"/>
      <c r="U195" s="169">
        <v>13</v>
      </c>
      <c r="V195" s="56"/>
      <c r="W195" s="169">
        <v>10</v>
      </c>
      <c r="X195" s="56"/>
      <c r="Y195" s="169">
        <v>4</v>
      </c>
      <c r="Z195" s="56"/>
      <c r="AA195" s="169">
        <v>3</v>
      </c>
      <c r="AB195" s="56"/>
      <c r="AC195" s="170">
        <v>4</v>
      </c>
    </row>
    <row r="196" spans="1:29" x14ac:dyDescent="0.2">
      <c r="A196" s="57">
        <v>44158</v>
      </c>
      <c r="B196" s="56">
        <f t="shared" ref="B196:B200" si="66">C196-C195</f>
        <v>291</v>
      </c>
      <c r="C196" s="169">
        <v>6536</v>
      </c>
      <c r="D196" s="56">
        <f t="shared" ref="D196:D200" si="67">E196-E195</f>
        <v>315</v>
      </c>
      <c r="E196" s="169">
        <v>3265</v>
      </c>
      <c r="F196" s="56">
        <f t="shared" ref="F196:F200" si="68">G196-G195</f>
        <v>0</v>
      </c>
      <c r="G196" s="169">
        <v>296</v>
      </c>
      <c r="H196" s="56">
        <f t="shared" ref="H196:H200" si="69">I196-I195</f>
        <v>96</v>
      </c>
      <c r="I196" s="169">
        <v>698</v>
      </c>
      <c r="J196" s="56">
        <f t="shared" ref="J196:J200" si="70">K196-K195</f>
        <v>5</v>
      </c>
      <c r="K196" s="169">
        <v>122</v>
      </c>
      <c r="L196" s="56">
        <f t="shared" ref="L196:L200" si="71">M196-M195</f>
        <v>83</v>
      </c>
      <c r="M196" s="169">
        <v>497</v>
      </c>
      <c r="N196" s="56">
        <f t="shared" ref="N196:N200" si="72">O196-O195</f>
        <v>0</v>
      </c>
      <c r="O196" s="169">
        <v>30</v>
      </c>
      <c r="P196" s="56">
        <f t="shared" ref="P196:P200" si="73">Q196-Q195</f>
        <v>0</v>
      </c>
      <c r="Q196" s="169">
        <v>274</v>
      </c>
      <c r="R196" s="56">
        <f t="shared" ref="R196:R200" si="74">S196-S195</f>
        <v>17</v>
      </c>
      <c r="S196" s="169">
        <v>186</v>
      </c>
      <c r="T196" s="56">
        <f t="shared" ref="T196:T200" si="75">U196-U195</f>
        <v>0</v>
      </c>
      <c r="U196" s="169">
        <v>13</v>
      </c>
      <c r="V196" s="56">
        <f t="shared" ref="V196:V200" si="76">W196-W195</f>
        <v>0</v>
      </c>
      <c r="W196" s="169">
        <v>10</v>
      </c>
      <c r="X196" s="56">
        <f>Y196-Y195</f>
        <v>0</v>
      </c>
      <c r="Y196" s="169">
        <v>4</v>
      </c>
      <c r="Z196" s="56">
        <f>AA196-AA195</f>
        <v>0</v>
      </c>
      <c r="AA196" s="169">
        <v>3</v>
      </c>
      <c r="AB196" s="56">
        <f t="shared" ref="AB196:AB200" si="77">AC196-AC195</f>
        <v>0</v>
      </c>
      <c r="AC196" s="170">
        <v>4</v>
      </c>
    </row>
    <row r="197" spans="1:29" x14ac:dyDescent="0.2">
      <c r="A197" s="57">
        <v>44159</v>
      </c>
      <c r="B197" s="56">
        <f t="shared" si="66"/>
        <v>118</v>
      </c>
      <c r="C197" s="169">
        <v>6654</v>
      </c>
      <c r="D197" s="56">
        <f t="shared" si="67"/>
        <v>100</v>
      </c>
      <c r="E197" s="169">
        <v>3365</v>
      </c>
      <c r="F197" s="56">
        <f t="shared" si="68"/>
        <v>2</v>
      </c>
      <c r="G197" s="169">
        <v>298</v>
      </c>
      <c r="H197" s="56">
        <f t="shared" si="69"/>
        <v>44</v>
      </c>
      <c r="I197" s="169">
        <v>742</v>
      </c>
      <c r="J197" s="56">
        <f t="shared" si="70"/>
        <v>0</v>
      </c>
      <c r="K197" s="169">
        <v>122</v>
      </c>
      <c r="L197" s="56">
        <f t="shared" si="71"/>
        <v>17</v>
      </c>
      <c r="M197" s="169">
        <v>514</v>
      </c>
      <c r="N197" s="56">
        <f t="shared" si="72"/>
        <v>0</v>
      </c>
      <c r="O197" s="169">
        <v>30</v>
      </c>
      <c r="P197" s="56">
        <f t="shared" si="73"/>
        <v>27</v>
      </c>
      <c r="Q197" s="169">
        <v>301</v>
      </c>
      <c r="R197" s="56">
        <f t="shared" si="74"/>
        <v>0</v>
      </c>
      <c r="S197" s="169">
        <v>186</v>
      </c>
      <c r="T197" s="56">
        <f t="shared" si="75"/>
        <v>0</v>
      </c>
      <c r="U197" s="169">
        <v>13</v>
      </c>
      <c r="V197" s="56">
        <f t="shared" si="76"/>
        <v>0</v>
      </c>
      <c r="W197" s="169">
        <v>10</v>
      </c>
      <c r="X197" s="56">
        <f>Y197-Y196</f>
        <v>0</v>
      </c>
      <c r="Y197" s="169">
        <v>4</v>
      </c>
      <c r="Z197" s="56">
        <f>AA197-AA196</f>
        <v>0</v>
      </c>
      <c r="AA197" s="169">
        <v>3</v>
      </c>
      <c r="AB197" s="56">
        <f t="shared" si="77"/>
        <v>0</v>
      </c>
      <c r="AC197" s="170">
        <v>4</v>
      </c>
    </row>
    <row r="198" spans="1:29" x14ac:dyDescent="0.2">
      <c r="A198" s="57">
        <v>44160</v>
      </c>
      <c r="B198" s="56">
        <f t="shared" si="66"/>
        <v>128</v>
      </c>
      <c r="C198" s="169">
        <v>6782</v>
      </c>
      <c r="D198" s="56">
        <f t="shared" si="67"/>
        <v>86</v>
      </c>
      <c r="E198" s="169">
        <v>3451</v>
      </c>
      <c r="F198" s="56">
        <f t="shared" si="68"/>
        <v>0</v>
      </c>
      <c r="G198" s="169">
        <v>298</v>
      </c>
      <c r="H198" s="56">
        <f t="shared" si="69"/>
        <v>103</v>
      </c>
      <c r="I198" s="169">
        <v>845</v>
      </c>
      <c r="J198" s="56">
        <f t="shared" si="70"/>
        <v>0</v>
      </c>
      <c r="K198" s="169">
        <v>122</v>
      </c>
      <c r="L198" s="56">
        <f t="shared" si="71"/>
        <v>73</v>
      </c>
      <c r="M198" s="169">
        <v>587</v>
      </c>
      <c r="N198" s="56">
        <f t="shared" si="72"/>
        <v>0</v>
      </c>
      <c r="O198" s="169">
        <v>30</v>
      </c>
      <c r="P198" s="56">
        <f t="shared" si="73"/>
        <v>10</v>
      </c>
      <c r="Q198" s="169">
        <v>311</v>
      </c>
      <c r="R198" s="56">
        <f t="shared" si="74"/>
        <v>3</v>
      </c>
      <c r="S198" s="169">
        <v>189</v>
      </c>
      <c r="T198" s="56">
        <f t="shared" si="75"/>
        <v>0</v>
      </c>
      <c r="U198" s="169">
        <v>13</v>
      </c>
      <c r="V198" s="56">
        <f t="shared" si="76"/>
        <v>0</v>
      </c>
      <c r="W198" s="169">
        <v>10</v>
      </c>
      <c r="X198" s="56">
        <f>Y198-Y197</f>
        <v>0</v>
      </c>
      <c r="Y198" s="169">
        <v>4</v>
      </c>
      <c r="Z198" s="56">
        <f>AA198-AA197</f>
        <v>0</v>
      </c>
      <c r="AA198" s="169">
        <v>3</v>
      </c>
      <c r="AB198" s="56">
        <f t="shared" si="77"/>
        <v>0</v>
      </c>
      <c r="AC198" s="170">
        <v>4</v>
      </c>
    </row>
    <row r="199" spans="1:29" x14ac:dyDescent="0.2">
      <c r="A199" s="57">
        <v>44161</v>
      </c>
      <c r="B199" s="56">
        <f t="shared" si="66"/>
        <v>236</v>
      </c>
      <c r="C199" s="169">
        <v>7018</v>
      </c>
      <c r="D199" s="56">
        <f t="shared" si="67"/>
        <v>129</v>
      </c>
      <c r="E199" s="169">
        <v>3580</v>
      </c>
      <c r="F199" s="56">
        <f t="shared" si="68"/>
        <v>1</v>
      </c>
      <c r="G199" s="169">
        <v>299</v>
      </c>
      <c r="H199" s="56">
        <f t="shared" si="69"/>
        <v>25</v>
      </c>
      <c r="I199" s="169">
        <v>870</v>
      </c>
      <c r="J199" s="56">
        <f t="shared" si="70"/>
        <v>7</v>
      </c>
      <c r="K199" s="169">
        <v>129</v>
      </c>
      <c r="L199" s="56">
        <f t="shared" si="71"/>
        <v>8</v>
      </c>
      <c r="M199" s="169">
        <v>595</v>
      </c>
      <c r="N199" s="56">
        <f t="shared" si="72"/>
        <v>0</v>
      </c>
      <c r="O199" s="169">
        <v>30</v>
      </c>
      <c r="P199" s="56">
        <f t="shared" si="73"/>
        <v>0</v>
      </c>
      <c r="Q199" s="169">
        <v>311</v>
      </c>
      <c r="R199" s="56">
        <f t="shared" si="74"/>
        <v>3</v>
      </c>
      <c r="S199" s="169">
        <v>192</v>
      </c>
      <c r="T199" s="56">
        <f t="shared" si="75"/>
        <v>2</v>
      </c>
      <c r="U199" s="169">
        <v>15</v>
      </c>
      <c r="V199" s="56">
        <f t="shared" si="76"/>
        <v>0</v>
      </c>
      <c r="W199" s="169">
        <v>10</v>
      </c>
      <c r="X199" s="56">
        <f>Y199-Y198</f>
        <v>2</v>
      </c>
      <c r="Y199" s="169">
        <v>6</v>
      </c>
      <c r="Z199" s="56">
        <f>AA199-AA198</f>
        <v>1</v>
      </c>
      <c r="AA199" s="169">
        <v>4</v>
      </c>
      <c r="AB199" s="56">
        <f t="shared" si="77"/>
        <v>0</v>
      </c>
      <c r="AC199" s="170">
        <v>4</v>
      </c>
    </row>
    <row r="200" spans="1:29" x14ac:dyDescent="0.2">
      <c r="A200" s="57">
        <v>44162</v>
      </c>
      <c r="B200" s="124">
        <f t="shared" si="66"/>
        <v>196</v>
      </c>
      <c r="C200" s="169">
        <v>7214</v>
      </c>
      <c r="D200" s="56">
        <f t="shared" si="67"/>
        <v>129</v>
      </c>
      <c r="E200" s="169">
        <v>3709</v>
      </c>
      <c r="F200" s="56">
        <f t="shared" si="68"/>
        <v>3</v>
      </c>
      <c r="G200" s="169">
        <v>302</v>
      </c>
      <c r="H200" s="56">
        <f t="shared" si="69"/>
        <v>38</v>
      </c>
      <c r="I200" s="169">
        <v>908</v>
      </c>
      <c r="J200" s="56">
        <f t="shared" si="70"/>
        <v>7</v>
      </c>
      <c r="K200" s="169">
        <v>136</v>
      </c>
      <c r="L200" s="56">
        <f t="shared" si="71"/>
        <v>9</v>
      </c>
      <c r="M200" s="169">
        <v>604</v>
      </c>
      <c r="N200" s="56">
        <f t="shared" si="72"/>
        <v>0</v>
      </c>
      <c r="O200" s="169">
        <v>30</v>
      </c>
      <c r="P200" s="56">
        <f t="shared" si="73"/>
        <v>1</v>
      </c>
      <c r="Q200" s="169">
        <v>312</v>
      </c>
      <c r="R200" s="56">
        <f t="shared" si="74"/>
        <v>4</v>
      </c>
      <c r="S200" s="169">
        <v>196</v>
      </c>
      <c r="T200" s="56">
        <f t="shared" si="75"/>
        <v>0</v>
      </c>
      <c r="U200" s="169">
        <v>15</v>
      </c>
      <c r="V200" s="56">
        <f t="shared" si="76"/>
        <v>0</v>
      </c>
      <c r="W200" s="169">
        <v>10</v>
      </c>
      <c r="X200" s="124">
        <f>Y200-Y199</f>
        <v>5</v>
      </c>
      <c r="Y200" s="169">
        <v>11</v>
      </c>
      <c r="Z200" s="56">
        <f>AA200-AA199</f>
        <v>2</v>
      </c>
      <c r="AA200" s="169">
        <v>6</v>
      </c>
      <c r="AB200" s="56">
        <f t="shared" si="77"/>
        <v>0</v>
      </c>
      <c r="AC200" s="170">
        <v>4</v>
      </c>
    </row>
    <row r="201" spans="1:29" x14ac:dyDescent="0.2">
      <c r="A201" s="57">
        <v>44163</v>
      </c>
      <c r="B201" s="124"/>
      <c r="C201" s="169">
        <v>7214</v>
      </c>
      <c r="D201" s="56"/>
      <c r="E201" s="169">
        <v>3709</v>
      </c>
      <c r="F201" s="56"/>
      <c r="G201" s="169">
        <v>302</v>
      </c>
      <c r="H201" s="56"/>
      <c r="I201" s="169">
        <v>908</v>
      </c>
      <c r="J201" s="56"/>
      <c r="K201" s="169">
        <v>136</v>
      </c>
      <c r="L201" s="56"/>
      <c r="M201" s="169">
        <v>604</v>
      </c>
      <c r="N201" s="56"/>
      <c r="O201" s="169">
        <v>30</v>
      </c>
      <c r="P201" s="56"/>
      <c r="Q201" s="169">
        <v>312</v>
      </c>
      <c r="R201" s="56"/>
      <c r="S201" s="169">
        <v>196</v>
      </c>
      <c r="T201" s="56"/>
      <c r="U201" s="169">
        <v>15</v>
      </c>
      <c r="V201" s="56"/>
      <c r="W201" s="169">
        <v>10</v>
      </c>
      <c r="X201" s="56"/>
      <c r="Y201" s="169">
        <v>11</v>
      </c>
      <c r="Z201" s="56"/>
      <c r="AA201" s="169">
        <v>6</v>
      </c>
      <c r="AB201" s="56"/>
      <c r="AC201" s="170">
        <v>4</v>
      </c>
    </row>
    <row r="202" spans="1:29" x14ac:dyDescent="0.2">
      <c r="A202" s="57">
        <v>44164</v>
      </c>
      <c r="B202" s="124"/>
      <c r="C202" s="169">
        <v>7214</v>
      </c>
      <c r="D202" s="56"/>
      <c r="E202" s="169">
        <v>3709</v>
      </c>
      <c r="F202" s="56"/>
      <c r="G202" s="169">
        <v>302</v>
      </c>
      <c r="H202" s="56"/>
      <c r="I202" s="169">
        <v>908</v>
      </c>
      <c r="J202" s="56"/>
      <c r="K202" s="169">
        <v>136</v>
      </c>
      <c r="L202" s="56"/>
      <c r="M202" s="169">
        <v>604</v>
      </c>
      <c r="N202" s="56"/>
      <c r="O202" s="169">
        <v>30</v>
      </c>
      <c r="P202" s="56"/>
      <c r="Q202" s="169">
        <v>312</v>
      </c>
      <c r="R202" s="56"/>
      <c r="S202" s="169">
        <v>196</v>
      </c>
      <c r="T202" s="56"/>
      <c r="U202" s="169">
        <v>15</v>
      </c>
      <c r="V202" s="56"/>
      <c r="W202" s="169">
        <v>10</v>
      </c>
      <c r="X202" s="56"/>
      <c r="Y202" s="169">
        <v>11</v>
      </c>
      <c r="Z202" s="56"/>
      <c r="AA202" s="169">
        <v>6</v>
      </c>
      <c r="AB202" s="56"/>
      <c r="AC202" s="170">
        <v>4</v>
      </c>
    </row>
    <row r="203" spans="1:29" x14ac:dyDescent="0.2">
      <c r="A203" s="57">
        <v>44165</v>
      </c>
      <c r="B203" s="125">
        <f>C203-C200</f>
        <v>382</v>
      </c>
      <c r="C203" s="169">
        <v>7596</v>
      </c>
      <c r="D203" s="125">
        <f>E203-E200</f>
        <v>275</v>
      </c>
      <c r="E203" s="169">
        <v>3984</v>
      </c>
      <c r="F203" s="125">
        <f>G203-G200</f>
        <v>0</v>
      </c>
      <c r="G203" s="169">
        <v>302</v>
      </c>
      <c r="H203" s="125">
        <f>I203-I200</f>
        <v>48</v>
      </c>
      <c r="I203" s="169">
        <v>956</v>
      </c>
      <c r="J203" s="125">
        <f>K203-K200</f>
        <v>0</v>
      </c>
      <c r="K203" s="169">
        <v>136</v>
      </c>
      <c r="L203" s="125">
        <f>M203-M200</f>
        <v>0</v>
      </c>
      <c r="M203" s="169">
        <v>604</v>
      </c>
      <c r="N203" s="125">
        <f>O203-O200</f>
        <v>0</v>
      </c>
      <c r="O203" s="169">
        <v>30</v>
      </c>
      <c r="P203" s="125">
        <f>Q203-Q200</f>
        <v>44</v>
      </c>
      <c r="Q203" s="169">
        <v>356</v>
      </c>
      <c r="R203" s="125">
        <f>S203-S200</f>
        <v>5</v>
      </c>
      <c r="S203" s="169">
        <v>201</v>
      </c>
      <c r="T203" s="125">
        <f>U203-U200</f>
        <v>0</v>
      </c>
      <c r="U203" s="169">
        <v>15</v>
      </c>
      <c r="V203" s="125">
        <f>W203-W200</f>
        <v>0</v>
      </c>
      <c r="W203" s="169">
        <v>10</v>
      </c>
      <c r="X203" s="125">
        <f>Y203-Y200</f>
        <v>0</v>
      </c>
      <c r="Y203" s="169">
        <v>11</v>
      </c>
      <c r="Z203" s="125">
        <f>AA203-AA200</f>
        <v>0</v>
      </c>
      <c r="AA203" s="169">
        <v>6</v>
      </c>
      <c r="AB203" s="125">
        <f>AC203-AC200</f>
        <v>0</v>
      </c>
      <c r="AC203" s="170">
        <v>4</v>
      </c>
    </row>
    <row r="204" spans="1:29" x14ac:dyDescent="0.2">
      <c r="A204" s="57">
        <v>44166</v>
      </c>
      <c r="B204" s="125">
        <f>C204-C203</f>
        <v>14</v>
      </c>
      <c r="C204" s="169">
        <v>7610</v>
      </c>
      <c r="D204" s="125">
        <f>E204-E203</f>
        <v>168</v>
      </c>
      <c r="E204" s="169">
        <v>4152</v>
      </c>
      <c r="F204" s="125">
        <f>G204-G201</f>
        <v>0</v>
      </c>
      <c r="G204" s="169">
        <v>302</v>
      </c>
      <c r="H204" s="125">
        <f>I204-I203</f>
        <v>22</v>
      </c>
      <c r="I204" s="169">
        <v>978</v>
      </c>
      <c r="J204" s="125">
        <f>K204-K203</f>
        <v>0</v>
      </c>
      <c r="K204" s="169">
        <v>136</v>
      </c>
      <c r="L204" s="125">
        <f>M204-M203</f>
        <v>50</v>
      </c>
      <c r="M204" s="169">
        <v>654</v>
      </c>
      <c r="N204" s="125">
        <f>O204-O203</f>
        <v>0</v>
      </c>
      <c r="O204" s="169">
        <v>30</v>
      </c>
      <c r="P204" s="125">
        <f>Q204-Q203</f>
        <v>22</v>
      </c>
      <c r="Q204" s="169">
        <v>378</v>
      </c>
      <c r="R204" s="125">
        <f>S204-S203</f>
        <v>4</v>
      </c>
      <c r="S204" s="169">
        <v>205</v>
      </c>
      <c r="T204" s="125">
        <f>U204-U203</f>
        <v>0</v>
      </c>
      <c r="U204" s="169">
        <v>15</v>
      </c>
      <c r="V204" s="125">
        <f>W204-W203</f>
        <v>0</v>
      </c>
      <c r="W204" s="169">
        <v>10</v>
      </c>
      <c r="X204" s="125">
        <f>Y204-Y203</f>
        <v>4</v>
      </c>
      <c r="Y204" s="169">
        <v>15</v>
      </c>
      <c r="Z204" s="125">
        <f>AA204-AA203</f>
        <v>0</v>
      </c>
      <c r="AA204" s="169">
        <v>6</v>
      </c>
      <c r="AB204" s="125">
        <f>AC204-AC203</f>
        <v>0</v>
      </c>
      <c r="AC204" s="170">
        <v>4</v>
      </c>
    </row>
    <row r="205" spans="1:29" x14ac:dyDescent="0.2">
      <c r="A205" s="57">
        <v>44167</v>
      </c>
      <c r="B205" s="125">
        <f>C205-C204</f>
        <v>300</v>
      </c>
      <c r="C205" s="169">
        <v>7910</v>
      </c>
      <c r="D205" s="125">
        <f>E205-E204</f>
        <v>100</v>
      </c>
      <c r="E205" s="169">
        <v>4252</v>
      </c>
      <c r="F205" s="125">
        <f>G205-G202</f>
        <v>0</v>
      </c>
      <c r="G205" s="169">
        <v>302</v>
      </c>
      <c r="H205" s="125">
        <f>I205-I204</f>
        <v>34</v>
      </c>
      <c r="I205" s="169">
        <v>1012</v>
      </c>
      <c r="J205" s="125">
        <f>K205-K204</f>
        <v>0</v>
      </c>
      <c r="K205" s="169">
        <v>136</v>
      </c>
      <c r="L205" s="125">
        <f>M205-M204</f>
        <v>2</v>
      </c>
      <c r="M205" s="169">
        <v>656</v>
      </c>
      <c r="N205" s="125">
        <f>O205-O204</f>
        <v>0</v>
      </c>
      <c r="O205" s="169">
        <v>30</v>
      </c>
      <c r="P205" s="125">
        <f>Q205-Q204</f>
        <v>0</v>
      </c>
      <c r="Q205" s="169">
        <v>378</v>
      </c>
      <c r="R205" s="125">
        <f>S205-S204</f>
        <v>0</v>
      </c>
      <c r="S205" s="169">
        <v>205</v>
      </c>
      <c r="T205" s="125">
        <f>U205-U204</f>
        <v>0</v>
      </c>
      <c r="U205" s="169">
        <v>15</v>
      </c>
      <c r="V205" s="125">
        <f>W205-W204</f>
        <v>0</v>
      </c>
      <c r="W205" s="169">
        <v>10</v>
      </c>
      <c r="X205" s="125">
        <f>Y205-Y204</f>
        <v>0</v>
      </c>
      <c r="Y205" s="169">
        <v>15</v>
      </c>
      <c r="Z205" s="125">
        <f>AA205-AA204</f>
        <v>0</v>
      </c>
      <c r="AA205" s="169">
        <v>6</v>
      </c>
      <c r="AB205" s="125">
        <f>AC205-AC204</f>
        <v>0</v>
      </c>
      <c r="AC205" s="170">
        <v>4</v>
      </c>
    </row>
    <row r="206" spans="1:29" x14ac:dyDescent="0.2">
      <c r="A206" s="57">
        <v>44168</v>
      </c>
      <c r="B206" s="125">
        <f>C206-C205</f>
        <v>115</v>
      </c>
      <c r="C206" s="169">
        <v>8025</v>
      </c>
      <c r="D206" s="125">
        <f>E206-E205</f>
        <v>74</v>
      </c>
      <c r="E206" s="169">
        <v>4326</v>
      </c>
      <c r="F206" s="125">
        <f>G206-G203</f>
        <v>0</v>
      </c>
      <c r="G206" s="169">
        <v>302</v>
      </c>
      <c r="H206" s="125">
        <f>I206-I205</f>
        <v>66</v>
      </c>
      <c r="I206" s="169">
        <v>1078</v>
      </c>
      <c r="J206" s="125">
        <f>K206-K205</f>
        <v>0</v>
      </c>
      <c r="K206" s="169">
        <v>136</v>
      </c>
      <c r="L206" s="125">
        <f>M206-M205</f>
        <v>27</v>
      </c>
      <c r="M206" s="169">
        <v>683</v>
      </c>
      <c r="N206" s="125">
        <f>O206-O205</f>
        <v>0</v>
      </c>
      <c r="O206" s="169">
        <v>30</v>
      </c>
      <c r="P206" s="125">
        <f>Q206-Q205</f>
        <v>3</v>
      </c>
      <c r="Q206" s="169">
        <v>381</v>
      </c>
      <c r="R206" s="125">
        <f>S206-S205</f>
        <v>0</v>
      </c>
      <c r="S206" s="169">
        <v>205</v>
      </c>
      <c r="T206" s="125">
        <f>U206-U205</f>
        <v>0</v>
      </c>
      <c r="U206" s="169">
        <v>15</v>
      </c>
      <c r="V206" s="125">
        <f>W206-W205</f>
        <v>0</v>
      </c>
      <c r="W206" s="169">
        <v>10</v>
      </c>
      <c r="X206" s="125">
        <f>Y206-Y205</f>
        <v>0</v>
      </c>
      <c r="Y206" s="169">
        <v>15</v>
      </c>
      <c r="Z206" s="125">
        <f>AA206-AA205</f>
        <v>0</v>
      </c>
      <c r="AA206" s="169">
        <v>6</v>
      </c>
      <c r="AB206" s="125">
        <f>AC206-AC205</f>
        <v>0</v>
      </c>
      <c r="AC206" s="170">
        <v>4</v>
      </c>
    </row>
    <row r="207" spans="1:29" x14ac:dyDescent="0.2">
      <c r="A207" s="57">
        <v>44169</v>
      </c>
      <c r="B207" s="124">
        <f>C207-C206</f>
        <v>138</v>
      </c>
      <c r="C207" s="171">
        <v>8163</v>
      </c>
      <c r="D207" s="124">
        <f>E207-E206</f>
        <v>161</v>
      </c>
      <c r="E207" s="171">
        <v>4487</v>
      </c>
      <c r="F207" s="125">
        <f>G207-G204</f>
        <v>0</v>
      </c>
      <c r="G207" s="169">
        <v>302</v>
      </c>
      <c r="H207" s="125">
        <f>I207-I206</f>
        <v>78</v>
      </c>
      <c r="I207" s="169">
        <v>1156</v>
      </c>
      <c r="J207" s="125">
        <f>K207-K206</f>
        <v>0</v>
      </c>
      <c r="K207" s="169">
        <v>136</v>
      </c>
      <c r="L207" s="124">
        <f>M207-M206</f>
        <v>18</v>
      </c>
      <c r="M207" s="171">
        <v>701</v>
      </c>
      <c r="N207" s="125">
        <f>O207-O206</f>
        <v>0</v>
      </c>
      <c r="O207" s="169">
        <v>30</v>
      </c>
      <c r="P207" s="125">
        <f>Q207-Q206</f>
        <v>8</v>
      </c>
      <c r="Q207" s="169">
        <v>389</v>
      </c>
      <c r="R207" s="124">
        <f>S207-S206</f>
        <v>4</v>
      </c>
      <c r="S207" s="171">
        <v>209</v>
      </c>
      <c r="T207" s="125">
        <f>U207-U206</f>
        <v>0</v>
      </c>
      <c r="U207" s="169">
        <v>15</v>
      </c>
      <c r="V207" s="125">
        <f>W207-W206</f>
        <v>0</v>
      </c>
      <c r="W207" s="169">
        <v>10</v>
      </c>
      <c r="X207" s="124">
        <f>Y207-Y206</f>
        <v>1</v>
      </c>
      <c r="Y207" s="171">
        <v>16</v>
      </c>
      <c r="Z207" s="125">
        <f>AA207-AA206</f>
        <v>0</v>
      </c>
      <c r="AA207" s="169">
        <v>6</v>
      </c>
      <c r="AB207" s="125">
        <f>AC207-AC206</f>
        <v>0</v>
      </c>
      <c r="AC207" s="170">
        <v>4</v>
      </c>
    </row>
    <row r="208" spans="1:29" s="126" customFormat="1" x14ac:dyDescent="0.2">
      <c r="A208" s="57">
        <v>44170</v>
      </c>
      <c r="B208" s="124"/>
      <c r="C208" s="169">
        <v>8163</v>
      </c>
      <c r="D208" s="56"/>
      <c r="E208" s="169">
        <v>4487</v>
      </c>
      <c r="F208" s="56"/>
      <c r="G208" s="169">
        <v>302</v>
      </c>
      <c r="H208" s="56"/>
      <c r="I208" s="169">
        <v>1156</v>
      </c>
      <c r="J208" s="56"/>
      <c r="K208" s="169">
        <v>136</v>
      </c>
      <c r="L208" s="56"/>
      <c r="M208" s="169">
        <v>701</v>
      </c>
      <c r="N208" s="56"/>
      <c r="O208" s="169">
        <v>30</v>
      </c>
      <c r="P208" s="56"/>
      <c r="Q208" s="169">
        <v>389</v>
      </c>
      <c r="R208" s="56"/>
      <c r="S208" s="169">
        <v>209</v>
      </c>
      <c r="T208" s="56"/>
      <c r="U208" s="169">
        <v>15</v>
      </c>
      <c r="V208" s="56"/>
      <c r="W208" s="169">
        <v>10</v>
      </c>
      <c r="X208" s="56"/>
      <c r="Y208" s="169">
        <v>16</v>
      </c>
      <c r="Z208" s="56"/>
      <c r="AA208" s="169">
        <v>6</v>
      </c>
      <c r="AB208" s="56"/>
      <c r="AC208" s="170">
        <v>4</v>
      </c>
    </row>
    <row r="209" spans="1:29" s="126" customFormat="1" x14ac:dyDescent="0.2">
      <c r="A209" s="57">
        <v>44171</v>
      </c>
      <c r="B209" s="124"/>
      <c r="C209" s="169">
        <v>8163</v>
      </c>
      <c r="D209" s="56"/>
      <c r="E209" s="169">
        <v>4487</v>
      </c>
      <c r="F209" s="56"/>
      <c r="G209" s="169">
        <v>302</v>
      </c>
      <c r="H209" s="56"/>
      <c r="I209" s="169">
        <v>1156</v>
      </c>
      <c r="J209" s="56"/>
      <c r="K209" s="169">
        <v>136</v>
      </c>
      <c r="L209" s="56"/>
      <c r="M209" s="169">
        <v>701</v>
      </c>
      <c r="N209" s="56"/>
      <c r="O209" s="169">
        <v>30</v>
      </c>
      <c r="P209" s="56"/>
      <c r="Q209" s="169">
        <v>389</v>
      </c>
      <c r="R209" s="56"/>
      <c r="S209" s="169">
        <v>209</v>
      </c>
      <c r="T209" s="56"/>
      <c r="U209" s="169">
        <v>15</v>
      </c>
      <c r="V209" s="56"/>
      <c r="W209" s="169">
        <v>10</v>
      </c>
      <c r="X209" s="56"/>
      <c r="Y209" s="169">
        <v>16</v>
      </c>
      <c r="Z209" s="56"/>
      <c r="AA209" s="169">
        <v>6</v>
      </c>
      <c r="AB209" s="56"/>
      <c r="AC209" s="170">
        <v>4</v>
      </c>
    </row>
    <row r="210" spans="1:29" x14ac:dyDescent="0.2">
      <c r="A210" s="57">
        <v>44172</v>
      </c>
      <c r="B210" s="56">
        <f>C210-C209</f>
        <v>378</v>
      </c>
      <c r="C210" s="169">
        <v>8541</v>
      </c>
      <c r="D210" s="56">
        <f>E210-E209</f>
        <v>127</v>
      </c>
      <c r="E210" s="169">
        <v>4614</v>
      </c>
      <c r="F210" s="56">
        <f>G210-G209</f>
        <v>0</v>
      </c>
      <c r="G210" s="169">
        <v>302</v>
      </c>
      <c r="H210" s="56">
        <f>I210-I209</f>
        <v>150</v>
      </c>
      <c r="I210" s="169">
        <v>1306</v>
      </c>
      <c r="J210" s="56">
        <f>K210-K209</f>
        <v>3</v>
      </c>
      <c r="K210" s="169">
        <v>139</v>
      </c>
      <c r="L210" s="56">
        <f>M210-M209</f>
        <v>12</v>
      </c>
      <c r="M210" s="169">
        <v>713</v>
      </c>
      <c r="N210" s="56">
        <f>O210-O209</f>
        <v>0</v>
      </c>
      <c r="O210" s="169">
        <v>30</v>
      </c>
      <c r="P210" s="56">
        <f>Q210-Q209</f>
        <v>13</v>
      </c>
      <c r="Q210" s="169">
        <v>402</v>
      </c>
      <c r="R210" s="56">
        <f>S210-S209</f>
        <v>3</v>
      </c>
      <c r="S210" s="169">
        <v>212</v>
      </c>
      <c r="T210" s="56">
        <f>U210-U209</f>
        <v>0</v>
      </c>
      <c r="U210" s="169">
        <v>15</v>
      </c>
      <c r="V210" s="56">
        <f>W210-W209</f>
        <v>0</v>
      </c>
      <c r="W210" s="169">
        <v>10</v>
      </c>
      <c r="X210" s="56">
        <f>Y210-Y209</f>
        <v>0</v>
      </c>
      <c r="Y210" s="169">
        <v>16</v>
      </c>
      <c r="Z210" s="56">
        <f>AA210-AA209</f>
        <v>0</v>
      </c>
      <c r="AA210" s="169">
        <v>6</v>
      </c>
      <c r="AB210" s="56">
        <f>AC210-AC209</f>
        <v>0</v>
      </c>
      <c r="AC210" s="170">
        <v>4</v>
      </c>
    </row>
    <row r="211" spans="1:29" x14ac:dyDescent="0.2">
      <c r="A211" s="57">
        <v>44173</v>
      </c>
      <c r="B211" s="56">
        <f>C211-C210</f>
        <v>104</v>
      </c>
      <c r="C211" s="169">
        <v>8645</v>
      </c>
      <c r="D211" s="56">
        <f>E211-E210</f>
        <v>87</v>
      </c>
      <c r="E211" s="169">
        <v>4701</v>
      </c>
      <c r="F211" s="56">
        <f>G211-G210</f>
        <v>0</v>
      </c>
      <c r="G211" s="169">
        <v>302</v>
      </c>
      <c r="H211" s="56">
        <f>I211-I210</f>
        <v>83</v>
      </c>
      <c r="I211" s="169">
        <v>1389</v>
      </c>
      <c r="J211" s="56">
        <f>K211-K210</f>
        <v>0</v>
      </c>
      <c r="K211" s="169">
        <v>139</v>
      </c>
      <c r="L211" s="56">
        <f>M211-M210</f>
        <v>13</v>
      </c>
      <c r="M211" s="169">
        <v>726</v>
      </c>
      <c r="N211" s="56">
        <f>O211-O210</f>
        <v>0</v>
      </c>
      <c r="O211" s="169">
        <v>30</v>
      </c>
      <c r="P211" s="56">
        <f>Q211-Q210</f>
        <v>7</v>
      </c>
      <c r="Q211" s="169">
        <v>409</v>
      </c>
      <c r="R211" s="56">
        <f>S211-S210</f>
        <v>1</v>
      </c>
      <c r="S211" s="169">
        <v>213</v>
      </c>
      <c r="T211" s="56">
        <f>U211-U210</f>
        <v>0</v>
      </c>
      <c r="U211" s="169">
        <v>15</v>
      </c>
      <c r="V211" s="56">
        <f>W211-W210</f>
        <v>0</v>
      </c>
      <c r="W211" s="169">
        <v>10</v>
      </c>
      <c r="X211" s="56">
        <f>Y211-Y210</f>
        <v>0</v>
      </c>
      <c r="Y211" s="169">
        <v>16</v>
      </c>
      <c r="Z211" s="56">
        <f>AA211-AA210</f>
        <v>0</v>
      </c>
      <c r="AA211" s="169">
        <v>6</v>
      </c>
      <c r="AB211" s="56">
        <f>AC211-AC210</f>
        <v>0</v>
      </c>
      <c r="AC211" s="170">
        <v>4</v>
      </c>
    </row>
    <row r="212" spans="1:29" x14ac:dyDescent="0.2">
      <c r="A212" s="57">
        <v>44174</v>
      </c>
      <c r="B212" s="56">
        <f>C212-C211</f>
        <v>128</v>
      </c>
      <c r="C212" s="169">
        <v>8773</v>
      </c>
      <c r="D212" s="56">
        <f>E212-E211</f>
        <v>102</v>
      </c>
      <c r="E212" s="169">
        <v>4803</v>
      </c>
      <c r="F212" s="56">
        <f>G212-G211</f>
        <v>1</v>
      </c>
      <c r="G212" s="169">
        <v>303</v>
      </c>
      <c r="H212" s="56">
        <f>I212-I211</f>
        <v>98</v>
      </c>
      <c r="I212" s="169">
        <v>1487</v>
      </c>
      <c r="J212" s="56">
        <f>K212-K211</f>
        <v>2</v>
      </c>
      <c r="K212" s="169">
        <v>141</v>
      </c>
      <c r="L212" s="56">
        <f>M212-M211</f>
        <v>23</v>
      </c>
      <c r="M212" s="169">
        <v>749</v>
      </c>
      <c r="N212" s="56">
        <f>O212-O211</f>
        <v>0</v>
      </c>
      <c r="O212" s="169">
        <v>30</v>
      </c>
      <c r="P212" s="56">
        <f>Q212-Q211</f>
        <v>6</v>
      </c>
      <c r="Q212" s="169">
        <v>415</v>
      </c>
      <c r="R212" s="56">
        <f>S212-S211</f>
        <v>3</v>
      </c>
      <c r="S212" s="169">
        <v>216</v>
      </c>
      <c r="T212" s="56">
        <f>U212-U211</f>
        <v>0</v>
      </c>
      <c r="U212" s="169">
        <v>15</v>
      </c>
      <c r="V212" s="56">
        <f>W212-W211</f>
        <v>0</v>
      </c>
      <c r="W212" s="169">
        <v>10</v>
      </c>
      <c r="X212" s="56">
        <f>Y212-Y211</f>
        <v>0</v>
      </c>
      <c r="Y212" s="169">
        <v>16</v>
      </c>
      <c r="Z212" s="56">
        <f>AA212-AA211</f>
        <v>0</v>
      </c>
      <c r="AA212" s="169">
        <v>6</v>
      </c>
      <c r="AB212" s="56">
        <f>AC212-AC211</f>
        <v>0</v>
      </c>
      <c r="AC212" s="170">
        <v>4</v>
      </c>
    </row>
    <row r="213" spans="1:29" x14ac:dyDescent="0.2">
      <c r="A213" s="57">
        <v>44175</v>
      </c>
      <c r="B213" s="56">
        <f>C213-C212</f>
        <v>65</v>
      </c>
      <c r="C213" s="169">
        <v>8838</v>
      </c>
      <c r="D213" s="56">
        <f>E213-E212</f>
        <v>184</v>
      </c>
      <c r="E213" s="169">
        <v>4987</v>
      </c>
      <c r="F213" s="56">
        <f>G213-G212</f>
        <v>0</v>
      </c>
      <c r="G213" s="169">
        <v>303</v>
      </c>
      <c r="H213" s="56">
        <f>I213-I212</f>
        <v>45</v>
      </c>
      <c r="I213" s="169">
        <v>1532</v>
      </c>
      <c r="J213" s="56">
        <f>K213-K212</f>
        <v>0</v>
      </c>
      <c r="K213" s="169">
        <v>141</v>
      </c>
      <c r="L213" s="56">
        <f>M213-M212</f>
        <v>40</v>
      </c>
      <c r="M213" s="169">
        <v>789</v>
      </c>
      <c r="N213" s="56">
        <f>O213-O212</f>
        <v>0</v>
      </c>
      <c r="O213" s="169">
        <v>30</v>
      </c>
      <c r="P213" s="56">
        <f>Q213-Q212</f>
        <v>24</v>
      </c>
      <c r="Q213" s="169">
        <v>439</v>
      </c>
      <c r="R213" s="56">
        <f>S213-S212</f>
        <v>2</v>
      </c>
      <c r="S213" s="169">
        <v>218</v>
      </c>
      <c r="T213" s="56">
        <f>U213-U212</f>
        <v>0</v>
      </c>
      <c r="U213" s="169">
        <v>15</v>
      </c>
      <c r="V213" s="56">
        <f>W213-W212</f>
        <v>0</v>
      </c>
      <c r="W213" s="169">
        <v>10</v>
      </c>
      <c r="X213" s="56">
        <f>Y213-Y212</f>
        <v>0</v>
      </c>
      <c r="Y213" s="169">
        <v>16</v>
      </c>
      <c r="Z213" s="56">
        <f>AA213-AA212</f>
        <v>0</v>
      </c>
      <c r="AA213" s="169">
        <v>6</v>
      </c>
      <c r="AB213" s="56">
        <f>AC213-AC212</f>
        <v>0</v>
      </c>
      <c r="AC213" s="170">
        <v>4</v>
      </c>
    </row>
    <row r="214" spans="1:29" x14ac:dyDescent="0.2">
      <c r="A214" s="57">
        <v>44176</v>
      </c>
      <c r="B214" s="56">
        <f>C214-C213</f>
        <v>149</v>
      </c>
      <c r="C214" s="169">
        <v>8987</v>
      </c>
      <c r="D214" s="56">
        <f>E214-E213</f>
        <v>136</v>
      </c>
      <c r="E214" s="169">
        <v>5123</v>
      </c>
      <c r="F214" s="56">
        <f>G214-G213</f>
        <v>0</v>
      </c>
      <c r="G214" s="169">
        <v>303</v>
      </c>
      <c r="H214" s="56">
        <f>I214-I213</f>
        <v>117</v>
      </c>
      <c r="I214" s="169">
        <v>1649</v>
      </c>
      <c r="J214" s="56">
        <f>K214-K213</f>
        <v>4</v>
      </c>
      <c r="K214" s="169">
        <v>145</v>
      </c>
      <c r="L214" s="56">
        <f>M214-M213</f>
        <v>6</v>
      </c>
      <c r="M214" s="169">
        <v>795</v>
      </c>
      <c r="N214" s="56">
        <f>O214-O213</f>
        <v>0</v>
      </c>
      <c r="O214" s="169">
        <v>30</v>
      </c>
      <c r="P214" s="56">
        <f>Q214-Q213</f>
        <v>2</v>
      </c>
      <c r="Q214" s="169">
        <v>441</v>
      </c>
      <c r="R214" s="56">
        <f>S214-S213</f>
        <v>2</v>
      </c>
      <c r="S214" s="169">
        <v>220</v>
      </c>
      <c r="T214" s="56">
        <f>U214-U213</f>
        <v>0</v>
      </c>
      <c r="U214" s="169">
        <v>15</v>
      </c>
      <c r="V214" s="56">
        <f>W214-W213</f>
        <v>0</v>
      </c>
      <c r="W214" s="169">
        <v>10</v>
      </c>
      <c r="X214" s="56">
        <f>Y214-Y213</f>
        <v>0</v>
      </c>
      <c r="Y214" s="169">
        <v>16</v>
      </c>
      <c r="Z214" s="56">
        <f>AA214-AA213</f>
        <v>0</v>
      </c>
      <c r="AA214" s="169">
        <v>6</v>
      </c>
      <c r="AB214" s="56">
        <f>AC214-AC213</f>
        <v>0</v>
      </c>
      <c r="AC214" s="170">
        <v>4</v>
      </c>
    </row>
    <row r="215" spans="1:29" x14ac:dyDescent="0.2">
      <c r="A215" s="57">
        <v>44177</v>
      </c>
      <c r="B215" s="56"/>
      <c r="C215" s="169"/>
      <c r="D215" s="56"/>
      <c r="E215" s="169"/>
      <c r="F215" s="56"/>
      <c r="G215" s="169"/>
      <c r="H215" s="56"/>
      <c r="I215" s="169"/>
      <c r="J215" s="56"/>
      <c r="K215" s="169"/>
      <c r="L215" s="56"/>
      <c r="M215" s="169"/>
      <c r="N215" s="56"/>
      <c r="O215" s="169"/>
      <c r="P215" s="56"/>
      <c r="Q215" s="169"/>
      <c r="R215" s="56"/>
      <c r="S215" s="169"/>
      <c r="T215" s="56"/>
      <c r="U215" s="169"/>
      <c r="V215" s="56"/>
      <c r="W215" s="169"/>
      <c r="X215" s="56"/>
      <c r="Y215" s="169"/>
      <c r="Z215" s="56"/>
      <c r="AA215" s="169"/>
      <c r="AB215" s="56"/>
      <c r="AC215" s="170"/>
    </row>
    <row r="216" spans="1:29" x14ac:dyDescent="0.2">
      <c r="A216" s="57">
        <v>44178</v>
      </c>
      <c r="B216" s="56"/>
      <c r="C216" s="169"/>
      <c r="D216" s="56"/>
      <c r="E216" s="169"/>
      <c r="F216" s="56"/>
      <c r="G216" s="169"/>
      <c r="H216" s="56"/>
      <c r="I216" s="169"/>
      <c r="J216" s="56"/>
      <c r="K216" s="169"/>
      <c r="L216" s="56"/>
      <c r="M216" s="169"/>
      <c r="N216" s="56"/>
      <c r="O216" s="169"/>
      <c r="P216" s="56"/>
      <c r="Q216" s="169"/>
      <c r="R216" s="56"/>
      <c r="S216" s="169"/>
      <c r="T216" s="56"/>
      <c r="U216" s="169"/>
      <c r="V216" s="56"/>
      <c r="W216" s="169"/>
      <c r="X216" s="56"/>
      <c r="Y216" s="169"/>
      <c r="Z216" s="56"/>
      <c r="AA216" s="169"/>
      <c r="AB216" s="56"/>
      <c r="AC216" s="170"/>
    </row>
    <row r="217" spans="1:29" x14ac:dyDescent="0.2">
      <c r="A217" s="57">
        <v>44179</v>
      </c>
      <c r="B217" s="56">
        <f>C217-C214</f>
        <v>425</v>
      </c>
      <c r="C217" s="169">
        <v>9412</v>
      </c>
      <c r="D217" s="56">
        <f>E217-E214</f>
        <v>244</v>
      </c>
      <c r="E217" s="169">
        <v>5367</v>
      </c>
      <c r="F217" s="56">
        <f>G217-G214</f>
        <v>2</v>
      </c>
      <c r="G217" s="169">
        <v>305</v>
      </c>
      <c r="H217" s="56">
        <f>I217-I214</f>
        <v>133</v>
      </c>
      <c r="I217" s="169">
        <v>1782</v>
      </c>
      <c r="J217" s="56">
        <f>K217-K214</f>
        <v>2</v>
      </c>
      <c r="K217" s="169">
        <v>147</v>
      </c>
      <c r="L217" s="56">
        <f>M217-M214</f>
        <v>68</v>
      </c>
      <c r="M217" s="169">
        <v>863</v>
      </c>
      <c r="N217" s="56">
        <f>O217-O214</f>
        <v>0</v>
      </c>
      <c r="O217" s="169">
        <v>30</v>
      </c>
      <c r="P217" s="56">
        <f>Q217-Q214</f>
        <v>57</v>
      </c>
      <c r="Q217" s="169">
        <v>498</v>
      </c>
      <c r="R217" s="56">
        <f>S217-S214</f>
        <v>8</v>
      </c>
      <c r="S217" s="169">
        <v>228</v>
      </c>
      <c r="T217" s="56">
        <f>U217-U214</f>
        <v>0</v>
      </c>
      <c r="U217" s="169">
        <v>15</v>
      </c>
      <c r="V217" s="56">
        <f>W217-W214</f>
        <v>0</v>
      </c>
      <c r="W217" s="169">
        <v>10</v>
      </c>
      <c r="X217" s="56">
        <f>Y217-Y214</f>
        <v>1</v>
      </c>
      <c r="Y217" s="169">
        <v>17</v>
      </c>
      <c r="Z217" s="56">
        <f>AA217-AA214</f>
        <v>0</v>
      </c>
      <c r="AA217" s="169">
        <v>6</v>
      </c>
      <c r="AB217" s="56">
        <f>AC217-AC214</f>
        <v>0</v>
      </c>
      <c r="AC217" s="170">
        <v>4</v>
      </c>
    </row>
    <row r="218" spans="1:29" x14ac:dyDescent="0.2">
      <c r="A218" s="57">
        <v>44180</v>
      </c>
      <c r="B218" s="56">
        <f>C218-C217</f>
        <v>50</v>
      </c>
      <c r="C218" s="169">
        <v>9462</v>
      </c>
      <c r="D218" s="56">
        <f>E218-E217</f>
        <v>112</v>
      </c>
      <c r="E218" s="169">
        <v>5479</v>
      </c>
      <c r="F218" s="56">
        <f>G218-G217</f>
        <v>2</v>
      </c>
      <c r="G218" s="169">
        <v>307</v>
      </c>
      <c r="H218" s="56">
        <f>I218-I217</f>
        <v>33</v>
      </c>
      <c r="I218" s="169">
        <v>1815</v>
      </c>
      <c r="J218" s="56">
        <f>K218-K217</f>
        <v>0</v>
      </c>
      <c r="K218" s="169">
        <v>147</v>
      </c>
      <c r="L218" s="56">
        <f>M218-M217</f>
        <v>39</v>
      </c>
      <c r="M218" s="169">
        <v>902</v>
      </c>
      <c r="N218" s="56">
        <f>O218-O217</f>
        <v>0</v>
      </c>
      <c r="O218" s="169">
        <v>30</v>
      </c>
      <c r="P218" s="56">
        <f>Q218-Q217</f>
        <v>5</v>
      </c>
      <c r="Q218" s="169">
        <v>503</v>
      </c>
      <c r="R218" s="56">
        <f>S218-S217</f>
        <v>2</v>
      </c>
      <c r="S218" s="169">
        <v>230</v>
      </c>
      <c r="T218" s="56">
        <f>U218-U217</f>
        <v>0</v>
      </c>
      <c r="U218" s="169">
        <v>15</v>
      </c>
      <c r="V218" s="56">
        <f>W218-W217</f>
        <v>0</v>
      </c>
      <c r="W218" s="169">
        <v>10</v>
      </c>
      <c r="X218" s="56">
        <f>Y218-Y217</f>
        <v>1</v>
      </c>
      <c r="Y218" s="169">
        <v>18</v>
      </c>
      <c r="Z218" s="56">
        <f>AA218-AA217</f>
        <v>0</v>
      </c>
      <c r="AA218" s="169">
        <v>6</v>
      </c>
      <c r="AB218" s="56">
        <f>AC218-AC217</f>
        <v>0</v>
      </c>
      <c r="AC218" s="170">
        <v>4</v>
      </c>
    </row>
    <row r="219" spans="1:29" x14ac:dyDescent="0.2">
      <c r="A219" s="57">
        <v>44181</v>
      </c>
      <c r="B219" s="56">
        <f>C219-C218</f>
        <v>305</v>
      </c>
      <c r="C219" s="169">
        <v>9767</v>
      </c>
      <c r="D219" s="56">
        <f>E219-E218</f>
        <v>65</v>
      </c>
      <c r="E219" s="169">
        <v>5544</v>
      </c>
      <c r="F219" s="56">
        <f>G219-G218</f>
        <v>0</v>
      </c>
      <c r="G219" s="169">
        <v>307</v>
      </c>
      <c r="H219" s="56">
        <f>I219-I218</f>
        <v>0</v>
      </c>
      <c r="I219" s="169">
        <v>1815</v>
      </c>
      <c r="J219" s="56">
        <f>K219-K218</f>
        <v>0</v>
      </c>
      <c r="K219" s="169">
        <v>147</v>
      </c>
      <c r="L219" s="56">
        <f>M219-M218</f>
        <v>50</v>
      </c>
      <c r="M219" s="169">
        <v>952</v>
      </c>
      <c r="N219" s="56">
        <f>O219-O218</f>
        <v>0</v>
      </c>
      <c r="O219" s="169">
        <v>30</v>
      </c>
      <c r="P219" s="56">
        <f>Q219-Q218</f>
        <v>0</v>
      </c>
      <c r="Q219" s="169">
        <v>503</v>
      </c>
      <c r="R219" s="56">
        <f>S219-S218</f>
        <v>0</v>
      </c>
      <c r="S219" s="169">
        <v>230</v>
      </c>
      <c r="T219" s="56">
        <f>U219-U218</f>
        <v>0</v>
      </c>
      <c r="U219" s="169">
        <v>15</v>
      </c>
      <c r="V219" s="56">
        <f>W219-W218</f>
        <v>0</v>
      </c>
      <c r="W219" s="169">
        <v>10</v>
      </c>
      <c r="X219" s="56">
        <f>Y219-Y218</f>
        <v>0</v>
      </c>
      <c r="Y219" s="169">
        <v>18</v>
      </c>
      <c r="Z219" s="56">
        <f>AA219-AA218</f>
        <v>0</v>
      </c>
      <c r="AA219" s="169">
        <v>6</v>
      </c>
      <c r="AB219" s="56">
        <f>AC219-AC218</f>
        <v>0</v>
      </c>
      <c r="AC219" s="170">
        <v>4</v>
      </c>
    </row>
    <row r="220" spans="1:29" x14ac:dyDescent="0.2">
      <c r="A220" s="57">
        <v>44182</v>
      </c>
      <c r="B220" s="56">
        <f>C220-C219</f>
        <v>303</v>
      </c>
      <c r="C220" s="169">
        <v>10070</v>
      </c>
      <c r="D220" s="56">
        <f>E220-E219</f>
        <v>45</v>
      </c>
      <c r="E220" s="169">
        <v>5589</v>
      </c>
      <c r="F220" s="56">
        <f>G220-G219</f>
        <v>0</v>
      </c>
      <c r="G220" s="169">
        <v>307</v>
      </c>
      <c r="H220" s="56">
        <f>I220-I219</f>
        <v>0</v>
      </c>
      <c r="I220" s="169">
        <v>1815</v>
      </c>
      <c r="J220" s="56">
        <f>K220-K219</f>
        <v>0</v>
      </c>
      <c r="K220" s="169">
        <v>147</v>
      </c>
      <c r="L220" s="56">
        <f>M220-M219</f>
        <v>17</v>
      </c>
      <c r="M220" s="169">
        <v>969</v>
      </c>
      <c r="N220" s="56">
        <f>O220-O219</f>
        <v>0</v>
      </c>
      <c r="O220" s="169">
        <v>30</v>
      </c>
      <c r="P220" s="56">
        <f>Q220-Q219</f>
        <v>0</v>
      </c>
      <c r="Q220" s="169">
        <v>503</v>
      </c>
      <c r="R220" s="56">
        <f>S220-S219</f>
        <v>0</v>
      </c>
      <c r="S220" s="169">
        <v>230</v>
      </c>
      <c r="T220" s="56">
        <f>U220-U219</f>
        <v>0</v>
      </c>
      <c r="U220" s="169">
        <v>15</v>
      </c>
      <c r="V220" s="56">
        <f t="shared" ref="V220:V221" si="78">W220-W219</f>
        <v>0</v>
      </c>
      <c r="W220" s="169">
        <v>10</v>
      </c>
      <c r="X220" s="56">
        <f>Y220-Y219</f>
        <v>0</v>
      </c>
      <c r="Y220" s="169">
        <v>18</v>
      </c>
      <c r="Z220" s="56">
        <f>AA220-AA219</f>
        <v>0</v>
      </c>
      <c r="AA220" s="169">
        <v>6</v>
      </c>
      <c r="AB220" s="56">
        <f>AC220-AC219</f>
        <v>0</v>
      </c>
      <c r="AC220" s="170">
        <v>4</v>
      </c>
    </row>
    <row r="221" spans="1:29" x14ac:dyDescent="0.2">
      <c r="A221" s="57">
        <v>44183</v>
      </c>
      <c r="B221" s="56">
        <f>C221-C220</f>
        <v>283</v>
      </c>
      <c r="C221" s="169">
        <v>10353</v>
      </c>
      <c r="D221" s="56">
        <f>E221-E220</f>
        <v>112</v>
      </c>
      <c r="E221" s="169">
        <v>5701</v>
      </c>
      <c r="F221" s="56">
        <f>G221-G220</f>
        <v>0</v>
      </c>
      <c r="G221" s="169">
        <v>307</v>
      </c>
      <c r="H221" s="56">
        <f>I221-I220</f>
        <v>0</v>
      </c>
      <c r="I221" s="169">
        <v>1815</v>
      </c>
      <c r="J221" s="56">
        <f>K221-K220</f>
        <v>0</v>
      </c>
      <c r="K221" s="169">
        <v>147</v>
      </c>
      <c r="L221" s="56">
        <f>M221-M220</f>
        <v>0</v>
      </c>
      <c r="M221" s="169">
        <v>969</v>
      </c>
      <c r="N221" s="56">
        <f>O221-O220</f>
        <v>0</v>
      </c>
      <c r="O221" s="169">
        <v>30</v>
      </c>
      <c r="P221" s="56">
        <f>Q221-Q220</f>
        <v>0</v>
      </c>
      <c r="Q221" s="169">
        <v>503</v>
      </c>
      <c r="R221" s="56">
        <f>S221-S220</f>
        <v>0</v>
      </c>
      <c r="S221" s="169">
        <v>230</v>
      </c>
      <c r="T221" s="56">
        <f>U221-U220</f>
        <v>0</v>
      </c>
      <c r="U221" s="169">
        <v>15</v>
      </c>
      <c r="V221" s="56">
        <f t="shared" si="78"/>
        <v>0</v>
      </c>
      <c r="W221" s="169">
        <v>10</v>
      </c>
      <c r="X221" s="56">
        <f>Y221-Y220</f>
        <v>0</v>
      </c>
      <c r="Y221" s="169">
        <v>18</v>
      </c>
      <c r="Z221" s="56">
        <f>AA221-AA220</f>
        <v>0</v>
      </c>
      <c r="AA221" s="169">
        <v>6</v>
      </c>
      <c r="AB221" s="56">
        <f>AC221-AC220</f>
        <v>0</v>
      </c>
      <c r="AC221" s="170">
        <v>4</v>
      </c>
    </row>
    <row r="222" spans="1:29" x14ac:dyDescent="0.2">
      <c r="A222" s="57">
        <v>44184</v>
      </c>
      <c r="B222" s="56"/>
      <c r="C222" s="169"/>
      <c r="D222" s="56"/>
      <c r="E222" s="169"/>
      <c r="F222" s="56"/>
      <c r="G222" s="169"/>
      <c r="H222" s="56"/>
      <c r="I222" s="169"/>
      <c r="J222" s="56"/>
      <c r="K222" s="169"/>
      <c r="L222" s="56"/>
      <c r="M222" s="169"/>
      <c r="N222" s="56"/>
      <c r="O222" s="169"/>
      <c r="P222" s="56"/>
      <c r="Q222" s="169"/>
      <c r="R222" s="56"/>
      <c r="S222" s="169"/>
      <c r="T222" s="56"/>
      <c r="U222" s="169"/>
      <c r="V222" s="56"/>
      <c r="W222" s="169"/>
      <c r="X222" s="56"/>
      <c r="Y222" s="169"/>
      <c r="Z222" s="56"/>
      <c r="AA222" s="169"/>
      <c r="AB222" s="56"/>
      <c r="AC222" s="170"/>
    </row>
    <row r="223" spans="1:29" x14ac:dyDescent="0.2">
      <c r="A223" s="57">
        <v>44185</v>
      </c>
      <c r="B223" s="56"/>
      <c r="C223" s="169"/>
      <c r="D223" s="56"/>
      <c r="E223" s="169"/>
      <c r="F223" s="56"/>
      <c r="G223" s="169"/>
      <c r="H223" s="56"/>
      <c r="I223" s="169"/>
      <c r="J223" s="56"/>
      <c r="K223" s="169"/>
      <c r="L223" s="56"/>
      <c r="M223" s="169"/>
      <c r="N223" s="56"/>
      <c r="O223" s="169"/>
      <c r="P223" s="56"/>
      <c r="Q223" s="169"/>
      <c r="R223" s="56"/>
      <c r="S223" s="169"/>
      <c r="T223" s="56"/>
      <c r="U223" s="169"/>
      <c r="V223" s="56"/>
      <c r="W223" s="169"/>
      <c r="X223" s="56"/>
      <c r="Y223" s="169"/>
      <c r="Z223" s="56"/>
      <c r="AA223" s="169"/>
      <c r="AB223" s="56"/>
      <c r="AC223" s="170"/>
    </row>
    <row r="224" spans="1:29" x14ac:dyDescent="0.2">
      <c r="A224" s="57">
        <v>44186</v>
      </c>
      <c r="B224" s="56">
        <f>C224-C221</f>
        <v>250</v>
      </c>
      <c r="C224" s="169">
        <v>10603</v>
      </c>
      <c r="D224" s="56">
        <f>E224-E221</f>
        <v>36</v>
      </c>
      <c r="E224" s="169">
        <v>5737</v>
      </c>
      <c r="F224" s="56">
        <f>G224-G221</f>
        <v>0</v>
      </c>
      <c r="G224" s="169">
        <v>307</v>
      </c>
      <c r="H224" s="56">
        <f>I224-I221</f>
        <v>0</v>
      </c>
      <c r="I224" s="169">
        <v>1815</v>
      </c>
      <c r="J224" s="56">
        <f>K224-K221</f>
        <v>0</v>
      </c>
      <c r="K224" s="169">
        <v>147</v>
      </c>
      <c r="L224" s="56">
        <f>M224-M221</f>
        <v>0</v>
      </c>
      <c r="M224" s="169">
        <v>969</v>
      </c>
      <c r="N224" s="56">
        <f>O224-O221</f>
        <v>0</v>
      </c>
      <c r="O224" s="169">
        <v>30</v>
      </c>
      <c r="P224" s="56">
        <f>Q224-Q221</f>
        <v>0</v>
      </c>
      <c r="Q224" s="169">
        <v>503</v>
      </c>
      <c r="R224" s="56">
        <f>S224-S221</f>
        <v>0</v>
      </c>
      <c r="S224" s="169">
        <v>230</v>
      </c>
      <c r="T224" s="56">
        <f>U224-U221</f>
        <v>0</v>
      </c>
      <c r="U224" s="169">
        <v>15</v>
      </c>
      <c r="V224" s="56">
        <f>W224-W221</f>
        <v>0</v>
      </c>
      <c r="W224" s="169">
        <v>10</v>
      </c>
      <c r="X224" s="56">
        <f>Y224-Y221</f>
        <v>0</v>
      </c>
      <c r="Y224" s="169">
        <v>18</v>
      </c>
      <c r="Z224" s="56">
        <f>AA224-AA221</f>
        <v>0</v>
      </c>
      <c r="AA224" s="169">
        <v>6</v>
      </c>
      <c r="AB224" s="56">
        <f>AC224-AC221</f>
        <v>0</v>
      </c>
      <c r="AC224" s="170">
        <v>4</v>
      </c>
    </row>
    <row r="225" spans="1:29" x14ac:dyDescent="0.2">
      <c r="A225" s="57">
        <v>44187</v>
      </c>
      <c r="B225" s="56">
        <f t="shared" ref="B225:B228" si="79">C225-C224</f>
        <v>97</v>
      </c>
      <c r="C225" s="169">
        <v>10700</v>
      </c>
      <c r="D225" s="56">
        <f t="shared" ref="D225:D228" si="80">E225-E224</f>
        <v>104</v>
      </c>
      <c r="E225" s="169">
        <v>5841</v>
      </c>
      <c r="F225" s="56">
        <f t="shared" ref="F225:F228" si="81">G225-G224</f>
        <v>8</v>
      </c>
      <c r="G225" s="169">
        <v>315</v>
      </c>
      <c r="H225" s="56">
        <f t="shared" ref="H225:H228" si="82">I225-I224</f>
        <v>87</v>
      </c>
      <c r="I225" s="169">
        <v>1902</v>
      </c>
      <c r="J225" s="56">
        <f t="shared" ref="J225:J228" si="83">K225-K224</f>
        <v>0</v>
      </c>
      <c r="K225" s="169">
        <v>147</v>
      </c>
      <c r="L225" s="56">
        <f t="shared" ref="L225:L228" si="84">M225-M224</f>
        <v>0</v>
      </c>
      <c r="M225" s="169">
        <v>969</v>
      </c>
      <c r="N225" s="56">
        <f t="shared" ref="N225:N228" si="85">O225-O224</f>
        <v>0</v>
      </c>
      <c r="O225" s="169">
        <v>30</v>
      </c>
      <c r="P225" s="56">
        <f t="shared" ref="P225:P228" si="86">Q225-Q224</f>
        <v>6</v>
      </c>
      <c r="Q225" s="169">
        <v>509</v>
      </c>
      <c r="R225" s="56">
        <f t="shared" ref="R225:R228" si="87">S225-S224</f>
        <v>15</v>
      </c>
      <c r="S225" s="169">
        <v>245</v>
      </c>
      <c r="T225" s="56">
        <f t="shared" ref="T225:T228" si="88">U225-U224</f>
        <v>0</v>
      </c>
      <c r="U225" s="169">
        <v>15</v>
      </c>
      <c r="V225" s="56">
        <f t="shared" ref="V225:V228" si="89">W225-W224</f>
        <v>0</v>
      </c>
      <c r="W225" s="169">
        <v>10</v>
      </c>
      <c r="X225" s="56">
        <f t="shared" ref="X225:X228" si="90">Y225-Y224</f>
        <v>1</v>
      </c>
      <c r="Y225" s="169">
        <v>19</v>
      </c>
      <c r="Z225" s="56">
        <f t="shared" ref="Z225:Z228" si="91">AA225-AA224</f>
        <v>0</v>
      </c>
      <c r="AA225" s="169">
        <v>6</v>
      </c>
      <c r="AB225" s="56">
        <f t="shared" ref="AB225:AB228" si="92">AC225-AC224</f>
        <v>0</v>
      </c>
      <c r="AC225" s="170">
        <v>4</v>
      </c>
    </row>
    <row r="226" spans="1:29" x14ac:dyDescent="0.2">
      <c r="A226" s="57">
        <v>44188</v>
      </c>
      <c r="B226" s="56">
        <f t="shared" si="79"/>
        <v>325</v>
      </c>
      <c r="C226" s="169">
        <v>11025</v>
      </c>
      <c r="D226" s="56">
        <f t="shared" si="80"/>
        <v>50</v>
      </c>
      <c r="E226" s="169">
        <v>5891</v>
      </c>
      <c r="F226" s="56">
        <f t="shared" si="81"/>
        <v>0</v>
      </c>
      <c r="G226" s="169">
        <v>315</v>
      </c>
      <c r="H226" s="56">
        <f t="shared" si="82"/>
        <v>0</v>
      </c>
      <c r="I226" s="169">
        <v>1902</v>
      </c>
      <c r="J226" s="56">
        <f t="shared" si="83"/>
        <v>0</v>
      </c>
      <c r="K226" s="169">
        <v>147</v>
      </c>
      <c r="L226" s="56">
        <f t="shared" si="84"/>
        <v>0</v>
      </c>
      <c r="M226" s="169">
        <v>969</v>
      </c>
      <c r="N226" s="56">
        <f t="shared" si="85"/>
        <v>0</v>
      </c>
      <c r="O226" s="169">
        <v>30</v>
      </c>
      <c r="P226" s="56">
        <f t="shared" si="86"/>
        <v>0</v>
      </c>
      <c r="Q226" s="169">
        <v>509</v>
      </c>
      <c r="R226" s="56">
        <f t="shared" si="87"/>
        <v>0</v>
      </c>
      <c r="S226" s="169">
        <v>245</v>
      </c>
      <c r="T226" s="56">
        <f t="shared" si="88"/>
        <v>0</v>
      </c>
      <c r="U226" s="169">
        <v>15</v>
      </c>
      <c r="V226" s="56">
        <f t="shared" si="89"/>
        <v>0</v>
      </c>
      <c r="W226" s="169">
        <v>10</v>
      </c>
      <c r="X226" s="56">
        <f t="shared" si="90"/>
        <v>0</v>
      </c>
      <c r="Y226" s="169">
        <v>19</v>
      </c>
      <c r="Z226" s="56">
        <f t="shared" si="91"/>
        <v>0</v>
      </c>
      <c r="AA226" s="169">
        <v>6</v>
      </c>
      <c r="AB226" s="56">
        <f t="shared" si="92"/>
        <v>0</v>
      </c>
      <c r="AC226" s="170">
        <v>4</v>
      </c>
    </row>
    <row r="227" spans="1:29" x14ac:dyDescent="0.2">
      <c r="A227" s="57">
        <v>44189</v>
      </c>
      <c r="B227" s="56">
        <f t="shared" si="79"/>
        <v>250</v>
      </c>
      <c r="C227" s="169">
        <v>11275</v>
      </c>
      <c r="D227" s="56">
        <f t="shared" si="80"/>
        <v>25</v>
      </c>
      <c r="E227" s="169">
        <v>5916</v>
      </c>
      <c r="F227" s="56">
        <f t="shared" si="81"/>
        <v>0</v>
      </c>
      <c r="G227" s="169">
        <v>315</v>
      </c>
      <c r="H227" s="56">
        <f t="shared" si="82"/>
        <v>0</v>
      </c>
      <c r="I227" s="169">
        <v>1902</v>
      </c>
      <c r="J227" s="56">
        <f t="shared" si="83"/>
        <v>0</v>
      </c>
      <c r="K227" s="169">
        <v>147</v>
      </c>
      <c r="L227" s="56">
        <f t="shared" si="84"/>
        <v>0</v>
      </c>
      <c r="M227" s="169">
        <v>969</v>
      </c>
      <c r="N227" s="56">
        <f t="shared" si="85"/>
        <v>0</v>
      </c>
      <c r="O227" s="169">
        <v>30</v>
      </c>
      <c r="P227" s="56">
        <f t="shared" si="86"/>
        <v>0</v>
      </c>
      <c r="Q227" s="169">
        <v>509</v>
      </c>
      <c r="R227" s="56">
        <f t="shared" si="87"/>
        <v>0</v>
      </c>
      <c r="S227" s="169">
        <v>245</v>
      </c>
      <c r="T227" s="56">
        <f t="shared" si="88"/>
        <v>0</v>
      </c>
      <c r="U227" s="169">
        <v>15</v>
      </c>
      <c r="V227" s="56">
        <f t="shared" si="89"/>
        <v>0</v>
      </c>
      <c r="W227" s="169">
        <v>10</v>
      </c>
      <c r="X227" s="56">
        <f t="shared" si="90"/>
        <v>0</v>
      </c>
      <c r="Y227" s="169">
        <v>19</v>
      </c>
      <c r="Z227" s="56">
        <f t="shared" si="91"/>
        <v>0</v>
      </c>
      <c r="AA227" s="169">
        <v>6</v>
      </c>
      <c r="AB227" s="56">
        <f t="shared" si="92"/>
        <v>0</v>
      </c>
      <c r="AC227" s="170">
        <v>4</v>
      </c>
    </row>
    <row r="228" spans="1:29" x14ac:dyDescent="0.2">
      <c r="A228" s="57">
        <v>44190</v>
      </c>
      <c r="B228" s="56">
        <f t="shared" si="79"/>
        <v>139</v>
      </c>
      <c r="C228" s="169">
        <v>11414</v>
      </c>
      <c r="D228" s="56">
        <f t="shared" si="80"/>
        <v>297</v>
      </c>
      <c r="E228" s="169">
        <v>6213</v>
      </c>
      <c r="F228" s="56">
        <f t="shared" si="81"/>
        <v>20</v>
      </c>
      <c r="G228" s="169">
        <v>335</v>
      </c>
      <c r="H228" s="56">
        <f t="shared" si="82"/>
        <v>43</v>
      </c>
      <c r="I228" s="169">
        <v>1945</v>
      </c>
      <c r="J228" s="56">
        <f t="shared" si="83"/>
        <v>0</v>
      </c>
      <c r="K228" s="169">
        <v>147</v>
      </c>
      <c r="L228" s="56">
        <f t="shared" si="84"/>
        <v>32</v>
      </c>
      <c r="M228" s="169">
        <v>1001</v>
      </c>
      <c r="N228" s="56">
        <f t="shared" si="85"/>
        <v>0</v>
      </c>
      <c r="O228" s="169">
        <v>30</v>
      </c>
      <c r="P228" s="56">
        <f t="shared" si="86"/>
        <v>11</v>
      </c>
      <c r="Q228" s="169">
        <v>520</v>
      </c>
      <c r="R228" s="56">
        <f t="shared" si="87"/>
        <v>5</v>
      </c>
      <c r="S228" s="169">
        <v>250</v>
      </c>
      <c r="T228" s="56">
        <f t="shared" si="88"/>
        <v>0</v>
      </c>
      <c r="U228" s="169">
        <v>15</v>
      </c>
      <c r="V228" s="56">
        <f t="shared" si="89"/>
        <v>0</v>
      </c>
      <c r="W228" s="169">
        <v>10</v>
      </c>
      <c r="X228" s="56">
        <f t="shared" si="90"/>
        <v>1</v>
      </c>
      <c r="Y228" s="169">
        <v>20</v>
      </c>
      <c r="Z228" s="56">
        <f t="shared" si="91"/>
        <v>0</v>
      </c>
      <c r="AA228" s="169">
        <v>6</v>
      </c>
      <c r="AB228" s="56">
        <f t="shared" si="92"/>
        <v>0</v>
      </c>
      <c r="AC228" s="170">
        <v>4</v>
      </c>
    </row>
    <row r="229" spans="1:29" x14ac:dyDescent="0.2">
      <c r="A229" s="57">
        <v>44191</v>
      </c>
      <c r="B229" s="56"/>
      <c r="C229" s="169"/>
      <c r="D229" s="56"/>
      <c r="E229" s="169"/>
      <c r="F229" s="56"/>
      <c r="G229" s="169"/>
      <c r="H229" s="56"/>
      <c r="I229" s="169"/>
      <c r="J229" s="56"/>
      <c r="K229" s="169"/>
      <c r="L229" s="56"/>
      <c r="M229" s="169"/>
      <c r="N229" s="56"/>
      <c r="O229" s="169"/>
      <c r="P229" s="56"/>
      <c r="Q229" s="169"/>
      <c r="R229" s="56"/>
      <c r="S229" s="169"/>
      <c r="T229" s="56"/>
      <c r="U229" s="169"/>
      <c r="V229" s="56"/>
      <c r="W229" s="169"/>
      <c r="X229" s="56"/>
      <c r="Y229" s="169"/>
      <c r="Z229" s="56"/>
      <c r="AA229" s="169"/>
      <c r="AB229" s="56"/>
      <c r="AC229" s="170"/>
    </row>
    <row r="230" spans="1:29" x14ac:dyDescent="0.2">
      <c r="A230" s="57">
        <v>44192</v>
      </c>
      <c r="B230" s="56"/>
      <c r="C230" s="169"/>
      <c r="D230" s="56"/>
      <c r="E230" s="169"/>
      <c r="F230" s="56"/>
      <c r="G230" s="169"/>
      <c r="H230" s="56"/>
      <c r="I230" s="169"/>
      <c r="J230" s="56"/>
      <c r="K230" s="169"/>
      <c r="L230" s="56"/>
      <c r="M230" s="169"/>
      <c r="N230" s="56"/>
      <c r="O230" s="169"/>
      <c r="P230" s="56"/>
      <c r="Q230" s="169"/>
      <c r="R230" s="56"/>
      <c r="S230" s="169"/>
      <c r="T230" s="56"/>
      <c r="U230" s="169"/>
      <c r="V230" s="56"/>
      <c r="W230" s="169"/>
      <c r="X230" s="56"/>
      <c r="Y230" s="169"/>
      <c r="Z230" s="56"/>
      <c r="AA230" s="169"/>
      <c r="AB230" s="56"/>
      <c r="AC230" s="170"/>
    </row>
    <row r="231" spans="1:29" x14ac:dyDescent="0.2">
      <c r="A231" s="57">
        <v>44193</v>
      </c>
      <c r="B231" s="56">
        <f>C231-C228</f>
        <v>610</v>
      </c>
      <c r="C231" s="169">
        <v>12024</v>
      </c>
      <c r="D231" s="56">
        <f>E231-E228</f>
        <v>20</v>
      </c>
      <c r="E231" s="169">
        <v>6233</v>
      </c>
      <c r="F231" s="56">
        <f>G231-G228</f>
        <v>0</v>
      </c>
      <c r="G231" s="169">
        <v>335</v>
      </c>
      <c r="H231" s="56">
        <f>I231-I228</f>
        <v>0</v>
      </c>
      <c r="I231" s="169">
        <v>1945</v>
      </c>
      <c r="J231" s="56">
        <f>K231-K228</f>
        <v>0</v>
      </c>
      <c r="K231" s="169">
        <v>147</v>
      </c>
      <c r="L231" s="56">
        <f>M231-M228</f>
        <v>0</v>
      </c>
      <c r="M231" s="169">
        <v>1001</v>
      </c>
      <c r="N231" s="56">
        <f>O231-O228</f>
        <v>0</v>
      </c>
      <c r="O231" s="169">
        <v>30</v>
      </c>
      <c r="P231" s="56">
        <f>Q231-Q228</f>
        <v>7</v>
      </c>
      <c r="Q231" s="169">
        <v>527</v>
      </c>
      <c r="R231" s="56">
        <f>S231-S228</f>
        <v>0</v>
      </c>
      <c r="S231" s="169">
        <v>250</v>
      </c>
      <c r="T231" s="56">
        <f>U231-U228</f>
        <v>0</v>
      </c>
      <c r="U231" s="169">
        <v>15</v>
      </c>
      <c r="V231" s="56">
        <f>W231-W228</f>
        <v>0</v>
      </c>
      <c r="W231" s="169">
        <v>10</v>
      </c>
      <c r="X231" s="56">
        <f>Y231-Y228</f>
        <v>0</v>
      </c>
      <c r="Y231" s="169">
        <v>20</v>
      </c>
      <c r="Z231" s="56">
        <f>AA231-AA228</f>
        <v>0</v>
      </c>
      <c r="AA231" s="169">
        <v>6</v>
      </c>
      <c r="AB231" s="56">
        <f>AC231-AC228</f>
        <v>0</v>
      </c>
      <c r="AC231" s="170">
        <v>4</v>
      </c>
    </row>
    <row r="232" spans="1:29" x14ac:dyDescent="0.2">
      <c r="A232" s="57">
        <v>44194</v>
      </c>
      <c r="B232" s="56">
        <f>C232-C231</f>
        <v>55</v>
      </c>
      <c r="C232" s="169">
        <v>12079</v>
      </c>
      <c r="D232" s="56">
        <f>E232-E231</f>
        <v>112</v>
      </c>
      <c r="E232" s="169">
        <v>6345</v>
      </c>
      <c r="F232" s="56">
        <f>G232-G231</f>
        <v>1</v>
      </c>
      <c r="G232" s="169">
        <v>336</v>
      </c>
      <c r="H232" s="56">
        <f>I232-I231</f>
        <v>61</v>
      </c>
      <c r="I232" s="169">
        <v>2006</v>
      </c>
      <c r="J232" s="56">
        <f>K232-K231</f>
        <v>0</v>
      </c>
      <c r="K232" s="169">
        <v>147</v>
      </c>
      <c r="L232" s="56">
        <f>M232-M231</f>
        <v>101</v>
      </c>
      <c r="M232" s="169">
        <v>1102</v>
      </c>
      <c r="N232" s="56">
        <f>O232-O231</f>
        <v>0</v>
      </c>
      <c r="O232" s="169">
        <v>30</v>
      </c>
      <c r="P232" s="56">
        <f>Q232-Q231</f>
        <v>8</v>
      </c>
      <c r="Q232" s="169">
        <v>535</v>
      </c>
      <c r="R232" s="56">
        <f>S232-S231</f>
        <v>4</v>
      </c>
      <c r="S232" s="169">
        <v>254</v>
      </c>
      <c r="T232" s="56">
        <f>U232-U231</f>
        <v>0</v>
      </c>
      <c r="U232" s="169">
        <v>15</v>
      </c>
      <c r="V232" s="56">
        <f>W232-W231</f>
        <v>0</v>
      </c>
      <c r="W232" s="169">
        <v>10</v>
      </c>
      <c r="X232" s="56">
        <f>Y232-Y231</f>
        <v>1</v>
      </c>
      <c r="Y232" s="169">
        <v>21</v>
      </c>
      <c r="Z232" s="56">
        <f>AA232-AA231</f>
        <v>0</v>
      </c>
      <c r="AA232" s="169">
        <v>6</v>
      </c>
      <c r="AB232" s="56">
        <f>AC232-AC231</f>
        <v>0</v>
      </c>
      <c r="AC232" s="170">
        <v>4</v>
      </c>
    </row>
    <row r="233" spans="1:29" x14ac:dyDescent="0.2">
      <c r="A233" s="57">
        <v>44195</v>
      </c>
      <c r="B233" s="56">
        <f>C233-C232</f>
        <v>141</v>
      </c>
      <c r="C233" s="169">
        <v>12220</v>
      </c>
      <c r="D233" s="56">
        <f>E233-E232</f>
        <v>84</v>
      </c>
      <c r="E233" s="169">
        <v>6429</v>
      </c>
      <c r="F233" s="56">
        <f>G233-G232</f>
        <v>2</v>
      </c>
      <c r="G233" s="169">
        <v>338</v>
      </c>
      <c r="H233" s="56">
        <f>I233-I232</f>
        <v>78</v>
      </c>
      <c r="I233" s="169">
        <v>2084</v>
      </c>
      <c r="J233" s="56">
        <f>K233-K232</f>
        <v>2</v>
      </c>
      <c r="K233" s="169">
        <v>149</v>
      </c>
      <c r="L233" s="56">
        <f>M233-M232</f>
        <v>13</v>
      </c>
      <c r="M233" s="169">
        <v>1115</v>
      </c>
      <c r="N233" s="56">
        <f>O233-O232</f>
        <v>0</v>
      </c>
      <c r="O233" s="169">
        <v>30</v>
      </c>
      <c r="P233" s="56">
        <f>Q233-Q232</f>
        <v>10</v>
      </c>
      <c r="Q233" s="169">
        <v>545</v>
      </c>
      <c r="R233" s="56">
        <f>S233-S232</f>
        <v>7</v>
      </c>
      <c r="S233" s="169">
        <v>261</v>
      </c>
      <c r="T233" s="56">
        <f>U233-U232</f>
        <v>0</v>
      </c>
      <c r="U233" s="169">
        <v>15</v>
      </c>
      <c r="V233" s="56">
        <f>W233-W232</f>
        <v>1</v>
      </c>
      <c r="W233" s="169">
        <v>11</v>
      </c>
      <c r="X233" s="56">
        <f>Y233-Y232</f>
        <v>2</v>
      </c>
      <c r="Y233" s="169">
        <v>23</v>
      </c>
      <c r="Z233" s="56">
        <f>AA233-AA232</f>
        <v>0</v>
      </c>
      <c r="AA233" s="169">
        <v>6</v>
      </c>
      <c r="AB233" s="56">
        <f>AC233-AC232</f>
        <v>0</v>
      </c>
      <c r="AC233" s="170">
        <v>4</v>
      </c>
    </row>
    <row r="234" spans="1:29" x14ac:dyDescent="0.2">
      <c r="A234" s="57">
        <v>44196</v>
      </c>
      <c r="B234" s="56">
        <f>C234-C233</f>
        <v>52</v>
      </c>
      <c r="C234" s="169">
        <v>12272</v>
      </c>
      <c r="D234" s="56">
        <f>E234-E233</f>
        <v>202</v>
      </c>
      <c r="E234" s="169">
        <v>6631</v>
      </c>
      <c r="F234" s="56">
        <f>G234-G233</f>
        <v>1</v>
      </c>
      <c r="G234" s="169">
        <v>339</v>
      </c>
      <c r="H234" s="56">
        <f>I234-I233</f>
        <v>36</v>
      </c>
      <c r="I234" s="169">
        <v>2120</v>
      </c>
      <c r="J234" s="56">
        <f>K234-K233</f>
        <v>0</v>
      </c>
      <c r="K234" s="169">
        <v>149</v>
      </c>
      <c r="L234" s="56">
        <f>M234-M233</f>
        <v>22</v>
      </c>
      <c r="M234" s="169">
        <v>1137</v>
      </c>
      <c r="N234" s="56">
        <f>O234-O233</f>
        <v>0</v>
      </c>
      <c r="O234" s="169">
        <v>30</v>
      </c>
      <c r="P234" s="56">
        <f>Q234-Q233</f>
        <v>3</v>
      </c>
      <c r="Q234" s="169">
        <v>548</v>
      </c>
      <c r="R234" s="56">
        <f>S234-S233</f>
        <v>2</v>
      </c>
      <c r="S234" s="169">
        <v>263</v>
      </c>
      <c r="T234" s="56">
        <f>U234-U233</f>
        <v>0</v>
      </c>
      <c r="U234" s="169">
        <v>15</v>
      </c>
      <c r="V234" s="56">
        <f>W234-W233</f>
        <v>0</v>
      </c>
      <c r="W234" s="169">
        <v>11</v>
      </c>
      <c r="X234" s="56">
        <f>Y234-Y233</f>
        <v>1</v>
      </c>
      <c r="Y234" s="169">
        <v>24</v>
      </c>
      <c r="Z234" s="56">
        <f>AA234-AA233</f>
        <v>0</v>
      </c>
      <c r="AA234" s="169">
        <v>6</v>
      </c>
      <c r="AB234" s="56">
        <f>AC234-AC233</f>
        <v>0</v>
      </c>
      <c r="AC234" s="170">
        <v>4</v>
      </c>
    </row>
    <row r="235" spans="1:29" x14ac:dyDescent="0.2">
      <c r="A235" s="57">
        <v>44197</v>
      </c>
      <c r="B235" s="56">
        <f>C235-C234</f>
        <v>156</v>
      </c>
      <c r="C235" s="169">
        <v>12428</v>
      </c>
      <c r="D235" s="56">
        <f>E235-E234</f>
        <v>111</v>
      </c>
      <c r="E235" s="169">
        <v>6742</v>
      </c>
      <c r="F235" s="56">
        <f>G235-G234</f>
        <v>1</v>
      </c>
      <c r="G235" s="169">
        <v>340</v>
      </c>
      <c r="H235" s="56">
        <f>I235-I234</f>
        <v>25</v>
      </c>
      <c r="I235" s="169">
        <v>2145</v>
      </c>
      <c r="J235" s="56">
        <f>K235-K234</f>
        <v>0</v>
      </c>
      <c r="K235" s="169">
        <v>149</v>
      </c>
      <c r="L235" s="56">
        <f>M235-M234</f>
        <v>8</v>
      </c>
      <c r="M235" s="169">
        <v>1145</v>
      </c>
      <c r="N235" s="56">
        <f>O235-O234</f>
        <v>0</v>
      </c>
      <c r="O235" s="169">
        <v>30</v>
      </c>
      <c r="P235" s="56">
        <f>Q235-Q234</f>
        <v>10</v>
      </c>
      <c r="Q235" s="169">
        <v>558</v>
      </c>
      <c r="R235" s="56">
        <f>S235-S234</f>
        <v>5</v>
      </c>
      <c r="S235" s="169">
        <v>268</v>
      </c>
      <c r="T235" s="56">
        <f>U235-U234</f>
        <v>0</v>
      </c>
      <c r="U235" s="169">
        <v>15</v>
      </c>
      <c r="V235" s="56">
        <f>W235-W234</f>
        <v>0</v>
      </c>
      <c r="W235" s="169">
        <v>11</v>
      </c>
      <c r="X235" s="56">
        <f>Y235-Y234</f>
        <v>1</v>
      </c>
      <c r="Y235" s="169">
        <v>25</v>
      </c>
      <c r="Z235" s="56">
        <f>AA235-AA234</f>
        <v>0</v>
      </c>
      <c r="AA235" s="169">
        <v>6</v>
      </c>
      <c r="AB235" s="56">
        <f>AC235-AC234</f>
        <v>0</v>
      </c>
      <c r="AC235" s="170">
        <v>4</v>
      </c>
    </row>
    <row r="236" spans="1:29" x14ac:dyDescent="0.2">
      <c r="A236" s="57">
        <v>44198</v>
      </c>
      <c r="B236" s="56"/>
      <c r="C236" s="169"/>
      <c r="D236" s="56"/>
      <c r="E236" s="169"/>
      <c r="F236" s="56"/>
      <c r="G236" s="169"/>
      <c r="H236" s="56"/>
      <c r="I236" s="169"/>
      <c r="J236" s="56"/>
      <c r="K236" s="169"/>
      <c r="L236" s="56"/>
      <c r="M236" s="169"/>
      <c r="N236" s="56"/>
      <c r="O236" s="169"/>
      <c r="P236" s="56"/>
      <c r="Q236" s="169"/>
      <c r="R236" s="56"/>
      <c r="S236" s="169"/>
      <c r="T236" s="56"/>
      <c r="U236" s="169"/>
      <c r="V236" s="56"/>
      <c r="W236" s="169"/>
      <c r="X236" s="56"/>
      <c r="Y236" s="169"/>
      <c r="Z236" s="56"/>
      <c r="AA236" s="169"/>
      <c r="AB236" s="56"/>
      <c r="AC236" s="170"/>
    </row>
    <row r="237" spans="1:29" x14ac:dyDescent="0.2">
      <c r="A237" s="57">
        <v>44199</v>
      </c>
      <c r="B237" s="56"/>
      <c r="C237" s="169"/>
      <c r="D237" s="56"/>
      <c r="E237" s="169"/>
      <c r="F237" s="56"/>
      <c r="G237" s="169"/>
      <c r="H237" s="56"/>
      <c r="I237" s="169"/>
      <c r="J237" s="56"/>
      <c r="K237" s="169"/>
      <c r="L237" s="56"/>
      <c r="M237" s="169"/>
      <c r="N237" s="56"/>
      <c r="O237" s="169"/>
      <c r="P237" s="56"/>
      <c r="Q237" s="169"/>
      <c r="R237" s="56"/>
      <c r="S237" s="169"/>
      <c r="T237" s="56"/>
      <c r="U237" s="169"/>
      <c r="V237" s="56"/>
      <c r="W237" s="169"/>
      <c r="X237" s="56"/>
      <c r="Y237" s="169"/>
      <c r="Z237" s="56"/>
      <c r="AA237" s="169"/>
      <c r="AB237" s="56"/>
      <c r="AC237" s="170"/>
    </row>
    <row r="238" spans="1:29" x14ac:dyDescent="0.2">
      <c r="A238" s="57">
        <v>44200</v>
      </c>
      <c r="B238" s="56">
        <f>C238-C235</f>
        <v>357</v>
      </c>
      <c r="C238" s="169">
        <v>12785</v>
      </c>
      <c r="D238" s="56">
        <f>E238-E235</f>
        <v>203</v>
      </c>
      <c r="E238" s="169">
        <v>6945</v>
      </c>
      <c r="F238" s="56">
        <f>G238-G235</f>
        <v>2</v>
      </c>
      <c r="G238" s="169">
        <v>342</v>
      </c>
      <c r="H238" s="56">
        <f>I238-I235</f>
        <v>58</v>
      </c>
      <c r="I238" s="169">
        <v>2203</v>
      </c>
      <c r="J238" s="56">
        <f>K238-K235</f>
        <v>0</v>
      </c>
      <c r="K238" s="169">
        <v>149</v>
      </c>
      <c r="L238" s="56">
        <f>M238-M235</f>
        <v>129</v>
      </c>
      <c r="M238" s="169">
        <v>1274</v>
      </c>
      <c r="N238" s="56">
        <f>O238-O235</f>
        <v>0</v>
      </c>
      <c r="O238" s="169">
        <v>30</v>
      </c>
      <c r="P238" s="56">
        <f>Q238-Q235</f>
        <v>19</v>
      </c>
      <c r="Q238" s="169">
        <v>577</v>
      </c>
      <c r="R238" s="56">
        <f>S238-S235</f>
        <v>3</v>
      </c>
      <c r="S238" s="169">
        <v>271</v>
      </c>
      <c r="T238" s="56">
        <f>U238-U235</f>
        <v>0</v>
      </c>
      <c r="U238" s="169">
        <v>15</v>
      </c>
      <c r="V238" s="56">
        <f>W238-W235</f>
        <v>0</v>
      </c>
      <c r="W238" s="169">
        <v>11</v>
      </c>
      <c r="X238" s="56">
        <f>Y238-Y235</f>
        <v>1</v>
      </c>
      <c r="Y238" s="169">
        <v>26</v>
      </c>
      <c r="Z238" s="56">
        <f>AA238-AA235</f>
        <v>0</v>
      </c>
      <c r="AA238" s="169">
        <v>6</v>
      </c>
      <c r="AB238" s="56">
        <f>AC238-AC235</f>
        <v>0</v>
      </c>
      <c r="AC238" s="170">
        <v>4</v>
      </c>
    </row>
    <row r="239" spans="1:29" x14ac:dyDescent="0.2">
      <c r="A239" s="57">
        <v>44201</v>
      </c>
      <c r="B239" s="56">
        <f>C239-C238</f>
        <v>29</v>
      </c>
      <c r="C239" s="169">
        <v>12814</v>
      </c>
      <c r="D239" s="56">
        <f>E239-E238</f>
        <v>69</v>
      </c>
      <c r="E239" s="169">
        <v>7014</v>
      </c>
      <c r="F239" s="56">
        <f>G239-G238</f>
        <v>3</v>
      </c>
      <c r="G239" s="169">
        <v>345</v>
      </c>
      <c r="H239" s="56">
        <f>I239-I238</f>
        <v>84</v>
      </c>
      <c r="I239" s="169">
        <v>2287</v>
      </c>
      <c r="J239" s="56">
        <f>K239-K238</f>
        <v>0</v>
      </c>
      <c r="K239" s="169">
        <v>149</v>
      </c>
      <c r="L239" s="56">
        <f>M239-M238</f>
        <v>71</v>
      </c>
      <c r="M239" s="169">
        <v>1345</v>
      </c>
      <c r="N239" s="56">
        <f>O239-O238</f>
        <v>0</v>
      </c>
      <c r="O239" s="169">
        <v>30</v>
      </c>
      <c r="P239" s="56">
        <f>Q239-Q238</f>
        <v>3</v>
      </c>
      <c r="Q239" s="169">
        <v>580</v>
      </c>
      <c r="R239" s="56">
        <f>S239-S238</f>
        <v>4</v>
      </c>
      <c r="S239" s="169">
        <v>275</v>
      </c>
      <c r="T239" s="56">
        <f>U239-U238</f>
        <v>0</v>
      </c>
      <c r="U239" s="169">
        <v>15</v>
      </c>
      <c r="V239" s="56">
        <f>W239-W238</f>
        <v>0</v>
      </c>
      <c r="W239" s="169">
        <v>11</v>
      </c>
      <c r="X239" s="56">
        <f>Y239-Y238</f>
        <v>1</v>
      </c>
      <c r="Y239" s="169">
        <v>27</v>
      </c>
      <c r="Z239" s="56">
        <f>AA239-AA238</f>
        <v>0</v>
      </c>
      <c r="AA239" s="169">
        <v>6</v>
      </c>
      <c r="AB239" s="56">
        <f>AC239-AC238</f>
        <v>0</v>
      </c>
      <c r="AC239" s="170">
        <v>4</v>
      </c>
    </row>
    <row r="240" spans="1:29" x14ac:dyDescent="0.2">
      <c r="A240" s="57">
        <v>44202</v>
      </c>
      <c r="B240" s="56">
        <f>C240-C239</f>
        <v>374</v>
      </c>
      <c r="C240" s="169">
        <v>13188</v>
      </c>
      <c r="D240" s="56">
        <f>E240-E239</f>
        <v>46</v>
      </c>
      <c r="E240" s="169">
        <v>7060</v>
      </c>
      <c r="F240" s="56">
        <f>G240-G239</f>
        <v>0</v>
      </c>
      <c r="G240" s="169">
        <v>345</v>
      </c>
      <c r="H240" s="56">
        <f>I240-I239</f>
        <v>0</v>
      </c>
      <c r="I240" s="169">
        <v>2287</v>
      </c>
      <c r="J240" s="56">
        <f>K240-K239</f>
        <v>0</v>
      </c>
      <c r="K240" s="169">
        <v>149</v>
      </c>
      <c r="L240" s="56">
        <f>M240-M239</f>
        <v>0</v>
      </c>
      <c r="M240" s="169">
        <v>1345</v>
      </c>
      <c r="N240" s="56">
        <f>O240-O239</f>
        <v>0</v>
      </c>
      <c r="O240" s="169">
        <v>30</v>
      </c>
      <c r="P240" s="56">
        <f>Q240-Q239</f>
        <v>0</v>
      </c>
      <c r="Q240" s="169">
        <v>580</v>
      </c>
      <c r="R240" s="56">
        <f>S240-S239</f>
        <v>0</v>
      </c>
      <c r="S240" s="169">
        <v>275</v>
      </c>
      <c r="T240" s="56">
        <f>U240-U239</f>
        <v>0</v>
      </c>
      <c r="U240" s="169">
        <v>15</v>
      </c>
      <c r="V240" s="56">
        <f>W240-W239</f>
        <v>0</v>
      </c>
      <c r="W240" s="169">
        <v>11</v>
      </c>
      <c r="X240" s="56">
        <f>Y240-Y239</f>
        <v>0</v>
      </c>
      <c r="Y240" s="169">
        <v>27</v>
      </c>
      <c r="Z240" s="56">
        <f>AA240-AA239</f>
        <v>0</v>
      </c>
      <c r="AA240" s="169">
        <v>6</v>
      </c>
      <c r="AB240" s="56">
        <f>AC240-AC239</f>
        <v>0</v>
      </c>
      <c r="AC240" s="170">
        <v>4</v>
      </c>
    </row>
    <row r="241" spans="1:29" x14ac:dyDescent="0.2">
      <c r="A241" s="57">
        <v>44203</v>
      </c>
      <c r="B241" s="56">
        <f>C241-C240</f>
        <v>122</v>
      </c>
      <c r="C241" s="169">
        <v>13310</v>
      </c>
      <c r="D241" s="56">
        <f>E241-E240</f>
        <v>85</v>
      </c>
      <c r="E241" s="169">
        <v>7145</v>
      </c>
      <c r="F241" s="56">
        <f>G241-G240</f>
        <v>2</v>
      </c>
      <c r="G241" s="169">
        <v>347</v>
      </c>
      <c r="H241" s="56">
        <f>I241-I240</f>
        <v>20</v>
      </c>
      <c r="I241" s="169">
        <v>2307</v>
      </c>
      <c r="J241" s="56">
        <f>K241-K240</f>
        <v>0</v>
      </c>
      <c r="K241" s="169">
        <v>149</v>
      </c>
      <c r="L241" s="56">
        <f>M241-M240</f>
        <v>15</v>
      </c>
      <c r="M241" s="169">
        <v>1360</v>
      </c>
      <c r="N241" s="56">
        <f>O241-O240</f>
        <v>0</v>
      </c>
      <c r="O241" s="169">
        <v>30</v>
      </c>
      <c r="P241" s="56">
        <f>Q241-Q240</f>
        <v>0</v>
      </c>
      <c r="Q241" s="169">
        <v>580</v>
      </c>
      <c r="R241" s="56">
        <f>S241-S240</f>
        <v>1</v>
      </c>
      <c r="S241" s="169">
        <v>276</v>
      </c>
      <c r="T241" s="56">
        <f>U241-U240</f>
        <v>0</v>
      </c>
      <c r="U241" s="169">
        <v>15</v>
      </c>
      <c r="V241" s="56">
        <f>W241-W240</f>
        <v>0</v>
      </c>
      <c r="W241" s="169">
        <v>11</v>
      </c>
      <c r="X241" s="56">
        <f>Y241-Y240</f>
        <v>0</v>
      </c>
      <c r="Y241" s="169">
        <v>27</v>
      </c>
      <c r="Z241" s="56">
        <f>AA241-AA240</f>
        <v>0</v>
      </c>
      <c r="AA241" s="169">
        <v>6</v>
      </c>
      <c r="AB241" s="56">
        <f>AC241-AC240</f>
        <v>0</v>
      </c>
      <c r="AC241" s="170">
        <v>4</v>
      </c>
    </row>
    <row r="242" spans="1:29" x14ac:dyDescent="0.2">
      <c r="A242" s="57">
        <v>44204</v>
      </c>
      <c r="B242" s="56">
        <f>C242-C241</f>
        <v>43</v>
      </c>
      <c r="C242" s="169">
        <v>13353</v>
      </c>
      <c r="D242" s="56">
        <f>E242-E241</f>
        <v>129</v>
      </c>
      <c r="E242" s="169">
        <v>7274</v>
      </c>
      <c r="F242" s="56">
        <f>G242-G241</f>
        <v>2</v>
      </c>
      <c r="G242" s="169">
        <v>349</v>
      </c>
      <c r="H242" s="56">
        <f>I242-I241</f>
        <v>91</v>
      </c>
      <c r="I242" s="169">
        <v>2398</v>
      </c>
      <c r="J242" s="56">
        <f>K242-K241</f>
        <v>0</v>
      </c>
      <c r="K242" s="169">
        <v>149</v>
      </c>
      <c r="L242" s="56">
        <f>M242-M241</f>
        <v>14</v>
      </c>
      <c r="M242" s="169">
        <v>1374</v>
      </c>
      <c r="N242" s="56">
        <f>O242-O241</f>
        <v>0</v>
      </c>
      <c r="O242" s="169">
        <v>30</v>
      </c>
      <c r="P242" s="56">
        <f>Q242-Q241</f>
        <v>5</v>
      </c>
      <c r="Q242" s="169">
        <v>585</v>
      </c>
      <c r="R242" s="56">
        <f>S242-S241</f>
        <v>4</v>
      </c>
      <c r="S242" s="169">
        <v>280</v>
      </c>
      <c r="T242" s="56">
        <f>U242-U241</f>
        <v>0</v>
      </c>
      <c r="U242" s="169">
        <v>15</v>
      </c>
      <c r="V242" s="56">
        <f>W242-W241</f>
        <v>0</v>
      </c>
      <c r="W242" s="169">
        <v>11</v>
      </c>
      <c r="X242" s="56">
        <f>Y242-Y241</f>
        <v>1</v>
      </c>
      <c r="Y242" s="169">
        <v>28</v>
      </c>
      <c r="Z242" s="56">
        <f>AA242-AA241</f>
        <v>0</v>
      </c>
      <c r="AA242" s="169">
        <v>6</v>
      </c>
      <c r="AB242" s="56">
        <f>AC242-AC241</f>
        <v>0</v>
      </c>
      <c r="AC242" s="170">
        <v>4</v>
      </c>
    </row>
    <row r="243" spans="1:29" x14ac:dyDescent="0.2">
      <c r="A243" s="57">
        <v>44205</v>
      </c>
      <c r="B243" s="56"/>
      <c r="C243" s="169"/>
      <c r="D243" s="56"/>
      <c r="E243" s="169"/>
      <c r="F243" s="56"/>
      <c r="G243" s="169"/>
      <c r="H243" s="56"/>
      <c r="I243" s="169"/>
      <c r="J243" s="56"/>
      <c r="K243" s="169"/>
      <c r="L243" s="56"/>
      <c r="M243" s="169"/>
      <c r="N243" s="56"/>
      <c r="O243" s="169"/>
      <c r="P243" s="56"/>
      <c r="Q243" s="169"/>
      <c r="R243" s="56"/>
      <c r="S243" s="169"/>
      <c r="T243" s="56"/>
      <c r="U243" s="169"/>
      <c r="V243" s="56"/>
      <c r="W243" s="169"/>
      <c r="X243" s="56"/>
      <c r="Y243" s="169"/>
      <c r="Z243" s="56"/>
      <c r="AA243" s="169"/>
      <c r="AB243" s="56"/>
      <c r="AC243" s="170"/>
    </row>
    <row r="244" spans="1:29" x14ac:dyDescent="0.2">
      <c r="A244" s="57">
        <v>44206</v>
      </c>
      <c r="B244" s="56"/>
      <c r="C244" s="169"/>
      <c r="D244" s="56"/>
      <c r="E244" s="169"/>
      <c r="F244" s="56"/>
      <c r="G244" s="169"/>
      <c r="H244" s="56"/>
      <c r="I244" s="169"/>
      <c r="J244" s="56"/>
      <c r="K244" s="169"/>
      <c r="L244" s="56"/>
      <c r="M244" s="169"/>
      <c r="N244" s="56"/>
      <c r="O244" s="169"/>
      <c r="P244" s="56"/>
      <c r="Q244" s="169"/>
      <c r="R244" s="56"/>
      <c r="S244" s="169"/>
      <c r="T244" s="56"/>
      <c r="U244" s="169"/>
      <c r="V244" s="56"/>
      <c r="W244" s="169"/>
      <c r="X244" s="56"/>
      <c r="Y244" s="169"/>
      <c r="Z244" s="56"/>
      <c r="AA244" s="169"/>
      <c r="AB244" s="56"/>
      <c r="AC244" s="170"/>
    </row>
    <row r="245" spans="1:29" x14ac:dyDescent="0.2">
      <c r="A245" s="57">
        <v>44207</v>
      </c>
      <c r="B245" s="56">
        <f>C245-C242</f>
        <v>187</v>
      </c>
      <c r="C245" s="169">
        <v>13540</v>
      </c>
      <c r="D245" s="56">
        <f>E245-E242</f>
        <v>131</v>
      </c>
      <c r="E245" s="169">
        <v>7405</v>
      </c>
      <c r="F245" s="56">
        <f>G245-G242</f>
        <v>6</v>
      </c>
      <c r="G245" s="169">
        <v>355</v>
      </c>
      <c r="H245" s="56">
        <f>I245-I242</f>
        <v>73</v>
      </c>
      <c r="I245" s="169">
        <v>2471</v>
      </c>
      <c r="J245" s="56">
        <f>K245-K242</f>
        <v>4</v>
      </c>
      <c r="K245" s="169">
        <v>153</v>
      </c>
      <c r="L245" s="56">
        <f>M245-M242</f>
        <v>63</v>
      </c>
      <c r="M245" s="169">
        <v>1437</v>
      </c>
      <c r="N245" s="56">
        <f>O245-O242</f>
        <v>0</v>
      </c>
      <c r="O245" s="169">
        <v>30</v>
      </c>
      <c r="P245" s="56">
        <f>Q245-Q242</f>
        <v>5</v>
      </c>
      <c r="Q245" s="169">
        <v>590</v>
      </c>
      <c r="R245" s="56">
        <f>S245-S242</f>
        <v>52</v>
      </c>
      <c r="S245" s="169">
        <v>332</v>
      </c>
      <c r="T245" s="56">
        <f>U245-U242</f>
        <v>0</v>
      </c>
      <c r="U245" s="169">
        <v>15</v>
      </c>
      <c r="V245" s="56">
        <f>W245-W242</f>
        <v>5</v>
      </c>
      <c r="W245" s="169">
        <v>16</v>
      </c>
      <c r="X245" s="56">
        <f>Y245-Y242</f>
        <v>0</v>
      </c>
      <c r="Y245" s="169">
        <v>28</v>
      </c>
      <c r="Z245" s="56">
        <f>AA245-AA242</f>
        <v>3</v>
      </c>
      <c r="AA245" s="169">
        <v>9</v>
      </c>
      <c r="AB245" s="56">
        <f>AC245-AC242</f>
        <v>0</v>
      </c>
      <c r="AC245" s="170">
        <v>4</v>
      </c>
    </row>
    <row r="246" spans="1:29" x14ac:dyDescent="0.2">
      <c r="A246" s="57">
        <v>44208</v>
      </c>
      <c r="B246" s="56">
        <f>C246-C245</f>
        <v>206</v>
      </c>
      <c r="C246" s="169">
        <v>13746</v>
      </c>
      <c r="D246" s="56">
        <f>E246-E245</f>
        <v>51</v>
      </c>
      <c r="E246" s="169">
        <v>7456</v>
      </c>
      <c r="F246" s="56">
        <f>G246-G245</f>
        <v>0</v>
      </c>
      <c r="G246" s="169">
        <v>355</v>
      </c>
      <c r="H246" s="56">
        <f>I246-I245</f>
        <v>20</v>
      </c>
      <c r="I246" s="169">
        <v>2491</v>
      </c>
      <c r="J246" s="56">
        <f>K246-K245</f>
        <v>0</v>
      </c>
      <c r="K246" s="169">
        <v>153</v>
      </c>
      <c r="L246" s="56">
        <f>M246-M245</f>
        <v>9</v>
      </c>
      <c r="M246" s="169">
        <v>1446</v>
      </c>
      <c r="N246" s="56">
        <f>O246-O245</f>
        <v>0</v>
      </c>
      <c r="O246" s="169">
        <v>30</v>
      </c>
      <c r="P246" s="56">
        <f>Q246-Q245</f>
        <v>0</v>
      </c>
      <c r="Q246" s="169">
        <v>590</v>
      </c>
      <c r="R246" s="56">
        <f>S246-S245</f>
        <v>2</v>
      </c>
      <c r="S246" s="169">
        <v>334</v>
      </c>
      <c r="T246" s="56">
        <f>U246-U245</f>
        <v>0</v>
      </c>
      <c r="U246" s="169">
        <v>15</v>
      </c>
      <c r="V246" s="56">
        <f>W246-W245</f>
        <v>0</v>
      </c>
      <c r="W246" s="169">
        <v>16</v>
      </c>
      <c r="X246" s="56">
        <f>Y246-Y245</f>
        <v>0</v>
      </c>
      <c r="Y246" s="169">
        <v>28</v>
      </c>
      <c r="Z246" s="56">
        <f>AA246-AA245</f>
        <v>0</v>
      </c>
      <c r="AA246" s="169">
        <v>9</v>
      </c>
      <c r="AB246" s="56">
        <f>AC246-AC245</f>
        <v>0</v>
      </c>
      <c r="AC246" s="170">
        <v>4</v>
      </c>
    </row>
    <row r="247" spans="1:29" x14ac:dyDescent="0.2">
      <c r="A247" s="57">
        <v>44209</v>
      </c>
      <c r="B247" s="56">
        <f>C247-C246</f>
        <v>100</v>
      </c>
      <c r="C247" s="169">
        <v>13846</v>
      </c>
      <c r="D247" s="56">
        <f>E247-E246</f>
        <v>80</v>
      </c>
      <c r="E247" s="169">
        <v>7536</v>
      </c>
      <c r="F247" s="56">
        <f>G247-G246</f>
        <v>0</v>
      </c>
      <c r="G247" s="169">
        <v>355</v>
      </c>
      <c r="H247" s="56">
        <f>I247-I246</f>
        <v>13</v>
      </c>
      <c r="I247" s="169">
        <v>2504</v>
      </c>
      <c r="J247" s="56">
        <f>K247-K246</f>
        <v>0</v>
      </c>
      <c r="K247" s="169">
        <v>153</v>
      </c>
      <c r="L247" s="56">
        <f>M247-M246</f>
        <v>1</v>
      </c>
      <c r="M247" s="169">
        <v>1447</v>
      </c>
      <c r="N247" s="56">
        <f>O247-O246</f>
        <v>0</v>
      </c>
      <c r="O247" s="169">
        <v>30</v>
      </c>
      <c r="P247" s="56">
        <f>Q247-Q246</f>
        <v>0</v>
      </c>
      <c r="Q247" s="169">
        <v>590</v>
      </c>
      <c r="R247" s="56">
        <f>S247-S246</f>
        <v>0</v>
      </c>
      <c r="S247" s="169">
        <v>334</v>
      </c>
      <c r="T247" s="56">
        <f>U247-U246</f>
        <v>0</v>
      </c>
      <c r="U247" s="169">
        <v>15</v>
      </c>
      <c r="V247" s="56">
        <f>W247-W246</f>
        <v>0</v>
      </c>
      <c r="W247" s="169">
        <v>16</v>
      </c>
      <c r="X247" s="56">
        <f>Y247-Y246</f>
        <v>0</v>
      </c>
      <c r="Y247" s="169">
        <v>28</v>
      </c>
      <c r="Z247" s="56">
        <f>AA247-AA246</f>
        <v>0</v>
      </c>
      <c r="AA247" s="169">
        <v>9</v>
      </c>
      <c r="AB247" s="56">
        <f>AC247-AC246</f>
        <v>0</v>
      </c>
      <c r="AC247" s="170">
        <v>4</v>
      </c>
    </row>
    <row r="248" spans="1:29" x14ac:dyDescent="0.2">
      <c r="A248" s="57">
        <v>44210</v>
      </c>
      <c r="B248" s="56">
        <f>C248-C247</f>
        <v>150</v>
      </c>
      <c r="C248" s="169">
        <v>13996</v>
      </c>
      <c r="D248" s="56">
        <f>E248-E247</f>
        <v>97</v>
      </c>
      <c r="E248" s="169">
        <v>7633</v>
      </c>
      <c r="F248" s="56">
        <f>G248-G247</f>
        <v>2</v>
      </c>
      <c r="G248" s="169">
        <v>357</v>
      </c>
      <c r="H248" s="56">
        <f>I248-I247</f>
        <v>8</v>
      </c>
      <c r="I248" s="169">
        <v>2512</v>
      </c>
      <c r="J248" s="56">
        <f>K248-K247</f>
        <v>3</v>
      </c>
      <c r="K248" s="169">
        <v>156</v>
      </c>
      <c r="L248" s="56">
        <f>M248-M247</f>
        <v>4</v>
      </c>
      <c r="M248" s="169">
        <v>1451</v>
      </c>
      <c r="N248" s="56">
        <f>O248-O247</f>
        <v>0</v>
      </c>
      <c r="O248" s="169">
        <v>30</v>
      </c>
      <c r="P248" s="56">
        <f>Q248-Q247</f>
        <v>0</v>
      </c>
      <c r="Q248" s="169">
        <v>590</v>
      </c>
      <c r="R248" s="56">
        <f>S248-S247</f>
        <v>2</v>
      </c>
      <c r="S248" s="169">
        <v>336</v>
      </c>
      <c r="T248" s="56">
        <f>U248-U247</f>
        <v>0</v>
      </c>
      <c r="U248" s="169">
        <v>15</v>
      </c>
      <c r="V248" s="56">
        <f>W248-W247</f>
        <v>0</v>
      </c>
      <c r="W248" s="169">
        <v>16</v>
      </c>
      <c r="X248" s="56">
        <f>Y248-Y247</f>
        <v>0</v>
      </c>
      <c r="Y248" s="169">
        <v>28</v>
      </c>
      <c r="Z248" s="56">
        <f>AA248-AA247</f>
        <v>0</v>
      </c>
      <c r="AA248" s="169">
        <v>9</v>
      </c>
      <c r="AB248" s="56">
        <f>AC248-AC247</f>
        <v>0</v>
      </c>
      <c r="AC248" s="170">
        <v>4</v>
      </c>
    </row>
    <row r="249" spans="1:29" x14ac:dyDescent="0.2">
      <c r="A249" s="57">
        <v>44211</v>
      </c>
      <c r="B249" s="56">
        <f>C249-C248</f>
        <v>61</v>
      </c>
      <c r="C249" s="169">
        <v>14057</v>
      </c>
      <c r="D249" s="56">
        <f>E249-E248</f>
        <v>50</v>
      </c>
      <c r="E249" s="169">
        <v>7683</v>
      </c>
      <c r="F249" s="56">
        <f>G249-G248</f>
        <v>3</v>
      </c>
      <c r="G249" s="169">
        <v>360</v>
      </c>
      <c r="H249" s="56">
        <f>I249-I248</f>
        <v>20</v>
      </c>
      <c r="I249" s="169">
        <v>2532</v>
      </c>
      <c r="J249" s="56">
        <f>K249-K248</f>
        <v>0</v>
      </c>
      <c r="K249" s="169">
        <v>156</v>
      </c>
      <c r="L249" s="56">
        <f>M249-M248</f>
        <v>8</v>
      </c>
      <c r="M249" s="169">
        <v>1459</v>
      </c>
      <c r="N249" s="56">
        <f>O249-O248</f>
        <v>0</v>
      </c>
      <c r="O249" s="169">
        <v>30</v>
      </c>
      <c r="P249" s="56">
        <f>Q249-Q248</f>
        <v>0</v>
      </c>
      <c r="Q249" s="169">
        <v>590</v>
      </c>
      <c r="R249" s="56">
        <f>S249-S248</f>
        <v>35</v>
      </c>
      <c r="S249" s="169">
        <v>371</v>
      </c>
      <c r="T249" s="56">
        <f>U249-U248</f>
        <v>0</v>
      </c>
      <c r="U249" s="169">
        <v>15</v>
      </c>
      <c r="V249" s="56">
        <f>W249-W248</f>
        <v>0</v>
      </c>
      <c r="W249" s="169">
        <v>16</v>
      </c>
      <c r="X249" s="56">
        <f>Y249-Y248</f>
        <v>0</v>
      </c>
      <c r="Y249" s="169">
        <v>28</v>
      </c>
      <c r="Z249" s="56">
        <f>AA249-AA248</f>
        <v>0</v>
      </c>
      <c r="AA249" s="169">
        <v>9</v>
      </c>
      <c r="AB249" s="56">
        <f>AC249-AC248</f>
        <v>0</v>
      </c>
      <c r="AC249" s="170">
        <v>4</v>
      </c>
    </row>
    <row r="250" spans="1:29" x14ac:dyDescent="0.2">
      <c r="A250" s="57">
        <v>44212</v>
      </c>
      <c r="B250" s="56"/>
      <c r="C250" s="169"/>
      <c r="D250" s="56"/>
      <c r="E250" s="169"/>
      <c r="F250" s="56"/>
      <c r="G250" s="169"/>
      <c r="H250" s="56"/>
      <c r="I250" s="169"/>
      <c r="J250" s="56"/>
      <c r="K250" s="169"/>
      <c r="L250" s="56"/>
      <c r="M250" s="169"/>
      <c r="N250" s="56"/>
      <c r="O250" s="169"/>
      <c r="P250" s="56"/>
      <c r="Q250" s="169"/>
      <c r="R250" s="56"/>
      <c r="S250" s="169"/>
      <c r="T250" s="56"/>
      <c r="U250" s="169"/>
      <c r="V250" s="56"/>
      <c r="W250" s="169"/>
      <c r="X250" s="56"/>
      <c r="Y250" s="169"/>
      <c r="Z250" s="56"/>
      <c r="AA250" s="169"/>
      <c r="AB250" s="56"/>
      <c r="AC250" s="170"/>
    </row>
    <row r="251" spans="1:29" x14ac:dyDescent="0.2">
      <c r="A251" s="57">
        <v>44213</v>
      </c>
      <c r="B251" s="56"/>
      <c r="C251" s="169"/>
      <c r="D251" s="56"/>
      <c r="E251" s="169"/>
      <c r="F251" s="56"/>
      <c r="G251" s="169"/>
      <c r="H251" s="56"/>
      <c r="I251" s="169"/>
      <c r="J251" s="56"/>
      <c r="K251" s="169"/>
      <c r="L251" s="56"/>
      <c r="M251" s="169"/>
      <c r="N251" s="56"/>
      <c r="O251" s="169"/>
      <c r="P251" s="56"/>
      <c r="Q251" s="169"/>
      <c r="R251" s="56"/>
      <c r="S251" s="169"/>
      <c r="T251" s="56"/>
      <c r="U251" s="169"/>
      <c r="V251" s="56"/>
      <c r="W251" s="169"/>
      <c r="X251" s="56"/>
      <c r="Y251" s="169"/>
      <c r="Z251" s="56"/>
      <c r="AA251" s="169"/>
      <c r="AB251" s="56"/>
      <c r="AC251" s="170"/>
    </row>
    <row r="252" spans="1:29" x14ac:dyDescent="0.2">
      <c r="A252" s="57">
        <v>44214</v>
      </c>
      <c r="B252" s="56">
        <v>320</v>
      </c>
      <c r="C252" s="169">
        <v>14377</v>
      </c>
      <c r="D252" s="56">
        <f>E252-E249</f>
        <v>67</v>
      </c>
      <c r="E252" s="169">
        <v>7750</v>
      </c>
      <c r="F252" s="56">
        <f>G252-G249</f>
        <v>0</v>
      </c>
      <c r="G252" s="169">
        <v>360</v>
      </c>
      <c r="H252" s="56">
        <f>I252-I249</f>
        <v>14</v>
      </c>
      <c r="I252" s="169">
        <v>2546</v>
      </c>
      <c r="J252" s="56">
        <f>K252-K249</f>
        <v>0</v>
      </c>
      <c r="K252" s="169">
        <v>156</v>
      </c>
      <c r="L252" s="56">
        <f>M252-M249</f>
        <v>7</v>
      </c>
      <c r="M252" s="169">
        <v>1466</v>
      </c>
      <c r="N252" s="56">
        <f>O252-O249</f>
        <v>0</v>
      </c>
      <c r="O252" s="169">
        <v>30</v>
      </c>
      <c r="P252" s="56">
        <f>Q252-Q249</f>
        <v>0</v>
      </c>
      <c r="Q252" s="169">
        <v>590</v>
      </c>
      <c r="R252" s="56">
        <f>S252-S249</f>
        <v>18</v>
      </c>
      <c r="S252" s="169">
        <v>389</v>
      </c>
      <c r="T252" s="56">
        <f>U252-U249</f>
        <v>0</v>
      </c>
      <c r="U252" s="169">
        <v>15</v>
      </c>
      <c r="V252" s="56">
        <f>W252-W249</f>
        <v>0</v>
      </c>
      <c r="W252" s="169">
        <v>16</v>
      </c>
      <c r="X252" s="56">
        <f>Y252-Y249</f>
        <v>0</v>
      </c>
      <c r="Y252" s="169">
        <v>28</v>
      </c>
      <c r="Z252" s="56">
        <f>AA252-AA249</f>
        <v>1</v>
      </c>
      <c r="AA252" s="169">
        <v>10</v>
      </c>
      <c r="AB252" s="56">
        <f>AC252-AC249</f>
        <v>0</v>
      </c>
      <c r="AC252" s="170">
        <v>4</v>
      </c>
    </row>
    <row r="253" spans="1:29" x14ac:dyDescent="0.2">
      <c r="A253" s="57">
        <v>44215</v>
      </c>
      <c r="B253" s="56">
        <f>C253-C252</f>
        <v>24</v>
      </c>
      <c r="C253" s="169">
        <v>14401</v>
      </c>
      <c r="D253" s="56">
        <f>E253-E252</f>
        <v>74</v>
      </c>
      <c r="E253" s="169">
        <v>7824</v>
      </c>
      <c r="F253" s="56">
        <f>G253-G252</f>
        <v>0</v>
      </c>
      <c r="G253" s="169">
        <v>360</v>
      </c>
      <c r="H253" s="56">
        <f>I253-I252</f>
        <v>31</v>
      </c>
      <c r="I253" s="169">
        <v>2577</v>
      </c>
      <c r="J253" s="56">
        <f>K253-K252</f>
        <v>1</v>
      </c>
      <c r="K253" s="169">
        <v>157</v>
      </c>
      <c r="L253" s="56">
        <f>M253-M252</f>
        <v>36</v>
      </c>
      <c r="M253" s="169">
        <v>1502</v>
      </c>
      <c r="N253" s="56">
        <f>O253-O252</f>
        <v>0</v>
      </c>
      <c r="O253" s="169">
        <v>30</v>
      </c>
      <c r="P253" s="56">
        <f>Q253-Q252</f>
        <v>2</v>
      </c>
      <c r="Q253" s="169">
        <v>592</v>
      </c>
      <c r="R253" s="56">
        <f>S253-S252</f>
        <v>75</v>
      </c>
      <c r="S253" s="169">
        <v>464</v>
      </c>
      <c r="T253" s="56">
        <f>U253-U252</f>
        <v>0</v>
      </c>
      <c r="U253" s="169">
        <v>15</v>
      </c>
      <c r="V253" s="56">
        <f>W253-W252</f>
        <v>0</v>
      </c>
      <c r="W253" s="169">
        <v>16</v>
      </c>
      <c r="X253" s="56">
        <f>Y253-Y252</f>
        <v>0</v>
      </c>
      <c r="Y253" s="169">
        <v>28</v>
      </c>
      <c r="Z253" s="56">
        <f>AA253-AA252</f>
        <v>0</v>
      </c>
      <c r="AA253" s="169">
        <v>10</v>
      </c>
      <c r="AB253" s="56">
        <f>AC253-AC252</f>
        <v>0</v>
      </c>
      <c r="AC253" s="170">
        <v>4</v>
      </c>
    </row>
    <row r="254" spans="1:29" x14ac:dyDescent="0.2">
      <c r="A254" s="57">
        <v>44216</v>
      </c>
      <c r="B254" s="56">
        <f>C254-C253</f>
        <v>109</v>
      </c>
      <c r="C254" s="169">
        <v>14510</v>
      </c>
      <c r="D254" s="56">
        <f>E254-E253</f>
        <v>48</v>
      </c>
      <c r="E254" s="169">
        <v>7872</v>
      </c>
      <c r="F254" s="56">
        <f>G254-G253</f>
        <v>0</v>
      </c>
      <c r="G254" s="169">
        <v>360</v>
      </c>
      <c r="H254" s="56">
        <f>I254-I253</f>
        <v>20</v>
      </c>
      <c r="I254" s="169">
        <v>2597</v>
      </c>
      <c r="J254" s="56">
        <f>K254-K253</f>
        <v>3</v>
      </c>
      <c r="K254" s="169">
        <v>160</v>
      </c>
      <c r="L254" s="56">
        <f>M254-M253</f>
        <v>10</v>
      </c>
      <c r="M254" s="169">
        <v>1512</v>
      </c>
      <c r="N254" s="56">
        <f>O254-O253</f>
        <v>0</v>
      </c>
      <c r="O254" s="169">
        <v>30</v>
      </c>
      <c r="P254" s="56">
        <f>Q254-Q253</f>
        <v>0</v>
      </c>
      <c r="Q254" s="169">
        <v>592</v>
      </c>
      <c r="R254" s="56">
        <f>S254-S253</f>
        <v>30</v>
      </c>
      <c r="S254" s="169">
        <v>494</v>
      </c>
      <c r="T254" s="56">
        <f>U254-U253</f>
        <v>0</v>
      </c>
      <c r="U254" s="169">
        <v>15</v>
      </c>
      <c r="V254" s="56">
        <f>W254-W253</f>
        <v>0</v>
      </c>
      <c r="W254" s="169">
        <v>16</v>
      </c>
      <c r="X254" s="56">
        <f>Y254-Y253</f>
        <v>0</v>
      </c>
      <c r="Y254" s="169">
        <v>28</v>
      </c>
      <c r="Z254" s="56">
        <f>AA254-AA253</f>
        <v>0</v>
      </c>
      <c r="AA254" s="169">
        <v>10</v>
      </c>
      <c r="AB254" s="56">
        <f>AC254-AC253</f>
        <v>0</v>
      </c>
      <c r="AC254" s="170">
        <v>4</v>
      </c>
    </row>
    <row r="255" spans="1:29" x14ac:dyDescent="0.2">
      <c r="A255" s="57">
        <v>44217</v>
      </c>
      <c r="B255" s="56">
        <f>C255-C254</f>
        <v>128</v>
      </c>
      <c r="C255" s="169">
        <v>14638</v>
      </c>
      <c r="D255" s="56">
        <f>E255-E254</f>
        <v>30</v>
      </c>
      <c r="E255" s="169">
        <v>7902</v>
      </c>
      <c r="F255" s="56">
        <f>G255-G254</f>
        <v>0</v>
      </c>
      <c r="G255" s="169">
        <v>360</v>
      </c>
      <c r="H255" s="56">
        <f>I255-I254</f>
        <v>17</v>
      </c>
      <c r="I255" s="169">
        <v>2614</v>
      </c>
      <c r="J255" s="56">
        <f>K255-K254</f>
        <v>6</v>
      </c>
      <c r="K255" s="169">
        <v>166</v>
      </c>
      <c r="L255" s="56">
        <f>M255-M254</f>
        <v>0</v>
      </c>
      <c r="M255" s="169">
        <v>1512</v>
      </c>
      <c r="N255" s="56">
        <f>O255-O254</f>
        <v>0</v>
      </c>
      <c r="O255" s="169">
        <v>30</v>
      </c>
      <c r="P255" s="56">
        <f>Q255-Q254</f>
        <v>0</v>
      </c>
      <c r="Q255" s="169">
        <v>592</v>
      </c>
      <c r="R255" s="56">
        <f>S255-S254</f>
        <v>45</v>
      </c>
      <c r="S255" s="169">
        <v>539</v>
      </c>
      <c r="T255" s="56">
        <f>U255-U254</f>
        <v>0</v>
      </c>
      <c r="U255" s="169">
        <v>15</v>
      </c>
      <c r="V255" s="56">
        <f>W255-W254</f>
        <v>0</v>
      </c>
      <c r="W255" s="169">
        <v>16</v>
      </c>
      <c r="X255" s="56">
        <f>Y255-Y254</f>
        <v>0</v>
      </c>
      <c r="Y255" s="169">
        <v>28</v>
      </c>
      <c r="Z255" s="56">
        <f>AA255-AA254</f>
        <v>0</v>
      </c>
      <c r="AA255" s="169">
        <v>10</v>
      </c>
      <c r="AB255" s="56">
        <f>AC255-AC254</f>
        <v>0</v>
      </c>
      <c r="AC255" s="170">
        <v>4</v>
      </c>
    </row>
    <row r="256" spans="1:29" x14ac:dyDescent="0.2">
      <c r="A256" s="57">
        <v>44218</v>
      </c>
      <c r="B256" s="56"/>
      <c r="C256" s="169"/>
      <c r="D256" s="56"/>
      <c r="E256" s="169"/>
      <c r="F256" s="56"/>
      <c r="G256" s="169"/>
      <c r="H256" s="56"/>
      <c r="I256" s="169"/>
      <c r="J256" s="56"/>
      <c r="K256" s="169"/>
      <c r="L256" s="56"/>
      <c r="M256" s="169"/>
      <c r="N256" s="56"/>
      <c r="O256" s="169"/>
      <c r="P256" s="56"/>
      <c r="Q256" s="169"/>
      <c r="R256" s="56"/>
      <c r="S256" s="169"/>
      <c r="T256" s="56"/>
      <c r="U256" s="169"/>
      <c r="V256" s="56"/>
      <c r="W256" s="169"/>
      <c r="X256" s="56"/>
      <c r="Y256" s="169"/>
      <c r="Z256" s="56"/>
      <c r="AA256" s="169"/>
      <c r="AB256" s="56"/>
      <c r="AC256" s="170"/>
    </row>
    <row r="257" spans="1:29" x14ac:dyDescent="0.2">
      <c r="A257" s="57">
        <v>44219</v>
      </c>
      <c r="B257" s="56"/>
      <c r="C257" s="169"/>
      <c r="D257" s="56"/>
      <c r="E257" s="169"/>
      <c r="F257" s="56"/>
      <c r="G257" s="169"/>
      <c r="H257" s="56"/>
      <c r="I257" s="169"/>
      <c r="J257" s="56"/>
      <c r="K257" s="169"/>
      <c r="L257" s="56"/>
      <c r="M257" s="169"/>
      <c r="N257" s="56"/>
      <c r="O257" s="169"/>
      <c r="P257" s="56"/>
      <c r="Q257" s="169"/>
      <c r="R257" s="56"/>
      <c r="S257" s="169"/>
      <c r="T257" s="56"/>
      <c r="U257" s="169"/>
      <c r="V257" s="56"/>
      <c r="W257" s="169"/>
      <c r="X257" s="56"/>
      <c r="Y257" s="169"/>
      <c r="Z257" s="56"/>
      <c r="AA257" s="169"/>
      <c r="AB257" s="56"/>
      <c r="AC257" s="170"/>
    </row>
    <row r="258" spans="1:29" x14ac:dyDescent="0.2">
      <c r="A258" s="57">
        <v>44220</v>
      </c>
      <c r="B258" s="56"/>
      <c r="C258" s="169"/>
      <c r="D258" s="56"/>
      <c r="E258" s="169"/>
      <c r="F258" s="56"/>
      <c r="G258" s="169"/>
      <c r="H258" s="56"/>
      <c r="I258" s="169"/>
      <c r="J258" s="56"/>
      <c r="K258" s="169"/>
      <c r="L258" s="56"/>
      <c r="M258" s="169"/>
      <c r="N258" s="56"/>
      <c r="O258" s="169"/>
      <c r="P258" s="56"/>
      <c r="Q258" s="169"/>
      <c r="R258" s="56"/>
      <c r="S258" s="169"/>
      <c r="T258" s="56"/>
      <c r="U258" s="169"/>
      <c r="V258" s="56"/>
      <c r="W258" s="169"/>
      <c r="X258" s="56"/>
      <c r="Y258" s="169"/>
      <c r="Z258" s="56"/>
      <c r="AA258" s="169"/>
      <c r="AB258" s="56"/>
      <c r="AC258" s="170"/>
    </row>
    <row r="259" spans="1:29" x14ac:dyDescent="0.2">
      <c r="A259" s="54"/>
      <c r="B259" s="248" t="s">
        <v>11</v>
      </c>
      <c r="C259" s="249"/>
      <c r="D259" s="248" t="s">
        <v>12</v>
      </c>
      <c r="E259" s="249"/>
      <c r="F259" s="248" t="s">
        <v>16</v>
      </c>
      <c r="G259" s="249"/>
      <c r="H259" s="248" t="s">
        <v>52</v>
      </c>
      <c r="I259" s="249"/>
      <c r="J259" s="248" t="s">
        <v>53</v>
      </c>
      <c r="K259" s="249"/>
      <c r="L259" s="248" t="s">
        <v>13</v>
      </c>
      <c r="M259" s="249"/>
      <c r="N259" s="248" t="s">
        <v>15</v>
      </c>
      <c r="O259" s="249"/>
      <c r="P259" s="248" t="s">
        <v>17</v>
      </c>
      <c r="Q259" s="249"/>
      <c r="R259" s="248" t="s">
        <v>20</v>
      </c>
      <c r="S259" s="249"/>
      <c r="T259" s="248" t="s">
        <v>14</v>
      </c>
      <c r="U259" s="249"/>
      <c r="V259" s="248" t="s">
        <v>18</v>
      </c>
      <c r="W259" s="249"/>
      <c r="X259" s="248" t="s">
        <v>19</v>
      </c>
      <c r="Y259" s="249"/>
      <c r="Z259" s="248" t="s">
        <v>74</v>
      </c>
      <c r="AA259" s="249"/>
      <c r="AB259" s="248" t="s">
        <v>131</v>
      </c>
      <c r="AC259" s="252"/>
    </row>
    <row r="260" spans="1:29" ht="15" thickBot="1" x14ac:dyDescent="0.25">
      <c r="A260" s="58" t="s">
        <v>87</v>
      </c>
      <c r="B260" s="247">
        <f>SUM(B4:B258)</f>
        <v>14638</v>
      </c>
      <c r="C260" s="247"/>
      <c r="D260" s="247">
        <f>SUM(D4:D259)</f>
        <v>7902</v>
      </c>
      <c r="E260" s="247"/>
      <c r="F260" s="247">
        <f>SUM(F4:F259)</f>
        <v>360</v>
      </c>
      <c r="G260" s="247"/>
      <c r="H260" s="247">
        <f>SUM(H4:H259)</f>
        <v>2614</v>
      </c>
      <c r="I260" s="247"/>
      <c r="J260" s="247">
        <f>SUM(J4:J259)</f>
        <v>166</v>
      </c>
      <c r="K260" s="247"/>
      <c r="L260" s="247">
        <f>SUM(L4:L259)</f>
        <v>1512</v>
      </c>
      <c r="M260" s="247"/>
      <c r="N260" s="247">
        <f>SUM(N4:N259)</f>
        <v>30</v>
      </c>
      <c r="O260" s="247"/>
      <c r="P260" s="247">
        <f>SUM(P4:P259)</f>
        <v>592</v>
      </c>
      <c r="Q260" s="247"/>
      <c r="R260" s="247">
        <f>SUM(R4:R259)</f>
        <v>539</v>
      </c>
      <c r="S260" s="247"/>
      <c r="T260" s="247">
        <f>SUM(T4:T259)</f>
        <v>15</v>
      </c>
      <c r="U260" s="247"/>
      <c r="V260" s="247">
        <f>SUM(V4:V259)</f>
        <v>16</v>
      </c>
      <c r="W260" s="247"/>
      <c r="X260" s="247">
        <f>SUM(X4:X259)</f>
        <v>28</v>
      </c>
      <c r="Y260" s="247"/>
      <c r="Z260" s="247">
        <f>SUM(Z4:Z259)</f>
        <v>10</v>
      </c>
      <c r="AA260" s="247"/>
      <c r="AB260" s="253">
        <f>SUM(AB4:AB259)</f>
        <v>4</v>
      </c>
      <c r="AC260" s="254"/>
    </row>
    <row r="261" spans="1:29" ht="15" thickTop="1" x14ac:dyDescent="0.2">
      <c r="AB261" s="41" t="s">
        <v>91</v>
      </c>
      <c r="AC261" s="41">
        <f>SUM(B260:AC260)</f>
        <v>28426</v>
      </c>
    </row>
  </sheetData>
  <mergeCells count="43">
    <mergeCell ref="AB2:AC2"/>
    <mergeCell ref="AB259:AC259"/>
    <mergeCell ref="AB260:AC260"/>
    <mergeCell ref="B1:AC1"/>
    <mergeCell ref="T2:U2"/>
    <mergeCell ref="V2:W2"/>
    <mergeCell ref="X2:Y2"/>
    <mergeCell ref="Z2:AA2"/>
    <mergeCell ref="B2:C2"/>
    <mergeCell ref="D2:E2"/>
    <mergeCell ref="F2:G2"/>
    <mergeCell ref="H2:I2"/>
    <mergeCell ref="L2:M2"/>
    <mergeCell ref="N2:O2"/>
    <mergeCell ref="P2:Q2"/>
    <mergeCell ref="R2:S2"/>
    <mergeCell ref="J2:K2"/>
    <mergeCell ref="B260:C260"/>
    <mergeCell ref="D260:E260"/>
    <mergeCell ref="F260:G260"/>
    <mergeCell ref="H260:I260"/>
    <mergeCell ref="L260:M260"/>
    <mergeCell ref="J260:K260"/>
    <mergeCell ref="B259:C259"/>
    <mergeCell ref="D259:E259"/>
    <mergeCell ref="F259:G259"/>
    <mergeCell ref="H259:I259"/>
    <mergeCell ref="L259:M259"/>
    <mergeCell ref="J259:K259"/>
    <mergeCell ref="V260:W260"/>
    <mergeCell ref="X260:Y260"/>
    <mergeCell ref="Z260:AA260"/>
    <mergeCell ref="N259:O259"/>
    <mergeCell ref="P259:Q259"/>
    <mergeCell ref="R259:S259"/>
    <mergeCell ref="T259:U259"/>
    <mergeCell ref="V259:W259"/>
    <mergeCell ref="X259:Y259"/>
    <mergeCell ref="Z259:AA259"/>
    <mergeCell ref="N260:O260"/>
    <mergeCell ref="P260:Q260"/>
    <mergeCell ref="R260:S260"/>
    <mergeCell ref="T260:U260"/>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8"/>
  <sheetViews>
    <sheetView zoomScale="110" zoomScaleNormal="110" workbookViewId="0">
      <pane xSplit="1" ySplit="1" topLeftCell="B231" activePane="bottomRight" state="frozen"/>
      <selection pane="topRight" activeCell="B1" sqref="B1"/>
      <selection pane="bottomLeft" activeCell="A2" sqref="A2"/>
      <selection pane="bottomRight" activeCell="G257" sqref="G257"/>
    </sheetView>
  </sheetViews>
  <sheetFormatPr baseColWidth="10" defaultColWidth="11" defaultRowHeight="14.25" x14ac:dyDescent="0.2"/>
  <cols>
    <col min="1" max="1" width="26" style="33" customWidth="1"/>
    <col min="2" max="2" width="11" style="33"/>
    <col min="3" max="3" width="11" style="41"/>
    <col min="4" max="16384" width="11" style="45"/>
  </cols>
  <sheetData>
    <row r="1" spans="1:3" ht="15" thickTop="1" x14ac:dyDescent="0.2">
      <c r="A1" s="59"/>
      <c r="B1" s="257" t="s">
        <v>101</v>
      </c>
      <c r="C1" s="258"/>
    </row>
    <row r="2" spans="1:3" x14ac:dyDescent="0.2">
      <c r="A2" s="60"/>
      <c r="B2" s="61" t="s">
        <v>3</v>
      </c>
      <c r="C2" s="172" t="s">
        <v>2</v>
      </c>
    </row>
    <row r="3" spans="1:3" x14ac:dyDescent="0.2">
      <c r="A3" s="62">
        <v>43952.333333333336</v>
      </c>
      <c r="B3" s="61"/>
      <c r="C3" s="172"/>
    </row>
    <row r="4" spans="1:3" x14ac:dyDescent="0.2">
      <c r="A4" s="62">
        <v>43953.333333333336</v>
      </c>
      <c r="B4" s="61"/>
      <c r="C4" s="172"/>
    </row>
    <row r="5" spans="1:3" x14ac:dyDescent="0.2">
      <c r="A5" s="62">
        <v>43954.333333333336</v>
      </c>
      <c r="B5" s="61"/>
      <c r="C5" s="172"/>
    </row>
    <row r="6" spans="1:3" x14ac:dyDescent="0.2">
      <c r="A6" s="62">
        <v>43955.333333333336</v>
      </c>
      <c r="B6" s="61"/>
      <c r="C6" s="172"/>
    </row>
    <row r="7" spans="1:3" x14ac:dyDescent="0.2">
      <c r="A7" s="62">
        <v>43956.333333333336</v>
      </c>
      <c r="B7" s="61"/>
      <c r="C7" s="172"/>
    </row>
    <row r="8" spans="1:3" x14ac:dyDescent="0.2">
      <c r="A8" s="62">
        <v>43957.333333333336</v>
      </c>
      <c r="B8" s="61"/>
      <c r="C8" s="172"/>
    </row>
    <row r="9" spans="1:3" x14ac:dyDescent="0.2">
      <c r="A9" s="62">
        <v>43958.333333333336</v>
      </c>
      <c r="B9" s="61"/>
      <c r="C9" s="172"/>
    </row>
    <row r="10" spans="1:3" x14ac:dyDescent="0.2">
      <c r="A10" s="62">
        <v>43959.333333333336</v>
      </c>
      <c r="B10" s="61"/>
      <c r="C10" s="172"/>
    </row>
    <row r="11" spans="1:3" x14ac:dyDescent="0.2">
      <c r="A11" s="62">
        <v>43960.333333333336</v>
      </c>
      <c r="B11" s="61"/>
      <c r="C11" s="172"/>
    </row>
    <row r="12" spans="1:3" x14ac:dyDescent="0.2">
      <c r="A12" s="62">
        <v>43961.333333333336</v>
      </c>
      <c r="B12" s="61"/>
      <c r="C12" s="172"/>
    </row>
    <row r="13" spans="1:3" x14ac:dyDescent="0.2">
      <c r="A13" s="62">
        <v>43962.333333333336</v>
      </c>
      <c r="B13" s="61"/>
      <c r="C13" s="172"/>
    </row>
    <row r="14" spans="1:3" x14ac:dyDescent="0.2">
      <c r="A14" s="62">
        <v>43963.333333333336</v>
      </c>
      <c r="B14" s="61"/>
      <c r="C14" s="172"/>
    </row>
    <row r="15" spans="1:3" x14ac:dyDescent="0.2">
      <c r="A15" s="62">
        <v>43964.333333333336</v>
      </c>
      <c r="B15" s="61"/>
      <c r="C15" s="172"/>
    </row>
    <row r="16" spans="1:3" x14ac:dyDescent="0.2">
      <c r="A16" s="62">
        <v>43965.333333333336</v>
      </c>
      <c r="B16" s="61"/>
      <c r="C16" s="172"/>
    </row>
    <row r="17" spans="1:3" x14ac:dyDescent="0.2">
      <c r="A17" s="62">
        <v>43966.333333333336</v>
      </c>
      <c r="B17" s="61"/>
      <c r="C17" s="172"/>
    </row>
    <row r="18" spans="1:3" x14ac:dyDescent="0.2">
      <c r="A18" s="62">
        <v>43967.333333333336</v>
      </c>
      <c r="B18" s="61"/>
      <c r="C18" s="172"/>
    </row>
    <row r="19" spans="1:3" x14ac:dyDescent="0.2">
      <c r="A19" s="62">
        <v>43968.333333333336</v>
      </c>
      <c r="B19" s="61"/>
      <c r="C19" s="172"/>
    </row>
    <row r="20" spans="1:3" x14ac:dyDescent="0.2">
      <c r="A20" s="62">
        <v>43969.333333333336</v>
      </c>
      <c r="B20" s="61"/>
      <c r="C20" s="172"/>
    </row>
    <row r="21" spans="1:3" x14ac:dyDescent="0.2">
      <c r="A21" s="62">
        <v>43970.333333333336</v>
      </c>
      <c r="B21" s="61"/>
      <c r="C21" s="172"/>
    </row>
    <row r="22" spans="1:3" x14ac:dyDescent="0.2">
      <c r="A22" s="62">
        <v>43971.333333333336</v>
      </c>
      <c r="B22" s="61"/>
      <c r="C22" s="172"/>
    </row>
    <row r="23" spans="1:3" x14ac:dyDescent="0.2">
      <c r="A23" s="62">
        <v>43972.333333333336</v>
      </c>
      <c r="B23" s="61"/>
      <c r="C23" s="172"/>
    </row>
    <row r="24" spans="1:3" x14ac:dyDescent="0.2">
      <c r="A24" s="62">
        <v>43973.333333333336</v>
      </c>
      <c r="B24" s="61"/>
      <c r="C24" s="172"/>
    </row>
    <row r="25" spans="1:3" x14ac:dyDescent="0.2">
      <c r="A25" s="62">
        <v>43974.333333333336</v>
      </c>
      <c r="B25" s="61"/>
      <c r="C25" s="172"/>
    </row>
    <row r="26" spans="1:3" x14ac:dyDescent="0.2">
      <c r="A26" s="62">
        <v>43975.333333333336</v>
      </c>
      <c r="B26" s="61"/>
      <c r="C26" s="172"/>
    </row>
    <row r="27" spans="1:3" x14ac:dyDescent="0.2">
      <c r="A27" s="62">
        <v>43976.333333333336</v>
      </c>
      <c r="B27" s="61"/>
      <c r="C27" s="172"/>
    </row>
    <row r="28" spans="1:3" x14ac:dyDescent="0.2">
      <c r="A28" s="62">
        <v>43977.333333333336</v>
      </c>
      <c r="B28" s="61"/>
      <c r="C28" s="172"/>
    </row>
    <row r="29" spans="1:3" x14ac:dyDescent="0.2">
      <c r="A29" s="62">
        <v>43978.333333333336</v>
      </c>
      <c r="B29" s="61"/>
      <c r="C29" s="172"/>
    </row>
    <row r="30" spans="1:3" x14ac:dyDescent="0.2">
      <c r="A30" s="62">
        <v>43979.333333333336</v>
      </c>
      <c r="B30" s="61"/>
      <c r="C30" s="172"/>
    </row>
    <row r="31" spans="1:3" x14ac:dyDescent="0.2">
      <c r="A31" s="62">
        <v>43980.333333333336</v>
      </c>
      <c r="B31" s="61"/>
      <c r="C31" s="172"/>
    </row>
    <row r="32" spans="1:3" x14ac:dyDescent="0.2">
      <c r="A32" s="62">
        <v>43981.333333333336</v>
      </c>
      <c r="B32" s="61"/>
      <c r="C32" s="172"/>
    </row>
    <row r="33" spans="1:3" x14ac:dyDescent="0.2">
      <c r="A33" s="62">
        <v>43982.333333333336</v>
      </c>
      <c r="B33" s="61"/>
      <c r="C33" s="172"/>
    </row>
    <row r="34" spans="1:3" x14ac:dyDescent="0.2">
      <c r="A34" s="62">
        <v>43983.333333333336</v>
      </c>
      <c r="B34" s="61"/>
      <c r="C34" s="172"/>
    </row>
    <row r="35" spans="1:3" x14ac:dyDescent="0.2">
      <c r="A35" s="62">
        <v>43984.333333333336</v>
      </c>
      <c r="B35" s="61"/>
      <c r="C35" s="172"/>
    </row>
    <row r="36" spans="1:3" x14ac:dyDescent="0.2">
      <c r="A36" s="62">
        <v>43985.333333333336</v>
      </c>
      <c r="B36" s="61"/>
      <c r="C36" s="172"/>
    </row>
    <row r="37" spans="1:3" x14ac:dyDescent="0.2">
      <c r="A37" s="62">
        <v>43986.333333333336</v>
      </c>
      <c r="B37" s="61"/>
      <c r="C37" s="172"/>
    </row>
    <row r="38" spans="1:3" x14ac:dyDescent="0.2">
      <c r="A38" s="62">
        <v>43987.333333333336</v>
      </c>
      <c r="B38" s="61"/>
      <c r="C38" s="172"/>
    </row>
    <row r="39" spans="1:3" x14ac:dyDescent="0.2">
      <c r="A39" s="62">
        <v>43988.333333333336</v>
      </c>
      <c r="B39" s="61"/>
      <c r="C39" s="172"/>
    </row>
    <row r="40" spans="1:3" x14ac:dyDescent="0.2">
      <c r="A40" s="62">
        <v>43989.333333333336</v>
      </c>
      <c r="B40" s="61"/>
      <c r="C40" s="172"/>
    </row>
    <row r="41" spans="1:3" x14ac:dyDescent="0.2">
      <c r="A41" s="62">
        <v>43990.333333333336</v>
      </c>
      <c r="B41" s="61"/>
      <c r="C41" s="172"/>
    </row>
    <row r="42" spans="1:3" x14ac:dyDescent="0.2">
      <c r="A42" s="62">
        <v>43991.333333333336</v>
      </c>
      <c r="B42" s="61"/>
      <c r="C42" s="172"/>
    </row>
    <row r="43" spans="1:3" x14ac:dyDescent="0.2">
      <c r="A43" s="62">
        <v>43992.333333333336</v>
      </c>
      <c r="B43" s="61"/>
      <c r="C43" s="172"/>
    </row>
    <row r="44" spans="1:3" x14ac:dyDescent="0.2">
      <c r="A44" s="62">
        <v>43993.333333333336</v>
      </c>
      <c r="B44" s="61"/>
      <c r="C44" s="172"/>
    </row>
    <row r="45" spans="1:3" x14ac:dyDescent="0.2">
      <c r="A45" s="62">
        <v>43994.333333333336</v>
      </c>
      <c r="B45" s="61"/>
      <c r="C45" s="172"/>
    </row>
    <row r="46" spans="1:3" x14ac:dyDescent="0.2">
      <c r="A46" s="63">
        <v>43997.333333333336</v>
      </c>
      <c r="B46" s="64"/>
      <c r="C46" s="173"/>
    </row>
    <row r="47" spans="1:3" x14ac:dyDescent="0.2">
      <c r="A47" s="63">
        <v>43998.333333333336</v>
      </c>
      <c r="B47" s="64"/>
      <c r="C47" s="173"/>
    </row>
    <row r="48" spans="1:3" x14ac:dyDescent="0.2">
      <c r="A48" s="63">
        <v>43999.333333333336</v>
      </c>
      <c r="B48" s="64"/>
      <c r="C48" s="173"/>
    </row>
    <row r="49" spans="1:3" x14ac:dyDescent="0.2">
      <c r="A49" s="63">
        <v>44000</v>
      </c>
      <c r="B49" s="64"/>
      <c r="C49" s="173"/>
    </row>
    <row r="50" spans="1:3" x14ac:dyDescent="0.2">
      <c r="A50" s="63">
        <v>44001</v>
      </c>
      <c r="B50" s="64"/>
      <c r="C50" s="173"/>
    </row>
    <row r="51" spans="1:3" x14ac:dyDescent="0.2">
      <c r="A51" s="63">
        <v>44004</v>
      </c>
      <c r="B51" s="64"/>
      <c r="C51" s="173"/>
    </row>
    <row r="52" spans="1:3" x14ac:dyDescent="0.2">
      <c r="A52" s="63">
        <v>44005</v>
      </c>
      <c r="B52" s="64"/>
      <c r="C52" s="173"/>
    </row>
    <row r="53" spans="1:3" x14ac:dyDescent="0.2">
      <c r="A53" s="63">
        <v>44006</v>
      </c>
      <c r="B53" s="64"/>
      <c r="C53" s="173"/>
    </row>
    <row r="54" spans="1:3" x14ac:dyDescent="0.2">
      <c r="A54" s="63">
        <v>44007</v>
      </c>
      <c r="B54" s="64"/>
      <c r="C54" s="173"/>
    </row>
    <row r="55" spans="1:3" x14ac:dyDescent="0.2">
      <c r="A55" s="63">
        <v>44008</v>
      </c>
      <c r="B55" s="64"/>
      <c r="C55" s="173"/>
    </row>
    <row r="56" spans="1:3" x14ac:dyDescent="0.2">
      <c r="A56" s="63">
        <v>44011</v>
      </c>
      <c r="B56" s="64"/>
      <c r="C56" s="173"/>
    </row>
    <row r="57" spans="1:3" x14ac:dyDescent="0.2">
      <c r="A57" s="63">
        <v>44012</v>
      </c>
      <c r="B57" s="64"/>
      <c r="C57" s="173"/>
    </row>
    <row r="58" spans="1:3" x14ac:dyDescent="0.2">
      <c r="A58" s="63">
        <v>44013</v>
      </c>
      <c r="B58" s="64"/>
      <c r="C58" s="173"/>
    </row>
    <row r="59" spans="1:3" x14ac:dyDescent="0.2">
      <c r="A59" s="63">
        <v>44014</v>
      </c>
      <c r="B59" s="64"/>
      <c r="C59" s="173"/>
    </row>
    <row r="60" spans="1:3" x14ac:dyDescent="0.2">
      <c r="A60" s="63">
        <v>44015</v>
      </c>
      <c r="B60" s="64"/>
      <c r="C60" s="173"/>
    </row>
    <row r="61" spans="1:3" x14ac:dyDescent="0.2">
      <c r="A61" s="63">
        <v>44018</v>
      </c>
      <c r="B61" s="64"/>
      <c r="C61" s="173"/>
    </row>
    <row r="62" spans="1:3" x14ac:dyDescent="0.2">
      <c r="A62" s="63">
        <v>44019</v>
      </c>
      <c r="B62" s="64"/>
      <c r="C62" s="173"/>
    </row>
    <row r="63" spans="1:3" x14ac:dyDescent="0.2">
      <c r="A63" s="63">
        <v>44020</v>
      </c>
      <c r="B63" s="64">
        <v>0</v>
      </c>
      <c r="C63" s="173">
        <v>3</v>
      </c>
    </row>
    <row r="64" spans="1:3" x14ac:dyDescent="0.2">
      <c r="A64" s="63">
        <v>44021</v>
      </c>
      <c r="B64" s="64">
        <v>0</v>
      </c>
      <c r="C64" s="173">
        <f>SUM(C63,B64)</f>
        <v>3</v>
      </c>
    </row>
    <row r="65" spans="1:3" x14ac:dyDescent="0.2">
      <c r="A65" s="63">
        <v>44022</v>
      </c>
      <c r="B65" s="64">
        <v>0</v>
      </c>
      <c r="C65" s="173">
        <f t="shared" ref="C65:C128" si="0">SUM(C64,B65)</f>
        <v>3</v>
      </c>
    </row>
    <row r="66" spans="1:3" x14ac:dyDescent="0.2">
      <c r="A66" s="63">
        <v>44025</v>
      </c>
      <c r="B66" s="64">
        <v>1</v>
      </c>
      <c r="C66" s="173">
        <f t="shared" si="0"/>
        <v>4</v>
      </c>
    </row>
    <row r="67" spans="1:3" x14ac:dyDescent="0.2">
      <c r="A67" s="63">
        <v>44026</v>
      </c>
      <c r="B67" s="64">
        <v>1</v>
      </c>
      <c r="C67" s="173">
        <f t="shared" si="0"/>
        <v>5</v>
      </c>
    </row>
    <row r="68" spans="1:3" x14ac:dyDescent="0.2">
      <c r="A68" s="63">
        <v>44027</v>
      </c>
      <c r="B68" s="64">
        <v>1</v>
      </c>
      <c r="C68" s="173">
        <f t="shared" si="0"/>
        <v>6</v>
      </c>
    </row>
    <row r="69" spans="1:3" x14ac:dyDescent="0.2">
      <c r="A69" s="63">
        <v>44028</v>
      </c>
      <c r="B69" s="64">
        <v>2</v>
      </c>
      <c r="C69" s="173">
        <f t="shared" si="0"/>
        <v>8</v>
      </c>
    </row>
    <row r="70" spans="1:3" x14ac:dyDescent="0.2">
      <c r="A70" s="63">
        <v>44029</v>
      </c>
      <c r="B70" s="64">
        <v>0</v>
      </c>
      <c r="C70" s="173">
        <f t="shared" si="0"/>
        <v>8</v>
      </c>
    </row>
    <row r="71" spans="1:3" x14ac:dyDescent="0.2">
      <c r="A71" s="63">
        <v>44032</v>
      </c>
      <c r="B71" s="64">
        <v>0</v>
      </c>
      <c r="C71" s="173">
        <f t="shared" si="0"/>
        <v>8</v>
      </c>
    </row>
    <row r="72" spans="1:3" x14ac:dyDescent="0.2">
      <c r="A72" s="63">
        <v>44033</v>
      </c>
      <c r="B72" s="64">
        <v>4</v>
      </c>
      <c r="C72" s="173">
        <f t="shared" si="0"/>
        <v>12</v>
      </c>
    </row>
    <row r="73" spans="1:3" x14ac:dyDescent="0.2">
      <c r="A73" s="63">
        <v>44034</v>
      </c>
      <c r="B73" s="64">
        <v>1</v>
      </c>
      <c r="C73" s="173">
        <f t="shared" si="0"/>
        <v>13</v>
      </c>
    </row>
    <row r="74" spans="1:3" x14ac:dyDescent="0.2">
      <c r="A74" s="63">
        <v>44035</v>
      </c>
      <c r="B74" s="64">
        <v>1</v>
      </c>
      <c r="C74" s="173">
        <f t="shared" si="0"/>
        <v>14</v>
      </c>
    </row>
    <row r="75" spans="1:3" x14ac:dyDescent="0.2">
      <c r="A75" s="63">
        <v>44036</v>
      </c>
      <c r="B75" s="64">
        <v>1</v>
      </c>
      <c r="C75" s="173">
        <f t="shared" si="0"/>
        <v>15</v>
      </c>
    </row>
    <row r="76" spans="1:3" x14ac:dyDescent="0.2">
      <c r="A76" s="63">
        <v>44039</v>
      </c>
      <c r="B76" s="64">
        <v>4</v>
      </c>
      <c r="C76" s="173">
        <f t="shared" si="0"/>
        <v>19</v>
      </c>
    </row>
    <row r="77" spans="1:3" x14ac:dyDescent="0.2">
      <c r="A77" s="63">
        <v>44040</v>
      </c>
      <c r="B77" s="64">
        <v>1</v>
      </c>
      <c r="C77" s="173">
        <f t="shared" si="0"/>
        <v>20</v>
      </c>
    </row>
    <row r="78" spans="1:3" x14ac:dyDescent="0.2">
      <c r="A78" s="63">
        <v>44041</v>
      </c>
      <c r="B78" s="64">
        <v>1</v>
      </c>
      <c r="C78" s="173">
        <f t="shared" si="0"/>
        <v>21</v>
      </c>
    </row>
    <row r="79" spans="1:3" x14ac:dyDescent="0.2">
      <c r="A79" s="63">
        <v>44042</v>
      </c>
      <c r="B79" s="64">
        <v>2</v>
      </c>
      <c r="C79" s="173">
        <f t="shared" si="0"/>
        <v>23</v>
      </c>
    </row>
    <row r="80" spans="1:3" x14ac:dyDescent="0.2">
      <c r="A80" s="63">
        <v>44043</v>
      </c>
      <c r="B80" s="64">
        <v>3</v>
      </c>
      <c r="C80" s="173">
        <f t="shared" si="0"/>
        <v>26</v>
      </c>
    </row>
    <row r="81" spans="1:3" x14ac:dyDescent="0.2">
      <c r="A81" s="63">
        <v>44044</v>
      </c>
      <c r="B81" s="64"/>
      <c r="C81" s="173">
        <f t="shared" si="0"/>
        <v>26</v>
      </c>
    </row>
    <row r="82" spans="1:3" x14ac:dyDescent="0.2">
      <c r="A82" s="63">
        <v>44045</v>
      </c>
      <c r="B82" s="64"/>
      <c r="C82" s="173">
        <f t="shared" si="0"/>
        <v>26</v>
      </c>
    </row>
    <row r="83" spans="1:3" x14ac:dyDescent="0.2">
      <c r="A83" s="63">
        <v>44046</v>
      </c>
      <c r="B83" s="64">
        <v>4</v>
      </c>
      <c r="C83" s="173">
        <f t="shared" si="0"/>
        <v>30</v>
      </c>
    </row>
    <row r="84" spans="1:3" x14ac:dyDescent="0.2">
      <c r="A84" s="63">
        <v>44047</v>
      </c>
      <c r="B84" s="64">
        <v>1</v>
      </c>
      <c r="C84" s="173">
        <f t="shared" si="0"/>
        <v>31</v>
      </c>
    </row>
    <row r="85" spans="1:3" x14ac:dyDescent="0.2">
      <c r="A85" s="63">
        <v>44048</v>
      </c>
      <c r="B85" s="64">
        <v>0</v>
      </c>
      <c r="C85" s="173">
        <f t="shared" si="0"/>
        <v>31</v>
      </c>
    </row>
    <row r="86" spans="1:3" x14ac:dyDescent="0.2">
      <c r="A86" s="63">
        <v>44049</v>
      </c>
      <c r="B86" s="64">
        <v>1</v>
      </c>
      <c r="C86" s="173">
        <f t="shared" si="0"/>
        <v>32</v>
      </c>
    </row>
    <row r="87" spans="1:3" x14ac:dyDescent="0.2">
      <c r="A87" s="63">
        <v>44050</v>
      </c>
      <c r="B87" s="64">
        <v>1</v>
      </c>
      <c r="C87" s="173">
        <f t="shared" si="0"/>
        <v>33</v>
      </c>
    </row>
    <row r="88" spans="1:3" x14ac:dyDescent="0.2">
      <c r="A88" s="63">
        <v>44051</v>
      </c>
      <c r="B88" s="64"/>
      <c r="C88" s="173">
        <f t="shared" si="0"/>
        <v>33</v>
      </c>
    </row>
    <row r="89" spans="1:3" x14ac:dyDescent="0.2">
      <c r="A89" s="63">
        <v>44052</v>
      </c>
      <c r="B89" s="64"/>
      <c r="C89" s="173">
        <f t="shared" si="0"/>
        <v>33</v>
      </c>
    </row>
    <row r="90" spans="1:3" x14ac:dyDescent="0.2">
      <c r="A90" s="63">
        <v>44053</v>
      </c>
      <c r="B90" s="64">
        <v>1</v>
      </c>
      <c r="C90" s="173">
        <f t="shared" si="0"/>
        <v>34</v>
      </c>
    </row>
    <row r="91" spans="1:3" x14ac:dyDescent="0.2">
      <c r="A91" s="63">
        <v>44054</v>
      </c>
      <c r="B91" s="64">
        <v>4</v>
      </c>
      <c r="C91" s="173">
        <f t="shared" si="0"/>
        <v>38</v>
      </c>
    </row>
    <row r="92" spans="1:3" x14ac:dyDescent="0.2">
      <c r="A92" s="63">
        <v>44055</v>
      </c>
      <c r="B92" s="64">
        <v>5</v>
      </c>
      <c r="C92" s="173">
        <f t="shared" si="0"/>
        <v>43</v>
      </c>
    </row>
    <row r="93" spans="1:3" x14ac:dyDescent="0.2">
      <c r="A93" s="63">
        <v>44056</v>
      </c>
      <c r="B93" s="64">
        <v>2</v>
      </c>
      <c r="C93" s="173">
        <f t="shared" si="0"/>
        <v>45</v>
      </c>
    </row>
    <row r="94" spans="1:3" x14ac:dyDescent="0.2">
      <c r="A94" s="63">
        <v>44057</v>
      </c>
      <c r="B94" s="64">
        <v>0</v>
      </c>
      <c r="C94" s="173">
        <f t="shared" si="0"/>
        <v>45</v>
      </c>
    </row>
    <row r="95" spans="1:3" x14ac:dyDescent="0.2">
      <c r="A95" s="63">
        <v>44058</v>
      </c>
      <c r="B95" s="64"/>
      <c r="C95" s="173">
        <f t="shared" si="0"/>
        <v>45</v>
      </c>
    </row>
    <row r="96" spans="1:3" x14ac:dyDescent="0.2">
      <c r="A96" s="63">
        <v>44059</v>
      </c>
      <c r="B96" s="64"/>
      <c r="C96" s="173">
        <f t="shared" si="0"/>
        <v>45</v>
      </c>
    </row>
    <row r="97" spans="1:3" x14ac:dyDescent="0.2">
      <c r="A97" s="63">
        <v>44060</v>
      </c>
      <c r="B97" s="64">
        <v>0</v>
      </c>
      <c r="C97" s="173">
        <f t="shared" si="0"/>
        <v>45</v>
      </c>
    </row>
    <row r="98" spans="1:3" x14ac:dyDescent="0.2">
      <c r="A98" s="63">
        <v>44061</v>
      </c>
      <c r="B98" s="64">
        <v>5</v>
      </c>
      <c r="C98" s="173">
        <f t="shared" si="0"/>
        <v>50</v>
      </c>
    </row>
    <row r="99" spans="1:3" x14ac:dyDescent="0.2">
      <c r="A99" s="63">
        <v>44062</v>
      </c>
      <c r="B99" s="64">
        <v>1</v>
      </c>
      <c r="C99" s="173">
        <f t="shared" si="0"/>
        <v>51</v>
      </c>
    </row>
    <row r="100" spans="1:3" x14ac:dyDescent="0.2">
      <c r="A100" s="63">
        <v>44063</v>
      </c>
      <c r="B100" s="64">
        <v>4</v>
      </c>
      <c r="C100" s="173">
        <f t="shared" si="0"/>
        <v>55</v>
      </c>
    </row>
    <row r="101" spans="1:3" x14ac:dyDescent="0.2">
      <c r="A101" s="63">
        <v>44064</v>
      </c>
      <c r="B101" s="64">
        <v>4</v>
      </c>
      <c r="C101" s="173">
        <f t="shared" si="0"/>
        <v>59</v>
      </c>
    </row>
    <row r="102" spans="1:3" x14ac:dyDescent="0.2">
      <c r="A102" s="63">
        <v>44065</v>
      </c>
      <c r="B102" s="64"/>
      <c r="C102" s="173">
        <f t="shared" si="0"/>
        <v>59</v>
      </c>
    </row>
    <row r="103" spans="1:3" x14ac:dyDescent="0.2">
      <c r="A103" s="63">
        <v>44066</v>
      </c>
      <c r="B103" s="64"/>
      <c r="C103" s="173">
        <f t="shared" si="0"/>
        <v>59</v>
      </c>
    </row>
    <row r="104" spans="1:3" x14ac:dyDescent="0.2">
      <c r="A104" s="63">
        <v>44067</v>
      </c>
      <c r="B104" s="64">
        <v>5</v>
      </c>
      <c r="C104" s="173">
        <f t="shared" si="0"/>
        <v>64</v>
      </c>
    </row>
    <row r="105" spans="1:3" x14ac:dyDescent="0.2">
      <c r="A105" s="63">
        <v>44068</v>
      </c>
      <c r="B105" s="64">
        <v>2</v>
      </c>
      <c r="C105" s="173">
        <f t="shared" si="0"/>
        <v>66</v>
      </c>
    </row>
    <row r="106" spans="1:3" x14ac:dyDescent="0.2">
      <c r="A106" s="63">
        <v>44069</v>
      </c>
      <c r="B106" s="64">
        <v>2</v>
      </c>
      <c r="C106" s="173">
        <f t="shared" si="0"/>
        <v>68</v>
      </c>
    </row>
    <row r="107" spans="1:3" x14ac:dyDescent="0.2">
      <c r="A107" s="63">
        <v>44070</v>
      </c>
      <c r="B107" s="64">
        <v>8</v>
      </c>
      <c r="C107" s="173">
        <f t="shared" si="0"/>
        <v>76</v>
      </c>
    </row>
    <row r="108" spans="1:3" x14ac:dyDescent="0.2">
      <c r="A108" s="63">
        <v>44071</v>
      </c>
      <c r="B108" s="64">
        <v>2</v>
      </c>
      <c r="C108" s="173">
        <f t="shared" si="0"/>
        <v>78</v>
      </c>
    </row>
    <row r="109" spans="1:3" x14ac:dyDescent="0.2">
      <c r="A109" s="63">
        <v>44072</v>
      </c>
      <c r="B109" s="64"/>
      <c r="C109" s="173">
        <f t="shared" si="0"/>
        <v>78</v>
      </c>
    </row>
    <row r="110" spans="1:3" x14ac:dyDescent="0.2">
      <c r="A110" s="63">
        <v>44073</v>
      </c>
      <c r="B110" s="64"/>
      <c r="C110" s="173">
        <f t="shared" si="0"/>
        <v>78</v>
      </c>
    </row>
    <row r="111" spans="1:3" x14ac:dyDescent="0.2">
      <c r="A111" s="63">
        <v>44074</v>
      </c>
      <c r="B111" s="64">
        <v>3</v>
      </c>
      <c r="C111" s="173">
        <f t="shared" si="0"/>
        <v>81</v>
      </c>
    </row>
    <row r="112" spans="1:3" x14ac:dyDescent="0.2">
      <c r="A112" s="63">
        <v>44075</v>
      </c>
      <c r="B112" s="64">
        <v>3</v>
      </c>
      <c r="C112" s="173">
        <f t="shared" si="0"/>
        <v>84</v>
      </c>
    </row>
    <row r="113" spans="1:3" x14ac:dyDescent="0.2">
      <c r="A113" s="63">
        <v>44076</v>
      </c>
      <c r="B113" s="64">
        <v>6</v>
      </c>
      <c r="C113" s="173">
        <f t="shared" si="0"/>
        <v>90</v>
      </c>
    </row>
    <row r="114" spans="1:3" x14ac:dyDescent="0.2">
      <c r="A114" s="63">
        <v>44077</v>
      </c>
      <c r="B114" s="64">
        <v>0</v>
      </c>
      <c r="C114" s="173">
        <f t="shared" si="0"/>
        <v>90</v>
      </c>
    </row>
    <row r="115" spans="1:3" x14ac:dyDescent="0.2">
      <c r="A115" s="63">
        <v>44078</v>
      </c>
      <c r="B115" s="65">
        <v>7</v>
      </c>
      <c r="C115" s="173">
        <f t="shared" si="0"/>
        <v>97</v>
      </c>
    </row>
    <row r="116" spans="1:3" x14ac:dyDescent="0.2">
      <c r="A116" s="63">
        <v>44079</v>
      </c>
      <c r="B116" s="65"/>
      <c r="C116" s="173">
        <f t="shared" si="0"/>
        <v>97</v>
      </c>
    </row>
    <row r="117" spans="1:3" x14ac:dyDescent="0.2">
      <c r="A117" s="63">
        <v>44080</v>
      </c>
      <c r="B117" s="65"/>
      <c r="C117" s="173">
        <f t="shared" si="0"/>
        <v>97</v>
      </c>
    </row>
    <row r="118" spans="1:3" x14ac:dyDescent="0.2">
      <c r="A118" s="63">
        <v>44081</v>
      </c>
      <c r="B118" s="65">
        <v>4</v>
      </c>
      <c r="C118" s="173">
        <f t="shared" si="0"/>
        <v>101</v>
      </c>
    </row>
    <row r="119" spans="1:3" x14ac:dyDescent="0.2">
      <c r="A119" s="63">
        <v>44082</v>
      </c>
      <c r="B119" s="65">
        <v>6</v>
      </c>
      <c r="C119" s="173">
        <f t="shared" si="0"/>
        <v>107</v>
      </c>
    </row>
    <row r="120" spans="1:3" x14ac:dyDescent="0.2">
      <c r="A120" s="63">
        <v>44083</v>
      </c>
      <c r="B120" s="65">
        <v>4</v>
      </c>
      <c r="C120" s="173">
        <f t="shared" si="0"/>
        <v>111</v>
      </c>
    </row>
    <row r="121" spans="1:3" x14ac:dyDescent="0.2">
      <c r="A121" s="63">
        <v>44084</v>
      </c>
      <c r="B121" s="65">
        <v>8</v>
      </c>
      <c r="C121" s="173">
        <f t="shared" si="0"/>
        <v>119</v>
      </c>
    </row>
    <row r="122" spans="1:3" x14ac:dyDescent="0.2">
      <c r="A122" s="63">
        <v>44085</v>
      </c>
      <c r="B122" s="65">
        <v>4</v>
      </c>
      <c r="C122" s="173">
        <f t="shared" si="0"/>
        <v>123</v>
      </c>
    </row>
    <row r="123" spans="1:3" x14ac:dyDescent="0.2">
      <c r="A123" s="63">
        <v>44086</v>
      </c>
      <c r="B123" s="65"/>
      <c r="C123" s="173">
        <f t="shared" si="0"/>
        <v>123</v>
      </c>
    </row>
    <row r="124" spans="1:3" x14ac:dyDescent="0.2">
      <c r="A124" s="63">
        <v>44087</v>
      </c>
      <c r="B124" s="65"/>
      <c r="C124" s="173">
        <f t="shared" si="0"/>
        <v>123</v>
      </c>
    </row>
    <row r="125" spans="1:3" x14ac:dyDescent="0.2">
      <c r="A125" s="63">
        <v>44088</v>
      </c>
      <c r="B125" s="65">
        <v>3</v>
      </c>
      <c r="C125" s="173">
        <f t="shared" si="0"/>
        <v>126</v>
      </c>
    </row>
    <row r="126" spans="1:3" x14ac:dyDescent="0.2">
      <c r="A126" s="63">
        <v>44089</v>
      </c>
      <c r="B126" s="65">
        <v>4</v>
      </c>
      <c r="C126" s="173">
        <f t="shared" si="0"/>
        <v>130</v>
      </c>
    </row>
    <row r="127" spans="1:3" x14ac:dyDescent="0.2">
      <c r="A127" s="63">
        <v>44090</v>
      </c>
      <c r="B127" s="65">
        <v>7</v>
      </c>
      <c r="C127" s="173">
        <f t="shared" si="0"/>
        <v>137</v>
      </c>
    </row>
    <row r="128" spans="1:3" x14ac:dyDescent="0.2">
      <c r="A128" s="63">
        <v>44091</v>
      </c>
      <c r="B128" s="65">
        <v>3</v>
      </c>
      <c r="C128" s="173">
        <f t="shared" si="0"/>
        <v>140</v>
      </c>
    </row>
    <row r="129" spans="1:3" x14ac:dyDescent="0.2">
      <c r="A129" s="63">
        <v>44092</v>
      </c>
      <c r="B129" s="65">
        <v>1</v>
      </c>
      <c r="C129" s="173">
        <f t="shared" ref="C129:C157" si="1">SUM(C128,B129)</f>
        <v>141</v>
      </c>
    </row>
    <row r="130" spans="1:3" x14ac:dyDescent="0.2">
      <c r="A130" s="63">
        <v>44093</v>
      </c>
      <c r="B130" s="65"/>
      <c r="C130" s="173">
        <f t="shared" si="1"/>
        <v>141</v>
      </c>
    </row>
    <row r="131" spans="1:3" x14ac:dyDescent="0.2">
      <c r="A131" s="63">
        <v>44094</v>
      </c>
      <c r="B131" s="65"/>
      <c r="C131" s="173">
        <f t="shared" si="1"/>
        <v>141</v>
      </c>
    </row>
    <row r="132" spans="1:3" x14ac:dyDescent="0.2">
      <c r="A132" s="63">
        <v>44095</v>
      </c>
      <c r="B132" s="65">
        <v>5</v>
      </c>
      <c r="C132" s="173">
        <f t="shared" si="1"/>
        <v>146</v>
      </c>
    </row>
    <row r="133" spans="1:3" x14ac:dyDescent="0.2">
      <c r="A133" s="63">
        <v>44096</v>
      </c>
      <c r="B133" s="65">
        <v>2</v>
      </c>
      <c r="C133" s="173">
        <f t="shared" si="1"/>
        <v>148</v>
      </c>
    </row>
    <row r="134" spans="1:3" x14ac:dyDescent="0.2">
      <c r="A134" s="63">
        <v>44097</v>
      </c>
      <c r="B134" s="65">
        <v>4</v>
      </c>
      <c r="C134" s="173">
        <f t="shared" si="1"/>
        <v>152</v>
      </c>
    </row>
    <row r="135" spans="1:3" x14ac:dyDescent="0.2">
      <c r="A135" s="63">
        <v>44098</v>
      </c>
      <c r="B135" s="66">
        <v>4</v>
      </c>
      <c r="C135" s="173">
        <f t="shared" si="1"/>
        <v>156</v>
      </c>
    </row>
    <row r="136" spans="1:3" x14ac:dyDescent="0.2">
      <c r="A136" s="63">
        <v>44099</v>
      </c>
      <c r="B136" s="66">
        <v>2</v>
      </c>
      <c r="C136" s="173">
        <f t="shared" si="1"/>
        <v>158</v>
      </c>
    </row>
    <row r="137" spans="1:3" x14ac:dyDescent="0.2">
      <c r="A137" s="63">
        <v>44100</v>
      </c>
      <c r="B137" s="66"/>
      <c r="C137" s="173">
        <f t="shared" si="1"/>
        <v>158</v>
      </c>
    </row>
    <row r="138" spans="1:3" x14ac:dyDescent="0.2">
      <c r="A138" s="63">
        <v>44101</v>
      </c>
      <c r="B138" s="66"/>
      <c r="C138" s="173">
        <f t="shared" si="1"/>
        <v>158</v>
      </c>
    </row>
    <row r="139" spans="1:3" x14ac:dyDescent="0.2">
      <c r="A139" s="63">
        <v>44102</v>
      </c>
      <c r="B139" s="66">
        <v>3</v>
      </c>
      <c r="C139" s="173">
        <f t="shared" si="1"/>
        <v>161</v>
      </c>
    </row>
    <row r="140" spans="1:3" x14ac:dyDescent="0.2">
      <c r="A140" s="63">
        <v>44103</v>
      </c>
      <c r="B140" s="66">
        <v>2</v>
      </c>
      <c r="C140" s="173">
        <f t="shared" si="1"/>
        <v>163</v>
      </c>
    </row>
    <row r="141" spans="1:3" x14ac:dyDescent="0.2">
      <c r="A141" s="63">
        <v>44104</v>
      </c>
      <c r="B141" s="66">
        <v>4</v>
      </c>
      <c r="C141" s="173">
        <f t="shared" si="1"/>
        <v>167</v>
      </c>
    </row>
    <row r="142" spans="1:3" x14ac:dyDescent="0.2">
      <c r="A142" s="63">
        <v>44105</v>
      </c>
      <c r="B142" s="66">
        <v>4</v>
      </c>
      <c r="C142" s="173">
        <f t="shared" si="1"/>
        <v>171</v>
      </c>
    </row>
    <row r="143" spans="1:3" x14ac:dyDescent="0.2">
      <c r="A143" s="63">
        <v>44106</v>
      </c>
      <c r="B143" s="66">
        <v>2</v>
      </c>
      <c r="C143" s="173">
        <f t="shared" si="1"/>
        <v>173</v>
      </c>
    </row>
    <row r="144" spans="1:3" x14ac:dyDescent="0.2">
      <c r="A144" s="63">
        <v>44107</v>
      </c>
      <c r="B144" s="66"/>
      <c r="C144" s="173">
        <f t="shared" si="1"/>
        <v>173</v>
      </c>
    </row>
    <row r="145" spans="1:3" x14ac:dyDescent="0.2">
      <c r="A145" s="63">
        <v>44108</v>
      </c>
      <c r="B145" s="66"/>
      <c r="C145" s="173">
        <f t="shared" si="1"/>
        <v>173</v>
      </c>
    </row>
    <row r="146" spans="1:3" x14ac:dyDescent="0.2">
      <c r="A146" s="63">
        <v>44109</v>
      </c>
      <c r="B146" s="66">
        <v>7</v>
      </c>
      <c r="C146" s="173">
        <f t="shared" si="1"/>
        <v>180</v>
      </c>
    </row>
    <row r="147" spans="1:3" x14ac:dyDescent="0.2">
      <c r="A147" s="63">
        <v>44110</v>
      </c>
      <c r="B147" s="66">
        <v>18</v>
      </c>
      <c r="C147" s="173">
        <f t="shared" si="1"/>
        <v>198</v>
      </c>
    </row>
    <row r="148" spans="1:3" x14ac:dyDescent="0.2">
      <c r="A148" s="63">
        <v>44111</v>
      </c>
      <c r="B148" s="66">
        <v>8</v>
      </c>
      <c r="C148" s="173">
        <f t="shared" si="1"/>
        <v>206</v>
      </c>
    </row>
    <row r="149" spans="1:3" x14ac:dyDescent="0.2">
      <c r="A149" s="63">
        <v>44112</v>
      </c>
      <c r="B149" s="66">
        <v>7</v>
      </c>
      <c r="C149" s="173">
        <f t="shared" si="1"/>
        <v>213</v>
      </c>
    </row>
    <row r="150" spans="1:3" x14ac:dyDescent="0.2">
      <c r="A150" s="63">
        <v>44113</v>
      </c>
      <c r="B150" s="66">
        <v>6</v>
      </c>
      <c r="C150" s="173">
        <f t="shared" si="1"/>
        <v>219</v>
      </c>
    </row>
    <row r="151" spans="1:3" x14ac:dyDescent="0.2">
      <c r="A151" s="63">
        <v>44114</v>
      </c>
      <c r="B151" s="66"/>
      <c r="C151" s="173">
        <f t="shared" si="1"/>
        <v>219</v>
      </c>
    </row>
    <row r="152" spans="1:3" x14ac:dyDescent="0.2">
      <c r="A152" s="63">
        <v>44115</v>
      </c>
      <c r="B152" s="66"/>
      <c r="C152" s="173">
        <f t="shared" si="1"/>
        <v>219</v>
      </c>
    </row>
    <row r="153" spans="1:3" x14ac:dyDescent="0.2">
      <c r="A153" s="63">
        <v>44116</v>
      </c>
      <c r="B153" s="66">
        <v>40</v>
      </c>
      <c r="C153" s="173">
        <f t="shared" si="1"/>
        <v>259</v>
      </c>
    </row>
    <row r="154" spans="1:3" x14ac:dyDescent="0.2">
      <c r="A154" s="63">
        <v>44117</v>
      </c>
      <c r="B154" s="66">
        <v>10</v>
      </c>
      <c r="C154" s="173">
        <f t="shared" si="1"/>
        <v>269</v>
      </c>
    </row>
    <row r="155" spans="1:3" x14ac:dyDescent="0.2">
      <c r="A155" s="63">
        <v>44118</v>
      </c>
      <c r="B155" s="66">
        <v>15</v>
      </c>
      <c r="C155" s="173">
        <f t="shared" si="1"/>
        <v>284</v>
      </c>
    </row>
    <row r="156" spans="1:3" x14ac:dyDescent="0.2">
      <c r="A156" s="63">
        <v>44119</v>
      </c>
      <c r="B156" s="66">
        <v>19</v>
      </c>
      <c r="C156" s="173">
        <f t="shared" si="1"/>
        <v>303</v>
      </c>
    </row>
    <row r="157" spans="1:3" x14ac:dyDescent="0.2">
      <c r="A157" s="63">
        <v>44120</v>
      </c>
      <c r="B157" s="66">
        <v>10</v>
      </c>
      <c r="C157" s="173">
        <f t="shared" si="1"/>
        <v>313</v>
      </c>
    </row>
    <row r="158" spans="1:3" x14ac:dyDescent="0.2">
      <c r="A158" s="63">
        <v>44121</v>
      </c>
      <c r="B158" s="66"/>
      <c r="C158" s="173">
        <f t="shared" ref="C158:C159" si="2">SUM(C157,B158)</f>
        <v>313</v>
      </c>
    </row>
    <row r="159" spans="1:3" x14ac:dyDescent="0.2">
      <c r="A159" s="63">
        <v>44122</v>
      </c>
      <c r="B159" s="66"/>
      <c r="C159" s="173">
        <f t="shared" si="2"/>
        <v>313</v>
      </c>
    </row>
    <row r="160" spans="1:3" x14ac:dyDescent="0.2">
      <c r="A160" s="63">
        <v>44123</v>
      </c>
      <c r="B160" s="66">
        <v>61</v>
      </c>
      <c r="C160" s="173">
        <f t="shared" ref="C160:C230" si="3">SUM(C159,B160)</f>
        <v>374</v>
      </c>
    </row>
    <row r="161" spans="1:3" x14ac:dyDescent="0.2">
      <c r="A161" s="63">
        <v>44124</v>
      </c>
      <c r="B161" s="66">
        <v>22</v>
      </c>
      <c r="C161" s="173">
        <f t="shared" si="3"/>
        <v>396</v>
      </c>
    </row>
    <row r="162" spans="1:3" x14ac:dyDescent="0.2">
      <c r="A162" s="63">
        <v>44125</v>
      </c>
      <c r="B162" s="67">
        <v>25</v>
      </c>
      <c r="C162" s="173">
        <f t="shared" si="3"/>
        <v>421</v>
      </c>
    </row>
    <row r="163" spans="1:3" x14ac:dyDescent="0.2">
      <c r="A163" s="63">
        <v>44126</v>
      </c>
      <c r="B163" s="67">
        <v>19</v>
      </c>
      <c r="C163" s="173">
        <f t="shared" si="3"/>
        <v>440</v>
      </c>
    </row>
    <row r="164" spans="1:3" x14ac:dyDescent="0.2">
      <c r="A164" s="63">
        <v>44127</v>
      </c>
      <c r="B164" s="67">
        <v>42</v>
      </c>
      <c r="C164" s="173">
        <f t="shared" si="3"/>
        <v>482</v>
      </c>
    </row>
    <row r="165" spans="1:3" x14ac:dyDescent="0.2">
      <c r="A165" s="63">
        <v>44128</v>
      </c>
      <c r="B165" s="67"/>
      <c r="C165" s="173">
        <f t="shared" si="3"/>
        <v>482</v>
      </c>
    </row>
    <row r="166" spans="1:3" x14ac:dyDescent="0.2">
      <c r="A166" s="63">
        <v>44129</v>
      </c>
      <c r="B166" s="67"/>
      <c r="C166" s="173">
        <f t="shared" si="3"/>
        <v>482</v>
      </c>
    </row>
    <row r="167" spans="1:3" x14ac:dyDescent="0.2">
      <c r="A167" s="63">
        <v>44130</v>
      </c>
      <c r="B167" s="67">
        <v>200</v>
      </c>
      <c r="C167" s="173">
        <f t="shared" si="3"/>
        <v>682</v>
      </c>
    </row>
    <row r="168" spans="1:3" x14ac:dyDescent="0.2">
      <c r="A168" s="63">
        <v>44131</v>
      </c>
      <c r="B168" s="67">
        <v>79</v>
      </c>
      <c r="C168" s="173">
        <f t="shared" si="3"/>
        <v>761</v>
      </c>
    </row>
    <row r="169" spans="1:3" x14ac:dyDescent="0.2">
      <c r="A169" s="63">
        <v>44132</v>
      </c>
      <c r="B169" s="67">
        <v>117</v>
      </c>
      <c r="C169" s="173">
        <f t="shared" si="3"/>
        <v>878</v>
      </c>
    </row>
    <row r="170" spans="1:3" x14ac:dyDescent="0.2">
      <c r="A170" s="63">
        <v>44133</v>
      </c>
      <c r="B170" s="67">
        <v>59</v>
      </c>
      <c r="C170" s="173">
        <f t="shared" si="3"/>
        <v>937</v>
      </c>
    </row>
    <row r="171" spans="1:3" x14ac:dyDescent="0.2">
      <c r="A171" s="63">
        <v>44134</v>
      </c>
      <c r="B171" s="67">
        <v>63</v>
      </c>
      <c r="C171" s="173">
        <f t="shared" si="3"/>
        <v>1000</v>
      </c>
    </row>
    <row r="172" spans="1:3" x14ac:dyDescent="0.2">
      <c r="A172" s="63">
        <v>44135</v>
      </c>
      <c r="B172" s="67"/>
      <c r="C172" s="173">
        <f t="shared" si="3"/>
        <v>1000</v>
      </c>
    </row>
    <row r="173" spans="1:3" x14ac:dyDescent="0.2">
      <c r="A173" s="63">
        <v>44136</v>
      </c>
      <c r="B173" s="67"/>
      <c r="C173" s="173">
        <f t="shared" si="3"/>
        <v>1000</v>
      </c>
    </row>
    <row r="174" spans="1:3" x14ac:dyDescent="0.2">
      <c r="A174" s="63">
        <v>44137</v>
      </c>
      <c r="B174" s="67">
        <v>187</v>
      </c>
      <c r="C174" s="173">
        <f t="shared" si="3"/>
        <v>1187</v>
      </c>
    </row>
    <row r="175" spans="1:3" x14ac:dyDescent="0.2">
      <c r="A175" s="63">
        <v>44138</v>
      </c>
      <c r="B175" s="67">
        <v>78</v>
      </c>
      <c r="C175" s="173">
        <f t="shared" si="3"/>
        <v>1265</v>
      </c>
    </row>
    <row r="176" spans="1:3" x14ac:dyDescent="0.2">
      <c r="A176" s="63">
        <v>44139</v>
      </c>
      <c r="B176" s="67">
        <v>70</v>
      </c>
      <c r="C176" s="173">
        <f t="shared" si="3"/>
        <v>1335</v>
      </c>
    </row>
    <row r="177" spans="1:3" x14ac:dyDescent="0.2">
      <c r="A177" s="63">
        <v>44140</v>
      </c>
      <c r="B177" s="67">
        <v>66</v>
      </c>
      <c r="C177" s="173">
        <f t="shared" si="3"/>
        <v>1401</v>
      </c>
    </row>
    <row r="178" spans="1:3" x14ac:dyDescent="0.2">
      <c r="A178" s="63">
        <v>44141</v>
      </c>
      <c r="B178" s="67">
        <v>60</v>
      </c>
      <c r="C178" s="173">
        <f t="shared" si="3"/>
        <v>1461</v>
      </c>
    </row>
    <row r="179" spans="1:3" x14ac:dyDescent="0.2">
      <c r="A179" s="63">
        <v>44142</v>
      </c>
      <c r="B179" s="67"/>
      <c r="C179" s="173">
        <f t="shared" si="3"/>
        <v>1461</v>
      </c>
    </row>
    <row r="180" spans="1:3" x14ac:dyDescent="0.2">
      <c r="A180" s="63">
        <v>44143</v>
      </c>
      <c r="B180" s="67"/>
      <c r="C180" s="173">
        <f t="shared" si="3"/>
        <v>1461</v>
      </c>
    </row>
    <row r="181" spans="1:3" x14ac:dyDescent="0.2">
      <c r="A181" s="63">
        <v>44144</v>
      </c>
      <c r="B181" s="67">
        <v>178</v>
      </c>
      <c r="C181" s="173">
        <f t="shared" si="3"/>
        <v>1639</v>
      </c>
    </row>
    <row r="182" spans="1:3" x14ac:dyDescent="0.2">
      <c r="A182" s="63">
        <v>44145</v>
      </c>
      <c r="B182" s="67">
        <v>82</v>
      </c>
      <c r="C182" s="173">
        <f t="shared" si="3"/>
        <v>1721</v>
      </c>
    </row>
    <row r="183" spans="1:3" x14ac:dyDescent="0.2">
      <c r="A183" s="63">
        <v>44146</v>
      </c>
      <c r="B183" s="67">
        <v>109</v>
      </c>
      <c r="C183" s="173">
        <f t="shared" si="3"/>
        <v>1830</v>
      </c>
    </row>
    <row r="184" spans="1:3" x14ac:dyDescent="0.2">
      <c r="A184" s="63">
        <v>44147</v>
      </c>
      <c r="B184" s="67">
        <v>95</v>
      </c>
      <c r="C184" s="173">
        <f t="shared" si="3"/>
        <v>1925</v>
      </c>
    </row>
    <row r="185" spans="1:3" x14ac:dyDescent="0.2">
      <c r="A185" s="63">
        <v>44148</v>
      </c>
      <c r="B185" s="67">
        <v>49</v>
      </c>
      <c r="C185" s="173">
        <f t="shared" si="3"/>
        <v>1974</v>
      </c>
    </row>
    <row r="186" spans="1:3" x14ac:dyDescent="0.2">
      <c r="A186" s="63">
        <v>44149</v>
      </c>
      <c r="B186" s="67"/>
      <c r="C186" s="173">
        <f t="shared" si="3"/>
        <v>1974</v>
      </c>
    </row>
    <row r="187" spans="1:3" x14ac:dyDescent="0.2">
      <c r="A187" s="63">
        <v>44150</v>
      </c>
      <c r="B187" s="67"/>
      <c r="C187" s="173">
        <f t="shared" si="3"/>
        <v>1974</v>
      </c>
    </row>
    <row r="188" spans="1:3" x14ac:dyDescent="0.2">
      <c r="A188" s="63">
        <v>44151</v>
      </c>
      <c r="B188" s="67">
        <v>109</v>
      </c>
      <c r="C188" s="173">
        <f t="shared" si="3"/>
        <v>2083</v>
      </c>
    </row>
    <row r="189" spans="1:3" x14ac:dyDescent="0.2">
      <c r="A189" s="63">
        <v>44152</v>
      </c>
      <c r="B189" s="67">
        <v>35</v>
      </c>
      <c r="C189" s="173">
        <f t="shared" si="3"/>
        <v>2118</v>
      </c>
    </row>
    <row r="190" spans="1:3" x14ac:dyDescent="0.2">
      <c r="A190" s="63">
        <v>44153</v>
      </c>
      <c r="B190" s="67">
        <v>42</v>
      </c>
      <c r="C190" s="173">
        <f t="shared" si="3"/>
        <v>2160</v>
      </c>
    </row>
    <row r="191" spans="1:3" x14ac:dyDescent="0.2">
      <c r="A191" s="63">
        <v>44154</v>
      </c>
      <c r="B191" s="67">
        <v>27</v>
      </c>
      <c r="C191" s="173">
        <f t="shared" si="3"/>
        <v>2187</v>
      </c>
    </row>
    <row r="192" spans="1:3" x14ac:dyDescent="0.2">
      <c r="A192" s="63">
        <v>44155</v>
      </c>
      <c r="B192" s="67">
        <v>30</v>
      </c>
      <c r="C192" s="173">
        <f t="shared" si="3"/>
        <v>2217</v>
      </c>
    </row>
    <row r="193" spans="1:3" x14ac:dyDescent="0.2">
      <c r="A193" s="63">
        <v>44156</v>
      </c>
      <c r="B193" s="67"/>
      <c r="C193" s="173">
        <f t="shared" si="3"/>
        <v>2217</v>
      </c>
    </row>
    <row r="194" spans="1:3" x14ac:dyDescent="0.2">
      <c r="A194" s="63">
        <v>44157</v>
      </c>
      <c r="B194" s="67"/>
      <c r="C194" s="173">
        <f t="shared" si="3"/>
        <v>2217</v>
      </c>
    </row>
    <row r="195" spans="1:3" x14ac:dyDescent="0.2">
      <c r="A195" s="63">
        <v>44158</v>
      </c>
      <c r="B195" s="67">
        <v>146</v>
      </c>
      <c r="C195" s="173">
        <f t="shared" si="3"/>
        <v>2363</v>
      </c>
    </row>
    <row r="196" spans="1:3" x14ac:dyDescent="0.2">
      <c r="A196" s="63">
        <v>44159</v>
      </c>
      <c r="B196" s="67">
        <v>48</v>
      </c>
      <c r="C196" s="173">
        <f t="shared" si="3"/>
        <v>2411</v>
      </c>
    </row>
    <row r="197" spans="1:3" x14ac:dyDescent="0.2">
      <c r="A197" s="63">
        <v>44160</v>
      </c>
      <c r="B197" s="67">
        <v>53</v>
      </c>
      <c r="C197" s="173">
        <f t="shared" si="3"/>
        <v>2464</v>
      </c>
    </row>
    <row r="198" spans="1:3" x14ac:dyDescent="0.2">
      <c r="A198" s="63">
        <v>44161</v>
      </c>
      <c r="B198" s="67">
        <v>58</v>
      </c>
      <c r="C198" s="173">
        <f t="shared" si="3"/>
        <v>2522</v>
      </c>
    </row>
    <row r="199" spans="1:3" x14ac:dyDescent="0.2">
      <c r="A199" s="63">
        <v>44162</v>
      </c>
      <c r="B199" s="67">
        <v>70</v>
      </c>
      <c r="C199" s="173">
        <f t="shared" si="3"/>
        <v>2592</v>
      </c>
    </row>
    <row r="200" spans="1:3" x14ac:dyDescent="0.2">
      <c r="A200" s="63">
        <v>44163</v>
      </c>
      <c r="B200" s="67"/>
      <c r="C200" s="173">
        <f t="shared" si="3"/>
        <v>2592</v>
      </c>
    </row>
    <row r="201" spans="1:3" x14ac:dyDescent="0.2">
      <c r="A201" s="63">
        <v>44164</v>
      </c>
      <c r="B201" s="67"/>
      <c r="C201" s="173">
        <f t="shared" si="3"/>
        <v>2592</v>
      </c>
    </row>
    <row r="202" spans="1:3" x14ac:dyDescent="0.2">
      <c r="A202" s="63">
        <v>44165</v>
      </c>
      <c r="B202" s="67">
        <v>95</v>
      </c>
      <c r="C202" s="173">
        <f t="shared" si="3"/>
        <v>2687</v>
      </c>
    </row>
    <row r="203" spans="1:3" x14ac:dyDescent="0.2">
      <c r="A203" s="63">
        <v>44166</v>
      </c>
      <c r="B203" s="67">
        <v>26</v>
      </c>
      <c r="C203" s="173">
        <f t="shared" si="3"/>
        <v>2713</v>
      </c>
    </row>
    <row r="204" spans="1:3" x14ac:dyDescent="0.2">
      <c r="A204" s="63">
        <v>44167</v>
      </c>
      <c r="B204" s="67">
        <v>55</v>
      </c>
      <c r="C204" s="173">
        <f t="shared" si="3"/>
        <v>2768</v>
      </c>
    </row>
    <row r="205" spans="1:3" x14ac:dyDescent="0.2">
      <c r="A205" s="63">
        <v>44168</v>
      </c>
      <c r="B205" s="67">
        <v>35</v>
      </c>
      <c r="C205" s="173">
        <f t="shared" si="3"/>
        <v>2803</v>
      </c>
    </row>
    <row r="206" spans="1:3" x14ac:dyDescent="0.2">
      <c r="A206" s="63">
        <v>44169</v>
      </c>
      <c r="B206" s="127">
        <v>55</v>
      </c>
      <c r="C206" s="174">
        <f t="shared" si="3"/>
        <v>2858</v>
      </c>
    </row>
    <row r="207" spans="1:3" x14ac:dyDescent="0.2">
      <c r="A207" s="63">
        <v>44170</v>
      </c>
      <c r="B207" s="67"/>
      <c r="C207" s="175">
        <f t="shared" si="3"/>
        <v>2858</v>
      </c>
    </row>
    <row r="208" spans="1:3" x14ac:dyDescent="0.2">
      <c r="A208" s="63">
        <v>44171</v>
      </c>
      <c r="B208" s="67"/>
      <c r="C208" s="175">
        <f t="shared" si="3"/>
        <v>2858</v>
      </c>
    </row>
    <row r="209" spans="1:3" x14ac:dyDescent="0.2">
      <c r="A209" s="63">
        <v>44172</v>
      </c>
      <c r="B209" s="67">
        <v>101</v>
      </c>
      <c r="C209" s="175">
        <f t="shared" si="3"/>
        <v>2959</v>
      </c>
    </row>
    <row r="210" spans="1:3" x14ac:dyDescent="0.2">
      <c r="A210" s="63">
        <v>44173</v>
      </c>
      <c r="B210" s="67">
        <v>38</v>
      </c>
      <c r="C210" s="175">
        <f t="shared" si="3"/>
        <v>2997</v>
      </c>
    </row>
    <row r="211" spans="1:3" x14ac:dyDescent="0.2">
      <c r="A211" s="63">
        <v>44174</v>
      </c>
      <c r="B211" s="67">
        <v>60</v>
      </c>
      <c r="C211" s="175">
        <f t="shared" si="3"/>
        <v>3057</v>
      </c>
    </row>
    <row r="212" spans="1:3" x14ac:dyDescent="0.2">
      <c r="A212" s="63">
        <v>44175</v>
      </c>
      <c r="B212" s="67">
        <v>58</v>
      </c>
      <c r="C212" s="175">
        <f t="shared" si="3"/>
        <v>3115</v>
      </c>
    </row>
    <row r="213" spans="1:3" x14ac:dyDescent="0.2">
      <c r="A213" s="63">
        <v>44176</v>
      </c>
      <c r="B213" s="67">
        <v>44</v>
      </c>
      <c r="C213" s="175">
        <f t="shared" si="3"/>
        <v>3159</v>
      </c>
    </row>
    <row r="214" spans="1:3" x14ac:dyDescent="0.2">
      <c r="A214" s="63">
        <v>44177</v>
      </c>
      <c r="B214" s="67"/>
      <c r="C214" s="175">
        <f t="shared" si="3"/>
        <v>3159</v>
      </c>
    </row>
    <row r="215" spans="1:3" x14ac:dyDescent="0.2">
      <c r="A215" s="63">
        <v>44178</v>
      </c>
      <c r="B215" s="67"/>
      <c r="C215" s="175">
        <f t="shared" si="3"/>
        <v>3159</v>
      </c>
    </row>
    <row r="216" spans="1:3" x14ac:dyDescent="0.2">
      <c r="A216" s="63">
        <v>44179</v>
      </c>
      <c r="B216" s="67">
        <v>126</v>
      </c>
      <c r="C216" s="175">
        <f t="shared" si="3"/>
        <v>3285</v>
      </c>
    </row>
    <row r="217" spans="1:3" x14ac:dyDescent="0.2">
      <c r="A217" s="63">
        <v>44180</v>
      </c>
      <c r="B217" s="67">
        <v>35</v>
      </c>
      <c r="C217" s="175">
        <f t="shared" si="3"/>
        <v>3320</v>
      </c>
    </row>
    <row r="218" spans="1:3" x14ac:dyDescent="0.2">
      <c r="A218" s="63">
        <v>44181</v>
      </c>
      <c r="B218" s="67">
        <v>69</v>
      </c>
      <c r="C218" s="175">
        <f t="shared" si="3"/>
        <v>3389</v>
      </c>
    </row>
    <row r="219" spans="1:3" x14ac:dyDescent="0.2">
      <c r="A219" s="63">
        <v>44182</v>
      </c>
      <c r="B219" s="67">
        <v>62</v>
      </c>
      <c r="C219" s="175">
        <f t="shared" si="3"/>
        <v>3451</v>
      </c>
    </row>
    <row r="220" spans="1:3" x14ac:dyDescent="0.2">
      <c r="A220" s="63">
        <v>44183</v>
      </c>
      <c r="B220" s="67">
        <v>62</v>
      </c>
      <c r="C220" s="175">
        <f t="shared" si="3"/>
        <v>3513</v>
      </c>
    </row>
    <row r="221" spans="1:3" x14ac:dyDescent="0.2">
      <c r="A221" s="63">
        <v>44184</v>
      </c>
      <c r="B221" s="67"/>
      <c r="C221" s="175">
        <f t="shared" si="3"/>
        <v>3513</v>
      </c>
    </row>
    <row r="222" spans="1:3" x14ac:dyDescent="0.2">
      <c r="A222" s="63">
        <v>44185</v>
      </c>
      <c r="B222" s="67"/>
      <c r="C222" s="175">
        <f t="shared" si="3"/>
        <v>3513</v>
      </c>
    </row>
    <row r="223" spans="1:3" x14ac:dyDescent="0.2">
      <c r="A223" s="63">
        <v>44186</v>
      </c>
      <c r="B223" s="67">
        <v>201</v>
      </c>
      <c r="C223" s="175">
        <f t="shared" si="3"/>
        <v>3714</v>
      </c>
    </row>
    <row r="224" spans="1:3" x14ac:dyDescent="0.2">
      <c r="A224" s="63">
        <v>44187</v>
      </c>
      <c r="B224" s="67">
        <v>49</v>
      </c>
      <c r="C224" s="175">
        <f t="shared" si="3"/>
        <v>3763</v>
      </c>
    </row>
    <row r="225" spans="1:3" x14ac:dyDescent="0.2">
      <c r="A225" s="63">
        <v>44188</v>
      </c>
      <c r="B225" s="67">
        <v>46</v>
      </c>
      <c r="C225" s="175">
        <f t="shared" si="3"/>
        <v>3809</v>
      </c>
    </row>
    <row r="226" spans="1:3" x14ac:dyDescent="0.2">
      <c r="A226" s="63">
        <v>44189</v>
      </c>
      <c r="B226" s="67">
        <v>83</v>
      </c>
      <c r="C226" s="175">
        <f t="shared" si="3"/>
        <v>3892</v>
      </c>
    </row>
    <row r="227" spans="1:3" x14ac:dyDescent="0.2">
      <c r="A227" s="63">
        <v>44190</v>
      </c>
      <c r="B227" s="67">
        <v>95</v>
      </c>
      <c r="C227" s="175">
        <f t="shared" si="3"/>
        <v>3987</v>
      </c>
    </row>
    <row r="228" spans="1:3" x14ac:dyDescent="0.2">
      <c r="A228" s="63">
        <v>44191</v>
      </c>
      <c r="B228" s="67"/>
      <c r="C228" s="175">
        <f t="shared" si="3"/>
        <v>3987</v>
      </c>
    </row>
    <row r="229" spans="1:3" x14ac:dyDescent="0.2">
      <c r="A229" s="63">
        <v>44192</v>
      </c>
      <c r="B229" s="67"/>
      <c r="C229" s="175">
        <f t="shared" si="3"/>
        <v>3987</v>
      </c>
    </row>
    <row r="230" spans="1:3" x14ac:dyDescent="0.2">
      <c r="A230" s="63">
        <v>44193</v>
      </c>
      <c r="B230" s="67">
        <v>98</v>
      </c>
      <c r="C230" s="175">
        <f t="shared" si="3"/>
        <v>4085</v>
      </c>
    </row>
    <row r="231" spans="1:3" x14ac:dyDescent="0.2">
      <c r="A231" s="63">
        <v>44194</v>
      </c>
      <c r="B231" s="67">
        <v>72</v>
      </c>
      <c r="C231" s="175">
        <f t="shared" ref="C231:C246" si="4">SUM(C230,B231)</f>
        <v>4157</v>
      </c>
    </row>
    <row r="232" spans="1:3" x14ac:dyDescent="0.2">
      <c r="A232" s="63">
        <v>44195</v>
      </c>
      <c r="B232" s="67">
        <v>50</v>
      </c>
      <c r="C232" s="175">
        <f t="shared" si="4"/>
        <v>4207</v>
      </c>
    </row>
    <row r="233" spans="1:3" x14ac:dyDescent="0.2">
      <c r="A233" s="63">
        <v>44196</v>
      </c>
      <c r="B233" s="67">
        <v>57</v>
      </c>
      <c r="C233" s="175">
        <f t="shared" si="4"/>
        <v>4264</v>
      </c>
    </row>
    <row r="234" spans="1:3" x14ac:dyDescent="0.2">
      <c r="A234" s="63">
        <v>44197</v>
      </c>
      <c r="B234" s="67">
        <v>82</v>
      </c>
      <c r="C234" s="175">
        <f t="shared" si="4"/>
        <v>4346</v>
      </c>
    </row>
    <row r="235" spans="1:3" x14ac:dyDescent="0.2">
      <c r="A235" s="63">
        <v>44198</v>
      </c>
      <c r="B235" s="67"/>
      <c r="C235" s="175">
        <f t="shared" si="4"/>
        <v>4346</v>
      </c>
    </row>
    <row r="236" spans="1:3" x14ac:dyDescent="0.2">
      <c r="A236" s="63">
        <v>44199</v>
      </c>
      <c r="B236" s="67"/>
      <c r="C236" s="175">
        <f t="shared" si="4"/>
        <v>4346</v>
      </c>
    </row>
    <row r="237" spans="1:3" x14ac:dyDescent="0.2">
      <c r="A237" s="63">
        <v>44200</v>
      </c>
      <c r="B237" s="67">
        <v>95</v>
      </c>
      <c r="C237" s="175">
        <f t="shared" si="4"/>
        <v>4441</v>
      </c>
    </row>
    <row r="238" spans="1:3" x14ac:dyDescent="0.2">
      <c r="A238" s="63">
        <v>44201</v>
      </c>
      <c r="B238" s="67">
        <v>47</v>
      </c>
      <c r="C238" s="175">
        <f t="shared" si="4"/>
        <v>4488</v>
      </c>
    </row>
    <row r="239" spans="1:3" x14ac:dyDescent="0.2">
      <c r="A239" s="63">
        <v>44202</v>
      </c>
      <c r="B239" s="67">
        <v>54</v>
      </c>
      <c r="C239" s="175">
        <f t="shared" si="4"/>
        <v>4542</v>
      </c>
    </row>
    <row r="240" spans="1:3" x14ac:dyDescent="0.2">
      <c r="A240" s="63">
        <v>44203</v>
      </c>
      <c r="B240" s="67">
        <v>58</v>
      </c>
      <c r="C240" s="175">
        <f t="shared" si="4"/>
        <v>4600</v>
      </c>
    </row>
    <row r="241" spans="1:3" x14ac:dyDescent="0.2">
      <c r="A241" s="63">
        <v>44204</v>
      </c>
      <c r="B241" s="67">
        <v>52</v>
      </c>
      <c r="C241" s="175">
        <f t="shared" si="4"/>
        <v>4652</v>
      </c>
    </row>
    <row r="242" spans="1:3" x14ac:dyDescent="0.2">
      <c r="A242" s="63">
        <v>44205</v>
      </c>
      <c r="B242" s="67"/>
      <c r="C242" s="175">
        <f t="shared" si="4"/>
        <v>4652</v>
      </c>
    </row>
    <row r="243" spans="1:3" x14ac:dyDescent="0.2">
      <c r="A243" s="63">
        <v>44206</v>
      </c>
      <c r="B243" s="67"/>
      <c r="C243" s="175">
        <f t="shared" si="4"/>
        <v>4652</v>
      </c>
    </row>
    <row r="244" spans="1:3" x14ac:dyDescent="0.2">
      <c r="A244" s="63">
        <v>44207</v>
      </c>
      <c r="B244" s="67">
        <v>181</v>
      </c>
      <c r="C244" s="175">
        <f t="shared" si="4"/>
        <v>4833</v>
      </c>
    </row>
    <row r="245" spans="1:3" x14ac:dyDescent="0.2">
      <c r="A245" s="63">
        <v>44208</v>
      </c>
      <c r="B245" s="67">
        <v>46</v>
      </c>
      <c r="C245" s="175">
        <f t="shared" si="4"/>
        <v>4879</v>
      </c>
    </row>
    <row r="246" spans="1:3" x14ac:dyDescent="0.2">
      <c r="A246" s="63">
        <v>44209</v>
      </c>
      <c r="B246" s="67">
        <v>43</v>
      </c>
      <c r="C246" s="175">
        <f t="shared" si="4"/>
        <v>4922</v>
      </c>
    </row>
    <row r="247" spans="1:3" x14ac:dyDescent="0.2">
      <c r="A247" s="63">
        <v>44210</v>
      </c>
      <c r="B247" s="67">
        <v>30</v>
      </c>
      <c r="C247" s="175">
        <f>SUM(C246,B247)</f>
        <v>4952</v>
      </c>
    </row>
    <row r="248" spans="1:3" x14ac:dyDescent="0.2">
      <c r="A248" s="63">
        <v>44211</v>
      </c>
      <c r="B248" s="67">
        <v>11</v>
      </c>
      <c r="C248" s="175">
        <f>SUM(C247,B248)</f>
        <v>4963</v>
      </c>
    </row>
    <row r="249" spans="1:3" x14ac:dyDescent="0.2">
      <c r="A249" s="63">
        <v>44212</v>
      </c>
      <c r="B249" s="67"/>
      <c r="C249" s="175">
        <f t="shared" ref="C249:C254" si="5">SUM(C248,B249)</f>
        <v>4963</v>
      </c>
    </row>
    <row r="250" spans="1:3" x14ac:dyDescent="0.2">
      <c r="A250" s="63">
        <v>44213</v>
      </c>
      <c r="B250" s="67"/>
      <c r="C250" s="175">
        <f t="shared" si="5"/>
        <v>4963</v>
      </c>
    </row>
    <row r="251" spans="1:3" x14ac:dyDescent="0.2">
      <c r="A251" s="63">
        <v>44214</v>
      </c>
      <c r="B251" s="67">
        <v>66</v>
      </c>
      <c r="C251" s="175">
        <f t="shared" si="5"/>
        <v>5029</v>
      </c>
    </row>
    <row r="252" spans="1:3" x14ac:dyDescent="0.2">
      <c r="A252" s="63">
        <v>44215</v>
      </c>
      <c r="B252" s="67">
        <v>24</v>
      </c>
      <c r="C252" s="175">
        <f t="shared" si="5"/>
        <v>5053</v>
      </c>
    </row>
    <row r="253" spans="1:3" x14ac:dyDescent="0.2">
      <c r="A253" s="63">
        <v>44216</v>
      </c>
      <c r="B253" s="67">
        <v>26</v>
      </c>
      <c r="C253" s="175">
        <f t="shared" si="5"/>
        <v>5079</v>
      </c>
    </row>
    <row r="254" spans="1:3" x14ac:dyDescent="0.2">
      <c r="A254" s="63">
        <v>44217</v>
      </c>
      <c r="B254" s="67">
        <v>28</v>
      </c>
      <c r="C254" s="175">
        <f t="shared" si="5"/>
        <v>5107</v>
      </c>
    </row>
    <row r="255" spans="1:3" x14ac:dyDescent="0.2">
      <c r="A255" s="63">
        <v>44218</v>
      </c>
      <c r="B255" s="67"/>
      <c r="C255" s="176"/>
    </row>
    <row r="256" spans="1:3" x14ac:dyDescent="0.2">
      <c r="A256" s="63">
        <v>44219</v>
      </c>
      <c r="B256" s="67"/>
      <c r="C256" s="176"/>
    </row>
    <row r="257" spans="1:3" x14ac:dyDescent="0.2">
      <c r="A257" s="63">
        <v>44220</v>
      </c>
      <c r="B257" s="67"/>
      <c r="C257" s="176"/>
    </row>
    <row r="258" spans="1:3" x14ac:dyDescent="0.2">
      <c r="A258" s="114"/>
      <c r="B258" s="67"/>
      <c r="C258" s="176"/>
    </row>
    <row r="259" spans="1:3" ht="15" thickBot="1" x14ac:dyDescent="0.25">
      <c r="A259" s="68" t="s">
        <v>87</v>
      </c>
      <c r="B259" s="69">
        <f>MAX(C3:C259)</f>
        <v>5107</v>
      </c>
      <c r="C259" s="177"/>
    </row>
    <row r="260" spans="1:3" ht="15" thickTop="1" x14ac:dyDescent="0.2">
      <c r="B260" s="41"/>
    </row>
    <row r="261" spans="1:3" x14ac:dyDescent="0.2">
      <c r="B261" s="41"/>
    </row>
    <row r="262" spans="1:3" x14ac:dyDescent="0.2">
      <c r="B262" s="41"/>
    </row>
    <row r="263" spans="1:3" x14ac:dyDescent="0.2">
      <c r="B263" s="41"/>
    </row>
    <row r="264" spans="1:3" x14ac:dyDescent="0.2">
      <c r="B264" s="41"/>
    </row>
    <row r="265" spans="1:3" x14ac:dyDescent="0.2">
      <c r="B265" s="41"/>
    </row>
    <row r="266" spans="1:3" x14ac:dyDescent="0.2">
      <c r="B266" s="41"/>
    </row>
    <row r="267" spans="1:3" x14ac:dyDescent="0.2">
      <c r="B267" s="41"/>
    </row>
    <row r="268" spans="1:3" x14ac:dyDescent="0.2">
      <c r="B268" s="41"/>
    </row>
    <row r="269" spans="1:3" x14ac:dyDescent="0.2">
      <c r="B269" s="41"/>
    </row>
    <row r="270" spans="1:3" x14ac:dyDescent="0.2">
      <c r="B270" s="41"/>
    </row>
    <row r="271" spans="1:3" x14ac:dyDescent="0.2">
      <c r="B271" s="41"/>
    </row>
    <row r="272" spans="1:3" x14ac:dyDescent="0.2">
      <c r="B272" s="41"/>
    </row>
    <row r="273" spans="2:2" x14ac:dyDescent="0.2">
      <c r="B273" s="41"/>
    </row>
    <row r="274" spans="2:2" x14ac:dyDescent="0.2">
      <c r="B274" s="41"/>
    </row>
    <row r="275" spans="2:2" x14ac:dyDescent="0.2">
      <c r="B275" s="41"/>
    </row>
    <row r="276" spans="2:2" x14ac:dyDescent="0.2">
      <c r="B276" s="41"/>
    </row>
    <row r="277" spans="2:2" x14ac:dyDescent="0.2">
      <c r="B277" s="41"/>
    </row>
    <row r="278" spans="2:2" x14ac:dyDescent="0.2">
      <c r="B278" s="41"/>
    </row>
    <row r="279" spans="2:2" x14ac:dyDescent="0.2">
      <c r="B279" s="41"/>
    </row>
    <row r="280" spans="2:2" x14ac:dyDescent="0.2">
      <c r="B280" s="41"/>
    </row>
    <row r="281" spans="2:2" x14ac:dyDescent="0.2">
      <c r="B281" s="41"/>
    </row>
    <row r="282" spans="2:2" x14ac:dyDescent="0.2">
      <c r="B282" s="41"/>
    </row>
    <row r="283" spans="2:2" x14ac:dyDescent="0.2">
      <c r="B283" s="41"/>
    </row>
    <row r="284" spans="2:2" x14ac:dyDescent="0.2">
      <c r="B284" s="41"/>
    </row>
    <row r="285" spans="2:2" x14ac:dyDescent="0.2">
      <c r="B285" s="41"/>
    </row>
    <row r="286" spans="2:2" x14ac:dyDescent="0.2">
      <c r="B286" s="41"/>
    </row>
    <row r="287" spans="2:2" x14ac:dyDescent="0.2">
      <c r="B287" s="41"/>
    </row>
    <row r="288" spans="2:2" x14ac:dyDescent="0.2">
      <c r="B288" s="41"/>
    </row>
    <row r="289" spans="2:2" x14ac:dyDescent="0.2">
      <c r="B289" s="41"/>
    </row>
    <row r="290" spans="2:2" x14ac:dyDescent="0.2">
      <c r="B290" s="41"/>
    </row>
    <row r="291" spans="2:2" x14ac:dyDescent="0.2">
      <c r="B291" s="41"/>
    </row>
    <row r="292" spans="2:2" x14ac:dyDescent="0.2">
      <c r="B292" s="41"/>
    </row>
    <row r="293" spans="2:2" x14ac:dyDescent="0.2">
      <c r="B293" s="41"/>
    </row>
    <row r="294" spans="2:2" x14ac:dyDescent="0.2">
      <c r="B294" s="41"/>
    </row>
    <row r="295" spans="2:2" x14ac:dyDescent="0.2">
      <c r="B295" s="41"/>
    </row>
    <row r="296" spans="2:2" x14ac:dyDescent="0.2">
      <c r="B296" s="41"/>
    </row>
    <row r="297" spans="2:2" x14ac:dyDescent="0.2">
      <c r="B297" s="41"/>
    </row>
    <row r="298" spans="2:2" x14ac:dyDescent="0.2">
      <c r="B298" s="41"/>
    </row>
    <row r="299" spans="2:2" x14ac:dyDescent="0.2">
      <c r="B299" s="41"/>
    </row>
    <row r="300" spans="2:2" x14ac:dyDescent="0.2">
      <c r="B300" s="41"/>
    </row>
    <row r="301" spans="2:2" x14ac:dyDescent="0.2">
      <c r="B301" s="41"/>
    </row>
    <row r="302" spans="2:2" x14ac:dyDescent="0.2">
      <c r="B302" s="41"/>
    </row>
    <row r="303" spans="2:2" x14ac:dyDescent="0.2">
      <c r="B303" s="41"/>
    </row>
    <row r="304" spans="2:2" x14ac:dyDescent="0.2">
      <c r="B304" s="41"/>
    </row>
    <row r="305" spans="2:2" x14ac:dyDescent="0.2">
      <c r="B305" s="41"/>
    </row>
    <row r="306" spans="2:2" x14ac:dyDescent="0.2">
      <c r="B306" s="41"/>
    </row>
    <row r="307" spans="2:2" x14ac:dyDescent="0.2">
      <c r="B307" s="41"/>
    </row>
    <row r="308" spans="2:2" x14ac:dyDescent="0.2">
      <c r="B308" s="41"/>
    </row>
    <row r="309" spans="2:2" x14ac:dyDescent="0.2">
      <c r="B309" s="41"/>
    </row>
    <row r="310" spans="2:2" x14ac:dyDescent="0.2">
      <c r="B310" s="41"/>
    </row>
    <row r="311" spans="2:2" x14ac:dyDescent="0.2">
      <c r="B311" s="41"/>
    </row>
    <row r="312" spans="2:2" x14ac:dyDescent="0.2">
      <c r="B312" s="41"/>
    </row>
    <row r="313" spans="2:2" x14ac:dyDescent="0.2">
      <c r="B313" s="41"/>
    </row>
    <row r="314" spans="2:2" x14ac:dyDescent="0.2">
      <c r="B314" s="41"/>
    </row>
    <row r="315" spans="2:2" x14ac:dyDescent="0.2">
      <c r="B315" s="41"/>
    </row>
    <row r="316" spans="2:2" x14ac:dyDescent="0.2">
      <c r="B316" s="41"/>
    </row>
    <row r="317" spans="2:2" x14ac:dyDescent="0.2">
      <c r="B317" s="41"/>
    </row>
    <row r="318" spans="2:2" x14ac:dyDescent="0.2">
      <c r="B318" s="41"/>
    </row>
    <row r="319" spans="2:2" x14ac:dyDescent="0.2">
      <c r="B319" s="41"/>
    </row>
    <row r="320" spans="2:2" x14ac:dyDescent="0.2">
      <c r="B320" s="41"/>
    </row>
    <row r="321" spans="2:2" x14ac:dyDescent="0.2">
      <c r="B321" s="41"/>
    </row>
    <row r="322" spans="2:2" x14ac:dyDescent="0.2">
      <c r="B322" s="41"/>
    </row>
    <row r="323" spans="2:2" x14ac:dyDescent="0.2">
      <c r="B323" s="41"/>
    </row>
    <row r="324" spans="2:2" x14ac:dyDescent="0.2">
      <c r="B324" s="41"/>
    </row>
    <row r="325" spans="2:2" x14ac:dyDescent="0.2">
      <c r="B325" s="41"/>
    </row>
    <row r="326" spans="2:2" x14ac:dyDescent="0.2">
      <c r="B326" s="41"/>
    </row>
    <row r="327" spans="2:2" x14ac:dyDescent="0.2">
      <c r="B327" s="41"/>
    </row>
    <row r="328" spans="2:2" x14ac:dyDescent="0.2">
      <c r="B328" s="41"/>
    </row>
    <row r="329" spans="2:2" x14ac:dyDescent="0.2">
      <c r="B329" s="41"/>
    </row>
    <row r="330" spans="2:2" x14ac:dyDescent="0.2">
      <c r="B330" s="41"/>
    </row>
    <row r="331" spans="2:2" x14ac:dyDescent="0.2">
      <c r="B331" s="41"/>
    </row>
    <row r="332" spans="2:2" x14ac:dyDescent="0.2">
      <c r="B332" s="41"/>
    </row>
    <row r="333" spans="2:2" x14ac:dyDescent="0.2">
      <c r="B333" s="41"/>
    </row>
    <row r="334" spans="2:2" x14ac:dyDescent="0.2">
      <c r="B334" s="41"/>
    </row>
    <row r="335" spans="2:2" x14ac:dyDescent="0.2">
      <c r="B335" s="41"/>
    </row>
    <row r="336" spans="2:2" x14ac:dyDescent="0.2">
      <c r="B336" s="41"/>
    </row>
    <row r="337" spans="2:2" x14ac:dyDescent="0.2">
      <c r="B337" s="41"/>
    </row>
    <row r="338" spans="2:2" x14ac:dyDescent="0.2">
      <c r="B338" s="41"/>
    </row>
    <row r="339" spans="2:2" x14ac:dyDescent="0.2">
      <c r="B339" s="41"/>
    </row>
    <row r="340" spans="2:2" x14ac:dyDescent="0.2">
      <c r="B340" s="41"/>
    </row>
    <row r="341" spans="2:2" x14ac:dyDescent="0.2">
      <c r="B341" s="41"/>
    </row>
    <row r="342" spans="2:2" x14ac:dyDescent="0.2">
      <c r="B342" s="41"/>
    </row>
    <row r="343" spans="2:2" x14ac:dyDescent="0.2">
      <c r="B343" s="41"/>
    </row>
    <row r="344" spans="2:2" x14ac:dyDescent="0.2">
      <c r="B344" s="41"/>
    </row>
    <row r="345" spans="2:2" x14ac:dyDescent="0.2">
      <c r="B345" s="41"/>
    </row>
    <row r="346" spans="2:2" x14ac:dyDescent="0.2">
      <c r="B346" s="41"/>
    </row>
    <row r="347" spans="2:2" x14ac:dyDescent="0.2">
      <c r="B347" s="41"/>
    </row>
    <row r="348" spans="2:2" x14ac:dyDescent="0.2">
      <c r="B348" s="41"/>
    </row>
    <row r="349" spans="2:2" x14ac:dyDescent="0.2">
      <c r="B349" s="41"/>
    </row>
    <row r="350" spans="2:2" x14ac:dyDescent="0.2">
      <c r="B350" s="41"/>
    </row>
    <row r="351" spans="2:2" x14ac:dyDescent="0.2">
      <c r="B351" s="41"/>
    </row>
    <row r="352" spans="2:2" x14ac:dyDescent="0.2">
      <c r="B352" s="41"/>
    </row>
    <row r="353" spans="2:2" x14ac:dyDescent="0.2">
      <c r="B353" s="41"/>
    </row>
    <row r="354" spans="2:2" x14ac:dyDescent="0.2">
      <c r="B354" s="41"/>
    </row>
    <row r="355" spans="2:2" x14ac:dyDescent="0.2">
      <c r="B355" s="41"/>
    </row>
    <row r="356" spans="2:2" x14ac:dyDescent="0.2">
      <c r="B356" s="41"/>
    </row>
    <row r="357" spans="2:2" x14ac:dyDescent="0.2">
      <c r="B357" s="41"/>
    </row>
    <row r="358" spans="2:2" x14ac:dyDescent="0.2">
      <c r="B358" s="41"/>
    </row>
    <row r="359" spans="2:2" x14ac:dyDescent="0.2">
      <c r="B359" s="41"/>
    </row>
    <row r="360" spans="2:2" x14ac:dyDescent="0.2">
      <c r="B360" s="41"/>
    </row>
    <row r="361" spans="2:2" x14ac:dyDescent="0.2">
      <c r="B361" s="41"/>
    </row>
    <row r="362" spans="2:2" x14ac:dyDescent="0.2">
      <c r="B362" s="41"/>
    </row>
    <row r="363" spans="2:2" x14ac:dyDescent="0.2">
      <c r="B363" s="41"/>
    </row>
    <row r="364" spans="2:2" x14ac:dyDescent="0.2">
      <c r="B364" s="41"/>
    </row>
    <row r="365" spans="2:2" x14ac:dyDescent="0.2">
      <c r="B365" s="41"/>
    </row>
    <row r="366" spans="2:2" x14ac:dyDescent="0.2">
      <c r="B366" s="41"/>
    </row>
    <row r="367" spans="2:2" x14ac:dyDescent="0.2">
      <c r="B367" s="41"/>
    </row>
    <row r="368" spans="2:2" x14ac:dyDescent="0.2">
      <c r="B368" s="41"/>
    </row>
    <row r="369" spans="2:2" x14ac:dyDescent="0.2">
      <c r="B369" s="41"/>
    </row>
    <row r="370" spans="2:2" x14ac:dyDescent="0.2">
      <c r="B370" s="41"/>
    </row>
    <row r="371" spans="2:2" x14ac:dyDescent="0.2">
      <c r="B371" s="41"/>
    </row>
    <row r="372" spans="2:2" x14ac:dyDescent="0.2">
      <c r="B372" s="41"/>
    </row>
    <row r="373" spans="2:2" x14ac:dyDescent="0.2">
      <c r="B373" s="41"/>
    </row>
    <row r="374" spans="2:2" x14ac:dyDescent="0.2">
      <c r="B374" s="41"/>
    </row>
    <row r="375" spans="2:2" x14ac:dyDescent="0.2">
      <c r="B375" s="41"/>
    </row>
    <row r="376" spans="2:2" x14ac:dyDescent="0.2">
      <c r="B376" s="41"/>
    </row>
    <row r="377" spans="2:2" x14ac:dyDescent="0.2">
      <c r="B377" s="41"/>
    </row>
    <row r="378" spans="2:2" x14ac:dyDescent="0.2">
      <c r="B378" s="41"/>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9"/>
  <sheetViews>
    <sheetView zoomScale="120" zoomScaleNormal="120" workbookViewId="0">
      <pane ySplit="3" topLeftCell="A242" activePane="bottomLeft" state="frozen"/>
      <selection pane="bottomLeft" activeCell="F259" sqref="F259"/>
    </sheetView>
  </sheetViews>
  <sheetFormatPr baseColWidth="10" defaultColWidth="11" defaultRowHeight="14.25" x14ac:dyDescent="0.2"/>
  <cols>
    <col min="1" max="1" width="26" style="33" customWidth="1"/>
    <col min="2" max="3" width="11" style="33"/>
    <col min="4" max="4" width="11" style="41"/>
    <col min="5" max="16384" width="11" style="45"/>
  </cols>
  <sheetData>
    <row r="1" spans="1:4" ht="15" thickTop="1" x14ac:dyDescent="0.2">
      <c r="A1" s="70"/>
      <c r="B1" s="259" t="s">
        <v>102</v>
      </c>
      <c r="C1" s="259"/>
      <c r="D1" s="260"/>
    </row>
    <row r="2" spans="1:4" x14ac:dyDescent="0.2">
      <c r="A2" s="71"/>
      <c r="B2" s="261"/>
      <c r="C2" s="261"/>
      <c r="D2" s="262"/>
    </row>
    <row r="3" spans="1:4" ht="60" x14ac:dyDescent="0.2">
      <c r="A3" s="71"/>
      <c r="B3" s="72" t="s">
        <v>3</v>
      </c>
      <c r="C3" s="73" t="s">
        <v>6</v>
      </c>
      <c r="D3" s="158" t="s">
        <v>21</v>
      </c>
    </row>
    <row r="4" spans="1:4" x14ac:dyDescent="0.2">
      <c r="A4" s="74">
        <v>43952.333333333336</v>
      </c>
      <c r="B4" s="72"/>
      <c r="C4" s="73"/>
      <c r="D4" s="158"/>
    </row>
    <row r="5" spans="1:4" x14ac:dyDescent="0.2">
      <c r="A5" s="74">
        <v>43953.333333333336</v>
      </c>
      <c r="B5" s="72"/>
      <c r="C5" s="73"/>
      <c r="D5" s="158"/>
    </row>
    <row r="6" spans="1:4" x14ac:dyDescent="0.2">
      <c r="A6" s="74">
        <v>43954.333333333336</v>
      </c>
      <c r="B6" s="72"/>
      <c r="C6" s="73"/>
      <c r="D6" s="158"/>
    </row>
    <row r="7" spans="1:4" x14ac:dyDescent="0.2">
      <c r="A7" s="74">
        <v>43955.333333333336</v>
      </c>
      <c r="B7" s="72"/>
      <c r="C7" s="73"/>
      <c r="D7" s="158"/>
    </row>
    <row r="8" spans="1:4" x14ac:dyDescent="0.2">
      <c r="A8" s="74">
        <v>43956.333333333336</v>
      </c>
      <c r="B8" s="72"/>
      <c r="C8" s="73"/>
      <c r="D8" s="158"/>
    </row>
    <row r="9" spans="1:4" x14ac:dyDescent="0.2">
      <c r="A9" s="74">
        <v>43957.333333333336</v>
      </c>
      <c r="B9" s="72"/>
      <c r="C9" s="73"/>
      <c r="D9" s="158"/>
    </row>
    <row r="10" spans="1:4" x14ac:dyDescent="0.2">
      <c r="A10" s="74">
        <v>43958.333333333336</v>
      </c>
      <c r="B10" s="72"/>
      <c r="C10" s="73"/>
      <c r="D10" s="158"/>
    </row>
    <row r="11" spans="1:4" x14ac:dyDescent="0.2">
      <c r="A11" s="74">
        <v>43959.333333333336</v>
      </c>
      <c r="B11" s="72"/>
      <c r="C11" s="73"/>
      <c r="D11" s="158"/>
    </row>
    <row r="12" spans="1:4" x14ac:dyDescent="0.2">
      <c r="A12" s="74">
        <v>43960.333333333336</v>
      </c>
      <c r="B12" s="72"/>
      <c r="C12" s="73"/>
      <c r="D12" s="158"/>
    </row>
    <row r="13" spans="1:4" x14ac:dyDescent="0.2">
      <c r="A13" s="74">
        <v>43961.333333333336</v>
      </c>
      <c r="B13" s="72"/>
      <c r="C13" s="73"/>
      <c r="D13" s="158"/>
    </row>
    <row r="14" spans="1:4" x14ac:dyDescent="0.2">
      <c r="A14" s="74">
        <v>43962.333333333336</v>
      </c>
      <c r="B14" s="72"/>
      <c r="C14" s="73"/>
      <c r="D14" s="158"/>
    </row>
    <row r="15" spans="1:4" x14ac:dyDescent="0.2">
      <c r="A15" s="74">
        <v>43963.333333333336</v>
      </c>
      <c r="B15" s="72"/>
      <c r="C15" s="73"/>
      <c r="D15" s="158"/>
    </row>
    <row r="16" spans="1:4" x14ac:dyDescent="0.2">
      <c r="A16" s="74">
        <v>43964.333333333336</v>
      </c>
      <c r="B16" s="72"/>
      <c r="C16" s="73"/>
      <c r="D16" s="158"/>
    </row>
    <row r="17" spans="1:4" x14ac:dyDescent="0.2">
      <c r="A17" s="74">
        <v>43965.333333333336</v>
      </c>
      <c r="B17" s="72"/>
      <c r="C17" s="73"/>
      <c r="D17" s="158"/>
    </row>
    <row r="18" spans="1:4" x14ac:dyDescent="0.2">
      <c r="A18" s="74">
        <v>43966.333333333336</v>
      </c>
      <c r="B18" s="72"/>
      <c r="C18" s="73"/>
      <c r="D18" s="158"/>
    </row>
    <row r="19" spans="1:4" x14ac:dyDescent="0.2">
      <c r="A19" s="74">
        <v>43967.333333333336</v>
      </c>
      <c r="B19" s="72"/>
      <c r="C19" s="73"/>
      <c r="D19" s="158"/>
    </row>
    <row r="20" spans="1:4" x14ac:dyDescent="0.2">
      <c r="A20" s="74">
        <v>43968.333333333336</v>
      </c>
      <c r="B20" s="72"/>
      <c r="C20" s="73"/>
      <c r="D20" s="158"/>
    </row>
    <row r="21" spans="1:4" x14ac:dyDescent="0.2">
      <c r="A21" s="74">
        <v>43969.333333333336</v>
      </c>
      <c r="B21" s="72"/>
      <c r="C21" s="73"/>
      <c r="D21" s="158"/>
    </row>
    <row r="22" spans="1:4" x14ac:dyDescent="0.2">
      <c r="A22" s="74">
        <v>43970.333333333336</v>
      </c>
      <c r="B22" s="72"/>
      <c r="C22" s="73"/>
      <c r="D22" s="158"/>
    </row>
    <row r="23" spans="1:4" x14ac:dyDescent="0.2">
      <c r="A23" s="74">
        <v>43971.333333333336</v>
      </c>
      <c r="B23" s="72"/>
      <c r="C23" s="73"/>
      <c r="D23" s="158"/>
    </row>
    <row r="24" spans="1:4" x14ac:dyDescent="0.2">
      <c r="A24" s="74">
        <v>43972.333333333336</v>
      </c>
      <c r="B24" s="72"/>
      <c r="C24" s="73"/>
      <c r="D24" s="158"/>
    </row>
    <row r="25" spans="1:4" x14ac:dyDescent="0.2">
      <c r="A25" s="74">
        <v>43973.333333333336</v>
      </c>
      <c r="B25" s="72"/>
      <c r="C25" s="73"/>
      <c r="D25" s="158"/>
    </row>
    <row r="26" spans="1:4" x14ac:dyDescent="0.2">
      <c r="A26" s="74">
        <v>43974.333333333336</v>
      </c>
      <c r="B26" s="72"/>
      <c r="C26" s="73"/>
      <c r="D26" s="158"/>
    </row>
    <row r="27" spans="1:4" x14ac:dyDescent="0.2">
      <c r="A27" s="74">
        <v>43975.333333333336</v>
      </c>
      <c r="B27" s="72"/>
      <c r="C27" s="73"/>
      <c r="D27" s="158"/>
    </row>
    <row r="28" spans="1:4" x14ac:dyDescent="0.2">
      <c r="A28" s="74">
        <v>43976.333333333336</v>
      </c>
      <c r="B28" s="72"/>
      <c r="C28" s="73"/>
      <c r="D28" s="158"/>
    </row>
    <row r="29" spans="1:4" x14ac:dyDescent="0.2">
      <c r="A29" s="74">
        <v>43977.333333333336</v>
      </c>
      <c r="B29" s="72"/>
      <c r="C29" s="73"/>
      <c r="D29" s="158"/>
    </row>
    <row r="30" spans="1:4" x14ac:dyDescent="0.2">
      <c r="A30" s="74">
        <v>43978.333333333336</v>
      </c>
      <c r="B30" s="72"/>
      <c r="C30" s="73"/>
      <c r="D30" s="158"/>
    </row>
    <row r="31" spans="1:4" x14ac:dyDescent="0.2">
      <c r="A31" s="74">
        <v>43979.333333333336</v>
      </c>
      <c r="B31" s="72"/>
      <c r="C31" s="73"/>
      <c r="D31" s="158"/>
    </row>
    <row r="32" spans="1:4" x14ac:dyDescent="0.2">
      <c r="A32" s="74">
        <v>43980.333333333336</v>
      </c>
      <c r="B32" s="72"/>
      <c r="C32" s="73"/>
      <c r="D32" s="158"/>
    </row>
    <row r="33" spans="1:4" x14ac:dyDescent="0.2">
      <c r="A33" s="74">
        <v>43981.333333333336</v>
      </c>
      <c r="B33" s="72"/>
      <c r="C33" s="73"/>
      <c r="D33" s="158"/>
    </row>
    <row r="34" spans="1:4" x14ac:dyDescent="0.2">
      <c r="A34" s="74">
        <v>43982.333333333336</v>
      </c>
      <c r="B34" s="72"/>
      <c r="C34" s="73"/>
      <c r="D34" s="158"/>
    </row>
    <row r="35" spans="1:4" x14ac:dyDescent="0.2">
      <c r="A35" s="74">
        <v>43983.333333333336</v>
      </c>
      <c r="B35" s="72"/>
      <c r="C35" s="73"/>
      <c r="D35" s="158"/>
    </row>
    <row r="36" spans="1:4" x14ac:dyDescent="0.2">
      <c r="A36" s="74">
        <v>43984.333333333336</v>
      </c>
      <c r="B36" s="72"/>
      <c r="C36" s="73"/>
      <c r="D36" s="158"/>
    </row>
    <row r="37" spans="1:4" x14ac:dyDescent="0.2">
      <c r="A37" s="74">
        <v>43985.333333333336</v>
      </c>
      <c r="B37" s="72"/>
      <c r="C37" s="73"/>
      <c r="D37" s="158"/>
    </row>
    <row r="38" spans="1:4" x14ac:dyDescent="0.2">
      <c r="A38" s="74">
        <v>43986.333333333336</v>
      </c>
      <c r="B38" s="72"/>
      <c r="C38" s="73"/>
      <c r="D38" s="158"/>
    </row>
    <row r="39" spans="1:4" x14ac:dyDescent="0.2">
      <c r="A39" s="74">
        <v>43987.333333333336</v>
      </c>
      <c r="B39" s="72"/>
      <c r="C39" s="73"/>
      <c r="D39" s="158"/>
    </row>
    <row r="40" spans="1:4" x14ac:dyDescent="0.2">
      <c r="A40" s="74">
        <v>43988.333333333336</v>
      </c>
      <c r="B40" s="72"/>
      <c r="C40" s="73"/>
      <c r="D40" s="158"/>
    </row>
    <row r="41" spans="1:4" x14ac:dyDescent="0.2">
      <c r="A41" s="74">
        <v>43989.333333333336</v>
      </c>
      <c r="B41" s="72"/>
      <c r="C41" s="73"/>
      <c r="D41" s="158"/>
    </row>
    <row r="42" spans="1:4" x14ac:dyDescent="0.2">
      <c r="A42" s="74">
        <v>43990.333333333336</v>
      </c>
      <c r="B42" s="72"/>
      <c r="C42" s="73"/>
      <c r="D42" s="158"/>
    </row>
    <row r="43" spans="1:4" x14ac:dyDescent="0.2">
      <c r="A43" s="74">
        <v>43991.333333333336</v>
      </c>
      <c r="B43" s="72"/>
      <c r="C43" s="73"/>
      <c r="D43" s="158"/>
    </row>
    <row r="44" spans="1:4" x14ac:dyDescent="0.2">
      <c r="A44" s="74">
        <v>43992.333333333336</v>
      </c>
      <c r="B44" s="72"/>
      <c r="C44" s="73"/>
      <c r="D44" s="158"/>
    </row>
    <row r="45" spans="1:4" x14ac:dyDescent="0.2">
      <c r="A45" s="74">
        <v>43993.333333333336</v>
      </c>
      <c r="B45" s="72"/>
      <c r="C45" s="73"/>
      <c r="D45" s="158"/>
    </row>
    <row r="46" spans="1:4" x14ac:dyDescent="0.2">
      <c r="A46" s="74">
        <v>43994.333333333336</v>
      </c>
      <c r="B46" s="72"/>
      <c r="C46" s="73"/>
      <c r="D46" s="158"/>
    </row>
    <row r="47" spans="1:4" x14ac:dyDescent="0.2">
      <c r="A47" s="75">
        <v>43997.333333333336</v>
      </c>
      <c r="B47" s="76"/>
      <c r="C47" s="77"/>
      <c r="D47" s="159"/>
    </row>
    <row r="48" spans="1:4" x14ac:dyDescent="0.2">
      <c r="A48" s="75">
        <v>43998.333333333336</v>
      </c>
      <c r="B48" s="76"/>
      <c r="C48" s="77"/>
      <c r="D48" s="159"/>
    </row>
    <row r="49" spans="1:4" x14ac:dyDescent="0.2">
      <c r="A49" s="75">
        <v>43999.333333333336</v>
      </c>
      <c r="B49" s="76"/>
      <c r="C49" s="77"/>
      <c r="D49" s="159"/>
    </row>
    <row r="50" spans="1:4" x14ac:dyDescent="0.2">
      <c r="A50" s="75">
        <v>44000</v>
      </c>
      <c r="B50" s="76"/>
      <c r="C50" s="77"/>
      <c r="D50" s="159"/>
    </row>
    <row r="51" spans="1:4" x14ac:dyDescent="0.2">
      <c r="A51" s="75">
        <v>44001</v>
      </c>
      <c r="B51" s="76"/>
      <c r="C51" s="77"/>
      <c r="D51" s="159"/>
    </row>
    <row r="52" spans="1:4" x14ac:dyDescent="0.2">
      <c r="A52" s="75">
        <v>44004</v>
      </c>
      <c r="B52" s="76"/>
      <c r="C52" s="77"/>
      <c r="D52" s="159"/>
    </row>
    <row r="53" spans="1:4" x14ac:dyDescent="0.2">
      <c r="A53" s="75">
        <v>44005</v>
      </c>
      <c r="B53" s="76"/>
      <c r="C53" s="77"/>
      <c r="D53" s="159"/>
    </row>
    <row r="54" spans="1:4" x14ac:dyDescent="0.2">
      <c r="A54" s="75">
        <v>44006</v>
      </c>
      <c r="B54" s="76"/>
      <c r="C54" s="77"/>
      <c r="D54" s="159"/>
    </row>
    <row r="55" spans="1:4" x14ac:dyDescent="0.2">
      <c r="A55" s="75">
        <v>44007</v>
      </c>
      <c r="B55" s="76"/>
      <c r="C55" s="77"/>
      <c r="D55" s="159"/>
    </row>
    <row r="56" spans="1:4" x14ac:dyDescent="0.2">
      <c r="A56" s="75">
        <v>44008</v>
      </c>
      <c r="B56" s="76"/>
      <c r="C56" s="77"/>
      <c r="D56" s="159"/>
    </row>
    <row r="57" spans="1:4" x14ac:dyDescent="0.2">
      <c r="A57" s="75">
        <v>44011</v>
      </c>
      <c r="B57" s="76"/>
      <c r="C57" s="77"/>
      <c r="D57" s="159"/>
    </row>
    <row r="58" spans="1:4" x14ac:dyDescent="0.2">
      <c r="A58" s="75">
        <v>44012</v>
      </c>
      <c r="B58" s="76"/>
      <c r="C58" s="77"/>
      <c r="D58" s="159"/>
    </row>
    <row r="59" spans="1:4" x14ac:dyDescent="0.2">
      <c r="A59" s="75">
        <v>44013</v>
      </c>
      <c r="B59" s="76"/>
      <c r="C59" s="77"/>
      <c r="D59" s="159"/>
    </row>
    <row r="60" spans="1:4" x14ac:dyDescent="0.2">
      <c r="A60" s="75">
        <v>44014</v>
      </c>
      <c r="B60" s="76"/>
      <c r="C60" s="77"/>
      <c r="D60" s="159"/>
    </row>
    <row r="61" spans="1:4" x14ac:dyDescent="0.2">
      <c r="A61" s="75">
        <v>44015</v>
      </c>
      <c r="B61" s="76"/>
      <c r="C61" s="77"/>
      <c r="D61" s="159"/>
    </row>
    <row r="62" spans="1:4" x14ac:dyDescent="0.2">
      <c r="A62" s="75">
        <v>44018</v>
      </c>
      <c r="B62" s="76"/>
      <c r="C62" s="77"/>
      <c r="D62" s="159"/>
    </row>
    <row r="63" spans="1:4" x14ac:dyDescent="0.2">
      <c r="A63" s="75">
        <v>44019</v>
      </c>
      <c r="B63" s="76"/>
      <c r="C63" s="77"/>
      <c r="D63" s="159"/>
    </row>
    <row r="64" spans="1:4" x14ac:dyDescent="0.2">
      <c r="A64" s="75">
        <v>44020</v>
      </c>
      <c r="B64" s="76"/>
      <c r="C64" s="77"/>
      <c r="D64" s="159"/>
    </row>
    <row r="65" spans="1:4" x14ac:dyDescent="0.2">
      <c r="A65" s="75">
        <v>44021</v>
      </c>
      <c r="B65" s="76"/>
      <c r="C65" s="77"/>
      <c r="D65" s="159"/>
    </row>
    <row r="66" spans="1:4" x14ac:dyDescent="0.2">
      <c r="A66" s="75">
        <v>44022</v>
      </c>
      <c r="B66" s="76"/>
      <c r="C66" s="77"/>
      <c r="D66" s="159"/>
    </row>
    <row r="67" spans="1:4" x14ac:dyDescent="0.2">
      <c r="A67" s="75">
        <v>44025</v>
      </c>
      <c r="B67" s="76">
        <v>223</v>
      </c>
      <c r="C67" s="77">
        <v>223</v>
      </c>
      <c r="D67" s="159">
        <v>223</v>
      </c>
    </row>
    <row r="68" spans="1:4" x14ac:dyDescent="0.2">
      <c r="A68" s="75">
        <v>44026</v>
      </c>
      <c r="B68" s="76">
        <v>91</v>
      </c>
      <c r="C68" s="77">
        <v>314</v>
      </c>
      <c r="D68" s="159">
        <f>SUM(D67,B68)</f>
        <v>314</v>
      </c>
    </row>
    <row r="69" spans="1:4" x14ac:dyDescent="0.2">
      <c r="A69" s="75">
        <v>44027</v>
      </c>
      <c r="B69" s="76">
        <v>43</v>
      </c>
      <c r="C69" s="77">
        <v>357</v>
      </c>
      <c r="D69" s="159">
        <f t="shared" ref="D69:D132" si="0">SUM(D68,B69)</f>
        <v>357</v>
      </c>
    </row>
    <row r="70" spans="1:4" x14ac:dyDescent="0.2">
      <c r="A70" s="75">
        <v>44028</v>
      </c>
      <c r="B70" s="76">
        <v>104</v>
      </c>
      <c r="C70" s="77">
        <v>461</v>
      </c>
      <c r="D70" s="159">
        <f t="shared" si="0"/>
        <v>461</v>
      </c>
    </row>
    <row r="71" spans="1:4" x14ac:dyDescent="0.2">
      <c r="A71" s="75">
        <v>44029</v>
      </c>
      <c r="B71" s="76">
        <v>82</v>
      </c>
      <c r="C71" s="77">
        <v>543</v>
      </c>
      <c r="D71" s="159">
        <f t="shared" si="0"/>
        <v>543</v>
      </c>
    </row>
    <row r="72" spans="1:4" x14ac:dyDescent="0.2">
      <c r="A72" s="75">
        <v>44032</v>
      </c>
      <c r="B72" s="76">
        <v>434</v>
      </c>
      <c r="C72" s="77">
        <v>977</v>
      </c>
      <c r="D72" s="159">
        <f t="shared" si="0"/>
        <v>977</v>
      </c>
    </row>
    <row r="73" spans="1:4" x14ac:dyDescent="0.2">
      <c r="A73" s="75">
        <v>44033</v>
      </c>
      <c r="B73" s="76">
        <v>96</v>
      </c>
      <c r="C73" s="77">
        <v>1073</v>
      </c>
      <c r="D73" s="159">
        <f t="shared" si="0"/>
        <v>1073</v>
      </c>
    </row>
    <row r="74" spans="1:4" x14ac:dyDescent="0.2">
      <c r="A74" s="75">
        <v>44034</v>
      </c>
      <c r="B74" s="76">
        <v>76</v>
      </c>
      <c r="C74" s="77">
        <v>1149</v>
      </c>
      <c r="D74" s="159">
        <f t="shared" si="0"/>
        <v>1149</v>
      </c>
    </row>
    <row r="75" spans="1:4" x14ac:dyDescent="0.2">
      <c r="A75" s="75">
        <v>44035</v>
      </c>
      <c r="B75" s="76">
        <v>184</v>
      </c>
      <c r="C75" s="77">
        <v>1292</v>
      </c>
      <c r="D75" s="159">
        <f t="shared" si="0"/>
        <v>1333</v>
      </c>
    </row>
    <row r="76" spans="1:4" x14ac:dyDescent="0.2">
      <c r="A76" s="75">
        <v>44036</v>
      </c>
      <c r="B76" s="76">
        <v>316</v>
      </c>
      <c r="C76" s="77">
        <v>1626</v>
      </c>
      <c r="D76" s="159">
        <f t="shared" si="0"/>
        <v>1649</v>
      </c>
    </row>
    <row r="77" spans="1:4" x14ac:dyDescent="0.2">
      <c r="A77" s="75">
        <v>44039</v>
      </c>
      <c r="B77" s="76">
        <v>721</v>
      </c>
      <c r="C77" s="77">
        <v>2130</v>
      </c>
      <c r="D77" s="159">
        <f t="shared" si="0"/>
        <v>2370</v>
      </c>
    </row>
    <row r="78" spans="1:4" x14ac:dyDescent="0.2">
      <c r="A78" s="75">
        <v>44040</v>
      </c>
      <c r="B78" s="76">
        <v>258</v>
      </c>
      <c r="C78" s="77">
        <v>2513</v>
      </c>
      <c r="D78" s="159">
        <f t="shared" si="0"/>
        <v>2628</v>
      </c>
    </row>
    <row r="79" spans="1:4" x14ac:dyDescent="0.2">
      <c r="A79" s="75">
        <v>44041</v>
      </c>
      <c r="B79" s="76">
        <v>212</v>
      </c>
      <c r="C79" s="77">
        <v>1907</v>
      </c>
      <c r="D79" s="159">
        <f t="shared" si="0"/>
        <v>2840</v>
      </c>
    </row>
    <row r="80" spans="1:4" x14ac:dyDescent="0.2">
      <c r="A80" s="75">
        <v>44042</v>
      </c>
      <c r="B80" s="76">
        <v>287</v>
      </c>
      <c r="C80" s="77">
        <v>2064</v>
      </c>
      <c r="D80" s="159">
        <f t="shared" si="0"/>
        <v>3127</v>
      </c>
    </row>
    <row r="81" spans="1:4" x14ac:dyDescent="0.2">
      <c r="A81" s="75">
        <v>44043</v>
      </c>
      <c r="B81" s="76">
        <v>263</v>
      </c>
      <c r="C81" s="77">
        <v>2224</v>
      </c>
      <c r="D81" s="159">
        <f t="shared" si="0"/>
        <v>3390</v>
      </c>
    </row>
    <row r="82" spans="1:4" x14ac:dyDescent="0.2">
      <c r="A82" s="75">
        <v>44044</v>
      </c>
      <c r="B82" s="76"/>
      <c r="C82" s="77"/>
      <c r="D82" s="159">
        <f t="shared" si="0"/>
        <v>3390</v>
      </c>
    </row>
    <row r="83" spans="1:4" x14ac:dyDescent="0.2">
      <c r="A83" s="75">
        <v>44045</v>
      </c>
      <c r="B83" s="76"/>
      <c r="C83" s="77"/>
      <c r="D83" s="159">
        <f t="shared" si="0"/>
        <v>3390</v>
      </c>
    </row>
    <row r="84" spans="1:4" x14ac:dyDescent="0.2">
      <c r="A84" s="75">
        <v>44046</v>
      </c>
      <c r="B84" s="76">
        <v>592</v>
      </c>
      <c r="C84" s="77">
        <v>2096</v>
      </c>
      <c r="D84" s="159">
        <f t="shared" si="0"/>
        <v>3982</v>
      </c>
    </row>
    <row r="85" spans="1:4" x14ac:dyDescent="0.2">
      <c r="A85" s="75">
        <v>44047</v>
      </c>
      <c r="B85" s="76">
        <v>167</v>
      </c>
      <c r="C85" s="77">
        <v>2045</v>
      </c>
      <c r="D85" s="159">
        <f t="shared" si="0"/>
        <v>4149</v>
      </c>
    </row>
    <row r="86" spans="1:4" x14ac:dyDescent="0.2">
      <c r="A86" s="75">
        <v>44048</v>
      </c>
      <c r="B86" s="76">
        <v>89</v>
      </c>
      <c r="C86" s="77">
        <v>1833</v>
      </c>
      <c r="D86" s="159">
        <f t="shared" si="0"/>
        <v>4238</v>
      </c>
    </row>
    <row r="87" spans="1:4" x14ac:dyDescent="0.2">
      <c r="A87" s="75">
        <v>44049</v>
      </c>
      <c r="B87" s="76">
        <v>105</v>
      </c>
      <c r="C87" s="77">
        <v>1740</v>
      </c>
      <c r="D87" s="159">
        <f t="shared" si="0"/>
        <v>4343</v>
      </c>
    </row>
    <row r="88" spans="1:4" x14ac:dyDescent="0.2">
      <c r="A88" s="75">
        <v>44050</v>
      </c>
      <c r="B88" s="76">
        <v>106</v>
      </c>
      <c r="C88" s="77">
        <v>1687</v>
      </c>
      <c r="D88" s="159">
        <f t="shared" si="0"/>
        <v>4449</v>
      </c>
    </row>
    <row r="89" spans="1:4" x14ac:dyDescent="0.2">
      <c r="A89" s="75">
        <v>44051</v>
      </c>
      <c r="B89" s="76"/>
      <c r="C89" s="77"/>
      <c r="D89" s="159">
        <f t="shared" si="0"/>
        <v>4449</v>
      </c>
    </row>
    <row r="90" spans="1:4" x14ac:dyDescent="0.2">
      <c r="A90" s="75">
        <v>44052</v>
      </c>
      <c r="B90" s="76"/>
      <c r="C90" s="77"/>
      <c r="D90" s="159">
        <f t="shared" si="0"/>
        <v>4449</v>
      </c>
    </row>
    <row r="91" spans="1:4" x14ac:dyDescent="0.2">
      <c r="A91" s="75">
        <v>44053</v>
      </c>
      <c r="B91" s="76">
        <v>445</v>
      </c>
      <c r="C91" s="77">
        <v>1517</v>
      </c>
      <c r="D91" s="159">
        <f t="shared" si="0"/>
        <v>4894</v>
      </c>
    </row>
    <row r="92" spans="1:4" x14ac:dyDescent="0.2">
      <c r="A92" s="75">
        <v>44054</v>
      </c>
      <c r="B92" s="76">
        <v>118</v>
      </c>
      <c r="C92" s="77">
        <v>1377</v>
      </c>
      <c r="D92" s="159">
        <f t="shared" si="0"/>
        <v>5012</v>
      </c>
    </row>
    <row r="93" spans="1:4" x14ac:dyDescent="0.2">
      <c r="A93" s="75">
        <v>44055</v>
      </c>
      <c r="B93" s="76">
        <v>31</v>
      </c>
      <c r="C93" s="77">
        <v>1219</v>
      </c>
      <c r="D93" s="159">
        <f t="shared" si="0"/>
        <v>5043</v>
      </c>
    </row>
    <row r="94" spans="1:4" x14ac:dyDescent="0.2">
      <c r="A94" s="75">
        <v>44056</v>
      </c>
      <c r="B94" s="76">
        <v>90</v>
      </c>
      <c r="C94" s="77">
        <v>1123</v>
      </c>
      <c r="D94" s="159">
        <f t="shared" si="0"/>
        <v>5133</v>
      </c>
    </row>
    <row r="95" spans="1:4" x14ac:dyDescent="0.2">
      <c r="A95" s="75">
        <v>44057</v>
      </c>
      <c r="B95" s="76">
        <v>105</v>
      </c>
      <c r="C95" s="77">
        <v>1112</v>
      </c>
      <c r="D95" s="159">
        <f t="shared" si="0"/>
        <v>5238</v>
      </c>
    </row>
    <row r="96" spans="1:4" x14ac:dyDescent="0.2">
      <c r="A96" s="75">
        <v>44058</v>
      </c>
      <c r="B96" s="76"/>
      <c r="C96" s="77"/>
      <c r="D96" s="159">
        <f t="shared" si="0"/>
        <v>5238</v>
      </c>
    </row>
    <row r="97" spans="1:4" x14ac:dyDescent="0.2">
      <c r="A97" s="75">
        <v>44059</v>
      </c>
      <c r="B97" s="76"/>
      <c r="C97" s="77"/>
      <c r="D97" s="159">
        <f t="shared" si="0"/>
        <v>5238</v>
      </c>
    </row>
    <row r="98" spans="1:4" x14ac:dyDescent="0.2">
      <c r="A98" s="75">
        <v>44060</v>
      </c>
      <c r="B98" s="76">
        <v>368</v>
      </c>
      <c r="C98" s="77">
        <v>1285</v>
      </c>
      <c r="D98" s="159">
        <f t="shared" si="0"/>
        <v>5606</v>
      </c>
    </row>
    <row r="99" spans="1:4" x14ac:dyDescent="0.2">
      <c r="A99" s="75">
        <v>44061</v>
      </c>
      <c r="B99" s="76">
        <v>118</v>
      </c>
      <c r="C99" s="77">
        <v>1305</v>
      </c>
      <c r="D99" s="159">
        <f t="shared" si="0"/>
        <v>5724</v>
      </c>
    </row>
    <row r="100" spans="1:4" x14ac:dyDescent="0.2">
      <c r="A100" s="75">
        <v>44062</v>
      </c>
      <c r="B100" s="76">
        <v>77</v>
      </c>
      <c r="C100" s="77">
        <v>1203</v>
      </c>
      <c r="D100" s="159">
        <f t="shared" si="0"/>
        <v>5801</v>
      </c>
    </row>
    <row r="101" spans="1:4" x14ac:dyDescent="0.2">
      <c r="A101" s="75">
        <v>44063</v>
      </c>
      <c r="B101" s="76">
        <v>50</v>
      </c>
      <c r="C101" s="77">
        <v>1041</v>
      </c>
      <c r="D101" s="159">
        <f t="shared" si="0"/>
        <v>5851</v>
      </c>
    </row>
    <row r="102" spans="1:4" x14ac:dyDescent="0.2">
      <c r="A102" s="75">
        <v>44064</v>
      </c>
      <c r="B102" s="76">
        <v>91</v>
      </c>
      <c r="C102" s="77">
        <v>1063</v>
      </c>
      <c r="D102" s="159">
        <f t="shared" si="0"/>
        <v>5942</v>
      </c>
    </row>
    <row r="103" spans="1:4" x14ac:dyDescent="0.2">
      <c r="A103" s="75">
        <v>44065</v>
      </c>
      <c r="B103" s="76"/>
      <c r="C103" s="77"/>
      <c r="D103" s="159">
        <f t="shared" si="0"/>
        <v>5942</v>
      </c>
    </row>
    <row r="104" spans="1:4" x14ac:dyDescent="0.2">
      <c r="A104" s="75">
        <v>44066</v>
      </c>
      <c r="B104" s="76"/>
      <c r="C104" s="77"/>
      <c r="D104" s="159">
        <f t="shared" si="0"/>
        <v>5942</v>
      </c>
    </row>
    <row r="105" spans="1:4" x14ac:dyDescent="0.2">
      <c r="A105" s="75">
        <v>44067</v>
      </c>
      <c r="B105" s="76">
        <v>309</v>
      </c>
      <c r="C105" s="77">
        <v>1152</v>
      </c>
      <c r="D105" s="159">
        <f t="shared" si="0"/>
        <v>6251</v>
      </c>
    </row>
    <row r="106" spans="1:4" x14ac:dyDescent="0.2">
      <c r="A106" s="75">
        <v>44068</v>
      </c>
      <c r="B106" s="76">
        <v>70</v>
      </c>
      <c r="C106" s="77">
        <v>1103</v>
      </c>
      <c r="D106" s="159">
        <f t="shared" si="0"/>
        <v>6321</v>
      </c>
    </row>
    <row r="107" spans="1:4" x14ac:dyDescent="0.2">
      <c r="A107" s="75">
        <v>44069</v>
      </c>
      <c r="B107" s="76">
        <v>52</v>
      </c>
      <c r="C107" s="77">
        <v>990</v>
      </c>
      <c r="D107" s="159">
        <f t="shared" si="0"/>
        <v>6373</v>
      </c>
    </row>
    <row r="108" spans="1:4" x14ac:dyDescent="0.2">
      <c r="A108" s="75">
        <v>44070</v>
      </c>
      <c r="B108" s="76">
        <v>50</v>
      </c>
      <c r="C108" s="77">
        <v>898</v>
      </c>
      <c r="D108" s="159">
        <f t="shared" si="0"/>
        <v>6423</v>
      </c>
    </row>
    <row r="109" spans="1:4" x14ac:dyDescent="0.2">
      <c r="A109" s="75">
        <v>44071</v>
      </c>
      <c r="B109" s="76">
        <v>78</v>
      </c>
      <c r="C109" s="77">
        <v>927</v>
      </c>
      <c r="D109" s="159">
        <f t="shared" si="0"/>
        <v>6501</v>
      </c>
    </row>
    <row r="110" spans="1:4" x14ac:dyDescent="0.2">
      <c r="A110" s="75">
        <v>44072</v>
      </c>
      <c r="B110" s="76"/>
      <c r="C110" s="77"/>
      <c r="D110" s="159">
        <f t="shared" si="0"/>
        <v>6501</v>
      </c>
    </row>
    <row r="111" spans="1:4" x14ac:dyDescent="0.2">
      <c r="A111" s="75">
        <v>44073</v>
      </c>
      <c r="B111" s="76"/>
      <c r="C111" s="77"/>
      <c r="D111" s="159">
        <f t="shared" si="0"/>
        <v>6501</v>
      </c>
    </row>
    <row r="112" spans="1:4" x14ac:dyDescent="0.2">
      <c r="A112" s="75">
        <v>44074</v>
      </c>
      <c r="B112" s="76">
        <v>228</v>
      </c>
      <c r="C112" s="77">
        <v>903</v>
      </c>
      <c r="D112" s="159">
        <f t="shared" si="0"/>
        <v>6729</v>
      </c>
    </row>
    <row r="113" spans="1:4" x14ac:dyDescent="0.2">
      <c r="A113" s="75">
        <v>44075</v>
      </c>
      <c r="B113" s="76">
        <v>54</v>
      </c>
      <c r="C113" s="77">
        <v>863</v>
      </c>
      <c r="D113" s="159">
        <f t="shared" si="0"/>
        <v>6783</v>
      </c>
    </row>
    <row r="114" spans="1:4" x14ac:dyDescent="0.2">
      <c r="A114" s="75">
        <v>44076</v>
      </c>
      <c r="B114" s="76">
        <v>50</v>
      </c>
      <c r="C114" s="77">
        <v>806</v>
      </c>
      <c r="D114" s="159">
        <f t="shared" si="0"/>
        <v>6833</v>
      </c>
    </row>
    <row r="115" spans="1:4" x14ac:dyDescent="0.2">
      <c r="A115" s="75">
        <v>44077</v>
      </c>
      <c r="B115" s="76">
        <v>52</v>
      </c>
      <c r="C115" s="77">
        <v>700</v>
      </c>
      <c r="D115" s="159">
        <f t="shared" si="0"/>
        <v>6885</v>
      </c>
    </row>
    <row r="116" spans="1:4" x14ac:dyDescent="0.2">
      <c r="A116" s="75">
        <v>44078</v>
      </c>
      <c r="B116" s="77">
        <v>48</v>
      </c>
      <c r="C116" s="77">
        <v>681</v>
      </c>
      <c r="D116" s="159">
        <f t="shared" si="0"/>
        <v>6933</v>
      </c>
    </row>
    <row r="117" spans="1:4" x14ac:dyDescent="0.2">
      <c r="A117" s="75">
        <v>44079</v>
      </c>
      <c r="B117" s="77"/>
      <c r="C117" s="77"/>
      <c r="D117" s="159">
        <f t="shared" si="0"/>
        <v>6933</v>
      </c>
    </row>
    <row r="118" spans="1:4" x14ac:dyDescent="0.2">
      <c r="A118" s="75">
        <v>44080</v>
      </c>
      <c r="B118" s="77"/>
      <c r="C118" s="77"/>
      <c r="D118" s="159">
        <f t="shared" si="0"/>
        <v>6933</v>
      </c>
    </row>
    <row r="119" spans="1:4" x14ac:dyDescent="0.2">
      <c r="A119" s="75">
        <v>44081</v>
      </c>
      <c r="B119" s="77">
        <v>169</v>
      </c>
      <c r="C119" s="77">
        <v>702</v>
      </c>
      <c r="D119" s="159">
        <f t="shared" si="0"/>
        <v>7102</v>
      </c>
    </row>
    <row r="120" spans="1:4" x14ac:dyDescent="0.2">
      <c r="A120" s="75">
        <v>44082</v>
      </c>
      <c r="B120" s="77">
        <v>55</v>
      </c>
      <c r="C120" s="77">
        <v>699</v>
      </c>
      <c r="D120" s="159">
        <f t="shared" si="0"/>
        <v>7157</v>
      </c>
    </row>
    <row r="121" spans="1:4" x14ac:dyDescent="0.2">
      <c r="A121" s="75">
        <v>44083</v>
      </c>
      <c r="B121" s="77">
        <v>53</v>
      </c>
      <c r="C121" s="77">
        <v>642</v>
      </c>
      <c r="D121" s="159">
        <f t="shared" si="0"/>
        <v>7210</v>
      </c>
    </row>
    <row r="122" spans="1:4" x14ac:dyDescent="0.2">
      <c r="A122" s="75">
        <v>44084</v>
      </c>
      <c r="B122" s="77">
        <v>36</v>
      </c>
      <c r="C122" s="77">
        <v>632</v>
      </c>
      <c r="D122" s="159">
        <f t="shared" si="0"/>
        <v>7246</v>
      </c>
    </row>
    <row r="123" spans="1:4" x14ac:dyDescent="0.2">
      <c r="A123" s="75">
        <v>44085</v>
      </c>
      <c r="B123" s="77">
        <v>53</v>
      </c>
      <c r="C123" s="77">
        <v>637</v>
      </c>
      <c r="D123" s="159">
        <f t="shared" si="0"/>
        <v>7299</v>
      </c>
    </row>
    <row r="124" spans="1:4" x14ac:dyDescent="0.2">
      <c r="A124" s="75">
        <v>44086</v>
      </c>
      <c r="B124" s="77"/>
      <c r="C124" s="77"/>
      <c r="D124" s="159">
        <f t="shared" si="0"/>
        <v>7299</v>
      </c>
    </row>
    <row r="125" spans="1:4" x14ac:dyDescent="0.2">
      <c r="A125" s="75">
        <v>44087</v>
      </c>
      <c r="B125" s="77"/>
      <c r="C125" s="77"/>
      <c r="D125" s="159">
        <f t="shared" si="0"/>
        <v>7299</v>
      </c>
    </row>
    <row r="126" spans="1:4" x14ac:dyDescent="0.2">
      <c r="A126" s="75">
        <v>44088</v>
      </c>
      <c r="B126" s="77">
        <v>251</v>
      </c>
      <c r="C126" s="77">
        <v>759</v>
      </c>
      <c r="D126" s="159">
        <f t="shared" si="0"/>
        <v>7550</v>
      </c>
    </row>
    <row r="127" spans="1:4" x14ac:dyDescent="0.2">
      <c r="A127" s="75">
        <v>44089</v>
      </c>
      <c r="B127" s="77">
        <v>66</v>
      </c>
      <c r="C127" s="77">
        <v>768</v>
      </c>
      <c r="D127" s="159">
        <f t="shared" si="0"/>
        <v>7616</v>
      </c>
    </row>
    <row r="128" spans="1:4" x14ac:dyDescent="0.2">
      <c r="A128" s="75">
        <v>44090</v>
      </c>
      <c r="B128" s="77">
        <v>63</v>
      </c>
      <c r="C128" s="77">
        <v>775</v>
      </c>
      <c r="D128" s="159">
        <f t="shared" si="0"/>
        <v>7679</v>
      </c>
    </row>
    <row r="129" spans="1:4" x14ac:dyDescent="0.2">
      <c r="A129" s="75">
        <v>44091</v>
      </c>
      <c r="B129" s="77">
        <v>62</v>
      </c>
      <c r="C129" s="77">
        <v>751</v>
      </c>
      <c r="D129" s="159">
        <f t="shared" si="0"/>
        <v>7741</v>
      </c>
    </row>
    <row r="130" spans="1:4" x14ac:dyDescent="0.2">
      <c r="A130" s="75">
        <v>44092</v>
      </c>
      <c r="B130" s="77">
        <v>83</v>
      </c>
      <c r="C130" s="77">
        <v>799</v>
      </c>
      <c r="D130" s="159">
        <f t="shared" si="0"/>
        <v>7824</v>
      </c>
    </row>
    <row r="131" spans="1:4" x14ac:dyDescent="0.2">
      <c r="A131" s="75">
        <v>44093</v>
      </c>
      <c r="B131" s="77"/>
      <c r="C131" s="77"/>
      <c r="D131" s="159">
        <f t="shared" si="0"/>
        <v>7824</v>
      </c>
    </row>
    <row r="132" spans="1:4" x14ac:dyDescent="0.2">
      <c r="A132" s="75">
        <v>44094</v>
      </c>
      <c r="B132" s="77"/>
      <c r="C132" s="77"/>
      <c r="D132" s="159">
        <f t="shared" si="0"/>
        <v>7824</v>
      </c>
    </row>
    <row r="133" spans="1:4" x14ac:dyDescent="0.2">
      <c r="A133" s="75">
        <v>44095</v>
      </c>
      <c r="B133" s="77">
        <v>398</v>
      </c>
      <c r="C133" s="77">
        <v>1100</v>
      </c>
      <c r="D133" s="159">
        <f t="shared" ref="D133:D158" si="1">SUM(D132,B133)</f>
        <v>8222</v>
      </c>
    </row>
    <row r="134" spans="1:4" x14ac:dyDescent="0.2">
      <c r="A134" s="75">
        <v>44096</v>
      </c>
      <c r="B134" s="77">
        <v>58</v>
      </c>
      <c r="C134" s="77">
        <v>1128</v>
      </c>
      <c r="D134" s="159">
        <f t="shared" si="1"/>
        <v>8280</v>
      </c>
    </row>
    <row r="135" spans="1:4" x14ac:dyDescent="0.2">
      <c r="A135" s="75">
        <v>44097</v>
      </c>
      <c r="B135" s="77">
        <v>53</v>
      </c>
      <c r="C135" s="77">
        <v>1112</v>
      </c>
      <c r="D135" s="159">
        <f t="shared" si="1"/>
        <v>8333</v>
      </c>
    </row>
    <row r="136" spans="1:4" x14ac:dyDescent="0.2">
      <c r="A136" s="75">
        <v>44098</v>
      </c>
      <c r="B136" s="78">
        <v>62</v>
      </c>
      <c r="C136" s="77">
        <v>1102</v>
      </c>
      <c r="D136" s="159">
        <f t="shared" si="1"/>
        <v>8395</v>
      </c>
    </row>
    <row r="137" spans="1:4" x14ac:dyDescent="0.2">
      <c r="A137" s="75">
        <v>44099</v>
      </c>
      <c r="B137" s="78">
        <v>78</v>
      </c>
      <c r="C137" s="78">
        <v>1146</v>
      </c>
      <c r="D137" s="159">
        <f t="shared" si="1"/>
        <v>8473</v>
      </c>
    </row>
    <row r="138" spans="1:4" x14ac:dyDescent="0.2">
      <c r="A138" s="75">
        <v>44100</v>
      </c>
      <c r="B138" s="78"/>
      <c r="C138" s="78"/>
      <c r="D138" s="159">
        <f t="shared" si="1"/>
        <v>8473</v>
      </c>
    </row>
    <row r="139" spans="1:4" x14ac:dyDescent="0.2">
      <c r="A139" s="75">
        <v>44101</v>
      </c>
      <c r="B139" s="78"/>
      <c r="C139" s="78"/>
      <c r="D139" s="159">
        <f t="shared" si="1"/>
        <v>8473</v>
      </c>
    </row>
    <row r="140" spans="1:4" x14ac:dyDescent="0.2">
      <c r="A140" s="75">
        <v>44102</v>
      </c>
      <c r="B140" s="78">
        <v>322</v>
      </c>
      <c r="C140" s="78">
        <v>1340</v>
      </c>
      <c r="D140" s="159">
        <f t="shared" si="1"/>
        <v>8795</v>
      </c>
    </row>
    <row r="141" spans="1:4" x14ac:dyDescent="0.2">
      <c r="A141" s="75">
        <v>44103</v>
      </c>
      <c r="B141" s="78">
        <v>127</v>
      </c>
      <c r="C141" s="78">
        <v>1340</v>
      </c>
      <c r="D141" s="159">
        <f t="shared" si="1"/>
        <v>8922</v>
      </c>
    </row>
    <row r="142" spans="1:4" x14ac:dyDescent="0.2">
      <c r="A142" s="75">
        <v>44104</v>
      </c>
      <c r="B142" s="78">
        <v>79</v>
      </c>
      <c r="C142" s="78">
        <v>1400</v>
      </c>
      <c r="D142" s="159">
        <f t="shared" si="1"/>
        <v>9001</v>
      </c>
    </row>
    <row r="143" spans="1:4" x14ac:dyDescent="0.2">
      <c r="A143" s="75">
        <v>44105</v>
      </c>
      <c r="B143" s="78">
        <v>124</v>
      </c>
      <c r="C143" s="78">
        <v>1405</v>
      </c>
      <c r="D143" s="159">
        <f t="shared" si="1"/>
        <v>9125</v>
      </c>
    </row>
    <row r="144" spans="1:4" x14ac:dyDescent="0.2">
      <c r="A144" s="75">
        <v>44106</v>
      </c>
      <c r="B144" s="78">
        <v>136</v>
      </c>
      <c r="C144" s="78">
        <v>1508</v>
      </c>
      <c r="D144" s="159">
        <f t="shared" si="1"/>
        <v>9261</v>
      </c>
    </row>
    <row r="145" spans="1:4" x14ac:dyDescent="0.2">
      <c r="A145" s="75">
        <v>44107</v>
      </c>
      <c r="B145" s="78"/>
      <c r="C145" s="78"/>
      <c r="D145" s="159">
        <f t="shared" si="1"/>
        <v>9261</v>
      </c>
    </row>
    <row r="146" spans="1:4" x14ac:dyDescent="0.2">
      <c r="A146" s="75">
        <v>44108</v>
      </c>
      <c r="B146" s="78"/>
      <c r="C146" s="78"/>
      <c r="D146" s="159">
        <f t="shared" si="1"/>
        <v>9261</v>
      </c>
    </row>
    <row r="147" spans="1:4" x14ac:dyDescent="0.2">
      <c r="A147" s="75">
        <v>44109</v>
      </c>
      <c r="B147" s="78">
        <v>601</v>
      </c>
      <c r="C147" s="78">
        <v>1864</v>
      </c>
      <c r="D147" s="159">
        <f t="shared" si="1"/>
        <v>9862</v>
      </c>
    </row>
    <row r="148" spans="1:4" x14ac:dyDescent="0.2">
      <c r="A148" s="75">
        <v>44110</v>
      </c>
      <c r="B148" s="78">
        <v>112</v>
      </c>
      <c r="C148" s="78">
        <v>1902</v>
      </c>
      <c r="D148" s="159">
        <f t="shared" si="1"/>
        <v>9974</v>
      </c>
    </row>
    <row r="149" spans="1:4" x14ac:dyDescent="0.2">
      <c r="A149" s="75">
        <v>44111</v>
      </c>
      <c r="B149" s="78">
        <v>91</v>
      </c>
      <c r="C149" s="78">
        <v>1848</v>
      </c>
      <c r="D149" s="159">
        <f t="shared" si="1"/>
        <v>10065</v>
      </c>
    </row>
    <row r="150" spans="1:4" x14ac:dyDescent="0.2">
      <c r="A150" s="75">
        <v>44112</v>
      </c>
      <c r="B150" s="78">
        <v>123</v>
      </c>
      <c r="C150" s="78">
        <v>1817</v>
      </c>
      <c r="D150" s="159">
        <f t="shared" si="1"/>
        <v>10188</v>
      </c>
    </row>
    <row r="151" spans="1:4" x14ac:dyDescent="0.2">
      <c r="A151" s="75">
        <v>44113</v>
      </c>
      <c r="B151" s="78">
        <v>55</v>
      </c>
      <c r="C151" s="78">
        <v>1845</v>
      </c>
      <c r="D151" s="159">
        <f t="shared" si="1"/>
        <v>10243</v>
      </c>
    </row>
    <row r="152" spans="1:4" x14ac:dyDescent="0.2">
      <c r="A152" s="75">
        <v>44114</v>
      </c>
      <c r="B152" s="78"/>
      <c r="C152" s="78"/>
      <c r="D152" s="159">
        <f t="shared" si="1"/>
        <v>10243</v>
      </c>
    </row>
    <row r="153" spans="1:4" x14ac:dyDescent="0.2">
      <c r="A153" s="75">
        <v>44115</v>
      </c>
      <c r="B153" s="78"/>
      <c r="C153" s="78"/>
      <c r="D153" s="159">
        <f t="shared" si="1"/>
        <v>10243</v>
      </c>
    </row>
    <row r="154" spans="1:4" x14ac:dyDescent="0.2">
      <c r="A154" s="75">
        <v>44116</v>
      </c>
      <c r="B154" s="78">
        <v>591</v>
      </c>
      <c r="C154" s="78">
        <v>2025</v>
      </c>
      <c r="D154" s="159">
        <f t="shared" si="1"/>
        <v>10834</v>
      </c>
    </row>
    <row r="155" spans="1:4" x14ac:dyDescent="0.2">
      <c r="A155" s="75">
        <v>44117</v>
      </c>
      <c r="B155" s="78">
        <v>169</v>
      </c>
      <c r="C155" s="78">
        <v>2037</v>
      </c>
      <c r="D155" s="159">
        <f t="shared" si="1"/>
        <v>11003</v>
      </c>
    </row>
    <row r="156" spans="1:4" x14ac:dyDescent="0.2">
      <c r="A156" s="75">
        <v>44118</v>
      </c>
      <c r="B156" s="78">
        <v>144</v>
      </c>
      <c r="C156" s="78">
        <v>1975</v>
      </c>
      <c r="D156" s="159">
        <f t="shared" si="1"/>
        <v>11147</v>
      </c>
    </row>
    <row r="157" spans="1:4" x14ac:dyDescent="0.2">
      <c r="A157" s="75">
        <v>44119</v>
      </c>
      <c r="B157" s="78">
        <v>94</v>
      </c>
      <c r="C157" s="78">
        <v>1820</v>
      </c>
      <c r="D157" s="159">
        <f t="shared" si="1"/>
        <v>11241</v>
      </c>
    </row>
    <row r="158" spans="1:4" x14ac:dyDescent="0.2">
      <c r="A158" s="75">
        <v>44120</v>
      </c>
      <c r="B158" s="78">
        <v>107</v>
      </c>
      <c r="C158" s="78">
        <v>1828</v>
      </c>
      <c r="D158" s="159">
        <f t="shared" si="1"/>
        <v>11348</v>
      </c>
    </row>
    <row r="159" spans="1:4" x14ac:dyDescent="0.2">
      <c r="A159" s="75">
        <v>44121</v>
      </c>
      <c r="B159" s="78"/>
      <c r="C159" s="78"/>
      <c r="D159" s="159">
        <f t="shared" ref="D159:D160" si="2">SUM(D158,B159)</f>
        <v>11348</v>
      </c>
    </row>
    <row r="160" spans="1:4" x14ac:dyDescent="0.2">
      <c r="A160" s="75">
        <v>44122</v>
      </c>
      <c r="B160" s="78"/>
      <c r="C160" s="78"/>
      <c r="D160" s="159">
        <f t="shared" si="2"/>
        <v>11348</v>
      </c>
    </row>
    <row r="161" spans="1:4" x14ac:dyDescent="0.2">
      <c r="A161" s="75">
        <v>44123</v>
      </c>
      <c r="B161" s="78">
        <v>403</v>
      </c>
      <c r="C161" s="79">
        <v>1891</v>
      </c>
      <c r="D161" s="159">
        <f t="shared" ref="D161:D189" si="3">SUM(D160,B161)</f>
        <v>11751</v>
      </c>
    </row>
    <row r="162" spans="1:4" x14ac:dyDescent="0.2">
      <c r="A162" s="75">
        <v>44124</v>
      </c>
      <c r="B162" s="78">
        <v>73</v>
      </c>
      <c r="C162" s="79">
        <v>1766</v>
      </c>
      <c r="D162" s="159">
        <f t="shared" si="3"/>
        <v>11824</v>
      </c>
    </row>
    <row r="163" spans="1:4" x14ac:dyDescent="0.2">
      <c r="A163" s="75">
        <v>44125</v>
      </c>
      <c r="B163" s="78">
        <v>87</v>
      </c>
      <c r="C163" s="78">
        <v>1547</v>
      </c>
      <c r="D163" s="159">
        <f t="shared" si="3"/>
        <v>11911</v>
      </c>
    </row>
    <row r="164" spans="1:4" x14ac:dyDescent="0.2">
      <c r="A164" s="75">
        <v>44126</v>
      </c>
      <c r="B164" s="80">
        <v>52</v>
      </c>
      <c r="C164" s="80">
        <v>1481</v>
      </c>
      <c r="D164" s="159">
        <f t="shared" si="3"/>
        <v>11963</v>
      </c>
    </row>
    <row r="165" spans="1:4" x14ac:dyDescent="0.2">
      <c r="A165" s="75">
        <v>44127</v>
      </c>
      <c r="B165" s="80">
        <v>77</v>
      </c>
      <c r="C165" s="80">
        <v>1429</v>
      </c>
      <c r="D165" s="159">
        <f t="shared" si="3"/>
        <v>12040</v>
      </c>
    </row>
    <row r="166" spans="1:4" x14ac:dyDescent="0.2">
      <c r="A166" s="75">
        <v>44128</v>
      </c>
      <c r="B166" s="80"/>
      <c r="C166" s="80"/>
      <c r="D166" s="159">
        <f t="shared" si="3"/>
        <v>12040</v>
      </c>
    </row>
    <row r="167" spans="1:4" x14ac:dyDescent="0.2">
      <c r="A167" s="75">
        <v>44129</v>
      </c>
      <c r="B167" s="80"/>
      <c r="C167" s="80"/>
      <c r="D167" s="159">
        <f t="shared" si="3"/>
        <v>12040</v>
      </c>
    </row>
    <row r="168" spans="1:4" x14ac:dyDescent="0.2">
      <c r="A168" s="75">
        <v>44130</v>
      </c>
      <c r="B168" s="80">
        <v>361</v>
      </c>
      <c r="C168" s="80">
        <v>1671</v>
      </c>
      <c r="D168" s="159">
        <f t="shared" si="3"/>
        <v>12401</v>
      </c>
    </row>
    <row r="169" spans="1:4" x14ac:dyDescent="0.2">
      <c r="A169" s="75">
        <v>44131</v>
      </c>
      <c r="B169" s="80">
        <v>81</v>
      </c>
      <c r="C169" s="80">
        <v>1308</v>
      </c>
      <c r="D169" s="159">
        <f t="shared" si="3"/>
        <v>12482</v>
      </c>
    </row>
    <row r="170" spans="1:4" x14ac:dyDescent="0.2">
      <c r="A170" s="75">
        <v>44132</v>
      </c>
      <c r="B170" s="80">
        <v>46</v>
      </c>
      <c r="C170" s="80">
        <v>1276</v>
      </c>
      <c r="D170" s="159">
        <f t="shared" si="3"/>
        <v>12528</v>
      </c>
    </row>
    <row r="171" spans="1:4" x14ac:dyDescent="0.2">
      <c r="A171" s="75">
        <v>44133</v>
      </c>
      <c r="B171" s="80">
        <v>28</v>
      </c>
      <c r="C171" s="80">
        <v>1168</v>
      </c>
      <c r="D171" s="159">
        <f t="shared" si="3"/>
        <v>12556</v>
      </c>
    </row>
    <row r="172" spans="1:4" x14ac:dyDescent="0.2">
      <c r="A172" s="75">
        <v>44134</v>
      </c>
      <c r="B172" s="80">
        <v>8</v>
      </c>
      <c r="C172" s="80">
        <v>1124</v>
      </c>
      <c r="D172" s="159">
        <f t="shared" si="3"/>
        <v>12564</v>
      </c>
    </row>
    <row r="173" spans="1:4" x14ac:dyDescent="0.2">
      <c r="A173" s="75">
        <v>44135</v>
      </c>
      <c r="B173" s="80"/>
      <c r="C173" s="80"/>
      <c r="D173" s="159">
        <f t="shared" si="3"/>
        <v>12564</v>
      </c>
    </row>
    <row r="174" spans="1:4" x14ac:dyDescent="0.2">
      <c r="A174" s="75">
        <v>44136</v>
      </c>
      <c r="B174" s="80"/>
      <c r="C174" s="80"/>
      <c r="D174" s="159">
        <f t="shared" si="3"/>
        <v>12564</v>
      </c>
    </row>
    <row r="175" spans="1:4" x14ac:dyDescent="0.2">
      <c r="A175" s="75">
        <v>44137</v>
      </c>
      <c r="B175" s="80">
        <v>15</v>
      </c>
      <c r="C175" s="80" t="s">
        <v>161</v>
      </c>
      <c r="D175" s="159">
        <f t="shared" si="3"/>
        <v>12579</v>
      </c>
    </row>
    <row r="176" spans="1:4" x14ac:dyDescent="0.2">
      <c r="A176" s="75">
        <v>44138</v>
      </c>
      <c r="B176" s="80">
        <v>3</v>
      </c>
      <c r="C176" s="80" t="s">
        <v>161</v>
      </c>
      <c r="D176" s="159">
        <f t="shared" si="3"/>
        <v>12582</v>
      </c>
    </row>
    <row r="177" spans="1:4" x14ac:dyDescent="0.2">
      <c r="A177" s="75">
        <v>44139</v>
      </c>
      <c r="B177" s="80">
        <v>1</v>
      </c>
      <c r="C177" s="80" t="s">
        <v>161</v>
      </c>
      <c r="D177" s="159">
        <f t="shared" si="3"/>
        <v>12583</v>
      </c>
    </row>
    <row r="178" spans="1:4" x14ac:dyDescent="0.2">
      <c r="A178" s="75">
        <v>44140</v>
      </c>
      <c r="B178" s="80">
        <v>0</v>
      </c>
      <c r="C178" s="80" t="s">
        <v>161</v>
      </c>
      <c r="D178" s="159">
        <f t="shared" si="3"/>
        <v>12583</v>
      </c>
    </row>
    <row r="179" spans="1:4" x14ac:dyDescent="0.2">
      <c r="A179" s="75">
        <v>44141</v>
      </c>
      <c r="B179" s="80">
        <v>2</v>
      </c>
      <c r="C179" s="80" t="s">
        <v>161</v>
      </c>
      <c r="D179" s="159">
        <f t="shared" si="3"/>
        <v>12585</v>
      </c>
    </row>
    <row r="180" spans="1:4" x14ac:dyDescent="0.2">
      <c r="A180" s="75">
        <v>44142</v>
      </c>
      <c r="B180" s="80"/>
      <c r="C180" s="80"/>
      <c r="D180" s="159">
        <f t="shared" si="3"/>
        <v>12585</v>
      </c>
    </row>
    <row r="181" spans="1:4" x14ac:dyDescent="0.2">
      <c r="A181" s="75">
        <v>44143</v>
      </c>
      <c r="B181" s="80"/>
      <c r="C181" s="80"/>
      <c r="D181" s="159">
        <f t="shared" si="3"/>
        <v>12585</v>
      </c>
    </row>
    <row r="182" spans="1:4" x14ac:dyDescent="0.2">
      <c r="A182" s="75">
        <v>44144</v>
      </c>
      <c r="B182" s="80">
        <v>8</v>
      </c>
      <c r="C182" s="80" t="s">
        <v>161</v>
      </c>
      <c r="D182" s="159">
        <f t="shared" si="3"/>
        <v>12593</v>
      </c>
    </row>
    <row r="183" spans="1:4" x14ac:dyDescent="0.2">
      <c r="A183" s="75">
        <v>44145</v>
      </c>
      <c r="B183" s="80">
        <v>0</v>
      </c>
      <c r="C183" s="80" t="s">
        <v>161</v>
      </c>
      <c r="D183" s="159">
        <f t="shared" si="3"/>
        <v>12593</v>
      </c>
    </row>
    <row r="184" spans="1:4" x14ac:dyDescent="0.2">
      <c r="A184" s="75">
        <v>44146</v>
      </c>
      <c r="B184" s="107">
        <v>1</v>
      </c>
      <c r="C184" s="80" t="s">
        <v>161</v>
      </c>
      <c r="D184" s="159">
        <f t="shared" si="3"/>
        <v>12594</v>
      </c>
    </row>
    <row r="185" spans="1:4" x14ac:dyDescent="0.2">
      <c r="A185" s="75">
        <v>44147</v>
      </c>
      <c r="B185" s="80">
        <v>0</v>
      </c>
      <c r="C185" s="80" t="s">
        <v>161</v>
      </c>
      <c r="D185" s="159">
        <f t="shared" si="3"/>
        <v>12594</v>
      </c>
    </row>
    <row r="186" spans="1:4" x14ac:dyDescent="0.2">
      <c r="A186" s="75">
        <v>44148</v>
      </c>
      <c r="B186" s="80">
        <v>0</v>
      </c>
      <c r="C186" s="80" t="s">
        <v>161</v>
      </c>
      <c r="D186" s="159">
        <f t="shared" si="3"/>
        <v>12594</v>
      </c>
    </row>
    <row r="187" spans="1:4" x14ac:dyDescent="0.2">
      <c r="A187" s="75">
        <v>44149</v>
      </c>
      <c r="B187" s="80"/>
      <c r="C187" s="80"/>
      <c r="D187" s="159">
        <f t="shared" si="3"/>
        <v>12594</v>
      </c>
    </row>
    <row r="188" spans="1:4" x14ac:dyDescent="0.2">
      <c r="A188" s="75">
        <v>44150</v>
      </c>
      <c r="B188" s="80"/>
      <c r="C188" s="80"/>
      <c r="D188" s="159">
        <f t="shared" si="3"/>
        <v>12594</v>
      </c>
    </row>
    <row r="189" spans="1:4" x14ac:dyDescent="0.2">
      <c r="A189" s="75">
        <v>44151</v>
      </c>
      <c r="B189" s="80">
        <v>6</v>
      </c>
      <c r="C189" s="80" t="s">
        <v>161</v>
      </c>
      <c r="D189" s="159">
        <f t="shared" si="3"/>
        <v>12600</v>
      </c>
    </row>
    <row r="190" spans="1:4" x14ac:dyDescent="0.2">
      <c r="A190" s="75">
        <v>44152</v>
      </c>
      <c r="B190" s="80">
        <v>0</v>
      </c>
      <c r="C190" s="80" t="s">
        <v>161</v>
      </c>
      <c r="D190" s="159">
        <f>SUM(D189,B190)</f>
        <v>12600</v>
      </c>
    </row>
    <row r="191" spans="1:4" x14ac:dyDescent="0.2">
      <c r="A191" s="75">
        <v>44153</v>
      </c>
      <c r="B191" s="80">
        <v>6</v>
      </c>
      <c r="C191" s="80" t="s">
        <v>161</v>
      </c>
      <c r="D191" s="159">
        <f>SUM(D190,B191)</f>
        <v>12606</v>
      </c>
    </row>
    <row r="192" spans="1:4" x14ac:dyDescent="0.2">
      <c r="A192" s="75">
        <v>44154</v>
      </c>
      <c r="B192" s="80">
        <v>1</v>
      </c>
      <c r="C192" s="80" t="s">
        <v>161</v>
      </c>
      <c r="D192" s="159">
        <f>SUM(D191,B192)</f>
        <v>12607</v>
      </c>
    </row>
    <row r="193" spans="1:4" x14ac:dyDescent="0.2">
      <c r="A193" s="75">
        <v>44155</v>
      </c>
      <c r="B193" s="80">
        <v>0</v>
      </c>
      <c r="C193" s="80">
        <v>22</v>
      </c>
      <c r="D193" s="159">
        <f>SUM(D192,B193)</f>
        <v>12607</v>
      </c>
    </row>
    <row r="194" spans="1:4" x14ac:dyDescent="0.2">
      <c r="A194" s="75">
        <v>44156</v>
      </c>
      <c r="B194" s="80"/>
      <c r="C194" s="80"/>
      <c r="D194" s="159">
        <f t="shared" ref="D194:D202" si="4">SUM(D193,B194)</f>
        <v>12607</v>
      </c>
    </row>
    <row r="195" spans="1:4" x14ac:dyDescent="0.2">
      <c r="A195" s="75">
        <v>44157</v>
      </c>
      <c r="B195" s="80"/>
      <c r="C195" s="80"/>
      <c r="D195" s="159">
        <f t="shared" si="4"/>
        <v>12607</v>
      </c>
    </row>
    <row r="196" spans="1:4" x14ac:dyDescent="0.2">
      <c r="A196" s="75">
        <v>44158</v>
      </c>
      <c r="B196" s="80">
        <v>6</v>
      </c>
      <c r="C196" s="80">
        <v>23</v>
      </c>
      <c r="D196" s="159">
        <f t="shared" si="4"/>
        <v>12613</v>
      </c>
    </row>
    <row r="197" spans="1:4" x14ac:dyDescent="0.2">
      <c r="A197" s="75">
        <v>44159</v>
      </c>
      <c r="B197" s="80">
        <v>0</v>
      </c>
      <c r="C197" s="80">
        <v>23</v>
      </c>
      <c r="D197" s="159">
        <f t="shared" si="4"/>
        <v>12613</v>
      </c>
    </row>
    <row r="198" spans="1:4" x14ac:dyDescent="0.2">
      <c r="A198" s="75">
        <v>44160</v>
      </c>
      <c r="B198" s="80">
        <v>1</v>
      </c>
      <c r="C198" s="80">
        <v>23</v>
      </c>
      <c r="D198" s="159">
        <f t="shared" si="4"/>
        <v>12614</v>
      </c>
    </row>
    <row r="199" spans="1:4" x14ac:dyDescent="0.2">
      <c r="A199" s="75">
        <v>44161</v>
      </c>
      <c r="B199" s="80">
        <v>0</v>
      </c>
      <c r="C199" s="80">
        <v>20</v>
      </c>
      <c r="D199" s="159">
        <f t="shared" si="4"/>
        <v>12614</v>
      </c>
    </row>
    <row r="200" spans="1:4" x14ac:dyDescent="0.2">
      <c r="A200" s="75">
        <v>44162</v>
      </c>
      <c r="B200" s="80">
        <v>0</v>
      </c>
      <c r="C200" s="80">
        <v>14</v>
      </c>
      <c r="D200" s="159">
        <f t="shared" si="4"/>
        <v>12614</v>
      </c>
    </row>
    <row r="201" spans="1:4" x14ac:dyDescent="0.2">
      <c r="A201" s="75">
        <v>44163</v>
      </c>
      <c r="B201" s="80"/>
      <c r="C201" s="80"/>
      <c r="D201" s="159">
        <f t="shared" si="4"/>
        <v>12614</v>
      </c>
    </row>
    <row r="202" spans="1:4" x14ac:dyDescent="0.2">
      <c r="A202" s="75">
        <v>44164</v>
      </c>
      <c r="B202" s="80"/>
      <c r="C202" s="80"/>
      <c r="D202" s="159">
        <f t="shared" si="4"/>
        <v>12614</v>
      </c>
    </row>
    <row r="203" spans="1:4" x14ac:dyDescent="0.2">
      <c r="A203" s="75">
        <v>44165</v>
      </c>
      <c r="B203" s="80">
        <v>5</v>
      </c>
      <c r="C203" s="80">
        <v>14</v>
      </c>
      <c r="D203" s="159">
        <f>SUM(D202,B203)</f>
        <v>12619</v>
      </c>
    </row>
    <row r="204" spans="1:4" x14ac:dyDescent="0.2">
      <c r="A204" s="75">
        <v>44166</v>
      </c>
      <c r="B204" s="80">
        <v>0</v>
      </c>
      <c r="C204" s="80">
        <v>12</v>
      </c>
      <c r="D204" s="159">
        <f>SUM(D203,B204)</f>
        <v>12619</v>
      </c>
    </row>
    <row r="205" spans="1:4" x14ac:dyDescent="0.2">
      <c r="A205" s="75">
        <v>44167</v>
      </c>
      <c r="B205" s="80">
        <v>5</v>
      </c>
      <c r="C205" s="80">
        <v>15</v>
      </c>
      <c r="D205" s="159">
        <f>SUM(D204,B205)</f>
        <v>12624</v>
      </c>
    </row>
    <row r="206" spans="1:4" x14ac:dyDescent="0.2">
      <c r="A206" s="75">
        <v>44168</v>
      </c>
      <c r="B206" s="80">
        <v>0</v>
      </c>
      <c r="C206" s="80">
        <v>7</v>
      </c>
      <c r="D206" s="159">
        <f>SUM(D205,B206)</f>
        <v>12624</v>
      </c>
    </row>
    <row r="207" spans="1:4" x14ac:dyDescent="0.2">
      <c r="A207" s="75">
        <v>44169</v>
      </c>
      <c r="B207" s="107">
        <v>0</v>
      </c>
      <c r="C207" s="107">
        <v>11</v>
      </c>
      <c r="D207" s="160">
        <f>SUM(D206,B207)</f>
        <v>12624</v>
      </c>
    </row>
    <row r="208" spans="1:4" x14ac:dyDescent="0.2">
      <c r="A208" s="75">
        <v>44170</v>
      </c>
      <c r="B208" s="80"/>
      <c r="C208" s="80"/>
      <c r="D208" s="159">
        <f t="shared" ref="D208:D255" si="5">SUM(D207,B208)</f>
        <v>12624</v>
      </c>
    </row>
    <row r="209" spans="1:4" x14ac:dyDescent="0.2">
      <c r="A209" s="75">
        <v>44171</v>
      </c>
      <c r="B209" s="80"/>
      <c r="C209" s="80"/>
      <c r="D209" s="159">
        <f t="shared" si="5"/>
        <v>12624</v>
      </c>
    </row>
    <row r="210" spans="1:4" x14ac:dyDescent="0.2">
      <c r="A210" s="75">
        <v>44172</v>
      </c>
      <c r="B210" s="80">
        <v>9</v>
      </c>
      <c r="C210" s="80">
        <v>19</v>
      </c>
      <c r="D210" s="159">
        <f t="shared" si="5"/>
        <v>12633</v>
      </c>
    </row>
    <row r="211" spans="1:4" x14ac:dyDescent="0.2">
      <c r="A211" s="75">
        <v>44173</v>
      </c>
      <c r="B211" s="80">
        <v>1</v>
      </c>
      <c r="C211" s="80">
        <v>20</v>
      </c>
      <c r="D211" s="159">
        <f t="shared" si="5"/>
        <v>12634</v>
      </c>
    </row>
    <row r="212" spans="1:4" x14ac:dyDescent="0.2">
      <c r="A212" s="75">
        <v>44174</v>
      </c>
      <c r="B212" s="80">
        <v>0</v>
      </c>
      <c r="C212" s="80">
        <v>15</v>
      </c>
      <c r="D212" s="159">
        <f t="shared" si="5"/>
        <v>12634</v>
      </c>
    </row>
    <row r="213" spans="1:4" x14ac:dyDescent="0.2">
      <c r="A213" s="75">
        <v>44175</v>
      </c>
      <c r="B213" s="80">
        <v>0</v>
      </c>
      <c r="C213" s="80">
        <v>15</v>
      </c>
      <c r="D213" s="159">
        <f t="shared" si="5"/>
        <v>12634</v>
      </c>
    </row>
    <row r="214" spans="1:4" x14ac:dyDescent="0.2">
      <c r="A214" s="75">
        <v>44176</v>
      </c>
      <c r="B214" s="80">
        <v>2</v>
      </c>
      <c r="C214" s="80">
        <v>17</v>
      </c>
      <c r="D214" s="159">
        <f t="shared" si="5"/>
        <v>12636</v>
      </c>
    </row>
    <row r="215" spans="1:4" x14ac:dyDescent="0.2">
      <c r="A215" s="75">
        <v>44177</v>
      </c>
      <c r="B215" s="80"/>
      <c r="C215" s="80"/>
      <c r="D215" s="159">
        <f t="shared" si="5"/>
        <v>12636</v>
      </c>
    </row>
    <row r="216" spans="1:4" x14ac:dyDescent="0.2">
      <c r="A216" s="75">
        <v>44178</v>
      </c>
      <c r="B216" s="80"/>
      <c r="C216" s="80"/>
      <c r="D216" s="159">
        <f t="shared" si="5"/>
        <v>12636</v>
      </c>
    </row>
    <row r="217" spans="1:4" x14ac:dyDescent="0.2">
      <c r="A217" s="75">
        <v>44179</v>
      </c>
      <c r="B217" s="80">
        <v>11</v>
      </c>
      <c r="C217" s="80">
        <v>23</v>
      </c>
      <c r="D217" s="159">
        <f t="shared" si="5"/>
        <v>12647</v>
      </c>
    </row>
    <row r="218" spans="1:4" x14ac:dyDescent="0.2">
      <c r="A218" s="75">
        <v>44180</v>
      </c>
      <c r="B218" s="80">
        <v>6</v>
      </c>
      <c r="C218" s="80">
        <v>29</v>
      </c>
      <c r="D218" s="159">
        <f t="shared" si="5"/>
        <v>12653</v>
      </c>
    </row>
    <row r="219" spans="1:4" x14ac:dyDescent="0.2">
      <c r="A219" s="75">
        <v>44181</v>
      </c>
      <c r="B219" s="80">
        <v>7</v>
      </c>
      <c r="C219" s="80">
        <v>36</v>
      </c>
      <c r="D219" s="159">
        <f t="shared" si="5"/>
        <v>12660</v>
      </c>
    </row>
    <row r="220" spans="1:4" x14ac:dyDescent="0.2">
      <c r="A220" s="75">
        <v>44182</v>
      </c>
      <c r="B220" s="80">
        <v>36</v>
      </c>
      <c r="C220" s="80">
        <v>63</v>
      </c>
      <c r="D220" s="159">
        <f t="shared" si="5"/>
        <v>12696</v>
      </c>
    </row>
    <row r="221" spans="1:4" x14ac:dyDescent="0.2">
      <c r="A221" s="75">
        <v>44183</v>
      </c>
      <c r="B221" s="107">
        <v>16</v>
      </c>
      <c r="C221" s="107">
        <v>78</v>
      </c>
      <c r="D221" s="160">
        <f t="shared" si="5"/>
        <v>12712</v>
      </c>
    </row>
    <row r="222" spans="1:4" x14ac:dyDescent="0.2">
      <c r="A222" s="75">
        <v>44184</v>
      </c>
      <c r="B222" s="80"/>
      <c r="C222" s="80"/>
      <c r="D222" s="159">
        <f t="shared" si="5"/>
        <v>12712</v>
      </c>
    </row>
    <row r="223" spans="1:4" x14ac:dyDescent="0.2">
      <c r="A223" s="75">
        <v>44185</v>
      </c>
      <c r="B223" s="80"/>
      <c r="C223" s="80"/>
      <c r="D223" s="159">
        <f t="shared" si="5"/>
        <v>12712</v>
      </c>
    </row>
    <row r="224" spans="1:4" x14ac:dyDescent="0.2">
      <c r="A224" s="75">
        <v>44186</v>
      </c>
      <c r="B224" s="80">
        <v>31</v>
      </c>
      <c r="C224" s="80">
        <v>107</v>
      </c>
      <c r="D224" s="159">
        <f t="shared" si="5"/>
        <v>12743</v>
      </c>
    </row>
    <row r="225" spans="1:6" x14ac:dyDescent="0.2">
      <c r="A225" s="75">
        <v>44187</v>
      </c>
      <c r="B225" s="80">
        <v>98</v>
      </c>
      <c r="C225" s="80">
        <v>205</v>
      </c>
      <c r="D225" s="159">
        <f t="shared" si="5"/>
        <v>12841</v>
      </c>
      <c r="F225" s="134"/>
    </row>
    <row r="226" spans="1:6" x14ac:dyDescent="0.2">
      <c r="A226" s="75">
        <v>44188</v>
      </c>
      <c r="B226" s="80">
        <v>40</v>
      </c>
      <c r="C226" s="80">
        <v>245</v>
      </c>
      <c r="D226" s="159">
        <f t="shared" si="5"/>
        <v>12881</v>
      </c>
      <c r="F226" s="134"/>
    </row>
    <row r="227" spans="1:6" x14ac:dyDescent="0.2">
      <c r="A227" s="75">
        <v>44189</v>
      </c>
      <c r="B227" s="80">
        <v>27</v>
      </c>
      <c r="C227" s="80">
        <v>261</v>
      </c>
      <c r="D227" s="159">
        <f t="shared" si="5"/>
        <v>12908</v>
      </c>
    </row>
    <row r="228" spans="1:6" x14ac:dyDescent="0.2">
      <c r="A228" s="75">
        <v>44190</v>
      </c>
      <c r="B228" s="80">
        <v>16</v>
      </c>
      <c r="C228" s="80">
        <v>271</v>
      </c>
      <c r="D228" s="159">
        <f t="shared" si="5"/>
        <v>12924</v>
      </c>
    </row>
    <row r="229" spans="1:6" x14ac:dyDescent="0.2">
      <c r="A229" s="75">
        <v>44191</v>
      </c>
      <c r="B229" s="80"/>
      <c r="C229" s="80"/>
      <c r="D229" s="159">
        <f t="shared" si="5"/>
        <v>12924</v>
      </c>
    </row>
    <row r="230" spans="1:6" x14ac:dyDescent="0.2">
      <c r="A230" s="75">
        <v>44192</v>
      </c>
      <c r="B230" s="80"/>
      <c r="C230" s="80"/>
      <c r="D230" s="159">
        <f t="shared" si="5"/>
        <v>12924</v>
      </c>
    </row>
    <row r="231" spans="1:6" x14ac:dyDescent="0.2">
      <c r="A231" s="75">
        <v>44193</v>
      </c>
      <c r="B231" s="80">
        <v>71</v>
      </c>
      <c r="C231" s="80">
        <v>283</v>
      </c>
      <c r="D231" s="159">
        <f t="shared" si="5"/>
        <v>12995</v>
      </c>
    </row>
    <row r="232" spans="1:6" x14ac:dyDescent="0.2">
      <c r="A232" s="75">
        <v>44194</v>
      </c>
      <c r="B232" s="80">
        <v>18</v>
      </c>
      <c r="C232" s="80">
        <v>301</v>
      </c>
      <c r="D232" s="159">
        <f t="shared" si="5"/>
        <v>13013</v>
      </c>
    </row>
    <row r="233" spans="1:6" x14ac:dyDescent="0.2">
      <c r="A233" s="75">
        <v>44195</v>
      </c>
      <c r="B233" s="80">
        <v>35</v>
      </c>
      <c r="C233" s="80">
        <v>336</v>
      </c>
      <c r="D233" s="159">
        <f t="shared" si="5"/>
        <v>13048</v>
      </c>
    </row>
    <row r="234" spans="1:6" x14ac:dyDescent="0.2">
      <c r="A234" s="75">
        <v>44196</v>
      </c>
      <c r="B234" s="80">
        <v>21</v>
      </c>
      <c r="C234" s="80">
        <v>326</v>
      </c>
      <c r="D234" s="159">
        <f t="shared" si="5"/>
        <v>13069</v>
      </c>
    </row>
    <row r="235" spans="1:6" x14ac:dyDescent="0.2">
      <c r="A235" s="75">
        <v>44197</v>
      </c>
      <c r="B235" s="80">
        <v>32</v>
      </c>
      <c r="C235" s="80">
        <v>260</v>
      </c>
      <c r="D235" s="159">
        <f t="shared" si="5"/>
        <v>13101</v>
      </c>
    </row>
    <row r="236" spans="1:6" x14ac:dyDescent="0.2">
      <c r="A236" s="75">
        <v>44198</v>
      </c>
      <c r="B236" s="80"/>
      <c r="C236" s="80"/>
      <c r="D236" s="159">
        <f t="shared" si="5"/>
        <v>13101</v>
      </c>
    </row>
    <row r="237" spans="1:6" x14ac:dyDescent="0.2">
      <c r="A237" s="75">
        <v>44199</v>
      </c>
      <c r="B237" s="80"/>
      <c r="C237" s="80"/>
      <c r="D237" s="159">
        <f t="shared" si="5"/>
        <v>13101</v>
      </c>
    </row>
    <row r="238" spans="1:6" x14ac:dyDescent="0.2">
      <c r="A238" s="75">
        <v>44200</v>
      </c>
      <c r="B238" s="80">
        <v>200</v>
      </c>
      <c r="C238" s="80">
        <v>337</v>
      </c>
      <c r="D238" s="159">
        <f t="shared" si="5"/>
        <v>13301</v>
      </c>
    </row>
    <row r="239" spans="1:6" x14ac:dyDescent="0.2">
      <c r="A239" s="75">
        <v>44201</v>
      </c>
      <c r="B239" s="80">
        <v>49</v>
      </c>
      <c r="C239" s="80">
        <v>426</v>
      </c>
      <c r="D239" s="159">
        <f t="shared" si="5"/>
        <v>13350</v>
      </c>
    </row>
    <row r="240" spans="1:6" x14ac:dyDescent="0.2">
      <c r="A240" s="75">
        <v>44202</v>
      </c>
      <c r="B240" s="80">
        <v>21</v>
      </c>
      <c r="C240" s="80">
        <v>447</v>
      </c>
      <c r="D240" s="159">
        <f t="shared" si="5"/>
        <v>13371</v>
      </c>
    </row>
    <row r="241" spans="1:4" x14ac:dyDescent="0.2">
      <c r="A241" s="75">
        <v>44203</v>
      </c>
      <c r="B241" s="80">
        <v>17</v>
      </c>
      <c r="C241" s="80">
        <v>393</v>
      </c>
      <c r="D241" s="159">
        <f t="shared" si="5"/>
        <v>13388</v>
      </c>
    </row>
    <row r="242" spans="1:4" x14ac:dyDescent="0.2">
      <c r="A242" s="75">
        <v>44204</v>
      </c>
      <c r="B242" s="80">
        <v>44</v>
      </c>
      <c r="C242" s="80">
        <v>419</v>
      </c>
      <c r="D242" s="159">
        <f t="shared" si="5"/>
        <v>13432</v>
      </c>
    </row>
    <row r="243" spans="1:4" x14ac:dyDescent="0.2">
      <c r="A243" s="75">
        <v>44205</v>
      </c>
      <c r="B243" s="80"/>
      <c r="C243" s="80"/>
      <c r="D243" s="159">
        <f t="shared" si="5"/>
        <v>13432</v>
      </c>
    </row>
    <row r="244" spans="1:4" x14ac:dyDescent="0.2">
      <c r="A244" s="75">
        <v>44206</v>
      </c>
      <c r="B244" s="80"/>
      <c r="C244" s="80"/>
      <c r="D244" s="159">
        <f t="shared" si="5"/>
        <v>13432</v>
      </c>
    </row>
    <row r="245" spans="1:4" x14ac:dyDescent="0.2">
      <c r="A245" s="75">
        <v>44207</v>
      </c>
      <c r="B245" s="80">
        <v>163</v>
      </c>
      <c r="C245" s="80">
        <v>494</v>
      </c>
      <c r="D245" s="159">
        <f t="shared" si="5"/>
        <v>13595</v>
      </c>
    </row>
    <row r="246" spans="1:4" x14ac:dyDescent="0.2">
      <c r="A246" s="75">
        <v>44208</v>
      </c>
      <c r="B246" s="80">
        <v>26</v>
      </c>
      <c r="C246" s="80">
        <v>520</v>
      </c>
      <c r="D246" s="159">
        <f t="shared" si="5"/>
        <v>13621</v>
      </c>
    </row>
    <row r="247" spans="1:4" x14ac:dyDescent="0.2">
      <c r="A247" s="75">
        <v>44209</v>
      </c>
      <c r="B247" s="80">
        <v>10</v>
      </c>
      <c r="C247" s="80">
        <v>387</v>
      </c>
      <c r="D247" s="159">
        <f t="shared" si="5"/>
        <v>13631</v>
      </c>
    </row>
    <row r="248" spans="1:4" x14ac:dyDescent="0.2">
      <c r="A248" s="75">
        <v>44210</v>
      </c>
      <c r="B248" s="80">
        <v>27</v>
      </c>
      <c r="C248" s="80">
        <v>335</v>
      </c>
      <c r="D248" s="159">
        <f t="shared" si="5"/>
        <v>13658</v>
      </c>
    </row>
    <row r="249" spans="1:4" x14ac:dyDescent="0.2">
      <c r="A249" s="75">
        <v>44211</v>
      </c>
      <c r="B249" s="80">
        <v>20</v>
      </c>
      <c r="C249" s="80">
        <v>339</v>
      </c>
      <c r="D249" s="159">
        <f t="shared" si="5"/>
        <v>13678</v>
      </c>
    </row>
    <row r="250" spans="1:4" x14ac:dyDescent="0.2">
      <c r="A250" s="75">
        <v>44212</v>
      </c>
      <c r="B250" s="80"/>
      <c r="C250" s="80"/>
      <c r="D250" s="159">
        <f t="shared" si="5"/>
        <v>13678</v>
      </c>
    </row>
    <row r="251" spans="1:4" x14ac:dyDescent="0.2">
      <c r="A251" s="75">
        <v>44213</v>
      </c>
      <c r="B251" s="80"/>
      <c r="C251" s="80"/>
      <c r="D251" s="159">
        <f t="shared" si="5"/>
        <v>13678</v>
      </c>
    </row>
    <row r="252" spans="1:4" x14ac:dyDescent="0.2">
      <c r="A252" s="75">
        <v>44214</v>
      </c>
      <c r="B252" s="80">
        <v>87</v>
      </c>
      <c r="C252" s="80">
        <v>376</v>
      </c>
      <c r="D252" s="159">
        <f t="shared" si="5"/>
        <v>13765</v>
      </c>
    </row>
    <row r="253" spans="1:4" x14ac:dyDescent="0.2">
      <c r="A253" s="75">
        <v>44215</v>
      </c>
      <c r="B253" s="80">
        <v>9</v>
      </c>
      <c r="C253" s="80">
        <v>284</v>
      </c>
      <c r="D253" s="159">
        <f t="shared" si="5"/>
        <v>13774</v>
      </c>
    </row>
    <row r="254" spans="1:4" x14ac:dyDescent="0.2">
      <c r="A254" s="75">
        <v>44216</v>
      </c>
      <c r="B254" s="80">
        <v>8</v>
      </c>
      <c r="C254" s="80">
        <v>281</v>
      </c>
      <c r="D254" s="159">
        <f t="shared" si="5"/>
        <v>13782</v>
      </c>
    </row>
    <row r="255" spans="1:4" x14ac:dyDescent="0.2">
      <c r="A255" s="75">
        <v>44217</v>
      </c>
      <c r="B255" s="80">
        <v>10</v>
      </c>
      <c r="C255" s="80">
        <v>276</v>
      </c>
      <c r="D255" s="159">
        <f t="shared" si="5"/>
        <v>13792</v>
      </c>
    </row>
    <row r="256" spans="1:4" x14ac:dyDescent="0.2">
      <c r="A256" s="75">
        <v>44218</v>
      </c>
      <c r="B256" s="80"/>
      <c r="C256" s="80"/>
      <c r="D256" s="161"/>
    </row>
    <row r="257" spans="1:4" x14ac:dyDescent="0.2">
      <c r="A257" s="75">
        <v>44219</v>
      </c>
      <c r="B257" s="80"/>
      <c r="C257" s="80"/>
      <c r="D257" s="161"/>
    </row>
    <row r="258" spans="1:4" x14ac:dyDescent="0.2">
      <c r="A258" s="75">
        <v>44220</v>
      </c>
      <c r="B258" s="80"/>
      <c r="C258" s="80"/>
      <c r="D258" s="161"/>
    </row>
    <row r="259" spans="1:4" x14ac:dyDescent="0.2">
      <c r="A259" s="115"/>
      <c r="B259" s="80"/>
      <c r="C259" s="80"/>
      <c r="D259" s="161"/>
    </row>
    <row r="260" spans="1:4" ht="15" thickBot="1" x14ac:dyDescent="0.25">
      <c r="A260" s="81" t="s">
        <v>87</v>
      </c>
      <c r="B260" s="82"/>
      <c r="C260" s="82"/>
      <c r="D260" s="162">
        <f>MAX(D4:D259)</f>
        <v>13792</v>
      </c>
    </row>
    <row r="261" spans="1:4" ht="15" thickTop="1" x14ac:dyDescent="0.2">
      <c r="B261" s="41"/>
      <c r="C261" s="41"/>
    </row>
    <row r="262" spans="1:4" x14ac:dyDescent="0.2">
      <c r="B262" s="41"/>
      <c r="C262" s="41"/>
    </row>
    <row r="263" spans="1:4" x14ac:dyDescent="0.2">
      <c r="B263" s="41"/>
      <c r="C263" s="41"/>
    </row>
    <row r="264" spans="1:4" x14ac:dyDescent="0.2">
      <c r="B264" s="41"/>
      <c r="C264" s="41"/>
    </row>
    <row r="265" spans="1:4" x14ac:dyDescent="0.2">
      <c r="B265" s="41"/>
      <c r="C265" s="41"/>
    </row>
    <row r="266" spans="1:4" x14ac:dyDescent="0.2">
      <c r="B266" s="41"/>
      <c r="C266" s="41"/>
    </row>
    <row r="267" spans="1:4" x14ac:dyDescent="0.2">
      <c r="B267" s="41"/>
      <c r="C267" s="41"/>
    </row>
    <row r="268" spans="1:4" x14ac:dyDescent="0.2">
      <c r="B268" s="41"/>
      <c r="C268" s="41"/>
    </row>
    <row r="269" spans="1:4" x14ac:dyDescent="0.2">
      <c r="B269" s="41"/>
      <c r="C269" s="41"/>
    </row>
    <row r="270" spans="1:4" x14ac:dyDescent="0.2">
      <c r="B270" s="41"/>
      <c r="C270" s="41"/>
    </row>
    <row r="271" spans="1:4" x14ac:dyDescent="0.2">
      <c r="B271" s="41"/>
      <c r="C271" s="41"/>
    </row>
    <row r="272" spans="1:4" x14ac:dyDescent="0.2">
      <c r="B272" s="41"/>
      <c r="C272" s="41"/>
    </row>
    <row r="273" spans="2:3" x14ac:dyDescent="0.2">
      <c r="B273" s="41"/>
      <c r="C273" s="41"/>
    </row>
    <row r="274" spans="2:3" x14ac:dyDescent="0.2">
      <c r="B274" s="41"/>
      <c r="C274" s="41"/>
    </row>
    <row r="275" spans="2:3" x14ac:dyDescent="0.2">
      <c r="B275" s="41"/>
      <c r="C275" s="41"/>
    </row>
    <row r="276" spans="2:3" x14ac:dyDescent="0.2">
      <c r="B276" s="41"/>
      <c r="C276" s="41"/>
    </row>
    <row r="277" spans="2:3" x14ac:dyDescent="0.2">
      <c r="B277" s="41"/>
      <c r="C277" s="41"/>
    </row>
    <row r="278" spans="2:3" x14ac:dyDescent="0.2">
      <c r="B278" s="41"/>
      <c r="C278" s="41"/>
    </row>
    <row r="279" spans="2:3" x14ac:dyDescent="0.2">
      <c r="B279" s="41"/>
      <c r="C279" s="41"/>
    </row>
    <row r="280" spans="2:3" x14ac:dyDescent="0.2">
      <c r="B280" s="41"/>
      <c r="C280" s="41"/>
    </row>
    <row r="281" spans="2:3" x14ac:dyDescent="0.2">
      <c r="B281" s="41"/>
      <c r="C281" s="41"/>
    </row>
    <row r="282" spans="2:3" x14ac:dyDescent="0.2">
      <c r="B282" s="41"/>
      <c r="C282" s="41"/>
    </row>
    <row r="283" spans="2:3" x14ac:dyDescent="0.2">
      <c r="B283" s="41"/>
      <c r="C283" s="41"/>
    </row>
    <row r="284" spans="2:3" x14ac:dyDescent="0.2">
      <c r="B284" s="41"/>
      <c r="C284" s="41"/>
    </row>
    <row r="285" spans="2:3" x14ac:dyDescent="0.2">
      <c r="B285" s="41"/>
      <c r="C285" s="41"/>
    </row>
    <row r="286" spans="2:3" x14ac:dyDescent="0.2">
      <c r="B286" s="41"/>
      <c r="C286" s="41"/>
    </row>
    <row r="287" spans="2:3" x14ac:dyDescent="0.2">
      <c r="B287" s="41"/>
      <c r="C287" s="41"/>
    </row>
    <row r="288" spans="2:3" x14ac:dyDescent="0.2">
      <c r="B288" s="41"/>
      <c r="C288" s="41"/>
    </row>
    <row r="289" spans="2:3" x14ac:dyDescent="0.2">
      <c r="B289" s="41"/>
      <c r="C289" s="41"/>
    </row>
    <row r="290" spans="2:3" x14ac:dyDescent="0.2">
      <c r="B290" s="41"/>
      <c r="C290" s="41"/>
    </row>
    <row r="291" spans="2:3" x14ac:dyDescent="0.2">
      <c r="B291" s="41"/>
      <c r="C291" s="41"/>
    </row>
    <row r="292" spans="2:3" x14ac:dyDescent="0.2">
      <c r="B292" s="41"/>
      <c r="C292" s="41"/>
    </row>
    <row r="293" spans="2:3" x14ac:dyDescent="0.2">
      <c r="B293" s="41"/>
      <c r="C293" s="41"/>
    </row>
    <row r="294" spans="2:3" x14ac:dyDescent="0.2">
      <c r="B294" s="41"/>
      <c r="C294" s="41"/>
    </row>
    <row r="295" spans="2:3" x14ac:dyDescent="0.2">
      <c r="B295" s="41"/>
      <c r="C295" s="41"/>
    </row>
    <row r="296" spans="2:3" x14ac:dyDescent="0.2">
      <c r="B296" s="41"/>
      <c r="C296" s="41"/>
    </row>
    <row r="297" spans="2:3" x14ac:dyDescent="0.2">
      <c r="B297" s="41"/>
      <c r="C297" s="41"/>
    </row>
    <row r="298" spans="2:3" x14ac:dyDescent="0.2">
      <c r="B298" s="41"/>
      <c r="C298" s="41"/>
    </row>
    <row r="299" spans="2:3" x14ac:dyDescent="0.2">
      <c r="B299" s="41"/>
      <c r="C299" s="41"/>
    </row>
    <row r="300" spans="2:3" x14ac:dyDescent="0.2">
      <c r="B300" s="41"/>
      <c r="C300" s="41"/>
    </row>
    <row r="301" spans="2:3" x14ac:dyDescent="0.2">
      <c r="B301" s="41"/>
      <c r="C301" s="41"/>
    </row>
    <row r="302" spans="2:3" x14ac:dyDescent="0.2">
      <c r="B302" s="41"/>
      <c r="C302" s="41"/>
    </row>
    <row r="303" spans="2:3" x14ac:dyDescent="0.2">
      <c r="B303" s="41"/>
      <c r="C303" s="41"/>
    </row>
    <row r="304" spans="2:3" x14ac:dyDescent="0.2">
      <c r="B304" s="41"/>
      <c r="C304" s="41"/>
    </row>
    <row r="305" spans="2:3" x14ac:dyDescent="0.2">
      <c r="B305" s="41"/>
      <c r="C305" s="41"/>
    </row>
    <row r="306" spans="2:3" x14ac:dyDescent="0.2">
      <c r="B306" s="41"/>
      <c r="C306" s="41"/>
    </row>
    <row r="307" spans="2:3" x14ac:dyDescent="0.2">
      <c r="B307" s="41"/>
      <c r="C307" s="41"/>
    </row>
    <row r="308" spans="2:3" x14ac:dyDescent="0.2">
      <c r="B308" s="41"/>
      <c r="C308" s="41"/>
    </row>
    <row r="309" spans="2:3" x14ac:dyDescent="0.2">
      <c r="B309" s="41"/>
      <c r="C309" s="41"/>
    </row>
    <row r="310" spans="2:3" x14ac:dyDescent="0.2">
      <c r="B310" s="41"/>
      <c r="C310" s="41"/>
    </row>
    <row r="311" spans="2:3" x14ac:dyDescent="0.2">
      <c r="B311" s="41"/>
      <c r="C311" s="41"/>
    </row>
    <row r="312" spans="2:3" x14ac:dyDescent="0.2">
      <c r="B312" s="41"/>
      <c r="C312" s="41"/>
    </row>
    <row r="313" spans="2:3" x14ac:dyDescent="0.2">
      <c r="B313" s="41"/>
      <c r="C313" s="41"/>
    </row>
    <row r="314" spans="2:3" x14ac:dyDescent="0.2">
      <c r="B314" s="41"/>
      <c r="C314" s="41"/>
    </row>
    <row r="315" spans="2:3" x14ac:dyDescent="0.2">
      <c r="B315" s="41"/>
      <c r="C315" s="41"/>
    </row>
    <row r="316" spans="2:3" x14ac:dyDescent="0.2">
      <c r="B316" s="41"/>
      <c r="C316" s="41"/>
    </row>
    <row r="317" spans="2:3" x14ac:dyDescent="0.2">
      <c r="B317" s="41"/>
      <c r="C317" s="41"/>
    </row>
    <row r="318" spans="2:3" x14ac:dyDescent="0.2">
      <c r="B318" s="41"/>
      <c r="C318" s="41"/>
    </row>
    <row r="319" spans="2:3" x14ac:dyDescent="0.2">
      <c r="B319" s="41"/>
      <c r="C319" s="41"/>
    </row>
    <row r="320" spans="2:3" x14ac:dyDescent="0.2">
      <c r="B320" s="41"/>
      <c r="C320" s="41"/>
    </row>
    <row r="321" spans="2:3" x14ac:dyDescent="0.2">
      <c r="B321" s="41"/>
      <c r="C321" s="41"/>
    </row>
    <row r="322" spans="2:3" x14ac:dyDescent="0.2">
      <c r="B322" s="41"/>
      <c r="C322" s="41"/>
    </row>
    <row r="323" spans="2:3" x14ac:dyDescent="0.2">
      <c r="B323" s="41"/>
      <c r="C323" s="41"/>
    </row>
    <row r="324" spans="2:3" x14ac:dyDescent="0.2">
      <c r="B324" s="41"/>
      <c r="C324" s="41"/>
    </row>
    <row r="325" spans="2:3" x14ac:dyDescent="0.2">
      <c r="B325" s="41"/>
      <c r="C325" s="41"/>
    </row>
    <row r="326" spans="2:3" x14ac:dyDescent="0.2">
      <c r="B326" s="41"/>
      <c r="C326" s="41"/>
    </row>
    <row r="327" spans="2:3" x14ac:dyDescent="0.2">
      <c r="B327" s="41"/>
      <c r="C327" s="41"/>
    </row>
    <row r="328" spans="2:3" x14ac:dyDescent="0.2">
      <c r="B328" s="41"/>
      <c r="C328" s="41"/>
    </row>
    <row r="329" spans="2:3" x14ac:dyDescent="0.2">
      <c r="B329" s="41"/>
      <c r="C329" s="41"/>
    </row>
    <row r="330" spans="2:3" x14ac:dyDescent="0.2">
      <c r="B330" s="41"/>
      <c r="C330" s="41"/>
    </row>
    <row r="331" spans="2:3" x14ac:dyDescent="0.2">
      <c r="B331" s="41"/>
      <c r="C331" s="41"/>
    </row>
    <row r="332" spans="2:3" x14ac:dyDescent="0.2">
      <c r="B332" s="41"/>
      <c r="C332" s="41"/>
    </row>
    <row r="333" spans="2:3" x14ac:dyDescent="0.2">
      <c r="B333" s="41"/>
      <c r="C333" s="41"/>
    </row>
    <row r="334" spans="2:3" x14ac:dyDescent="0.2">
      <c r="B334" s="41"/>
      <c r="C334" s="41"/>
    </row>
    <row r="335" spans="2:3" x14ac:dyDescent="0.2">
      <c r="B335" s="41"/>
      <c r="C335" s="41"/>
    </row>
    <row r="336" spans="2:3" x14ac:dyDescent="0.2">
      <c r="B336" s="41"/>
      <c r="C336" s="41"/>
    </row>
    <row r="337" spans="2:3" x14ac:dyDescent="0.2">
      <c r="B337" s="41"/>
      <c r="C337" s="41"/>
    </row>
    <row r="338" spans="2:3" x14ac:dyDescent="0.2">
      <c r="B338" s="41"/>
      <c r="C338" s="41"/>
    </row>
    <row r="339" spans="2:3" x14ac:dyDescent="0.2">
      <c r="B339" s="41"/>
      <c r="C339" s="41"/>
    </row>
    <row r="340" spans="2:3" x14ac:dyDescent="0.2">
      <c r="B340" s="41"/>
      <c r="C340" s="41"/>
    </row>
    <row r="341" spans="2:3" x14ac:dyDescent="0.2">
      <c r="B341" s="41"/>
      <c r="C341" s="41"/>
    </row>
    <row r="342" spans="2:3" x14ac:dyDescent="0.2">
      <c r="B342" s="41"/>
      <c r="C342" s="41"/>
    </row>
    <row r="343" spans="2:3" x14ac:dyDescent="0.2">
      <c r="B343" s="41"/>
      <c r="C343" s="41"/>
    </row>
    <row r="344" spans="2:3" x14ac:dyDescent="0.2">
      <c r="B344" s="41"/>
      <c r="C344" s="41"/>
    </row>
    <row r="345" spans="2:3" x14ac:dyDescent="0.2">
      <c r="B345" s="41"/>
      <c r="C345" s="41"/>
    </row>
    <row r="346" spans="2:3" x14ac:dyDescent="0.2">
      <c r="B346" s="41"/>
      <c r="C346" s="41"/>
    </row>
    <row r="347" spans="2:3" x14ac:dyDescent="0.2">
      <c r="B347" s="41"/>
      <c r="C347" s="41"/>
    </row>
    <row r="348" spans="2:3" x14ac:dyDescent="0.2">
      <c r="B348" s="41"/>
      <c r="C348" s="41"/>
    </row>
    <row r="349" spans="2:3" x14ac:dyDescent="0.2">
      <c r="B349" s="41"/>
      <c r="C349" s="41"/>
    </row>
    <row r="350" spans="2:3" x14ac:dyDescent="0.2">
      <c r="B350" s="41"/>
      <c r="C350" s="41"/>
    </row>
    <row r="351" spans="2:3" x14ac:dyDescent="0.2">
      <c r="B351" s="41"/>
      <c r="C351" s="41"/>
    </row>
    <row r="352" spans="2:3" x14ac:dyDescent="0.2">
      <c r="B352" s="41"/>
      <c r="C352" s="41"/>
    </row>
    <row r="353" spans="2:3" x14ac:dyDescent="0.2">
      <c r="B353" s="41"/>
      <c r="C353" s="41"/>
    </row>
    <row r="354" spans="2:3" x14ac:dyDescent="0.2">
      <c r="B354" s="41"/>
      <c r="C354" s="41"/>
    </row>
    <row r="355" spans="2:3" x14ac:dyDescent="0.2">
      <c r="B355" s="41"/>
      <c r="C355" s="41"/>
    </row>
    <row r="356" spans="2:3" x14ac:dyDescent="0.2">
      <c r="B356" s="41"/>
      <c r="C356" s="41"/>
    </row>
    <row r="357" spans="2:3" x14ac:dyDescent="0.2">
      <c r="B357" s="41"/>
      <c r="C357" s="41"/>
    </row>
    <row r="358" spans="2:3" x14ac:dyDescent="0.2">
      <c r="B358" s="41"/>
      <c r="C358" s="41"/>
    </row>
    <row r="359" spans="2:3" x14ac:dyDescent="0.2">
      <c r="B359" s="41"/>
      <c r="C359" s="41"/>
    </row>
    <row r="360" spans="2:3" x14ac:dyDescent="0.2">
      <c r="B360" s="41"/>
      <c r="C360" s="41"/>
    </row>
    <row r="361" spans="2:3" x14ac:dyDescent="0.2">
      <c r="B361" s="41"/>
      <c r="C361" s="41"/>
    </row>
    <row r="362" spans="2:3" x14ac:dyDescent="0.2">
      <c r="B362" s="41"/>
      <c r="C362" s="41"/>
    </row>
    <row r="363" spans="2:3" x14ac:dyDescent="0.2">
      <c r="B363" s="41"/>
      <c r="C363" s="41"/>
    </row>
    <row r="364" spans="2:3" x14ac:dyDescent="0.2">
      <c r="B364" s="41"/>
      <c r="C364" s="41"/>
    </row>
    <row r="365" spans="2:3" x14ac:dyDescent="0.2">
      <c r="B365" s="41"/>
      <c r="C365" s="41"/>
    </row>
    <row r="366" spans="2:3" x14ac:dyDescent="0.2">
      <c r="B366" s="41"/>
      <c r="C366" s="41"/>
    </row>
    <row r="367" spans="2:3" x14ac:dyDescent="0.2">
      <c r="B367" s="41"/>
      <c r="C367" s="41"/>
    </row>
    <row r="368" spans="2:3" x14ac:dyDescent="0.2">
      <c r="B368" s="41"/>
      <c r="C368" s="41"/>
    </row>
    <row r="369" spans="2:3" x14ac:dyDescent="0.2">
      <c r="B369" s="41"/>
      <c r="C369" s="41"/>
    </row>
    <row r="370" spans="2:3" x14ac:dyDescent="0.2">
      <c r="B370" s="41"/>
      <c r="C370" s="41"/>
    </row>
    <row r="371" spans="2:3" x14ac:dyDescent="0.2">
      <c r="B371" s="41"/>
      <c r="C371" s="41"/>
    </row>
    <row r="372" spans="2:3" x14ac:dyDescent="0.2">
      <c r="B372" s="41"/>
      <c r="C372" s="41"/>
    </row>
    <row r="373" spans="2:3" x14ac:dyDescent="0.2">
      <c r="B373" s="41"/>
      <c r="C373" s="41"/>
    </row>
    <row r="374" spans="2:3" x14ac:dyDescent="0.2">
      <c r="B374" s="41"/>
      <c r="C374" s="41"/>
    </row>
    <row r="375" spans="2:3" x14ac:dyDescent="0.2">
      <c r="B375" s="41"/>
      <c r="C375" s="41"/>
    </row>
    <row r="376" spans="2:3" x14ac:dyDescent="0.2">
      <c r="B376" s="41"/>
      <c r="C376" s="41"/>
    </row>
    <row r="377" spans="2:3" x14ac:dyDescent="0.2">
      <c r="B377" s="41"/>
      <c r="C377" s="41"/>
    </row>
    <row r="378" spans="2:3" x14ac:dyDescent="0.2">
      <c r="B378" s="41"/>
      <c r="C378" s="41"/>
    </row>
    <row r="379" spans="2:3" x14ac:dyDescent="0.2">
      <c r="B379" s="41"/>
      <c r="C379" s="41"/>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261"/>
  <sheetViews>
    <sheetView zoomScaleNormal="100" workbookViewId="0">
      <pane xSplit="1" ySplit="1" topLeftCell="GB233" activePane="bottomRight" state="frozen"/>
      <selection pane="topRight" activeCell="B1" sqref="B1"/>
      <selection pane="bottomLeft" activeCell="A3" sqref="A3"/>
      <selection pane="bottomRight" activeCell="FO253" sqref="FO253:FO254"/>
    </sheetView>
  </sheetViews>
  <sheetFormatPr baseColWidth="10" defaultColWidth="11" defaultRowHeight="14.25" x14ac:dyDescent="0.2"/>
  <cols>
    <col min="1" max="1" width="26" style="33" customWidth="1"/>
    <col min="2" max="193" width="11" style="134"/>
    <col min="194" max="195" width="11" style="179"/>
    <col min="196" max="201" width="11" style="134"/>
    <col min="202" max="16384" width="11" style="45"/>
  </cols>
  <sheetData>
    <row r="1" spans="1:201" s="84" customFormat="1" ht="29.25" customHeight="1" x14ac:dyDescent="0.2">
      <c r="A1" s="83"/>
      <c r="B1" s="267" t="s">
        <v>58</v>
      </c>
      <c r="C1" s="267"/>
      <c r="D1" s="267" t="s">
        <v>46</v>
      </c>
      <c r="E1" s="267"/>
      <c r="F1" s="265" t="s">
        <v>123</v>
      </c>
      <c r="G1" s="266"/>
      <c r="H1" s="267" t="s">
        <v>79</v>
      </c>
      <c r="I1" s="267"/>
      <c r="J1" s="265" t="s">
        <v>109</v>
      </c>
      <c r="K1" s="266"/>
      <c r="L1" s="267" t="s">
        <v>188</v>
      </c>
      <c r="M1" s="267"/>
      <c r="N1" s="267" t="s">
        <v>29</v>
      </c>
      <c r="O1" s="267"/>
      <c r="P1" s="265" t="s">
        <v>115</v>
      </c>
      <c r="Q1" s="266"/>
      <c r="R1" s="267" t="s">
        <v>43</v>
      </c>
      <c r="S1" s="267"/>
      <c r="T1" s="265" t="s">
        <v>65</v>
      </c>
      <c r="U1" s="266"/>
      <c r="V1" s="265" t="s">
        <v>154</v>
      </c>
      <c r="W1" s="266"/>
      <c r="X1" s="265" t="s">
        <v>118</v>
      </c>
      <c r="Y1" s="266"/>
      <c r="Z1" s="265" t="s">
        <v>141</v>
      </c>
      <c r="AA1" s="266"/>
      <c r="AB1" s="267" t="s">
        <v>73</v>
      </c>
      <c r="AC1" s="267"/>
      <c r="AD1" s="267" t="s">
        <v>135</v>
      </c>
      <c r="AE1" s="267"/>
      <c r="AF1" s="267" t="s">
        <v>120</v>
      </c>
      <c r="AG1" s="267"/>
      <c r="AH1" s="267" t="s">
        <v>11</v>
      </c>
      <c r="AI1" s="268"/>
      <c r="AJ1" s="266" t="s">
        <v>57</v>
      </c>
      <c r="AK1" s="267"/>
      <c r="AL1" s="267" t="s">
        <v>148</v>
      </c>
      <c r="AM1" s="267"/>
      <c r="AN1" s="267" t="s">
        <v>44</v>
      </c>
      <c r="AO1" s="267"/>
      <c r="AP1" s="267" t="s">
        <v>32</v>
      </c>
      <c r="AQ1" s="267"/>
      <c r="AR1" s="267" t="s">
        <v>132</v>
      </c>
      <c r="AS1" s="267"/>
      <c r="AT1" s="267" t="s">
        <v>56</v>
      </c>
      <c r="AU1" s="267"/>
      <c r="AV1" s="267" t="s">
        <v>33</v>
      </c>
      <c r="AW1" s="267"/>
      <c r="AX1" s="265" t="s">
        <v>153</v>
      </c>
      <c r="AY1" s="266"/>
      <c r="AZ1" s="267" t="s">
        <v>105</v>
      </c>
      <c r="BA1" s="267"/>
      <c r="BB1" s="267" t="s">
        <v>63</v>
      </c>
      <c r="BC1" s="267"/>
      <c r="BD1" s="267" t="s">
        <v>34</v>
      </c>
      <c r="BE1" s="267"/>
      <c r="BF1" s="267" t="s">
        <v>45</v>
      </c>
      <c r="BG1" s="267"/>
      <c r="BH1" s="267" t="s">
        <v>27</v>
      </c>
      <c r="BI1" s="267"/>
      <c r="BJ1" s="267" t="s">
        <v>133</v>
      </c>
      <c r="BK1" s="267"/>
      <c r="BL1" s="267" t="s">
        <v>51</v>
      </c>
      <c r="BM1" s="267"/>
      <c r="BN1" s="267" t="s">
        <v>47</v>
      </c>
      <c r="BO1" s="267"/>
      <c r="BP1" s="267" t="s">
        <v>40</v>
      </c>
      <c r="BQ1" s="267"/>
      <c r="BR1" s="265" t="s">
        <v>106</v>
      </c>
      <c r="BS1" s="266"/>
      <c r="BT1" s="267" t="s">
        <v>41</v>
      </c>
      <c r="BU1" s="267"/>
      <c r="BV1" s="265" t="s">
        <v>108</v>
      </c>
      <c r="BW1" s="266"/>
      <c r="BX1" s="265" t="s">
        <v>142</v>
      </c>
      <c r="BY1" s="266"/>
      <c r="BZ1" s="265" t="s">
        <v>143</v>
      </c>
      <c r="CA1" s="266"/>
      <c r="CB1" s="265" t="s">
        <v>139</v>
      </c>
      <c r="CC1" s="266"/>
      <c r="CD1" s="267" t="s">
        <v>124</v>
      </c>
      <c r="CE1" s="267"/>
      <c r="CF1" s="265" t="s">
        <v>138</v>
      </c>
      <c r="CG1" s="266"/>
      <c r="CH1" s="265" t="s">
        <v>134</v>
      </c>
      <c r="CI1" s="266"/>
      <c r="CJ1" s="265" t="s">
        <v>140</v>
      </c>
      <c r="CK1" s="266"/>
      <c r="CL1" s="267" t="s">
        <v>70</v>
      </c>
      <c r="CM1" s="267"/>
      <c r="CN1" s="267" t="s">
        <v>42</v>
      </c>
      <c r="CO1" s="267"/>
      <c r="CP1" s="267" t="s">
        <v>62</v>
      </c>
      <c r="CQ1" s="267"/>
      <c r="CR1" s="267" t="s">
        <v>35</v>
      </c>
      <c r="CS1" s="267"/>
      <c r="CT1" s="265" t="s">
        <v>125</v>
      </c>
      <c r="CU1" s="266"/>
      <c r="CV1" s="265" t="s">
        <v>110</v>
      </c>
      <c r="CW1" s="266"/>
      <c r="CX1" s="267" t="s">
        <v>36</v>
      </c>
      <c r="CY1" s="267"/>
      <c r="CZ1" s="265" t="s">
        <v>107</v>
      </c>
      <c r="DA1" s="266"/>
      <c r="DB1" s="265" t="s">
        <v>111</v>
      </c>
      <c r="DC1" s="266"/>
      <c r="DD1" s="265" t="s">
        <v>126</v>
      </c>
      <c r="DE1" s="266"/>
      <c r="DF1" s="265" t="s">
        <v>127</v>
      </c>
      <c r="DG1" s="266"/>
      <c r="DH1" s="265" t="s">
        <v>144</v>
      </c>
      <c r="DI1" s="266"/>
      <c r="DJ1" s="267" t="s">
        <v>37</v>
      </c>
      <c r="DK1" s="267"/>
      <c r="DL1" s="265" t="s">
        <v>145</v>
      </c>
      <c r="DM1" s="266"/>
      <c r="DN1" s="267" t="s">
        <v>48</v>
      </c>
      <c r="DO1" s="267"/>
      <c r="DP1" s="265" t="s">
        <v>28</v>
      </c>
      <c r="DQ1" s="266"/>
      <c r="DR1" s="267" t="s">
        <v>64</v>
      </c>
      <c r="DS1" s="267"/>
      <c r="DT1" s="267" t="s">
        <v>38</v>
      </c>
      <c r="DU1" s="267"/>
      <c r="DV1" s="267" t="s">
        <v>68</v>
      </c>
      <c r="DW1" s="267"/>
      <c r="DX1" s="267" t="s">
        <v>67</v>
      </c>
      <c r="DY1" s="267"/>
      <c r="DZ1" s="265" t="s">
        <v>112</v>
      </c>
      <c r="EA1" s="266"/>
      <c r="EB1" s="267" t="s">
        <v>39</v>
      </c>
      <c r="EC1" s="267"/>
      <c r="ED1" s="267" t="s">
        <v>59</v>
      </c>
      <c r="EE1" s="267"/>
      <c r="EF1" s="265" t="s">
        <v>113</v>
      </c>
      <c r="EG1" s="266"/>
      <c r="EH1" s="265" t="s">
        <v>146</v>
      </c>
      <c r="EI1" s="266"/>
      <c r="EJ1" s="267" t="s">
        <v>31</v>
      </c>
      <c r="EK1" s="267"/>
      <c r="EL1" s="267" t="s">
        <v>60</v>
      </c>
      <c r="EM1" s="267"/>
      <c r="EN1" s="267" t="s">
        <v>61</v>
      </c>
      <c r="EO1" s="267"/>
      <c r="EP1" s="265" t="s">
        <v>114</v>
      </c>
      <c r="EQ1" s="266"/>
      <c r="ER1" s="267" t="s">
        <v>30</v>
      </c>
      <c r="ES1" s="267"/>
      <c r="ET1" s="265" t="s">
        <v>116</v>
      </c>
      <c r="EU1" s="266"/>
      <c r="EV1" s="267" t="s">
        <v>80</v>
      </c>
      <c r="EW1" s="267"/>
      <c r="EX1" s="267" t="s">
        <v>71</v>
      </c>
      <c r="EY1" s="267"/>
      <c r="EZ1" s="267" t="s">
        <v>49</v>
      </c>
      <c r="FA1" s="267"/>
      <c r="FB1" s="267" t="s">
        <v>189</v>
      </c>
      <c r="FC1" s="267"/>
      <c r="FD1" s="265" t="s">
        <v>117</v>
      </c>
      <c r="FE1" s="266"/>
      <c r="FF1" s="267" t="s">
        <v>54</v>
      </c>
      <c r="FG1" s="267"/>
      <c r="FH1" s="265" t="s">
        <v>152</v>
      </c>
      <c r="FI1" s="266"/>
      <c r="FJ1" s="265" t="s">
        <v>149</v>
      </c>
      <c r="FK1" s="266"/>
      <c r="FL1" s="265" t="s">
        <v>150</v>
      </c>
      <c r="FM1" s="266"/>
      <c r="FN1" s="265" t="s">
        <v>147</v>
      </c>
      <c r="FO1" s="266"/>
      <c r="FP1" s="265" t="s">
        <v>151</v>
      </c>
      <c r="FQ1" s="266"/>
      <c r="FR1" s="265" t="s">
        <v>137</v>
      </c>
      <c r="FS1" s="266"/>
      <c r="FT1" s="265" t="s">
        <v>128</v>
      </c>
      <c r="FU1" s="266"/>
      <c r="FV1" s="267" t="s">
        <v>55</v>
      </c>
      <c r="FW1" s="267"/>
      <c r="FX1" s="267" t="s">
        <v>50</v>
      </c>
      <c r="FY1" s="267"/>
      <c r="FZ1" s="267" t="s">
        <v>72</v>
      </c>
      <c r="GA1" s="267"/>
      <c r="GB1" s="265" t="s">
        <v>129</v>
      </c>
      <c r="GC1" s="266"/>
      <c r="GD1" s="265" t="s">
        <v>136</v>
      </c>
      <c r="GE1" s="266"/>
      <c r="GF1" s="267" t="s">
        <v>66</v>
      </c>
      <c r="GG1" s="267"/>
      <c r="GH1" s="265" t="s">
        <v>119</v>
      </c>
      <c r="GI1" s="266"/>
      <c r="GJ1" s="267" t="s">
        <v>69</v>
      </c>
      <c r="GK1" s="267"/>
      <c r="GL1" s="178"/>
      <c r="GM1" s="178"/>
      <c r="GN1" s="178"/>
      <c r="GO1" s="178"/>
      <c r="GP1" s="178"/>
      <c r="GQ1" s="178"/>
      <c r="GR1" s="178"/>
      <c r="GS1" s="178"/>
    </row>
    <row r="2" spans="1:201" x14ac:dyDescent="0.2">
      <c r="A2" s="85"/>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7"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6">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6">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6">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6">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6">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6">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6">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6">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6">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6">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6">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6">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6">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6">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6">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6">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6">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6">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6">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6">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6">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6">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6">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6">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6">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6">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6">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6">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6">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6">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6">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6">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6">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6">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6">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6">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6">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6">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6">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6">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6">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6">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6">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7"/>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8">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7"/>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8">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7"/>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8">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7"/>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8">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7"/>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8">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7"/>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8">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7"/>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8">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7"/>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8">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7"/>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8">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7"/>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8">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7"/>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8">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7"/>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8">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7"/>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8">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7"/>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8">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7"/>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8">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7"/>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8">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7"/>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8">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7"/>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8">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7"/>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8">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7"/>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8">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7"/>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8">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7"/>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8">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7"/>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8">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7"/>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8">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7"/>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8">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7"/>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8">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7"/>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8">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7">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8">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7">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8">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7">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8">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7">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8">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7">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8">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7">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8">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7">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8">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7">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8">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7">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8">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7"/>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8">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7"/>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8">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7">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8">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7">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8">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7">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8">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7">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8">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7">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8">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7">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8">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7">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8">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7">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8">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7">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8">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7">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8">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7">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8">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7">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8">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7">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8">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7">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8">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7">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8">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7">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8">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7">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8">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7">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8">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7">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8">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7">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8">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7">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8">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7">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8">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7">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8">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7">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8">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7">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8">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7">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8">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7">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8">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7">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8">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7">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8">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7">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8">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7">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8">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7">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8">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7">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8">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7">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8">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7">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8">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7">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8">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7">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8">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7">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8">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7">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8">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7">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8">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7">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8">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7">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8">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7">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8">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7">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8">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7">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8">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7">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8">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7">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8">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7">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8">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7">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8">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7">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8">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7">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8">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7">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8">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7">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8">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7">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8">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7">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8">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7">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8">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7">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9">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9">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8">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7">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8">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7">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8">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7">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8">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7">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8">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7">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8">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7">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8">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7">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8">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7">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8">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7">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8">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7">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8">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7">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8">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7">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8">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7">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8">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7">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8">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7">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8">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7">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8">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7">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8">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7">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8">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7">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8">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7">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8">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7">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8">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7">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8">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7">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8">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7">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8">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7">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100">
        <v>6</v>
      </c>
      <c r="GI164" s="7">
        <f t="shared" si="103"/>
        <v>66</v>
      </c>
      <c r="GJ164" s="100">
        <v>0</v>
      </c>
      <c r="GK164" s="7">
        <f t="shared" si="73"/>
        <v>44</v>
      </c>
    </row>
    <row r="165" spans="1:193" ht="14.25" customHeight="1" x14ac:dyDescent="0.2">
      <c r="A165" s="88">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7">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8">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7">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8">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7">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8">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7">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8">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7">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8">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7">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8">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7">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8">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7">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8">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7">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8">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7">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8">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7">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8">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7">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8">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7">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8">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7">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8">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7">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8">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7">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8">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7">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8">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7">
        <f t="shared" si="112"/>
        <v>7</v>
      </c>
      <c r="AJ182" s="104"/>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8">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100">
        <v>1</v>
      </c>
      <c r="AC183" s="7">
        <f t="shared" si="76"/>
        <v>163</v>
      </c>
      <c r="AD183" s="7"/>
      <c r="AE183" s="7"/>
      <c r="AF183" s="7"/>
      <c r="AG183" s="7"/>
      <c r="AH183" s="7">
        <v>0</v>
      </c>
      <c r="AI183" s="87">
        <f t="shared" si="112"/>
        <v>7</v>
      </c>
      <c r="AJ183" s="104"/>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8">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7">
        <f t="shared" si="112"/>
        <v>7</v>
      </c>
      <c r="AJ184" s="104"/>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8">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7">
        <f t="shared" si="112"/>
        <v>7</v>
      </c>
      <c r="AJ185" s="104"/>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8">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7">
        <f t="shared" si="112"/>
        <v>7</v>
      </c>
      <c r="AJ186" s="104"/>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8">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7">
        <f t="shared" si="112"/>
        <v>7</v>
      </c>
      <c r="AJ187" s="104"/>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8">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7">
        <f t="shared" si="112"/>
        <v>7</v>
      </c>
      <c r="AJ188" s="104"/>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8">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7">
        <f t="shared" si="112"/>
        <v>7</v>
      </c>
      <c r="AJ189" s="104"/>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8">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7">
        <f t="shared" si="112"/>
        <v>7</v>
      </c>
      <c r="AJ190" s="104"/>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8">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7">
        <f t="shared" si="112"/>
        <v>7</v>
      </c>
      <c r="AJ191" s="104"/>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8">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7">
        <f t="shared" si="112"/>
        <v>7</v>
      </c>
      <c r="AJ192" s="104"/>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8">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7">
        <f t="shared" si="112"/>
        <v>7</v>
      </c>
      <c r="AJ193" s="104"/>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8">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7">
        <f t="shared" si="112"/>
        <v>7</v>
      </c>
      <c r="AJ194" s="104"/>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8">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7">
        <f t="shared" si="112"/>
        <v>7</v>
      </c>
      <c r="AJ195" s="104"/>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8">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7">
        <f t="shared" si="112"/>
        <v>7</v>
      </c>
      <c r="AJ196" s="104"/>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8">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7">
        <f t="shared" si="112"/>
        <v>7</v>
      </c>
      <c r="AJ197" s="104"/>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8">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7">
        <f t="shared" si="112"/>
        <v>7</v>
      </c>
      <c r="AJ198" s="104"/>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8">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7">
        <f t="shared" si="112"/>
        <v>7</v>
      </c>
      <c r="AJ199" s="104"/>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8">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7">
        <f t="shared" si="112"/>
        <v>7</v>
      </c>
      <c r="AJ200" s="104"/>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8">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7">
        <f t="shared" si="112"/>
        <v>7</v>
      </c>
      <c r="AJ201" s="104"/>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8">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7">
        <f t="shared" si="112"/>
        <v>7</v>
      </c>
      <c r="AJ202" s="104"/>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8">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7">
        <f t="shared" si="112"/>
        <v>7</v>
      </c>
      <c r="AJ203" s="104"/>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8">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7">
        <f t="shared" si="112"/>
        <v>7</v>
      </c>
      <c r="AJ204" s="104"/>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8">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7">
        <f t="shared" si="112"/>
        <v>7</v>
      </c>
      <c r="AJ205" s="104"/>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8">
        <v>44169</v>
      </c>
      <c r="B206" s="7">
        <v>0</v>
      </c>
      <c r="C206" s="7">
        <f t="shared" si="135"/>
        <v>0</v>
      </c>
      <c r="D206" s="7"/>
      <c r="E206" s="7"/>
      <c r="F206" s="7"/>
      <c r="G206" s="7"/>
      <c r="H206" s="7">
        <v>0</v>
      </c>
      <c r="I206" s="7">
        <f t="shared" si="142"/>
        <v>404</v>
      </c>
      <c r="J206" s="7"/>
      <c r="K206" s="7"/>
      <c r="L206" s="7"/>
      <c r="M206" s="7"/>
      <c r="N206" s="100">
        <v>0</v>
      </c>
      <c r="O206" s="100">
        <f t="shared" si="144"/>
        <v>199</v>
      </c>
      <c r="P206" s="7"/>
      <c r="Q206" s="7"/>
      <c r="R206" s="7"/>
      <c r="S206" s="7"/>
      <c r="T206" s="7"/>
      <c r="U206" s="7"/>
      <c r="V206" s="7"/>
      <c r="W206" s="7"/>
      <c r="X206" s="7"/>
      <c r="Y206" s="7"/>
      <c r="Z206" s="7"/>
      <c r="AA206" s="7"/>
      <c r="AB206" s="100">
        <v>0</v>
      </c>
      <c r="AC206" s="100">
        <f t="shared" si="143"/>
        <v>179</v>
      </c>
      <c r="AD206" s="7"/>
      <c r="AE206" s="7"/>
      <c r="AF206" s="7"/>
      <c r="AG206" s="7"/>
      <c r="AH206" s="7">
        <v>0</v>
      </c>
      <c r="AI206" s="87">
        <f t="shared" si="112"/>
        <v>7</v>
      </c>
      <c r="AJ206" s="104"/>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100">
        <v>0</v>
      </c>
      <c r="EA206" s="100">
        <f t="shared" si="145"/>
        <v>24</v>
      </c>
      <c r="EB206" s="7"/>
      <c r="EC206" s="7"/>
      <c r="ED206" s="7"/>
      <c r="EE206" s="7"/>
      <c r="EF206" s="7"/>
      <c r="EG206" s="7"/>
      <c r="EH206" s="7"/>
      <c r="EI206" s="7"/>
      <c r="EJ206" s="7"/>
      <c r="EK206" s="7"/>
      <c r="EL206" s="7"/>
      <c r="EM206" s="7"/>
      <c r="EN206" s="7"/>
      <c r="EO206" s="7"/>
      <c r="EP206" s="7"/>
      <c r="EQ206" s="7"/>
      <c r="ER206" s="7"/>
      <c r="ES206" s="7"/>
      <c r="ET206" s="7"/>
      <c r="EU206" s="7"/>
      <c r="EV206" s="100">
        <v>0</v>
      </c>
      <c r="EW206" s="100">
        <f t="shared" si="146"/>
        <v>122</v>
      </c>
      <c r="EX206" s="7"/>
      <c r="EY206" s="7"/>
      <c r="EZ206" s="7"/>
      <c r="FA206" s="7"/>
      <c r="FB206" s="100"/>
      <c r="FC206" s="100"/>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8">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7">
        <f t="shared" si="112"/>
        <v>7</v>
      </c>
      <c r="AJ207" s="104"/>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8">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7">
        <f t="shared" si="112"/>
        <v>7</v>
      </c>
      <c r="AJ208" s="104"/>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8">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7">
        <f t="shared" si="112"/>
        <v>7</v>
      </c>
      <c r="AJ209" s="104"/>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8">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7">
        <f t="shared" si="112"/>
        <v>7</v>
      </c>
      <c r="AJ210" s="104"/>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8">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7">
        <f t="shared" si="112"/>
        <v>7</v>
      </c>
      <c r="AJ211" s="104"/>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8">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7">
        <f t="shared" si="112"/>
        <v>7</v>
      </c>
      <c r="AJ212" s="104"/>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8">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7">
        <f t="shared" si="112"/>
        <v>7</v>
      </c>
      <c r="AJ213" s="104"/>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8">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7">
        <f t="shared" si="112"/>
        <v>7</v>
      </c>
      <c r="AJ214" s="104"/>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8">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7">
        <f t="shared" si="112"/>
        <v>7</v>
      </c>
      <c r="AJ215" s="104"/>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8">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7">
        <f t="shared" ref="AI216:AI254" si="147">SUM(AH216+AI215)</f>
        <v>7</v>
      </c>
      <c r="AJ216" s="104"/>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8">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7">
        <f t="shared" si="147"/>
        <v>7</v>
      </c>
      <c r="AJ217" s="104"/>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8">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7">
        <f t="shared" si="147"/>
        <v>7</v>
      </c>
      <c r="AJ218" s="104"/>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8">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54" si="148">SUM(AE218,AD219)</f>
        <v>311</v>
      </c>
      <c r="AF219" s="7"/>
      <c r="AG219" s="7"/>
      <c r="AH219" s="7">
        <v>0</v>
      </c>
      <c r="AI219" s="87">
        <f t="shared" si="147"/>
        <v>7</v>
      </c>
      <c r="AJ219" s="104"/>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8">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7">
        <f t="shared" si="147"/>
        <v>7</v>
      </c>
      <c r="AJ220" s="104"/>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100">
        <v>2</v>
      </c>
      <c r="GI220" s="7">
        <f t="shared" ref="GI220:GI221" si="150">SUM(GI219,GH220)</f>
        <v>88</v>
      </c>
      <c r="GJ220" s="7"/>
      <c r="GK220" s="7"/>
    </row>
    <row r="221" spans="1:193" ht="15" customHeight="1" x14ac:dyDescent="0.2">
      <c r="A221" s="88">
        <v>44184</v>
      </c>
      <c r="B221" s="7"/>
      <c r="C221" s="7">
        <f t="shared" ref="C221:C237" si="151">SUM(C219,B220)</f>
        <v>0</v>
      </c>
      <c r="D221" s="7"/>
      <c r="E221" s="7"/>
      <c r="F221" s="7"/>
      <c r="G221" s="7"/>
      <c r="H221" s="7"/>
      <c r="I221" s="7">
        <f t="shared" ref="I221:I237" si="152">SUM(I220,H221)</f>
        <v>404</v>
      </c>
      <c r="J221" s="7"/>
      <c r="K221" s="7"/>
      <c r="L221" s="7"/>
      <c r="M221" s="7">
        <f t="shared" ref="M221:M254" si="153">SUM(M220,L221)</f>
        <v>2</v>
      </c>
      <c r="N221" s="7"/>
      <c r="O221" s="7">
        <f t="shared" ref="O221:O254" si="154">SUM(O220,N221)</f>
        <v>206</v>
      </c>
      <c r="P221" s="7"/>
      <c r="Q221" s="7"/>
      <c r="R221" s="7"/>
      <c r="S221" s="7"/>
      <c r="T221" s="7"/>
      <c r="U221" s="7">
        <f t="shared" ref="U221:U240" si="155">SUM(U220,T221)</f>
        <v>0</v>
      </c>
      <c r="V221" s="7"/>
      <c r="W221" s="7"/>
      <c r="X221" s="7"/>
      <c r="Y221" s="7">
        <f t="shared" ref="Y221:Y254" si="156">SUM(Y220,X221)</f>
        <v>61</v>
      </c>
      <c r="Z221" s="7"/>
      <c r="AA221" s="7"/>
      <c r="AB221" s="7"/>
      <c r="AC221" s="7"/>
      <c r="AD221" s="7"/>
      <c r="AE221" s="7">
        <f t="shared" si="148"/>
        <v>315</v>
      </c>
      <c r="AF221" s="7"/>
      <c r="AG221" s="7"/>
      <c r="AH221" s="7"/>
      <c r="AI221" s="87">
        <f t="shared" si="147"/>
        <v>7</v>
      </c>
      <c r="AJ221" s="104"/>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8">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7">
        <f t="shared" si="147"/>
        <v>7</v>
      </c>
      <c r="AJ222" s="104"/>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8">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7">
        <f t="shared" si="147"/>
        <v>7</v>
      </c>
      <c r="AJ223" s="104"/>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8">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7">
        <f t="shared" si="147"/>
        <v>7</v>
      </c>
      <c r="AJ224" s="104"/>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8">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7">
        <f t="shared" si="147"/>
        <v>7</v>
      </c>
      <c r="AJ225" s="104"/>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8">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7">
        <f t="shared" si="147"/>
        <v>7</v>
      </c>
      <c r="AJ226" s="104"/>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8">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7">
        <f t="shared" si="147"/>
        <v>7</v>
      </c>
      <c r="AJ227" s="104"/>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8">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7">
        <f t="shared" si="147"/>
        <v>7</v>
      </c>
      <c r="AJ228" s="104"/>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8">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7">
        <f t="shared" si="147"/>
        <v>7</v>
      </c>
      <c r="AJ229" s="104"/>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8">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7">
        <f t="shared" si="147"/>
        <v>7</v>
      </c>
      <c r="AJ230" s="104"/>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8">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7">
        <f t="shared" si="147"/>
        <v>7</v>
      </c>
      <c r="AJ231" s="104"/>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8">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7">
        <f t="shared" si="147"/>
        <v>7</v>
      </c>
      <c r="AJ232" s="104"/>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8">
        <v>44196</v>
      </c>
      <c r="B233" s="7">
        <v>0</v>
      </c>
      <c r="C233" s="7">
        <f t="shared" si="151"/>
        <v>0</v>
      </c>
      <c r="D233" s="7"/>
      <c r="E233" s="7"/>
      <c r="F233" s="7">
        <v>0</v>
      </c>
      <c r="G233" s="7">
        <f t="shared" ref="G233:G254"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7">
        <f t="shared" si="147"/>
        <v>8</v>
      </c>
      <c r="AJ233" s="104"/>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8">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7">
        <f t="shared" si="147"/>
        <v>8</v>
      </c>
      <c r="AJ234" s="104"/>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8">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7">
        <f t="shared" si="147"/>
        <v>8</v>
      </c>
      <c r="AJ235" s="104"/>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8">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7">
        <f t="shared" si="147"/>
        <v>8</v>
      </c>
      <c r="AJ236" s="104"/>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8">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7">
        <f t="shared" si="147"/>
        <v>8</v>
      </c>
      <c r="AJ237" s="104"/>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8">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54" si="167">SUM(W237,V238)</f>
        <v>108</v>
      </c>
      <c r="X238" s="7">
        <v>0</v>
      </c>
      <c r="Y238" s="7">
        <f t="shared" si="156"/>
        <v>71</v>
      </c>
      <c r="Z238" s="7">
        <v>4</v>
      </c>
      <c r="AA238" s="7">
        <f t="shared" ref="AA238:AA254" si="168">SUM(AA237,Z238)</f>
        <v>49</v>
      </c>
      <c r="AB238" s="7"/>
      <c r="AC238" s="7"/>
      <c r="AD238" s="7">
        <v>7</v>
      </c>
      <c r="AE238" s="7">
        <f t="shared" si="148"/>
        <v>400</v>
      </c>
      <c r="AF238" s="7">
        <v>8</v>
      </c>
      <c r="AG238" s="7">
        <f t="shared" ref="AG238:AG254" si="169">SUM(AG237,AF238)</f>
        <v>258</v>
      </c>
      <c r="AH238" s="7">
        <v>0</v>
      </c>
      <c r="AI238" s="87">
        <f t="shared" si="147"/>
        <v>8</v>
      </c>
      <c r="AJ238" s="104"/>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8">
        <v>44202</v>
      </c>
      <c r="B239" s="7">
        <v>0</v>
      </c>
      <c r="C239" s="7">
        <f>SUM(C237,B238)</f>
        <v>0</v>
      </c>
      <c r="D239" s="7"/>
      <c r="E239" s="7"/>
      <c r="F239" s="7">
        <v>1</v>
      </c>
      <c r="G239" s="7">
        <f t="shared" si="165"/>
        <v>121</v>
      </c>
      <c r="H239" s="7">
        <v>0</v>
      </c>
      <c r="I239" s="7">
        <f t="shared" ref="I239:I254"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7">
        <f t="shared" si="147"/>
        <v>8</v>
      </c>
      <c r="AJ239" s="104"/>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8">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7">
        <f t="shared" si="147"/>
        <v>8</v>
      </c>
      <c r="AJ240" s="104"/>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8">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7">
        <f t="shared" si="147"/>
        <v>8</v>
      </c>
      <c r="AJ241" s="104"/>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8">
        <v>44205</v>
      </c>
      <c r="B242" s="7"/>
      <c r="C242" s="7">
        <f t="shared" ref="C242:C254"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54"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7">
        <f t="shared" si="147"/>
        <v>8</v>
      </c>
      <c r="AJ242" s="104"/>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8">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7">
        <f t="shared" si="147"/>
        <v>8</v>
      </c>
      <c r="AJ243" s="104"/>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8">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7">
        <f t="shared" si="147"/>
        <v>8</v>
      </c>
      <c r="AJ244" s="104"/>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8">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7">
        <f t="shared" si="147"/>
        <v>8</v>
      </c>
      <c r="AJ245" s="104"/>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8">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7">
        <f t="shared" si="147"/>
        <v>8</v>
      </c>
      <c r="AJ246" s="104"/>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8">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7">
        <f t="shared" si="147"/>
        <v>8</v>
      </c>
      <c r="AJ247" s="104"/>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8">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7">
        <f t="shared" si="147"/>
        <v>8</v>
      </c>
      <c r="AJ248" s="104"/>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8">
        <v>44212</v>
      </c>
      <c r="B249" s="7"/>
      <c r="C249" s="7">
        <f t="shared" si="171"/>
        <v>0</v>
      </c>
      <c r="D249" s="7"/>
      <c r="E249" s="7"/>
      <c r="F249" s="7"/>
      <c r="G249" s="7">
        <f t="shared" si="165"/>
        <v>143</v>
      </c>
      <c r="H249" s="7"/>
      <c r="I249" s="7">
        <f t="shared" si="170"/>
        <v>404</v>
      </c>
      <c r="J249" s="7"/>
      <c r="K249" s="7">
        <f t="shared" ref="K249:K254"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7">
        <f t="shared" si="147"/>
        <v>8</v>
      </c>
      <c r="AJ249" s="104"/>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8">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7">
        <f t="shared" si="147"/>
        <v>8</v>
      </c>
      <c r="AJ250" s="104"/>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8">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7">
        <f t="shared" si="147"/>
        <v>8</v>
      </c>
      <c r="AJ251" s="104"/>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8">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7">
        <f t="shared" si="147"/>
        <v>8</v>
      </c>
      <c r="AJ252" s="104"/>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8">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7">
        <f t="shared" si="147"/>
        <v>8</v>
      </c>
      <c r="AJ253" s="104"/>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8">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7">
        <f t="shared" si="147"/>
        <v>8</v>
      </c>
      <c r="AJ254" s="104"/>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8">
        <v>44218</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87"/>
      <c r="AJ255" s="104"/>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8">
        <v>44219</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87"/>
      <c r="AJ256" s="104"/>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8">
        <v>44220</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87"/>
      <c r="AJ257" s="104"/>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4.25" customHeight="1" x14ac:dyDescent="0.2">
      <c r="A258" s="88"/>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87"/>
      <c r="AJ258" s="104"/>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s="91" customFormat="1" ht="15" thickBot="1" x14ac:dyDescent="0.25">
      <c r="A259" s="90" t="s">
        <v>87</v>
      </c>
      <c r="B259" s="263">
        <f>MAX(C3:C258)</f>
        <v>0</v>
      </c>
      <c r="C259" s="264"/>
      <c r="D259" s="263">
        <f>MAX(E3:E258)</f>
        <v>174</v>
      </c>
      <c r="E259" s="264"/>
      <c r="F259" s="263">
        <f>MAX(G3:G258)</f>
        <v>147</v>
      </c>
      <c r="G259" s="264"/>
      <c r="H259" s="263">
        <f>MAX(I3:I258)</f>
        <v>404</v>
      </c>
      <c r="I259" s="264"/>
      <c r="J259" s="263">
        <f>MAX(K3:K258)</f>
        <v>35</v>
      </c>
      <c r="K259" s="264"/>
      <c r="L259" s="263">
        <f>MAX(M3:M258)</f>
        <v>16</v>
      </c>
      <c r="M259" s="264"/>
      <c r="N259" s="263">
        <f>MAX(O3:O258)</f>
        <v>216</v>
      </c>
      <c r="O259" s="264"/>
      <c r="P259" s="263">
        <f>MAX(Q3:Q258)</f>
        <v>143</v>
      </c>
      <c r="Q259" s="264"/>
      <c r="R259" s="263">
        <f>MAX(S3:S258)</f>
        <v>10</v>
      </c>
      <c r="S259" s="264"/>
      <c r="T259" s="263">
        <f>MAX(U3:U258)</f>
        <v>0</v>
      </c>
      <c r="U259" s="264"/>
      <c r="V259" s="263">
        <f>MAX(W3:W258)</f>
        <v>140</v>
      </c>
      <c r="W259" s="264"/>
      <c r="X259" s="263">
        <f>MAX(Y3:Y258)</f>
        <v>81</v>
      </c>
      <c r="Y259" s="264"/>
      <c r="Z259" s="263">
        <f>MAX(AA3:AA258)</f>
        <v>81</v>
      </c>
      <c r="AA259" s="264"/>
      <c r="AB259" s="263">
        <f>MAX(AC3:AC258)</f>
        <v>183</v>
      </c>
      <c r="AC259" s="264"/>
      <c r="AD259" s="263">
        <f>MAX(AE3:AE258)</f>
        <v>449</v>
      </c>
      <c r="AE259" s="264"/>
      <c r="AF259" s="263">
        <f>MAX(AG3:AG258)</f>
        <v>306</v>
      </c>
      <c r="AG259" s="264"/>
      <c r="AH259" s="263">
        <f>MAX(AI3:AI258)</f>
        <v>8</v>
      </c>
      <c r="AI259" s="264"/>
      <c r="AJ259" s="263">
        <f>MAX(AK3:AK258)</f>
        <v>68</v>
      </c>
      <c r="AK259" s="264"/>
      <c r="AL259" s="263">
        <f>MAX(AM3:AM258)</f>
        <v>1</v>
      </c>
      <c r="AM259" s="264"/>
      <c r="AN259" s="263">
        <f>MAX(AO3:AO258)</f>
        <v>11</v>
      </c>
      <c r="AO259" s="264"/>
      <c r="AP259" s="263">
        <f>MAX(AQ3:AQ258)</f>
        <v>3</v>
      </c>
      <c r="AQ259" s="264"/>
      <c r="AR259" s="263">
        <f>MAX(AS3:AS258)</f>
        <v>4</v>
      </c>
      <c r="AS259" s="264"/>
      <c r="AT259" s="263">
        <f>MAX(AU3:AU258)</f>
        <v>4</v>
      </c>
      <c r="AU259" s="264"/>
      <c r="AV259" s="263">
        <f>MAX(AW3:AW258)</f>
        <v>3</v>
      </c>
      <c r="AW259" s="264"/>
      <c r="AX259" s="263">
        <f>MAX(AY3:AY258)</f>
        <v>3</v>
      </c>
      <c r="AY259" s="264"/>
      <c r="AZ259" s="263">
        <f>MAX(BA3:BA258)</f>
        <v>58</v>
      </c>
      <c r="BA259" s="264"/>
      <c r="BB259" s="263">
        <f>MAX(BC3:BC258)</f>
        <v>0</v>
      </c>
      <c r="BC259" s="264"/>
      <c r="BD259" s="263">
        <f>MAX(BE3:BE258)</f>
        <v>3</v>
      </c>
      <c r="BE259" s="264"/>
      <c r="BF259" s="263">
        <f>MAX(BG3:BG258)</f>
        <v>10</v>
      </c>
      <c r="BG259" s="264"/>
      <c r="BH259" s="263">
        <f>MAX(BI3:BI258)</f>
        <v>1689</v>
      </c>
      <c r="BI259" s="264"/>
      <c r="BJ259" s="263">
        <f>MAX(BK3:BK258)</f>
        <v>3</v>
      </c>
      <c r="BK259" s="264"/>
      <c r="BL259" s="263">
        <f>MAX(BM3:BM258)</f>
        <v>3</v>
      </c>
      <c r="BM259" s="264"/>
      <c r="BN259" s="263">
        <f>MAX(BO3:BO258)</f>
        <v>24</v>
      </c>
      <c r="BO259" s="264"/>
      <c r="BP259" s="263">
        <f>MAX(BQ3:BQ258)</f>
        <v>15</v>
      </c>
      <c r="BQ259" s="264"/>
      <c r="BR259" s="263">
        <f>MAX(BS3:BS258)</f>
        <v>37</v>
      </c>
      <c r="BS259" s="264"/>
      <c r="BT259" s="263">
        <f>MAX(BU3:BU258)</f>
        <v>72</v>
      </c>
      <c r="BU259" s="264"/>
      <c r="BV259" s="263">
        <f>MAX(BW3:BW258)</f>
        <v>11</v>
      </c>
      <c r="BW259" s="264"/>
      <c r="BX259" s="263">
        <f>MAX(BY3:BY258)</f>
        <v>1</v>
      </c>
      <c r="BY259" s="264"/>
      <c r="BZ259" s="263">
        <f>MAX(CA3:CA258)</f>
        <v>0</v>
      </c>
      <c r="CA259" s="264"/>
      <c r="CB259" s="263">
        <f>MAX(CC3:CC258)</f>
        <v>0</v>
      </c>
      <c r="CC259" s="264"/>
      <c r="CD259" s="263">
        <f>MAX(CE3:CE258)</f>
        <v>14</v>
      </c>
      <c r="CE259" s="264"/>
      <c r="CF259" s="263">
        <f>MAX(CG3:CG258)</f>
        <v>0</v>
      </c>
      <c r="CG259" s="264"/>
      <c r="CH259" s="263">
        <f>MAX(CI3:CI258)</f>
        <v>0</v>
      </c>
      <c r="CI259" s="264"/>
      <c r="CJ259" s="263">
        <f>MAX(CK3:CK258)</f>
        <v>1</v>
      </c>
      <c r="CK259" s="264"/>
      <c r="CL259" s="263">
        <f>MAX(CM3:CM258)</f>
        <v>0</v>
      </c>
      <c r="CM259" s="264"/>
      <c r="CN259" s="263">
        <f>MAX(CO3:CO258)</f>
        <v>2</v>
      </c>
      <c r="CO259" s="264"/>
      <c r="CP259" s="263">
        <f>MAX(CQ3:CQ258)</f>
        <v>18</v>
      </c>
      <c r="CQ259" s="264"/>
      <c r="CR259" s="263">
        <f>MAX(CS3:CS258)</f>
        <v>3</v>
      </c>
      <c r="CS259" s="264"/>
      <c r="CT259" s="263">
        <f>MAX(CU3:CU258)</f>
        <v>10</v>
      </c>
      <c r="CU259" s="264"/>
      <c r="CV259" s="263">
        <f>MAX(CW3:CW258)</f>
        <v>5</v>
      </c>
      <c r="CW259" s="264"/>
      <c r="CX259" s="263">
        <f>MAX(CY3:CY258)</f>
        <v>21</v>
      </c>
      <c r="CY259" s="264"/>
      <c r="CZ259" s="263">
        <f>MAX(DA3:DA258)</f>
        <v>271</v>
      </c>
      <c r="DA259" s="264"/>
      <c r="DB259" s="263">
        <f>MAX(DC3:DC258)</f>
        <v>0</v>
      </c>
      <c r="DC259" s="264"/>
      <c r="DD259" s="263">
        <f>MAX(DE3:DE258)</f>
        <v>0</v>
      </c>
      <c r="DE259" s="264"/>
      <c r="DF259" s="263">
        <f>MAX(DG3:DG258)</f>
        <v>12</v>
      </c>
      <c r="DG259" s="264"/>
      <c r="DH259" s="263">
        <f>MAX(DI3:DI258)</f>
        <v>1</v>
      </c>
      <c r="DI259" s="264"/>
      <c r="DJ259" s="263">
        <f>MAX(DK3:DK258)</f>
        <v>14</v>
      </c>
      <c r="DK259" s="264"/>
      <c r="DL259" s="263">
        <f>MAX(DM3:DM258)</f>
        <v>5</v>
      </c>
      <c r="DM259" s="264"/>
      <c r="DN259" s="263">
        <f>MAX(DO3:DO258)</f>
        <v>21</v>
      </c>
      <c r="DO259" s="264"/>
      <c r="DP259" s="263">
        <f>MAX(DQ3:DQ258)</f>
        <v>2556</v>
      </c>
      <c r="DQ259" s="264"/>
      <c r="DR259" s="263">
        <f>MAX(DS3:DS258)</f>
        <v>527</v>
      </c>
      <c r="DS259" s="264"/>
      <c r="DT259" s="263">
        <f>MAX(DU3:DU258)</f>
        <v>6</v>
      </c>
      <c r="DU259" s="264"/>
      <c r="DV259" s="263">
        <f>MAX(DW3:DW258)</f>
        <v>16</v>
      </c>
      <c r="DW259" s="264"/>
      <c r="DX259" s="263">
        <f>MAX(DY3:DY258)</f>
        <v>1</v>
      </c>
      <c r="DY259" s="264"/>
      <c r="DZ259" s="263">
        <f>MAX(EA3:EA258)</f>
        <v>30</v>
      </c>
      <c r="EA259" s="264"/>
      <c r="EB259" s="263">
        <f>MAX(EC3:EC258)</f>
        <v>31</v>
      </c>
      <c r="EC259" s="264"/>
      <c r="ED259" s="263">
        <f>MAX(EE3:EE258)</f>
        <v>45</v>
      </c>
      <c r="EE259" s="264"/>
      <c r="EF259" s="263">
        <f>MAX(EG3:EG258)</f>
        <v>10</v>
      </c>
      <c r="EG259" s="264"/>
      <c r="EH259" s="263">
        <f>MAX(EI3:EI258)</f>
        <v>50</v>
      </c>
      <c r="EI259" s="264"/>
      <c r="EJ259" s="263">
        <f>MAX(EK3:EK258)</f>
        <v>22</v>
      </c>
      <c r="EK259" s="264"/>
      <c r="EL259" s="263">
        <f>MAX(EM3:EM258)</f>
        <v>2</v>
      </c>
      <c r="EM259" s="264"/>
      <c r="EN259" s="263">
        <f>MAX(EO3:EO258)</f>
        <v>1</v>
      </c>
      <c r="EO259" s="264"/>
      <c r="EP259" s="263">
        <f>MAX(EQ3:EQ258)</f>
        <v>2</v>
      </c>
      <c r="EQ259" s="264"/>
      <c r="ER259" s="263">
        <f>MAX(ES3:ES258)</f>
        <v>1558</v>
      </c>
      <c r="ES259" s="264"/>
      <c r="ET259" s="263">
        <f>MAX(EU3:EU258)</f>
        <v>0</v>
      </c>
      <c r="EU259" s="264"/>
      <c r="EV259" s="263">
        <f>MAX(EW3:EW258)</f>
        <v>125</v>
      </c>
      <c r="EW259" s="264"/>
      <c r="EX259" s="263">
        <f>MAX(EY3:EY258)</f>
        <v>1</v>
      </c>
      <c r="EY259" s="264"/>
      <c r="EZ259" s="263">
        <f>MAX(FA3:FA258)</f>
        <v>8</v>
      </c>
      <c r="FA259" s="264"/>
      <c r="FB259" s="263">
        <f>MAX(FC3:FC258)</f>
        <v>2</v>
      </c>
      <c r="FC259" s="264"/>
      <c r="FD259" s="263">
        <f>MAX(FE3:FE258)</f>
        <v>585</v>
      </c>
      <c r="FE259" s="264"/>
      <c r="FF259" s="263">
        <f>MAX(FG3:FG258)</f>
        <v>337</v>
      </c>
      <c r="FG259" s="264"/>
      <c r="FH259" s="263">
        <f>MAX(FI3:FI258)</f>
        <v>40</v>
      </c>
      <c r="FI259" s="264"/>
      <c r="FJ259" s="263">
        <f>MAX(FK3:FK258)</f>
        <v>0</v>
      </c>
      <c r="FK259" s="264"/>
      <c r="FL259" s="263">
        <f>MAX(FM3:FM258)</f>
        <v>3</v>
      </c>
      <c r="FM259" s="264"/>
      <c r="FN259" s="263">
        <f>MAX(FO3:FO258)</f>
        <v>1283</v>
      </c>
      <c r="FO259" s="264"/>
      <c r="FP259" s="263">
        <f>MAX(FQ3:FQ258)</f>
        <v>1</v>
      </c>
      <c r="FQ259" s="264"/>
      <c r="FR259" s="263">
        <f>MAX(FS3:FS258)</f>
        <v>0</v>
      </c>
      <c r="FS259" s="264"/>
      <c r="FT259" s="263">
        <f>MAX(FU3:FU258)</f>
        <v>76</v>
      </c>
      <c r="FU259" s="264"/>
      <c r="FV259" s="263">
        <f>MAX(FW3:FW258)</f>
        <v>1468</v>
      </c>
      <c r="FW259" s="264"/>
      <c r="FX259" s="263">
        <f>MAX(FY3:FY258)</f>
        <v>0</v>
      </c>
      <c r="FY259" s="264"/>
      <c r="FZ259" s="263">
        <f>MAX(GA3:GA258)</f>
        <v>2</v>
      </c>
      <c r="GA259" s="264"/>
      <c r="GB259" s="263">
        <f>MAX(GC3:GC258)</f>
        <v>8</v>
      </c>
      <c r="GC259" s="264"/>
      <c r="GD259" s="263">
        <f>MAX(GE3:GE258)</f>
        <v>1</v>
      </c>
      <c r="GE259" s="264"/>
      <c r="GF259" s="263">
        <f>MAX(GG3:GG258)</f>
        <v>46</v>
      </c>
      <c r="GG259" s="264"/>
      <c r="GH259" s="263">
        <f>MAX(GI3:GI258)</f>
        <v>89</v>
      </c>
      <c r="GI259" s="264"/>
      <c r="GJ259" s="263">
        <f>MAX(GK3:GK258)</f>
        <v>46</v>
      </c>
      <c r="GK259" s="264"/>
      <c r="GL259" s="180"/>
      <c r="GM259" s="180"/>
      <c r="GN259" s="180"/>
      <c r="GO259" s="180"/>
      <c r="GP259" s="180"/>
      <c r="GQ259" s="180"/>
      <c r="GR259" s="180"/>
      <c r="GS259" s="180"/>
    </row>
    <row r="260" spans="1:201" s="33" customFormat="1" ht="12.75" thickTop="1" x14ac:dyDescent="0.2">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181"/>
      <c r="AJ260" s="18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41"/>
      <c r="BT260" s="41"/>
      <c r="BU260" s="41"/>
      <c r="BV260" s="41"/>
      <c r="BW260" s="41"/>
      <c r="BX260" s="41"/>
      <c r="BY260" s="41"/>
      <c r="BZ260" s="41"/>
      <c r="CA260" s="41"/>
      <c r="CB260" s="41"/>
      <c r="CC260" s="41"/>
      <c r="CD260" s="41"/>
      <c r="CE260" s="41"/>
      <c r="CF260" s="41"/>
      <c r="CG260" s="41"/>
      <c r="CH260" s="41"/>
      <c r="CI260" s="41"/>
      <c r="CJ260" s="41"/>
      <c r="CK260" s="41"/>
      <c r="CL260" s="41"/>
      <c r="CM260" s="41"/>
      <c r="CN260" s="41"/>
      <c r="CO260" s="41"/>
      <c r="CP260" s="41"/>
      <c r="CQ260" s="41"/>
      <c r="CR260" s="41"/>
      <c r="CS260" s="41"/>
      <c r="CT260" s="41"/>
      <c r="CU260" s="41"/>
      <c r="CV260" s="41"/>
      <c r="CW260" s="41"/>
      <c r="CX260" s="41"/>
      <c r="CY260" s="41"/>
      <c r="CZ260" s="41"/>
      <c r="DA260" s="41"/>
      <c r="DB260" s="41"/>
      <c r="DC260" s="41"/>
      <c r="DD260" s="41"/>
      <c r="DE260" s="41"/>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1"/>
      <c r="GR260" s="41"/>
      <c r="GS260" s="41"/>
    </row>
    <row r="261" spans="1:201" s="33" customFormat="1" ht="12" x14ac:dyDescent="0.2">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c r="BN261" s="41"/>
      <c r="BO261" s="41"/>
      <c r="BP261" s="41"/>
      <c r="BQ261" s="41"/>
      <c r="BR261" s="41"/>
      <c r="BS261" s="41"/>
      <c r="BT261" s="41"/>
      <c r="BU261" s="41"/>
      <c r="BV261" s="41"/>
      <c r="BW261" s="41"/>
      <c r="BX261" s="41"/>
      <c r="BY261" s="41"/>
      <c r="BZ261" s="41"/>
      <c r="CA261" s="41"/>
      <c r="CB261" s="41"/>
      <c r="CC261" s="41"/>
      <c r="CD261" s="41"/>
      <c r="CE261" s="41"/>
      <c r="CF261" s="41"/>
      <c r="CG261" s="41"/>
      <c r="CH261" s="41"/>
      <c r="CI261" s="41"/>
      <c r="CJ261" s="41"/>
      <c r="CK261" s="41"/>
      <c r="CL261" s="41"/>
      <c r="CM261" s="41"/>
      <c r="CN261" s="41"/>
      <c r="CO261" s="41"/>
      <c r="CP261" s="41"/>
      <c r="CQ261" s="41"/>
      <c r="CR261" s="41"/>
      <c r="CS261" s="41"/>
      <c r="CT261" s="41"/>
      <c r="CU261" s="41"/>
      <c r="CV261" s="41"/>
      <c r="CW261" s="41"/>
      <c r="CX261" s="41"/>
      <c r="CY261" s="41"/>
      <c r="CZ261" s="41"/>
      <c r="DA261" s="41"/>
      <c r="DB261" s="41"/>
      <c r="DC261" s="41"/>
      <c r="DD261" s="41"/>
      <c r="DE261" s="41"/>
      <c r="DF261" s="41"/>
      <c r="DG261" s="41"/>
      <c r="DH261" s="41"/>
      <c r="DI261" s="41"/>
      <c r="DJ261" s="41"/>
      <c r="DK261" s="41"/>
      <c r="DL261" s="41"/>
      <c r="DM261" s="41"/>
      <c r="DN261" s="41"/>
      <c r="DO261" s="41"/>
      <c r="DP261" s="41"/>
      <c r="DQ261" s="41"/>
      <c r="DR261" s="41"/>
      <c r="DS261" s="41"/>
      <c r="DT261" s="41"/>
      <c r="DU261" s="41"/>
      <c r="DV261" s="41"/>
      <c r="DW261" s="41"/>
      <c r="DX261" s="41"/>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t="s">
        <v>155</v>
      </c>
      <c r="GK261" s="41">
        <f>SUM(B259:GK259)</f>
        <v>13792</v>
      </c>
      <c r="GL261" s="41"/>
      <c r="GM261" s="41"/>
      <c r="GN261" s="41"/>
      <c r="GO261" s="41"/>
      <c r="GP261" s="41"/>
      <c r="GQ261" s="41"/>
      <c r="GR261" s="41"/>
      <c r="GS261" s="41"/>
    </row>
  </sheetData>
  <mergeCells count="192">
    <mergeCell ref="B259:C259"/>
    <mergeCell ref="BB259:BC259"/>
    <mergeCell ref="F259:G259"/>
    <mergeCell ref="B1:C1"/>
    <mergeCell ref="CN259:CO259"/>
    <mergeCell ref="BV259:BW259"/>
    <mergeCell ref="CH259:CI259"/>
    <mergeCell ref="CT259:CU259"/>
    <mergeCell ref="AD259:AE259"/>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 ref="P1:Q1"/>
    <mergeCell ref="FN1:FO1"/>
    <mergeCell ref="AX1:AY1"/>
    <mergeCell ref="DZ1:EA1"/>
    <mergeCell ref="CD1:CE1"/>
    <mergeCell ref="AN259:AO259"/>
    <mergeCell ref="AP259:AQ259"/>
    <mergeCell ref="AR259:AS259"/>
    <mergeCell ref="CN1:CO1"/>
    <mergeCell ref="AZ1:BA1"/>
    <mergeCell ref="AT259:AU259"/>
    <mergeCell ref="DP259:DQ259"/>
    <mergeCell ref="AV259:AW259"/>
    <mergeCell ref="AZ259:BA259"/>
    <mergeCell ref="CZ259:DA259"/>
    <mergeCell ref="DB259:DC259"/>
    <mergeCell ref="BX259:BY259"/>
    <mergeCell ref="CL259:CM259"/>
    <mergeCell ref="DR1:DS1"/>
    <mergeCell ref="CB1:CC1"/>
    <mergeCell ref="CJ1:CK1"/>
    <mergeCell ref="Z1:AA1"/>
    <mergeCell ref="AP1:AQ1"/>
    <mergeCell ref="AV1:AW1"/>
    <mergeCell ref="CX1:CY1"/>
    <mergeCell ref="ER1:ES1"/>
    <mergeCell ref="EN1:EO1"/>
    <mergeCell ref="CX259:CY259"/>
    <mergeCell ref="T259:U259"/>
    <mergeCell ref="AL259:AM259"/>
    <mergeCell ref="X259:Y259"/>
    <mergeCell ref="X1:Y1"/>
    <mergeCell ref="AF1:AG1"/>
    <mergeCell ref="AF259:AG259"/>
    <mergeCell ref="BD1:BE1"/>
    <mergeCell ref="V1:W1"/>
    <mergeCell ref="AD1:AE1"/>
    <mergeCell ref="AL1:AM1"/>
    <mergeCell ref="AH1:AI1"/>
    <mergeCell ref="AN1:AO1"/>
    <mergeCell ref="AR1:AS1"/>
    <mergeCell ref="AT1:AU1"/>
    <mergeCell ref="DB1:DC1"/>
    <mergeCell ref="DN1:DO1"/>
    <mergeCell ref="CP1:CQ1"/>
    <mergeCell ref="CH1:CI1"/>
    <mergeCell ref="CR1:CS1"/>
    <mergeCell ref="FZ259:GA259"/>
    <mergeCell ref="FT259:FU259"/>
    <mergeCell ref="FV259:FW259"/>
    <mergeCell ref="EL259:EM259"/>
    <mergeCell ref="DZ259:EA259"/>
    <mergeCell ref="FF1:FG1"/>
    <mergeCell ref="EV1:EW1"/>
    <mergeCell ref="FL1:FM1"/>
    <mergeCell ref="ET259:EU259"/>
    <mergeCell ref="FL259:FM259"/>
    <mergeCell ref="EB1:EC1"/>
    <mergeCell ref="FR259:FS259"/>
    <mergeCell ref="ED259:EE259"/>
    <mergeCell ref="EF259:EG259"/>
    <mergeCell ref="DX259:DY259"/>
    <mergeCell ref="FH259:FI259"/>
    <mergeCell ref="EZ259:FA259"/>
    <mergeCell ref="EP259:EQ259"/>
    <mergeCell ref="EJ259:EK259"/>
    <mergeCell ref="EJ1:EK1"/>
    <mergeCell ref="FD259:FE259"/>
    <mergeCell ref="EH259:EI259"/>
    <mergeCell ref="FB259:FC259"/>
    <mergeCell ref="FN259:FO259"/>
    <mergeCell ref="ED1:EE1"/>
    <mergeCell ref="L259:M259"/>
    <mergeCell ref="AX259:AY259"/>
    <mergeCell ref="N259:O259"/>
    <mergeCell ref="CR259:CS259"/>
    <mergeCell ref="CV259:CW259"/>
    <mergeCell ref="Z259:AA259"/>
    <mergeCell ref="EH1:EI1"/>
    <mergeCell ref="FP1:FQ1"/>
    <mergeCell ref="FP259:FQ259"/>
    <mergeCell ref="AH259:AI259"/>
    <mergeCell ref="BR259:BS259"/>
    <mergeCell ref="AB259:AC259"/>
    <mergeCell ref="DJ259:DK259"/>
    <mergeCell ref="DT259:DU259"/>
    <mergeCell ref="DV259:DW259"/>
    <mergeCell ref="BH259:BI259"/>
    <mergeCell ref="DR259:DS259"/>
    <mergeCell ref="DD1:DE1"/>
    <mergeCell ref="CF1:CG1"/>
    <mergeCell ref="BT1:BU1"/>
    <mergeCell ref="BZ1:CA1"/>
    <mergeCell ref="DV1:DW1"/>
    <mergeCell ref="DF1:DG1"/>
    <mergeCell ref="CL1:CM1"/>
    <mergeCell ref="CV1:CW1"/>
    <mergeCell ref="EF1:EG1"/>
    <mergeCell ref="EL1:EM1"/>
    <mergeCell ref="GB1:GC1"/>
    <mergeCell ref="EP1:EQ1"/>
    <mergeCell ref="D259:E259"/>
    <mergeCell ref="BJ259:BK259"/>
    <mergeCell ref="BL259:BM259"/>
    <mergeCell ref="BN259:BO259"/>
    <mergeCell ref="DN259:DO259"/>
    <mergeCell ref="H259:I259"/>
    <mergeCell ref="CD259:CE259"/>
    <mergeCell ref="AJ259:AK259"/>
    <mergeCell ref="J259:K259"/>
    <mergeCell ref="DL259:DM259"/>
    <mergeCell ref="R259:S259"/>
    <mergeCell ref="CB259:CC259"/>
    <mergeCell ref="CJ259:CK259"/>
    <mergeCell ref="CP259:CQ259"/>
    <mergeCell ref="BZ259:CA259"/>
    <mergeCell ref="BP259:BQ259"/>
    <mergeCell ref="BD259:BE259"/>
    <mergeCell ref="DD259:DE259"/>
    <mergeCell ref="DF259:DG259"/>
    <mergeCell ref="ET1:EU1"/>
    <mergeCell ref="FX259:FY259"/>
    <mergeCell ref="ER259:ES259"/>
    <mergeCell ref="FD1:FE1"/>
    <mergeCell ref="GH1:GI1"/>
    <mergeCell ref="P259:Q259"/>
    <mergeCell ref="EB259:EC259"/>
    <mergeCell ref="DH1:DI1"/>
    <mergeCell ref="DH259:DI259"/>
    <mergeCell ref="DL1:DM1"/>
    <mergeCell ref="FR1:FS1"/>
    <mergeCell ref="GD259:GE259"/>
    <mergeCell ref="GB259:GC259"/>
    <mergeCell ref="GF259:GG259"/>
    <mergeCell ref="V259:W259"/>
    <mergeCell ref="FJ259:FK259"/>
    <mergeCell ref="FV1:FW1"/>
    <mergeCell ref="GF1:GG1"/>
    <mergeCell ref="AB1:AC1"/>
    <mergeCell ref="GD1:GE1"/>
    <mergeCell ref="FT1:FU1"/>
    <mergeCell ref="FH1:FI1"/>
    <mergeCell ref="FJ1:FK1"/>
    <mergeCell ref="FB1:FC1"/>
    <mergeCell ref="BF259:BG259"/>
    <mergeCell ref="BT259:BU259"/>
    <mergeCell ref="EN259:EO259"/>
    <mergeCell ref="DP1:DQ1"/>
    <mergeCell ref="GH259:GI259"/>
    <mergeCell ref="BF1:BG1"/>
    <mergeCell ref="BX1:BY1"/>
    <mergeCell ref="GJ259:GK259"/>
    <mergeCell ref="BP1:BQ1"/>
    <mergeCell ref="EX259:EY259"/>
    <mergeCell ref="FF259:FG259"/>
    <mergeCell ref="EV259:EW259"/>
    <mergeCell ref="CZ1:DA1"/>
    <mergeCell ref="CT1:CU1"/>
    <mergeCell ref="DT1:DU1"/>
    <mergeCell ref="DX1:DY1"/>
    <mergeCell ref="EX1:EY1"/>
    <mergeCell ref="EZ1:FA1"/>
    <mergeCell ref="BR1:BS1"/>
    <mergeCell ref="DJ1:DK1"/>
    <mergeCell ref="CF259:CG259"/>
    <mergeCell ref="GJ1:GK1"/>
    <mergeCell ref="FX1:FY1"/>
    <mergeCell ref="FZ1:GA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2"/>
  <sheetViews>
    <sheetView zoomScaleNormal="100" workbookViewId="0">
      <pane xSplit="1" ySplit="2" topLeftCell="B227" activePane="bottomRight" state="frozen"/>
      <selection pane="topRight" activeCell="B1" sqref="B1"/>
      <selection pane="bottomLeft" activeCell="A3" sqref="A3"/>
      <selection pane="bottomRight" activeCell="M265" sqref="M265"/>
    </sheetView>
  </sheetViews>
  <sheetFormatPr baseColWidth="10" defaultColWidth="11" defaultRowHeight="14.25" x14ac:dyDescent="0.2"/>
  <cols>
    <col min="1" max="1" width="26" style="33" customWidth="1"/>
    <col min="2" max="11" width="11" style="41"/>
    <col min="12" max="14" width="11" style="134"/>
    <col min="15" max="16384" width="11" style="45"/>
  </cols>
  <sheetData>
    <row r="1" spans="1:11" ht="15" thickTop="1" x14ac:dyDescent="0.2">
      <c r="A1" s="93"/>
      <c r="B1" s="269" t="s">
        <v>90</v>
      </c>
      <c r="C1" s="269"/>
      <c r="D1" s="269"/>
      <c r="E1" s="269"/>
      <c r="F1" s="269"/>
      <c r="G1" s="269"/>
      <c r="H1" s="269"/>
      <c r="I1" s="269"/>
      <c r="J1" s="269"/>
      <c r="K1" s="270"/>
    </row>
    <row r="2" spans="1:11" x14ac:dyDescent="0.2">
      <c r="A2" s="94"/>
      <c r="B2" s="271" t="s">
        <v>22</v>
      </c>
      <c r="C2" s="271"/>
      <c r="D2" s="271" t="s">
        <v>23</v>
      </c>
      <c r="E2" s="271"/>
      <c r="F2" s="271" t="s">
        <v>24</v>
      </c>
      <c r="G2" s="271"/>
      <c r="H2" s="271" t="s">
        <v>25</v>
      </c>
      <c r="I2" s="271"/>
      <c r="J2" s="271" t="s">
        <v>26</v>
      </c>
      <c r="K2" s="272"/>
    </row>
    <row r="3" spans="1:11" x14ac:dyDescent="0.2">
      <c r="A3" s="94"/>
      <c r="B3" s="97" t="s">
        <v>3</v>
      </c>
      <c r="C3" s="97" t="s">
        <v>2</v>
      </c>
      <c r="D3" s="97" t="s">
        <v>3</v>
      </c>
      <c r="E3" s="97" t="s">
        <v>2</v>
      </c>
      <c r="F3" s="97" t="s">
        <v>3</v>
      </c>
      <c r="G3" s="97" t="s">
        <v>2</v>
      </c>
      <c r="H3" s="97" t="s">
        <v>3</v>
      </c>
      <c r="I3" s="97" t="s">
        <v>2</v>
      </c>
      <c r="J3" s="97" t="s">
        <v>3</v>
      </c>
      <c r="K3" s="182" t="s">
        <v>2</v>
      </c>
    </row>
    <row r="4" spans="1:11" x14ac:dyDescent="0.2">
      <c r="A4" s="95">
        <v>43952.333333333336</v>
      </c>
      <c r="B4" s="97"/>
      <c r="C4" s="97"/>
      <c r="D4" s="97"/>
      <c r="E4" s="97"/>
      <c r="F4" s="97"/>
      <c r="G4" s="97"/>
      <c r="H4" s="97"/>
      <c r="I4" s="97"/>
      <c r="J4" s="97"/>
      <c r="K4" s="182"/>
    </row>
    <row r="5" spans="1:11" x14ac:dyDescent="0.2">
      <c r="A5" s="95">
        <v>43953.333333333336</v>
      </c>
      <c r="B5" s="97"/>
      <c r="C5" s="97"/>
      <c r="D5" s="97"/>
      <c r="E5" s="97"/>
      <c r="F5" s="97"/>
      <c r="G5" s="97"/>
      <c r="H5" s="97"/>
      <c r="I5" s="97"/>
      <c r="J5" s="97"/>
      <c r="K5" s="182"/>
    </row>
    <row r="6" spans="1:11" x14ac:dyDescent="0.2">
      <c r="A6" s="95">
        <v>43954.333333333336</v>
      </c>
      <c r="B6" s="97"/>
      <c r="C6" s="97"/>
      <c r="D6" s="97"/>
      <c r="E6" s="97"/>
      <c r="F6" s="97"/>
      <c r="G6" s="97"/>
      <c r="H6" s="97"/>
      <c r="I6" s="97"/>
      <c r="J6" s="97"/>
      <c r="K6" s="182"/>
    </row>
    <row r="7" spans="1:11" x14ac:dyDescent="0.2">
      <c r="A7" s="95">
        <v>43955.333333333336</v>
      </c>
      <c r="B7" s="97"/>
      <c r="C7" s="97"/>
      <c r="D7" s="97"/>
      <c r="E7" s="97"/>
      <c r="F7" s="97"/>
      <c r="G7" s="97"/>
      <c r="H7" s="97"/>
      <c r="I7" s="97"/>
      <c r="J7" s="97"/>
      <c r="K7" s="182"/>
    </row>
    <row r="8" spans="1:11" x14ac:dyDescent="0.2">
      <c r="A8" s="95">
        <v>43956.333333333336</v>
      </c>
      <c r="B8" s="97"/>
      <c r="C8" s="97"/>
      <c r="D8" s="97"/>
      <c r="E8" s="97"/>
      <c r="F8" s="97"/>
      <c r="G8" s="97"/>
      <c r="H8" s="97"/>
      <c r="I8" s="97"/>
      <c r="J8" s="97"/>
      <c r="K8" s="182"/>
    </row>
    <row r="9" spans="1:11" x14ac:dyDescent="0.2">
      <c r="A9" s="95">
        <v>43957.333333333336</v>
      </c>
      <c r="B9" s="97"/>
      <c r="C9" s="97"/>
      <c r="D9" s="97"/>
      <c r="E9" s="97"/>
      <c r="F9" s="97"/>
      <c r="G9" s="97"/>
      <c r="H9" s="97"/>
      <c r="I9" s="97"/>
      <c r="J9" s="97"/>
      <c r="K9" s="182"/>
    </row>
    <row r="10" spans="1:11" x14ac:dyDescent="0.2">
      <c r="A10" s="95">
        <v>43958.333333333336</v>
      </c>
      <c r="B10" s="97"/>
      <c r="C10" s="97"/>
      <c r="D10" s="97"/>
      <c r="E10" s="97"/>
      <c r="F10" s="97"/>
      <c r="G10" s="97"/>
      <c r="H10" s="97"/>
      <c r="I10" s="97"/>
      <c r="J10" s="97"/>
      <c r="K10" s="182"/>
    </row>
    <row r="11" spans="1:11" x14ac:dyDescent="0.2">
      <c r="A11" s="95">
        <v>43959.333333333336</v>
      </c>
      <c r="B11" s="97"/>
      <c r="C11" s="97"/>
      <c r="D11" s="97"/>
      <c r="E11" s="97"/>
      <c r="F11" s="97"/>
      <c r="G11" s="97"/>
      <c r="H11" s="97"/>
      <c r="I11" s="97"/>
      <c r="J11" s="97"/>
      <c r="K11" s="182"/>
    </row>
    <row r="12" spans="1:11" x14ac:dyDescent="0.2">
      <c r="A12" s="95">
        <v>43960.333333333336</v>
      </c>
      <c r="B12" s="97"/>
      <c r="C12" s="97"/>
      <c r="D12" s="97"/>
      <c r="E12" s="97"/>
      <c r="F12" s="97"/>
      <c r="G12" s="97"/>
      <c r="H12" s="97"/>
      <c r="I12" s="97"/>
      <c r="J12" s="97"/>
      <c r="K12" s="182"/>
    </row>
    <row r="13" spans="1:11" x14ac:dyDescent="0.2">
      <c r="A13" s="95">
        <v>43961.333333333336</v>
      </c>
      <c r="B13" s="97"/>
      <c r="C13" s="97"/>
      <c r="D13" s="97"/>
      <c r="E13" s="97"/>
      <c r="F13" s="97"/>
      <c r="G13" s="97"/>
      <c r="H13" s="97"/>
      <c r="I13" s="97"/>
      <c r="J13" s="97"/>
      <c r="K13" s="182"/>
    </row>
    <row r="14" spans="1:11" x14ac:dyDescent="0.2">
      <c r="A14" s="95">
        <v>43962.333333333336</v>
      </c>
      <c r="B14" s="97"/>
      <c r="C14" s="97"/>
      <c r="D14" s="97"/>
      <c r="E14" s="97"/>
      <c r="F14" s="97"/>
      <c r="G14" s="97"/>
      <c r="H14" s="97"/>
      <c r="I14" s="97"/>
      <c r="J14" s="97"/>
      <c r="K14" s="182"/>
    </row>
    <row r="15" spans="1:11" x14ac:dyDescent="0.2">
      <c r="A15" s="95">
        <v>43963.333333333336</v>
      </c>
      <c r="B15" s="97"/>
      <c r="C15" s="97"/>
      <c r="D15" s="97"/>
      <c r="E15" s="97"/>
      <c r="F15" s="97"/>
      <c r="G15" s="97"/>
      <c r="H15" s="97"/>
      <c r="I15" s="97"/>
      <c r="J15" s="97"/>
      <c r="K15" s="182"/>
    </row>
    <row r="16" spans="1:11" x14ac:dyDescent="0.2">
      <c r="A16" s="95">
        <v>43964.333333333336</v>
      </c>
      <c r="B16" s="97"/>
      <c r="C16" s="97"/>
      <c r="D16" s="97"/>
      <c r="E16" s="97"/>
      <c r="F16" s="97"/>
      <c r="G16" s="97"/>
      <c r="H16" s="97"/>
      <c r="I16" s="97"/>
      <c r="J16" s="97"/>
      <c r="K16" s="182"/>
    </row>
    <row r="17" spans="1:11" x14ac:dyDescent="0.2">
      <c r="A17" s="95">
        <v>43965.333333333336</v>
      </c>
      <c r="B17" s="97"/>
      <c r="C17" s="97"/>
      <c r="D17" s="97"/>
      <c r="E17" s="97"/>
      <c r="F17" s="97"/>
      <c r="G17" s="97"/>
      <c r="H17" s="97"/>
      <c r="I17" s="97"/>
      <c r="J17" s="97"/>
      <c r="K17" s="182"/>
    </row>
    <row r="18" spans="1:11" x14ac:dyDescent="0.2">
      <c r="A18" s="95">
        <v>43966.333333333336</v>
      </c>
      <c r="B18" s="97"/>
      <c r="C18" s="97"/>
      <c r="D18" s="97"/>
      <c r="E18" s="97"/>
      <c r="F18" s="97"/>
      <c r="G18" s="97"/>
      <c r="H18" s="97"/>
      <c r="I18" s="97"/>
      <c r="J18" s="97"/>
      <c r="K18" s="182"/>
    </row>
    <row r="19" spans="1:11" x14ac:dyDescent="0.2">
      <c r="A19" s="95">
        <v>43967.333333333336</v>
      </c>
      <c r="B19" s="97"/>
      <c r="C19" s="97"/>
      <c r="D19" s="97"/>
      <c r="E19" s="97"/>
      <c r="F19" s="97"/>
      <c r="G19" s="97"/>
      <c r="H19" s="97"/>
      <c r="I19" s="97"/>
      <c r="J19" s="97"/>
      <c r="K19" s="182"/>
    </row>
    <row r="20" spans="1:11" x14ac:dyDescent="0.2">
      <c r="A20" s="95">
        <v>43968.333333333336</v>
      </c>
      <c r="B20" s="97"/>
      <c r="C20" s="97"/>
      <c r="D20" s="97"/>
      <c r="E20" s="97"/>
      <c r="F20" s="97"/>
      <c r="G20" s="97"/>
      <c r="H20" s="97"/>
      <c r="I20" s="97"/>
      <c r="J20" s="97"/>
      <c r="K20" s="182"/>
    </row>
    <row r="21" spans="1:11" x14ac:dyDescent="0.2">
      <c r="A21" s="95">
        <v>43969.333333333336</v>
      </c>
      <c r="B21" s="97"/>
      <c r="C21" s="97"/>
      <c r="D21" s="97"/>
      <c r="E21" s="97"/>
      <c r="F21" s="97"/>
      <c r="G21" s="97"/>
      <c r="H21" s="97"/>
      <c r="I21" s="97"/>
      <c r="J21" s="97"/>
      <c r="K21" s="182"/>
    </row>
    <row r="22" spans="1:11" x14ac:dyDescent="0.2">
      <c r="A22" s="95">
        <v>43970.333333333336</v>
      </c>
      <c r="B22" s="97"/>
      <c r="C22" s="97"/>
      <c r="D22" s="97"/>
      <c r="E22" s="97"/>
      <c r="F22" s="97"/>
      <c r="G22" s="97"/>
      <c r="H22" s="97"/>
      <c r="I22" s="97"/>
      <c r="J22" s="97"/>
      <c r="K22" s="182"/>
    </row>
    <row r="23" spans="1:11" x14ac:dyDescent="0.2">
      <c r="A23" s="95">
        <v>43971.333333333336</v>
      </c>
      <c r="B23" s="97"/>
      <c r="C23" s="97"/>
      <c r="D23" s="97"/>
      <c r="E23" s="97"/>
      <c r="F23" s="97"/>
      <c r="G23" s="97"/>
      <c r="H23" s="97"/>
      <c r="I23" s="97"/>
      <c r="J23" s="97"/>
      <c r="K23" s="182"/>
    </row>
    <row r="24" spans="1:11" x14ac:dyDescent="0.2">
      <c r="A24" s="95">
        <v>43972.333333333336</v>
      </c>
      <c r="B24" s="97"/>
      <c r="C24" s="97"/>
      <c r="D24" s="97"/>
      <c r="E24" s="97"/>
      <c r="F24" s="97"/>
      <c r="G24" s="97"/>
      <c r="H24" s="97"/>
      <c r="I24" s="97"/>
      <c r="J24" s="97"/>
      <c r="K24" s="182"/>
    </row>
    <row r="25" spans="1:11" x14ac:dyDescent="0.2">
      <c r="A25" s="95">
        <v>43973.333333333336</v>
      </c>
      <c r="B25" s="97"/>
      <c r="C25" s="97"/>
      <c r="D25" s="97"/>
      <c r="E25" s="97"/>
      <c r="F25" s="97"/>
      <c r="G25" s="97"/>
      <c r="H25" s="97"/>
      <c r="I25" s="97"/>
      <c r="J25" s="97"/>
      <c r="K25" s="182"/>
    </row>
    <row r="26" spans="1:11" x14ac:dyDescent="0.2">
      <c r="A26" s="95">
        <v>43974.333333333336</v>
      </c>
      <c r="B26" s="97"/>
      <c r="C26" s="97"/>
      <c r="D26" s="97"/>
      <c r="E26" s="97"/>
      <c r="F26" s="97"/>
      <c r="G26" s="97"/>
      <c r="H26" s="97"/>
      <c r="I26" s="97"/>
      <c r="J26" s="97"/>
      <c r="K26" s="182"/>
    </row>
    <row r="27" spans="1:11" x14ac:dyDescent="0.2">
      <c r="A27" s="95">
        <v>43975.333333333336</v>
      </c>
      <c r="B27" s="97"/>
      <c r="C27" s="97"/>
      <c r="D27" s="97"/>
      <c r="E27" s="97"/>
      <c r="F27" s="97"/>
      <c r="G27" s="97"/>
      <c r="H27" s="97"/>
      <c r="I27" s="97"/>
      <c r="J27" s="97"/>
      <c r="K27" s="182"/>
    </row>
    <row r="28" spans="1:11" x14ac:dyDescent="0.2">
      <c r="A28" s="95">
        <v>43976.333333333336</v>
      </c>
      <c r="B28" s="97"/>
      <c r="C28" s="97"/>
      <c r="D28" s="97"/>
      <c r="E28" s="97"/>
      <c r="F28" s="97"/>
      <c r="G28" s="97"/>
      <c r="H28" s="97"/>
      <c r="I28" s="97"/>
      <c r="J28" s="97"/>
      <c r="K28" s="182"/>
    </row>
    <row r="29" spans="1:11" x14ac:dyDescent="0.2">
      <c r="A29" s="95">
        <v>43977.333333333336</v>
      </c>
      <c r="B29" s="97"/>
      <c r="C29" s="97"/>
      <c r="D29" s="97"/>
      <c r="E29" s="97"/>
      <c r="F29" s="97"/>
      <c r="G29" s="97"/>
      <c r="H29" s="97"/>
      <c r="I29" s="97"/>
      <c r="J29" s="97"/>
      <c r="K29" s="182"/>
    </row>
    <row r="30" spans="1:11" x14ac:dyDescent="0.2">
      <c r="A30" s="95">
        <v>43978.333333333336</v>
      </c>
      <c r="B30" s="97"/>
      <c r="C30" s="97"/>
      <c r="D30" s="97"/>
      <c r="E30" s="97"/>
      <c r="F30" s="97"/>
      <c r="G30" s="97"/>
      <c r="H30" s="97"/>
      <c r="I30" s="97"/>
      <c r="J30" s="97"/>
      <c r="K30" s="182"/>
    </row>
    <row r="31" spans="1:11" x14ac:dyDescent="0.2">
      <c r="A31" s="95">
        <v>43979.333333333336</v>
      </c>
      <c r="B31" s="97"/>
      <c r="C31" s="97"/>
      <c r="D31" s="97"/>
      <c r="E31" s="97"/>
      <c r="F31" s="97"/>
      <c r="G31" s="97"/>
      <c r="H31" s="97"/>
      <c r="I31" s="97"/>
      <c r="J31" s="97"/>
      <c r="K31" s="182"/>
    </row>
    <row r="32" spans="1:11" x14ac:dyDescent="0.2">
      <c r="A32" s="95">
        <v>43980.333333333336</v>
      </c>
      <c r="B32" s="97"/>
      <c r="C32" s="97"/>
      <c r="D32" s="97"/>
      <c r="E32" s="97"/>
      <c r="F32" s="97"/>
      <c r="G32" s="97"/>
      <c r="H32" s="97"/>
      <c r="I32" s="97"/>
      <c r="J32" s="97"/>
      <c r="K32" s="182"/>
    </row>
    <row r="33" spans="1:11" x14ac:dyDescent="0.2">
      <c r="A33" s="95">
        <v>43981.333333333336</v>
      </c>
      <c r="B33" s="97"/>
      <c r="C33" s="97"/>
      <c r="D33" s="97"/>
      <c r="E33" s="97"/>
      <c r="F33" s="97"/>
      <c r="G33" s="97"/>
      <c r="H33" s="97"/>
      <c r="I33" s="97"/>
      <c r="J33" s="97"/>
      <c r="K33" s="182"/>
    </row>
    <row r="34" spans="1:11" x14ac:dyDescent="0.2">
      <c r="A34" s="95">
        <v>43982.333333333336</v>
      </c>
      <c r="B34" s="97"/>
      <c r="C34" s="97"/>
      <c r="D34" s="97"/>
      <c r="E34" s="97"/>
      <c r="F34" s="97"/>
      <c r="G34" s="97"/>
      <c r="H34" s="97"/>
      <c r="I34" s="97"/>
      <c r="J34" s="97"/>
      <c r="K34" s="182"/>
    </row>
    <row r="35" spans="1:11" x14ac:dyDescent="0.2">
      <c r="A35" s="95">
        <v>43983.333333333336</v>
      </c>
      <c r="B35" s="97"/>
      <c r="C35" s="97"/>
      <c r="D35" s="97"/>
      <c r="E35" s="97"/>
      <c r="F35" s="97"/>
      <c r="G35" s="97"/>
      <c r="H35" s="97"/>
      <c r="I35" s="97"/>
      <c r="J35" s="97"/>
      <c r="K35" s="182"/>
    </row>
    <row r="36" spans="1:11" x14ac:dyDescent="0.2">
      <c r="A36" s="95">
        <v>43984.333333333336</v>
      </c>
      <c r="B36" s="97"/>
      <c r="C36" s="97"/>
      <c r="D36" s="97"/>
      <c r="E36" s="97"/>
      <c r="F36" s="97"/>
      <c r="G36" s="97"/>
      <c r="H36" s="97"/>
      <c r="I36" s="97"/>
      <c r="J36" s="97"/>
      <c r="K36" s="182"/>
    </row>
    <row r="37" spans="1:11" x14ac:dyDescent="0.2">
      <c r="A37" s="95">
        <v>43985.333333333336</v>
      </c>
      <c r="B37" s="97"/>
      <c r="C37" s="97"/>
      <c r="D37" s="97"/>
      <c r="E37" s="97"/>
      <c r="F37" s="97"/>
      <c r="G37" s="97"/>
      <c r="H37" s="97"/>
      <c r="I37" s="97"/>
      <c r="J37" s="97"/>
      <c r="K37" s="182"/>
    </row>
    <row r="38" spans="1:11" x14ac:dyDescent="0.2">
      <c r="A38" s="95">
        <v>43986.333333333336</v>
      </c>
      <c r="B38" s="97"/>
      <c r="C38" s="97"/>
      <c r="D38" s="97"/>
      <c r="E38" s="97"/>
      <c r="F38" s="97"/>
      <c r="G38" s="97"/>
      <c r="H38" s="97"/>
      <c r="I38" s="97"/>
      <c r="J38" s="97"/>
      <c r="K38" s="182"/>
    </row>
    <row r="39" spans="1:11" x14ac:dyDescent="0.2">
      <c r="A39" s="95">
        <v>43987.333333333336</v>
      </c>
      <c r="B39" s="97"/>
      <c r="C39" s="97"/>
      <c r="D39" s="97"/>
      <c r="E39" s="97"/>
      <c r="F39" s="97"/>
      <c r="G39" s="97"/>
      <c r="H39" s="97"/>
      <c r="I39" s="97"/>
      <c r="J39" s="97"/>
      <c r="K39" s="182"/>
    </row>
    <row r="40" spans="1:11" x14ac:dyDescent="0.2">
      <c r="A40" s="95">
        <v>43988.333333333336</v>
      </c>
      <c r="B40" s="97"/>
      <c r="C40" s="97"/>
      <c r="D40" s="97"/>
      <c r="E40" s="97"/>
      <c r="F40" s="97"/>
      <c r="G40" s="97"/>
      <c r="H40" s="97"/>
      <c r="I40" s="97"/>
      <c r="J40" s="97"/>
      <c r="K40" s="182"/>
    </row>
    <row r="41" spans="1:11" x14ac:dyDescent="0.2">
      <c r="A41" s="95">
        <v>43989.333333333336</v>
      </c>
      <c r="B41" s="97"/>
      <c r="C41" s="97"/>
      <c r="D41" s="97"/>
      <c r="E41" s="97"/>
      <c r="F41" s="97"/>
      <c r="G41" s="97"/>
      <c r="H41" s="97"/>
      <c r="I41" s="97"/>
      <c r="J41" s="97"/>
      <c r="K41" s="182"/>
    </row>
    <row r="42" spans="1:11" x14ac:dyDescent="0.2">
      <c r="A42" s="95">
        <v>43990.333333333336</v>
      </c>
      <c r="B42" s="97"/>
      <c r="C42" s="97"/>
      <c r="D42" s="97"/>
      <c r="E42" s="97"/>
      <c r="F42" s="97"/>
      <c r="G42" s="97"/>
      <c r="H42" s="97"/>
      <c r="I42" s="97"/>
      <c r="J42" s="97"/>
      <c r="K42" s="182"/>
    </row>
    <row r="43" spans="1:11" x14ac:dyDescent="0.2">
      <c r="A43" s="95">
        <v>43991.333333333336</v>
      </c>
      <c r="B43" s="97"/>
      <c r="C43" s="97"/>
      <c r="D43" s="97"/>
      <c r="E43" s="97"/>
      <c r="F43" s="97"/>
      <c r="G43" s="97"/>
      <c r="H43" s="97"/>
      <c r="I43" s="97"/>
      <c r="J43" s="97"/>
      <c r="K43" s="182"/>
    </row>
    <row r="44" spans="1:11" x14ac:dyDescent="0.2">
      <c r="A44" s="95">
        <v>43992.333333333336</v>
      </c>
      <c r="B44" s="97"/>
      <c r="C44" s="97"/>
      <c r="D44" s="97"/>
      <c r="E44" s="97"/>
      <c r="F44" s="97"/>
      <c r="G44" s="97"/>
      <c r="H44" s="97"/>
      <c r="I44" s="97"/>
      <c r="J44" s="97"/>
      <c r="K44" s="182"/>
    </row>
    <row r="45" spans="1:11" x14ac:dyDescent="0.2">
      <c r="A45" s="95">
        <v>43993.333333333336</v>
      </c>
      <c r="B45" s="97"/>
      <c r="C45" s="97"/>
      <c r="D45" s="97"/>
      <c r="E45" s="97"/>
      <c r="F45" s="97"/>
      <c r="G45" s="97"/>
      <c r="H45" s="97"/>
      <c r="I45" s="97"/>
      <c r="J45" s="97"/>
      <c r="K45" s="182"/>
    </row>
    <row r="46" spans="1:11" x14ac:dyDescent="0.2">
      <c r="A46" s="95">
        <v>43994.333333333336</v>
      </c>
      <c r="B46" s="97"/>
      <c r="C46" s="97"/>
      <c r="D46" s="97"/>
      <c r="E46" s="97"/>
      <c r="F46" s="97"/>
      <c r="G46" s="97"/>
      <c r="H46" s="97"/>
      <c r="I46" s="97"/>
      <c r="J46" s="97"/>
      <c r="K46" s="182"/>
    </row>
    <row r="47" spans="1:11" x14ac:dyDescent="0.2">
      <c r="A47" s="96">
        <v>43997.333333333336</v>
      </c>
      <c r="B47" s="97"/>
      <c r="C47" s="97"/>
      <c r="D47" s="97"/>
      <c r="E47" s="97"/>
      <c r="F47" s="97"/>
      <c r="G47" s="97"/>
      <c r="H47" s="97"/>
      <c r="I47" s="97"/>
      <c r="J47" s="97"/>
      <c r="K47" s="182"/>
    </row>
    <row r="48" spans="1:11" x14ac:dyDescent="0.2">
      <c r="A48" s="96">
        <v>43998.333333333336</v>
      </c>
      <c r="B48" s="97"/>
      <c r="C48" s="97"/>
      <c r="D48" s="97"/>
      <c r="E48" s="97"/>
      <c r="F48" s="97"/>
      <c r="G48" s="97"/>
      <c r="H48" s="97"/>
      <c r="I48" s="97"/>
      <c r="J48" s="97"/>
      <c r="K48" s="182"/>
    </row>
    <row r="49" spans="1:11" x14ac:dyDescent="0.2">
      <c r="A49" s="96">
        <v>43999.333333333336</v>
      </c>
      <c r="B49" s="97"/>
      <c r="C49" s="97"/>
      <c r="D49" s="97"/>
      <c r="E49" s="97"/>
      <c r="F49" s="97"/>
      <c r="G49" s="97"/>
      <c r="H49" s="97"/>
      <c r="I49" s="97"/>
      <c r="J49" s="97"/>
      <c r="K49" s="182"/>
    </row>
    <row r="50" spans="1:11" x14ac:dyDescent="0.2">
      <c r="A50" s="96">
        <v>44000</v>
      </c>
      <c r="B50" s="97"/>
      <c r="C50" s="97"/>
      <c r="D50" s="97"/>
      <c r="E50" s="97"/>
      <c r="F50" s="97"/>
      <c r="G50" s="97"/>
      <c r="H50" s="97"/>
      <c r="I50" s="97"/>
      <c r="J50" s="97"/>
      <c r="K50" s="182"/>
    </row>
    <row r="51" spans="1:11" x14ac:dyDescent="0.2">
      <c r="A51" s="96">
        <v>44001</v>
      </c>
      <c r="B51" s="97"/>
      <c r="C51" s="97"/>
      <c r="D51" s="97"/>
      <c r="E51" s="97"/>
      <c r="F51" s="97"/>
      <c r="G51" s="97"/>
      <c r="H51" s="97"/>
      <c r="I51" s="97"/>
      <c r="J51" s="97"/>
      <c r="K51" s="182"/>
    </row>
    <row r="52" spans="1:11" x14ac:dyDescent="0.2">
      <c r="A52" s="96">
        <v>44004</v>
      </c>
      <c r="B52" s="97"/>
      <c r="C52" s="97"/>
      <c r="D52" s="97"/>
      <c r="E52" s="97"/>
      <c r="F52" s="97"/>
      <c r="G52" s="97"/>
      <c r="H52" s="97"/>
      <c r="I52" s="97"/>
      <c r="J52" s="97"/>
      <c r="K52" s="182"/>
    </row>
    <row r="53" spans="1:11" x14ac:dyDescent="0.2">
      <c r="A53" s="96">
        <v>44005</v>
      </c>
      <c r="B53" s="97"/>
      <c r="C53" s="97"/>
      <c r="D53" s="97"/>
      <c r="E53" s="97"/>
      <c r="F53" s="97"/>
      <c r="G53" s="97"/>
      <c r="H53" s="97"/>
      <c r="I53" s="97"/>
      <c r="J53" s="97"/>
      <c r="K53" s="182"/>
    </row>
    <row r="54" spans="1:11" x14ac:dyDescent="0.2">
      <c r="A54" s="96">
        <v>44006</v>
      </c>
      <c r="B54" s="97"/>
      <c r="C54" s="97"/>
      <c r="D54" s="97"/>
      <c r="E54" s="97"/>
      <c r="F54" s="97"/>
      <c r="G54" s="97"/>
      <c r="H54" s="97"/>
      <c r="I54" s="97"/>
      <c r="J54" s="97"/>
      <c r="K54" s="182"/>
    </row>
    <row r="55" spans="1:11" x14ac:dyDescent="0.2">
      <c r="A55" s="96">
        <v>44007</v>
      </c>
      <c r="B55" s="97"/>
      <c r="C55" s="97"/>
      <c r="D55" s="97"/>
      <c r="E55" s="97"/>
      <c r="F55" s="97"/>
      <c r="G55" s="97"/>
      <c r="H55" s="97"/>
      <c r="I55" s="97"/>
      <c r="J55" s="97"/>
      <c r="K55" s="182"/>
    </row>
    <row r="56" spans="1:11" x14ac:dyDescent="0.2">
      <c r="A56" s="96">
        <v>44008</v>
      </c>
      <c r="B56" s="97"/>
      <c r="C56" s="97"/>
      <c r="D56" s="97"/>
      <c r="E56" s="97"/>
      <c r="F56" s="97"/>
      <c r="G56" s="97"/>
      <c r="H56" s="97"/>
      <c r="I56" s="97"/>
      <c r="J56" s="97"/>
      <c r="K56" s="182"/>
    </row>
    <row r="57" spans="1:11" x14ac:dyDescent="0.2">
      <c r="A57" s="96">
        <v>44011</v>
      </c>
      <c r="B57" s="97"/>
      <c r="C57" s="97"/>
      <c r="D57" s="97"/>
      <c r="E57" s="97"/>
      <c r="F57" s="97"/>
      <c r="G57" s="97"/>
      <c r="H57" s="97"/>
      <c r="I57" s="97"/>
      <c r="J57" s="97"/>
      <c r="K57" s="182"/>
    </row>
    <row r="58" spans="1:11" x14ac:dyDescent="0.2">
      <c r="A58" s="96">
        <v>44012</v>
      </c>
      <c r="B58" s="97"/>
      <c r="C58" s="97"/>
      <c r="D58" s="97"/>
      <c r="E58" s="97"/>
      <c r="F58" s="97"/>
      <c r="G58" s="97"/>
      <c r="H58" s="97"/>
      <c r="I58" s="97"/>
      <c r="J58" s="97"/>
      <c r="K58" s="182"/>
    </row>
    <row r="59" spans="1:11" x14ac:dyDescent="0.2">
      <c r="A59" s="96">
        <v>44013</v>
      </c>
      <c r="B59" s="97"/>
      <c r="C59" s="97"/>
      <c r="D59" s="97"/>
      <c r="E59" s="97"/>
      <c r="F59" s="97"/>
      <c r="G59" s="97"/>
      <c r="H59" s="97"/>
      <c r="I59" s="97"/>
      <c r="J59" s="97"/>
      <c r="K59" s="182"/>
    </row>
    <row r="60" spans="1:11" x14ac:dyDescent="0.2">
      <c r="A60" s="96">
        <v>44014</v>
      </c>
      <c r="B60" s="97"/>
      <c r="C60" s="97"/>
      <c r="D60" s="97"/>
      <c r="E60" s="97"/>
      <c r="F60" s="97"/>
      <c r="G60" s="97"/>
      <c r="H60" s="97"/>
      <c r="I60" s="97"/>
      <c r="J60" s="97"/>
      <c r="K60" s="182"/>
    </row>
    <row r="61" spans="1:11" x14ac:dyDescent="0.2">
      <c r="A61" s="96">
        <v>44015</v>
      </c>
      <c r="B61" s="97"/>
      <c r="C61" s="97"/>
      <c r="D61" s="97"/>
      <c r="E61" s="97"/>
      <c r="F61" s="97"/>
      <c r="G61" s="97"/>
      <c r="H61" s="97"/>
      <c r="I61" s="97"/>
      <c r="J61" s="97"/>
      <c r="K61" s="182"/>
    </row>
    <row r="62" spans="1:11" x14ac:dyDescent="0.2">
      <c r="A62" s="96">
        <v>44018</v>
      </c>
      <c r="B62" s="97"/>
      <c r="C62" s="97"/>
      <c r="D62" s="97"/>
      <c r="E62" s="97"/>
      <c r="F62" s="97"/>
      <c r="G62" s="97"/>
      <c r="H62" s="97"/>
      <c r="I62" s="97"/>
      <c r="J62" s="97"/>
      <c r="K62" s="182"/>
    </row>
    <row r="63" spans="1:11" x14ac:dyDescent="0.2">
      <c r="A63" s="96">
        <v>44019</v>
      </c>
      <c r="B63" s="97"/>
      <c r="C63" s="97"/>
      <c r="D63" s="97"/>
      <c r="E63" s="97"/>
      <c r="F63" s="97"/>
      <c r="G63" s="97"/>
      <c r="H63" s="97"/>
      <c r="I63" s="97"/>
      <c r="J63" s="97"/>
      <c r="K63" s="182"/>
    </row>
    <row r="64" spans="1:11" x14ac:dyDescent="0.2">
      <c r="A64" s="96">
        <v>44020</v>
      </c>
      <c r="B64" s="97"/>
      <c r="C64" s="97"/>
      <c r="D64" s="97"/>
      <c r="E64" s="97"/>
      <c r="F64" s="97"/>
      <c r="G64" s="97"/>
      <c r="H64" s="97"/>
      <c r="I64" s="97"/>
      <c r="J64" s="97"/>
      <c r="K64" s="182"/>
    </row>
    <row r="65" spans="1:11" x14ac:dyDescent="0.2">
      <c r="A65" s="96">
        <v>44021</v>
      </c>
      <c r="B65" s="97"/>
      <c r="C65" s="97"/>
      <c r="D65" s="97"/>
      <c r="E65" s="97"/>
      <c r="F65" s="97"/>
      <c r="G65" s="97"/>
      <c r="H65" s="97"/>
      <c r="I65" s="97"/>
      <c r="J65" s="97"/>
      <c r="K65" s="182"/>
    </row>
    <row r="66" spans="1:11" x14ac:dyDescent="0.2">
      <c r="A66" s="96">
        <v>44022</v>
      </c>
      <c r="B66" s="97"/>
      <c r="C66" s="97"/>
      <c r="D66" s="97"/>
      <c r="E66" s="97"/>
      <c r="F66" s="97"/>
      <c r="G66" s="97"/>
      <c r="H66" s="97"/>
      <c r="I66" s="97"/>
      <c r="J66" s="97"/>
      <c r="K66" s="182"/>
    </row>
    <row r="67" spans="1:11" x14ac:dyDescent="0.2">
      <c r="A67" s="96">
        <v>44025</v>
      </c>
      <c r="B67" s="97">
        <v>170</v>
      </c>
      <c r="C67" s="97">
        <v>170</v>
      </c>
      <c r="D67" s="97">
        <v>48</v>
      </c>
      <c r="E67" s="97">
        <v>48</v>
      </c>
      <c r="F67" s="97">
        <v>5</v>
      </c>
      <c r="G67" s="97">
        <v>5</v>
      </c>
      <c r="H67" s="97">
        <v>0</v>
      </c>
      <c r="I67" s="97">
        <v>0</v>
      </c>
      <c r="J67" s="97">
        <v>0</v>
      </c>
      <c r="K67" s="182">
        <v>0</v>
      </c>
    </row>
    <row r="68" spans="1:11" x14ac:dyDescent="0.2">
      <c r="A68" s="96">
        <v>44026</v>
      </c>
      <c r="B68" s="97">
        <v>74</v>
      </c>
      <c r="C68" s="97">
        <f>SUM(C67,B68)</f>
        <v>244</v>
      </c>
      <c r="D68" s="97">
        <v>14</v>
      </c>
      <c r="E68" s="97">
        <f>SUM(E67,D68)</f>
        <v>62</v>
      </c>
      <c r="F68" s="97">
        <v>3</v>
      </c>
      <c r="G68" s="97">
        <f>SUM(G67,F68)</f>
        <v>8</v>
      </c>
      <c r="H68" s="97">
        <v>0</v>
      </c>
      <c r="I68" s="97">
        <f>SUM(I67,H68)</f>
        <v>0</v>
      </c>
      <c r="J68" s="97">
        <v>0</v>
      </c>
      <c r="K68" s="182">
        <f>SUM(K67,J68)</f>
        <v>0</v>
      </c>
    </row>
    <row r="69" spans="1:11" x14ac:dyDescent="0.2">
      <c r="A69" s="96">
        <v>44027</v>
      </c>
      <c r="B69" s="97">
        <v>17</v>
      </c>
      <c r="C69" s="97">
        <f t="shared" ref="C69:C132" si="0">SUM(C68,B69)</f>
        <v>261</v>
      </c>
      <c r="D69" s="97">
        <v>24</v>
      </c>
      <c r="E69" s="97">
        <f t="shared" ref="E69:E132" si="1">SUM(E68,D69)</f>
        <v>86</v>
      </c>
      <c r="F69" s="97">
        <v>2</v>
      </c>
      <c r="G69" s="97">
        <f t="shared" ref="G69:G132" si="2">SUM(G68,F69)</f>
        <v>10</v>
      </c>
      <c r="H69" s="97">
        <v>0</v>
      </c>
      <c r="I69" s="97">
        <f t="shared" ref="I69:I97" si="3">SUM(I68,H69)</f>
        <v>0</v>
      </c>
      <c r="J69" s="97">
        <v>0</v>
      </c>
      <c r="K69" s="182">
        <f t="shared" ref="K69:K132" si="4">SUM(K68,J69)</f>
        <v>0</v>
      </c>
    </row>
    <row r="70" spans="1:11" x14ac:dyDescent="0.2">
      <c r="A70" s="96">
        <v>44028</v>
      </c>
      <c r="B70" s="97">
        <v>61</v>
      </c>
      <c r="C70" s="97">
        <f t="shared" si="0"/>
        <v>322</v>
      </c>
      <c r="D70" s="97">
        <v>38</v>
      </c>
      <c r="E70" s="97">
        <f t="shared" si="1"/>
        <v>124</v>
      </c>
      <c r="F70" s="97">
        <v>5</v>
      </c>
      <c r="G70" s="97">
        <f t="shared" si="2"/>
        <v>15</v>
      </c>
      <c r="H70" s="97">
        <v>0</v>
      </c>
      <c r="I70" s="97">
        <f t="shared" si="3"/>
        <v>0</v>
      </c>
      <c r="J70" s="97">
        <v>0</v>
      </c>
      <c r="K70" s="182">
        <f t="shared" si="4"/>
        <v>0</v>
      </c>
    </row>
    <row r="71" spans="1:11" x14ac:dyDescent="0.2">
      <c r="A71" s="96">
        <v>44029</v>
      </c>
      <c r="B71" s="97">
        <v>52</v>
      </c>
      <c r="C71" s="97">
        <f t="shared" si="0"/>
        <v>374</v>
      </c>
      <c r="D71" s="97">
        <v>24</v>
      </c>
      <c r="E71" s="97">
        <f t="shared" si="1"/>
        <v>148</v>
      </c>
      <c r="F71" s="97">
        <v>4</v>
      </c>
      <c r="G71" s="97">
        <f t="shared" si="2"/>
        <v>19</v>
      </c>
      <c r="H71" s="97">
        <v>0</v>
      </c>
      <c r="I71" s="97">
        <f t="shared" si="3"/>
        <v>0</v>
      </c>
      <c r="J71" s="97">
        <v>2</v>
      </c>
      <c r="K71" s="182">
        <f t="shared" si="4"/>
        <v>2</v>
      </c>
    </row>
    <row r="72" spans="1:11" x14ac:dyDescent="0.2">
      <c r="A72" s="96">
        <v>44032</v>
      </c>
      <c r="B72" s="97">
        <v>306</v>
      </c>
      <c r="C72" s="97">
        <f t="shared" si="0"/>
        <v>680</v>
      </c>
      <c r="D72" s="97">
        <v>101</v>
      </c>
      <c r="E72" s="97">
        <f t="shared" si="1"/>
        <v>249</v>
      </c>
      <c r="F72" s="97">
        <v>25</v>
      </c>
      <c r="G72" s="97">
        <f t="shared" si="2"/>
        <v>44</v>
      </c>
      <c r="H72" s="97">
        <v>0</v>
      </c>
      <c r="I72" s="97">
        <f t="shared" si="3"/>
        <v>0</v>
      </c>
      <c r="J72" s="97">
        <v>2</v>
      </c>
      <c r="K72" s="182">
        <f t="shared" si="4"/>
        <v>4</v>
      </c>
    </row>
    <row r="73" spans="1:11" x14ac:dyDescent="0.2">
      <c r="A73" s="96">
        <v>44033</v>
      </c>
      <c r="B73" s="97">
        <v>75</v>
      </c>
      <c r="C73" s="97">
        <f t="shared" si="0"/>
        <v>755</v>
      </c>
      <c r="D73" s="97">
        <v>15</v>
      </c>
      <c r="E73" s="97">
        <f t="shared" si="1"/>
        <v>264</v>
      </c>
      <c r="F73" s="97">
        <v>5</v>
      </c>
      <c r="G73" s="97">
        <f t="shared" si="2"/>
        <v>49</v>
      </c>
      <c r="H73" s="97">
        <v>0</v>
      </c>
      <c r="I73" s="97">
        <f t="shared" si="3"/>
        <v>0</v>
      </c>
      <c r="J73" s="97">
        <v>1</v>
      </c>
      <c r="K73" s="182">
        <f t="shared" si="4"/>
        <v>5</v>
      </c>
    </row>
    <row r="74" spans="1:11" x14ac:dyDescent="0.2">
      <c r="A74" s="96">
        <v>44034</v>
      </c>
      <c r="B74" s="97">
        <v>49</v>
      </c>
      <c r="C74" s="97">
        <f t="shared" si="0"/>
        <v>804</v>
      </c>
      <c r="D74" s="97">
        <v>20</v>
      </c>
      <c r="E74" s="97">
        <f t="shared" si="1"/>
        <v>284</v>
      </c>
      <c r="F74" s="97">
        <v>7</v>
      </c>
      <c r="G74" s="97">
        <f t="shared" si="2"/>
        <v>56</v>
      </c>
      <c r="H74" s="97">
        <v>0</v>
      </c>
      <c r="I74" s="97">
        <f t="shared" si="3"/>
        <v>0</v>
      </c>
      <c r="J74" s="97">
        <v>0</v>
      </c>
      <c r="K74" s="182">
        <f t="shared" si="4"/>
        <v>5</v>
      </c>
    </row>
    <row r="75" spans="1:11" x14ac:dyDescent="0.2">
      <c r="A75" s="96">
        <v>44035</v>
      </c>
      <c r="B75" s="97">
        <v>82</v>
      </c>
      <c r="C75" s="97">
        <f t="shared" si="0"/>
        <v>886</v>
      </c>
      <c r="D75" s="97">
        <v>84</v>
      </c>
      <c r="E75" s="97">
        <f t="shared" si="1"/>
        <v>368</v>
      </c>
      <c r="F75" s="97">
        <v>16</v>
      </c>
      <c r="G75" s="97">
        <f t="shared" si="2"/>
        <v>72</v>
      </c>
      <c r="H75" s="97">
        <v>1</v>
      </c>
      <c r="I75" s="97">
        <f t="shared" si="3"/>
        <v>1</v>
      </c>
      <c r="J75" s="97">
        <v>1</v>
      </c>
      <c r="K75" s="182">
        <f t="shared" si="4"/>
        <v>6</v>
      </c>
    </row>
    <row r="76" spans="1:11" x14ac:dyDescent="0.2">
      <c r="A76" s="96">
        <v>44036</v>
      </c>
      <c r="B76" s="97">
        <v>123</v>
      </c>
      <c r="C76" s="97">
        <f t="shared" si="0"/>
        <v>1009</v>
      </c>
      <c r="D76" s="97">
        <v>164</v>
      </c>
      <c r="E76" s="97">
        <f t="shared" si="1"/>
        <v>532</v>
      </c>
      <c r="F76" s="97">
        <v>27</v>
      </c>
      <c r="G76" s="97">
        <f t="shared" si="2"/>
        <v>99</v>
      </c>
      <c r="H76" s="97">
        <v>0</v>
      </c>
      <c r="I76" s="97">
        <f t="shared" si="3"/>
        <v>1</v>
      </c>
      <c r="J76" s="97">
        <v>2</v>
      </c>
      <c r="K76" s="182">
        <f t="shared" si="4"/>
        <v>8</v>
      </c>
    </row>
    <row r="77" spans="1:11" x14ac:dyDescent="0.2">
      <c r="A77" s="96">
        <v>44039</v>
      </c>
      <c r="B77" s="97">
        <v>397</v>
      </c>
      <c r="C77" s="97">
        <f t="shared" si="0"/>
        <v>1406</v>
      </c>
      <c r="D77" s="97">
        <v>277</v>
      </c>
      <c r="E77" s="97">
        <f t="shared" si="1"/>
        <v>809</v>
      </c>
      <c r="F77" s="97">
        <v>42</v>
      </c>
      <c r="G77" s="97">
        <f t="shared" si="2"/>
        <v>141</v>
      </c>
      <c r="H77" s="97">
        <v>0</v>
      </c>
      <c r="I77" s="97">
        <f t="shared" si="3"/>
        <v>1</v>
      </c>
      <c r="J77" s="97">
        <v>5</v>
      </c>
      <c r="K77" s="182">
        <f t="shared" si="4"/>
        <v>13</v>
      </c>
    </row>
    <row r="78" spans="1:11" x14ac:dyDescent="0.2">
      <c r="A78" s="96">
        <v>44040</v>
      </c>
      <c r="B78" s="97">
        <v>114</v>
      </c>
      <c r="C78" s="97">
        <f t="shared" si="0"/>
        <v>1520</v>
      </c>
      <c r="D78" s="97">
        <v>110</v>
      </c>
      <c r="E78" s="97">
        <f t="shared" si="1"/>
        <v>919</v>
      </c>
      <c r="F78" s="97">
        <v>34</v>
      </c>
      <c r="G78" s="97">
        <f t="shared" si="2"/>
        <v>175</v>
      </c>
      <c r="H78" s="97">
        <v>0</v>
      </c>
      <c r="I78" s="97">
        <f t="shared" si="3"/>
        <v>1</v>
      </c>
      <c r="J78" s="97">
        <v>0</v>
      </c>
      <c r="K78" s="182">
        <f t="shared" si="4"/>
        <v>13</v>
      </c>
    </row>
    <row r="79" spans="1:11" x14ac:dyDescent="0.2">
      <c r="A79" s="96">
        <v>44041</v>
      </c>
      <c r="B79" s="97">
        <v>96</v>
      </c>
      <c r="C79" s="97">
        <f t="shared" si="0"/>
        <v>1616</v>
      </c>
      <c r="D79" s="97">
        <v>106</v>
      </c>
      <c r="E79" s="97">
        <f t="shared" si="1"/>
        <v>1025</v>
      </c>
      <c r="F79" s="97">
        <v>9</v>
      </c>
      <c r="G79" s="97">
        <f t="shared" si="2"/>
        <v>184</v>
      </c>
      <c r="H79" s="97">
        <v>0</v>
      </c>
      <c r="I79" s="97">
        <f t="shared" si="3"/>
        <v>1</v>
      </c>
      <c r="J79" s="97">
        <v>1</v>
      </c>
      <c r="K79" s="182">
        <f t="shared" si="4"/>
        <v>14</v>
      </c>
    </row>
    <row r="80" spans="1:11" x14ac:dyDescent="0.2">
      <c r="A80" s="96">
        <v>44042</v>
      </c>
      <c r="B80" s="97">
        <v>130</v>
      </c>
      <c r="C80" s="97">
        <f t="shared" si="0"/>
        <v>1746</v>
      </c>
      <c r="D80" s="97">
        <v>141</v>
      </c>
      <c r="E80" s="97">
        <f t="shared" si="1"/>
        <v>1166</v>
      </c>
      <c r="F80" s="97">
        <v>13</v>
      </c>
      <c r="G80" s="97">
        <f t="shared" si="2"/>
        <v>197</v>
      </c>
      <c r="H80" s="97">
        <v>0</v>
      </c>
      <c r="I80" s="97">
        <f t="shared" si="3"/>
        <v>1</v>
      </c>
      <c r="J80" s="97">
        <v>3</v>
      </c>
      <c r="K80" s="182">
        <f t="shared" si="4"/>
        <v>17</v>
      </c>
    </row>
    <row r="81" spans="1:11" x14ac:dyDescent="0.2">
      <c r="A81" s="96">
        <v>44043</v>
      </c>
      <c r="B81" s="97">
        <v>139</v>
      </c>
      <c r="C81" s="97">
        <f t="shared" si="0"/>
        <v>1885</v>
      </c>
      <c r="D81" s="97">
        <v>120</v>
      </c>
      <c r="E81" s="97">
        <f t="shared" si="1"/>
        <v>1286</v>
      </c>
      <c r="F81" s="97">
        <v>2</v>
      </c>
      <c r="G81" s="97">
        <f t="shared" si="2"/>
        <v>199</v>
      </c>
      <c r="H81" s="97">
        <v>2</v>
      </c>
      <c r="I81" s="97">
        <f t="shared" si="3"/>
        <v>3</v>
      </c>
      <c r="J81" s="97">
        <v>0</v>
      </c>
      <c r="K81" s="182">
        <f t="shared" si="4"/>
        <v>17</v>
      </c>
    </row>
    <row r="82" spans="1:11" x14ac:dyDescent="0.2">
      <c r="A82" s="96">
        <v>44044</v>
      </c>
      <c r="B82" s="97"/>
      <c r="C82" s="97">
        <f t="shared" si="0"/>
        <v>1885</v>
      </c>
      <c r="D82" s="97"/>
      <c r="E82" s="97">
        <f t="shared" si="1"/>
        <v>1286</v>
      </c>
      <c r="F82" s="97"/>
      <c r="G82" s="97">
        <f t="shared" si="2"/>
        <v>199</v>
      </c>
      <c r="H82" s="97"/>
      <c r="I82" s="97">
        <f t="shared" si="3"/>
        <v>3</v>
      </c>
      <c r="J82" s="97"/>
      <c r="K82" s="182">
        <f t="shared" si="4"/>
        <v>17</v>
      </c>
    </row>
    <row r="83" spans="1:11" x14ac:dyDescent="0.2">
      <c r="A83" s="96">
        <v>44045</v>
      </c>
      <c r="B83" s="97"/>
      <c r="C83" s="97">
        <f t="shared" si="0"/>
        <v>1885</v>
      </c>
      <c r="D83" s="97"/>
      <c r="E83" s="97">
        <f t="shared" si="1"/>
        <v>1286</v>
      </c>
      <c r="F83" s="97"/>
      <c r="G83" s="97">
        <f t="shared" si="2"/>
        <v>199</v>
      </c>
      <c r="H83" s="97"/>
      <c r="I83" s="97">
        <f t="shared" si="3"/>
        <v>3</v>
      </c>
      <c r="J83" s="97"/>
      <c r="K83" s="182">
        <f t="shared" si="4"/>
        <v>17</v>
      </c>
    </row>
    <row r="84" spans="1:11" x14ac:dyDescent="0.2">
      <c r="A84" s="96">
        <v>44046</v>
      </c>
      <c r="B84" s="97">
        <v>355</v>
      </c>
      <c r="C84" s="97">
        <f t="shared" si="0"/>
        <v>2240</v>
      </c>
      <c r="D84" s="97">
        <v>219</v>
      </c>
      <c r="E84" s="97">
        <f t="shared" si="1"/>
        <v>1505</v>
      </c>
      <c r="F84" s="97">
        <v>18</v>
      </c>
      <c r="G84" s="97">
        <f t="shared" si="2"/>
        <v>217</v>
      </c>
      <c r="H84" s="97">
        <v>0</v>
      </c>
      <c r="I84" s="97">
        <f t="shared" si="3"/>
        <v>3</v>
      </c>
      <c r="J84" s="97">
        <v>0</v>
      </c>
      <c r="K84" s="182">
        <f t="shared" si="4"/>
        <v>17</v>
      </c>
    </row>
    <row r="85" spans="1:11" x14ac:dyDescent="0.2">
      <c r="A85" s="96">
        <v>44047</v>
      </c>
      <c r="B85" s="97">
        <v>113</v>
      </c>
      <c r="C85" s="97">
        <f t="shared" si="0"/>
        <v>2353</v>
      </c>
      <c r="D85" s="97">
        <v>31</v>
      </c>
      <c r="E85" s="97">
        <f t="shared" si="1"/>
        <v>1536</v>
      </c>
      <c r="F85" s="97">
        <v>17</v>
      </c>
      <c r="G85" s="97">
        <f t="shared" si="2"/>
        <v>234</v>
      </c>
      <c r="H85" s="97">
        <v>1</v>
      </c>
      <c r="I85" s="97">
        <f t="shared" si="3"/>
        <v>4</v>
      </c>
      <c r="J85" s="97">
        <v>5</v>
      </c>
      <c r="K85" s="182">
        <f t="shared" si="4"/>
        <v>22</v>
      </c>
    </row>
    <row r="86" spans="1:11" x14ac:dyDescent="0.2">
      <c r="A86" s="96">
        <v>44048</v>
      </c>
      <c r="B86" s="97">
        <v>40</v>
      </c>
      <c r="C86" s="97">
        <f t="shared" si="0"/>
        <v>2393</v>
      </c>
      <c r="D86" s="97">
        <v>46</v>
      </c>
      <c r="E86" s="97">
        <f t="shared" si="1"/>
        <v>1582</v>
      </c>
      <c r="F86" s="97">
        <v>1</v>
      </c>
      <c r="G86" s="97">
        <f t="shared" si="2"/>
        <v>235</v>
      </c>
      <c r="H86" s="97">
        <v>2</v>
      </c>
      <c r="I86" s="97">
        <f t="shared" si="3"/>
        <v>6</v>
      </c>
      <c r="J86" s="97">
        <v>0</v>
      </c>
      <c r="K86" s="182">
        <f t="shared" si="4"/>
        <v>22</v>
      </c>
    </row>
    <row r="87" spans="1:11" x14ac:dyDescent="0.2">
      <c r="A87" s="96">
        <v>44049</v>
      </c>
      <c r="B87" s="97">
        <v>61</v>
      </c>
      <c r="C87" s="97">
        <f t="shared" si="0"/>
        <v>2454</v>
      </c>
      <c r="D87" s="97">
        <v>41</v>
      </c>
      <c r="E87" s="97">
        <f t="shared" si="1"/>
        <v>1623</v>
      </c>
      <c r="F87" s="97">
        <v>3</v>
      </c>
      <c r="G87" s="97">
        <f t="shared" si="2"/>
        <v>238</v>
      </c>
      <c r="H87" s="97">
        <v>0</v>
      </c>
      <c r="I87" s="97">
        <f t="shared" si="3"/>
        <v>6</v>
      </c>
      <c r="J87" s="97">
        <v>0</v>
      </c>
      <c r="K87" s="182">
        <f t="shared" si="4"/>
        <v>22</v>
      </c>
    </row>
    <row r="88" spans="1:11" x14ac:dyDescent="0.2">
      <c r="A88" s="96">
        <v>44050</v>
      </c>
      <c r="B88" s="97">
        <v>82</v>
      </c>
      <c r="C88" s="97">
        <f t="shared" si="0"/>
        <v>2536</v>
      </c>
      <c r="D88" s="97">
        <v>19</v>
      </c>
      <c r="E88" s="97">
        <f t="shared" si="1"/>
        <v>1642</v>
      </c>
      <c r="F88" s="97">
        <v>5</v>
      </c>
      <c r="G88" s="97">
        <f t="shared" si="2"/>
        <v>243</v>
      </c>
      <c r="H88" s="97">
        <v>0</v>
      </c>
      <c r="I88" s="97">
        <f t="shared" si="3"/>
        <v>6</v>
      </c>
      <c r="J88" s="97">
        <v>0</v>
      </c>
      <c r="K88" s="182">
        <f t="shared" si="4"/>
        <v>22</v>
      </c>
    </row>
    <row r="89" spans="1:11" x14ac:dyDescent="0.2">
      <c r="A89" s="96">
        <v>44051</v>
      </c>
      <c r="B89" s="97"/>
      <c r="C89" s="97">
        <f t="shared" si="0"/>
        <v>2536</v>
      </c>
      <c r="D89" s="97"/>
      <c r="E89" s="97">
        <f t="shared" si="1"/>
        <v>1642</v>
      </c>
      <c r="F89" s="97"/>
      <c r="G89" s="97">
        <f t="shared" si="2"/>
        <v>243</v>
      </c>
      <c r="H89" s="97"/>
      <c r="I89" s="97">
        <f t="shared" si="3"/>
        <v>6</v>
      </c>
      <c r="J89" s="97"/>
      <c r="K89" s="182">
        <f t="shared" si="4"/>
        <v>22</v>
      </c>
    </row>
    <row r="90" spans="1:11" x14ac:dyDescent="0.2">
      <c r="A90" s="96">
        <v>44052</v>
      </c>
      <c r="B90" s="97"/>
      <c r="C90" s="97">
        <f t="shared" si="0"/>
        <v>2536</v>
      </c>
      <c r="D90" s="97"/>
      <c r="E90" s="97">
        <f t="shared" si="1"/>
        <v>1642</v>
      </c>
      <c r="F90" s="97"/>
      <c r="G90" s="97">
        <f t="shared" si="2"/>
        <v>243</v>
      </c>
      <c r="H90" s="97"/>
      <c r="I90" s="97">
        <f t="shared" si="3"/>
        <v>6</v>
      </c>
      <c r="J90" s="97"/>
      <c r="K90" s="182">
        <f t="shared" si="4"/>
        <v>22</v>
      </c>
    </row>
    <row r="91" spans="1:11" x14ac:dyDescent="0.2">
      <c r="A91" s="96">
        <v>44053</v>
      </c>
      <c r="B91" s="97">
        <v>320</v>
      </c>
      <c r="C91" s="97">
        <f t="shared" si="0"/>
        <v>2856</v>
      </c>
      <c r="D91" s="97">
        <v>85</v>
      </c>
      <c r="E91" s="97">
        <f t="shared" si="1"/>
        <v>1727</v>
      </c>
      <c r="F91" s="97">
        <v>40</v>
      </c>
      <c r="G91" s="97">
        <f t="shared" si="2"/>
        <v>283</v>
      </c>
      <c r="H91" s="97">
        <v>0</v>
      </c>
      <c r="I91" s="97">
        <f t="shared" si="3"/>
        <v>6</v>
      </c>
      <c r="J91" s="97">
        <v>0</v>
      </c>
      <c r="K91" s="182">
        <f t="shared" si="4"/>
        <v>22</v>
      </c>
    </row>
    <row r="92" spans="1:11" x14ac:dyDescent="0.2">
      <c r="A92" s="96">
        <v>44054</v>
      </c>
      <c r="B92" s="97">
        <v>88</v>
      </c>
      <c r="C92" s="97">
        <f t="shared" si="0"/>
        <v>2944</v>
      </c>
      <c r="D92" s="97">
        <v>17</v>
      </c>
      <c r="E92" s="97">
        <f t="shared" si="1"/>
        <v>1744</v>
      </c>
      <c r="F92" s="97">
        <v>12</v>
      </c>
      <c r="G92" s="97">
        <f t="shared" si="2"/>
        <v>295</v>
      </c>
      <c r="H92" s="97">
        <v>0</v>
      </c>
      <c r="I92" s="97">
        <f t="shared" si="3"/>
        <v>6</v>
      </c>
      <c r="J92" s="97">
        <v>1</v>
      </c>
      <c r="K92" s="182">
        <f t="shared" si="4"/>
        <v>23</v>
      </c>
    </row>
    <row r="93" spans="1:11" x14ac:dyDescent="0.2">
      <c r="A93" s="96">
        <v>44055</v>
      </c>
      <c r="B93" s="97">
        <v>16</v>
      </c>
      <c r="C93" s="97">
        <f t="shared" si="0"/>
        <v>2960</v>
      </c>
      <c r="D93" s="97">
        <v>11</v>
      </c>
      <c r="E93" s="97">
        <f t="shared" si="1"/>
        <v>1755</v>
      </c>
      <c r="F93" s="97">
        <v>2</v>
      </c>
      <c r="G93" s="97">
        <f t="shared" si="2"/>
        <v>297</v>
      </c>
      <c r="H93" s="97">
        <v>0</v>
      </c>
      <c r="I93" s="97">
        <f t="shared" si="3"/>
        <v>6</v>
      </c>
      <c r="J93" s="97">
        <v>2</v>
      </c>
      <c r="K93" s="182">
        <f t="shared" si="4"/>
        <v>25</v>
      </c>
    </row>
    <row r="94" spans="1:11" x14ac:dyDescent="0.2">
      <c r="A94" s="96">
        <v>44056</v>
      </c>
      <c r="B94" s="97">
        <v>77</v>
      </c>
      <c r="C94" s="97">
        <f t="shared" si="0"/>
        <v>3037</v>
      </c>
      <c r="D94" s="97">
        <v>9</v>
      </c>
      <c r="E94" s="97">
        <f t="shared" si="1"/>
        <v>1764</v>
      </c>
      <c r="F94" s="97">
        <v>4</v>
      </c>
      <c r="G94" s="97">
        <f t="shared" si="2"/>
        <v>301</v>
      </c>
      <c r="H94" s="97">
        <v>0</v>
      </c>
      <c r="I94" s="97">
        <f t="shared" si="3"/>
        <v>6</v>
      </c>
      <c r="J94" s="97">
        <v>0</v>
      </c>
      <c r="K94" s="182">
        <f t="shared" si="4"/>
        <v>25</v>
      </c>
    </row>
    <row r="95" spans="1:11" x14ac:dyDescent="0.2">
      <c r="A95" s="96">
        <v>44057</v>
      </c>
      <c r="B95" s="97">
        <v>69</v>
      </c>
      <c r="C95" s="97">
        <f t="shared" si="0"/>
        <v>3106</v>
      </c>
      <c r="D95" s="97">
        <v>32</v>
      </c>
      <c r="E95" s="97">
        <f t="shared" si="1"/>
        <v>1796</v>
      </c>
      <c r="F95" s="97">
        <v>2</v>
      </c>
      <c r="G95" s="97">
        <f t="shared" si="2"/>
        <v>303</v>
      </c>
      <c r="H95" s="97">
        <v>0</v>
      </c>
      <c r="I95" s="97">
        <f t="shared" si="3"/>
        <v>6</v>
      </c>
      <c r="J95" s="97">
        <v>2</v>
      </c>
      <c r="K95" s="182">
        <f t="shared" si="4"/>
        <v>27</v>
      </c>
    </row>
    <row r="96" spans="1:11" x14ac:dyDescent="0.2">
      <c r="A96" s="96">
        <v>44058</v>
      </c>
      <c r="B96" s="97"/>
      <c r="C96" s="97">
        <f t="shared" si="0"/>
        <v>3106</v>
      </c>
      <c r="D96" s="97"/>
      <c r="E96" s="97">
        <f t="shared" si="1"/>
        <v>1796</v>
      </c>
      <c r="F96" s="97"/>
      <c r="G96" s="97">
        <f t="shared" si="2"/>
        <v>303</v>
      </c>
      <c r="H96" s="97"/>
      <c r="I96" s="97">
        <f t="shared" si="3"/>
        <v>6</v>
      </c>
      <c r="J96" s="97"/>
      <c r="K96" s="182">
        <f t="shared" si="4"/>
        <v>27</v>
      </c>
    </row>
    <row r="97" spans="1:11" x14ac:dyDescent="0.2">
      <c r="A97" s="96">
        <v>44059</v>
      </c>
      <c r="B97" s="97"/>
      <c r="C97" s="97">
        <f t="shared" si="0"/>
        <v>3106</v>
      </c>
      <c r="D97" s="97"/>
      <c r="E97" s="97">
        <f t="shared" si="1"/>
        <v>1796</v>
      </c>
      <c r="F97" s="97"/>
      <c r="G97" s="97">
        <f t="shared" si="2"/>
        <v>303</v>
      </c>
      <c r="H97" s="97"/>
      <c r="I97" s="97">
        <f t="shared" si="3"/>
        <v>6</v>
      </c>
      <c r="J97" s="97"/>
      <c r="K97" s="182">
        <f t="shared" si="4"/>
        <v>27</v>
      </c>
    </row>
    <row r="98" spans="1:11" x14ac:dyDescent="0.2">
      <c r="A98" s="96">
        <v>44060</v>
      </c>
      <c r="B98" s="97">
        <v>252</v>
      </c>
      <c r="C98" s="97">
        <f t="shared" si="0"/>
        <v>3358</v>
      </c>
      <c r="D98" s="97">
        <v>84</v>
      </c>
      <c r="E98" s="97">
        <f t="shared" si="1"/>
        <v>1880</v>
      </c>
      <c r="F98" s="97">
        <v>31</v>
      </c>
      <c r="G98" s="97">
        <f t="shared" si="2"/>
        <v>334</v>
      </c>
      <c r="H98" s="97">
        <v>1</v>
      </c>
      <c r="I98" s="97">
        <f>I97+H98</f>
        <v>7</v>
      </c>
      <c r="J98" s="97">
        <v>0</v>
      </c>
      <c r="K98" s="182">
        <f t="shared" si="4"/>
        <v>27</v>
      </c>
    </row>
    <row r="99" spans="1:11" x14ac:dyDescent="0.2">
      <c r="A99" s="96">
        <v>44061</v>
      </c>
      <c r="B99" s="97">
        <v>89</v>
      </c>
      <c r="C99" s="97">
        <f t="shared" si="0"/>
        <v>3447</v>
      </c>
      <c r="D99" s="97">
        <v>22</v>
      </c>
      <c r="E99" s="97">
        <f t="shared" si="1"/>
        <v>1902</v>
      </c>
      <c r="F99" s="97">
        <v>7</v>
      </c>
      <c r="G99" s="97">
        <f t="shared" si="2"/>
        <v>341</v>
      </c>
      <c r="H99" s="97">
        <v>0</v>
      </c>
      <c r="I99" s="97">
        <f>I98+H99</f>
        <v>7</v>
      </c>
      <c r="J99" s="97">
        <v>0</v>
      </c>
      <c r="K99" s="182">
        <f t="shared" si="4"/>
        <v>27</v>
      </c>
    </row>
    <row r="100" spans="1:11" x14ac:dyDescent="0.2">
      <c r="A100" s="96">
        <v>44062</v>
      </c>
      <c r="B100" s="97">
        <v>50</v>
      </c>
      <c r="C100" s="97">
        <f t="shared" si="0"/>
        <v>3497</v>
      </c>
      <c r="D100" s="97">
        <v>25</v>
      </c>
      <c r="E100" s="97">
        <f t="shared" si="1"/>
        <v>1927</v>
      </c>
      <c r="F100" s="97">
        <v>2</v>
      </c>
      <c r="G100" s="97">
        <f t="shared" si="2"/>
        <v>343</v>
      </c>
      <c r="H100" s="97">
        <v>0</v>
      </c>
      <c r="I100" s="97">
        <f>I99+H100</f>
        <v>7</v>
      </c>
      <c r="J100" s="97">
        <v>0</v>
      </c>
      <c r="K100" s="182">
        <f t="shared" si="4"/>
        <v>27</v>
      </c>
    </row>
    <row r="101" spans="1:11" x14ac:dyDescent="0.2">
      <c r="A101" s="96">
        <v>44063</v>
      </c>
      <c r="B101" s="97">
        <v>29</v>
      </c>
      <c r="C101" s="97">
        <f t="shared" si="0"/>
        <v>3526</v>
      </c>
      <c r="D101" s="97">
        <v>16</v>
      </c>
      <c r="E101" s="97">
        <f t="shared" si="1"/>
        <v>1943</v>
      </c>
      <c r="F101" s="97">
        <v>5</v>
      </c>
      <c r="G101" s="97">
        <f t="shared" si="2"/>
        <v>348</v>
      </c>
      <c r="H101" s="97">
        <v>0</v>
      </c>
      <c r="I101" s="97">
        <f>I100+H101</f>
        <v>7</v>
      </c>
      <c r="J101" s="97">
        <v>0</v>
      </c>
      <c r="K101" s="182">
        <f t="shared" si="4"/>
        <v>27</v>
      </c>
    </row>
    <row r="102" spans="1:11" x14ac:dyDescent="0.2">
      <c r="A102" s="96">
        <v>44064</v>
      </c>
      <c r="B102" s="97">
        <v>72</v>
      </c>
      <c r="C102" s="97">
        <f t="shared" si="0"/>
        <v>3598</v>
      </c>
      <c r="D102" s="97">
        <v>15</v>
      </c>
      <c r="E102" s="97">
        <f t="shared" si="1"/>
        <v>1958</v>
      </c>
      <c r="F102" s="97">
        <v>4</v>
      </c>
      <c r="G102" s="97">
        <f t="shared" si="2"/>
        <v>352</v>
      </c>
      <c r="H102" s="97">
        <v>0</v>
      </c>
      <c r="I102" s="97">
        <f>I101+H102</f>
        <v>7</v>
      </c>
      <c r="J102" s="97">
        <v>0</v>
      </c>
      <c r="K102" s="182">
        <f t="shared" si="4"/>
        <v>27</v>
      </c>
    </row>
    <row r="103" spans="1:11" x14ac:dyDescent="0.2">
      <c r="A103" s="96">
        <v>44065</v>
      </c>
      <c r="B103" s="97"/>
      <c r="C103" s="97">
        <f t="shared" si="0"/>
        <v>3598</v>
      </c>
      <c r="D103" s="97"/>
      <c r="E103" s="97">
        <f t="shared" si="1"/>
        <v>1958</v>
      </c>
      <c r="F103" s="97"/>
      <c r="G103" s="97">
        <f t="shared" si="2"/>
        <v>352</v>
      </c>
      <c r="H103" s="97"/>
      <c r="I103" s="97">
        <f t="shared" ref="I103:I158" si="5">I102+H103</f>
        <v>7</v>
      </c>
      <c r="J103" s="97"/>
      <c r="K103" s="182">
        <f t="shared" si="4"/>
        <v>27</v>
      </c>
    </row>
    <row r="104" spans="1:11" x14ac:dyDescent="0.2">
      <c r="A104" s="96">
        <v>44066</v>
      </c>
      <c r="B104" s="97"/>
      <c r="C104" s="97">
        <f t="shared" si="0"/>
        <v>3598</v>
      </c>
      <c r="D104" s="97"/>
      <c r="E104" s="97">
        <f t="shared" si="1"/>
        <v>1958</v>
      </c>
      <c r="F104" s="97"/>
      <c r="G104" s="97">
        <f t="shared" si="2"/>
        <v>352</v>
      </c>
      <c r="H104" s="97"/>
      <c r="I104" s="97">
        <f t="shared" si="5"/>
        <v>7</v>
      </c>
      <c r="J104" s="97"/>
      <c r="K104" s="182">
        <f t="shared" si="4"/>
        <v>27</v>
      </c>
    </row>
    <row r="105" spans="1:11" x14ac:dyDescent="0.2">
      <c r="A105" s="96">
        <v>44067</v>
      </c>
      <c r="B105" s="97">
        <v>216</v>
      </c>
      <c r="C105" s="97">
        <f t="shared" si="0"/>
        <v>3814</v>
      </c>
      <c r="D105" s="97">
        <v>78</v>
      </c>
      <c r="E105" s="97">
        <f t="shared" si="1"/>
        <v>2036</v>
      </c>
      <c r="F105" s="97">
        <v>14</v>
      </c>
      <c r="G105" s="97">
        <f t="shared" si="2"/>
        <v>366</v>
      </c>
      <c r="H105" s="97">
        <v>0</v>
      </c>
      <c r="I105" s="97">
        <f t="shared" si="5"/>
        <v>7</v>
      </c>
      <c r="J105" s="97">
        <v>1</v>
      </c>
      <c r="K105" s="182">
        <f t="shared" si="4"/>
        <v>28</v>
      </c>
    </row>
    <row r="106" spans="1:11" x14ac:dyDescent="0.2">
      <c r="A106" s="96">
        <v>44068</v>
      </c>
      <c r="B106" s="97">
        <v>54</v>
      </c>
      <c r="C106" s="97">
        <f t="shared" si="0"/>
        <v>3868</v>
      </c>
      <c r="D106" s="97">
        <v>16</v>
      </c>
      <c r="E106" s="97">
        <f t="shared" si="1"/>
        <v>2052</v>
      </c>
      <c r="F106" s="97">
        <v>0</v>
      </c>
      <c r="G106" s="97">
        <f t="shared" si="2"/>
        <v>366</v>
      </c>
      <c r="H106" s="97">
        <v>0</v>
      </c>
      <c r="I106" s="97">
        <f t="shared" si="5"/>
        <v>7</v>
      </c>
      <c r="J106" s="97">
        <v>0</v>
      </c>
      <c r="K106" s="182">
        <f t="shared" si="4"/>
        <v>28</v>
      </c>
    </row>
    <row r="107" spans="1:11" x14ac:dyDescent="0.2">
      <c r="A107" s="96">
        <v>44069</v>
      </c>
      <c r="B107" s="97">
        <v>38</v>
      </c>
      <c r="C107" s="97">
        <f t="shared" si="0"/>
        <v>3906</v>
      </c>
      <c r="D107" s="97">
        <v>14</v>
      </c>
      <c r="E107" s="97">
        <f t="shared" si="1"/>
        <v>2066</v>
      </c>
      <c r="F107" s="97">
        <v>0</v>
      </c>
      <c r="G107" s="97">
        <f t="shared" si="2"/>
        <v>366</v>
      </c>
      <c r="H107" s="97">
        <v>0</v>
      </c>
      <c r="I107" s="97">
        <f t="shared" si="5"/>
        <v>7</v>
      </c>
      <c r="J107" s="97">
        <v>0</v>
      </c>
      <c r="K107" s="182">
        <f t="shared" si="4"/>
        <v>28</v>
      </c>
    </row>
    <row r="108" spans="1:11" x14ac:dyDescent="0.2">
      <c r="A108" s="96">
        <v>44070</v>
      </c>
      <c r="B108" s="97">
        <v>37</v>
      </c>
      <c r="C108" s="97">
        <f t="shared" si="0"/>
        <v>3943</v>
      </c>
      <c r="D108" s="97">
        <v>11</v>
      </c>
      <c r="E108" s="97">
        <f t="shared" si="1"/>
        <v>2077</v>
      </c>
      <c r="F108" s="97">
        <v>1</v>
      </c>
      <c r="G108" s="97">
        <f t="shared" si="2"/>
        <v>367</v>
      </c>
      <c r="H108" s="97">
        <v>1</v>
      </c>
      <c r="I108" s="97">
        <f t="shared" si="5"/>
        <v>8</v>
      </c>
      <c r="J108" s="97">
        <v>0</v>
      </c>
      <c r="K108" s="182">
        <f t="shared" si="4"/>
        <v>28</v>
      </c>
    </row>
    <row r="109" spans="1:11" x14ac:dyDescent="0.2">
      <c r="A109" s="96">
        <v>44071</v>
      </c>
      <c r="B109" s="97">
        <v>60</v>
      </c>
      <c r="C109" s="97">
        <f t="shared" si="0"/>
        <v>4003</v>
      </c>
      <c r="D109" s="97">
        <v>15</v>
      </c>
      <c r="E109" s="97">
        <f t="shared" si="1"/>
        <v>2092</v>
      </c>
      <c r="F109" s="97">
        <v>3</v>
      </c>
      <c r="G109" s="97">
        <f t="shared" si="2"/>
        <v>370</v>
      </c>
      <c r="H109" s="97">
        <v>0</v>
      </c>
      <c r="I109" s="97">
        <f t="shared" si="5"/>
        <v>8</v>
      </c>
      <c r="J109" s="97">
        <v>0</v>
      </c>
      <c r="K109" s="182">
        <f t="shared" si="4"/>
        <v>28</v>
      </c>
    </row>
    <row r="110" spans="1:11" x14ac:dyDescent="0.2">
      <c r="A110" s="96">
        <v>44072</v>
      </c>
      <c r="B110" s="97"/>
      <c r="C110" s="97">
        <f t="shared" si="0"/>
        <v>4003</v>
      </c>
      <c r="D110" s="97"/>
      <c r="E110" s="97">
        <f t="shared" si="1"/>
        <v>2092</v>
      </c>
      <c r="F110" s="97"/>
      <c r="G110" s="97">
        <f t="shared" si="2"/>
        <v>370</v>
      </c>
      <c r="H110" s="97"/>
      <c r="I110" s="97">
        <f t="shared" si="5"/>
        <v>8</v>
      </c>
      <c r="J110" s="97"/>
      <c r="K110" s="182">
        <f t="shared" si="4"/>
        <v>28</v>
      </c>
    </row>
    <row r="111" spans="1:11" x14ac:dyDescent="0.2">
      <c r="A111" s="96">
        <v>44073</v>
      </c>
      <c r="B111" s="97"/>
      <c r="C111" s="97">
        <f t="shared" si="0"/>
        <v>4003</v>
      </c>
      <c r="D111" s="97"/>
      <c r="E111" s="97">
        <f t="shared" si="1"/>
        <v>2092</v>
      </c>
      <c r="F111" s="97"/>
      <c r="G111" s="97">
        <f t="shared" si="2"/>
        <v>370</v>
      </c>
      <c r="H111" s="97"/>
      <c r="I111" s="97">
        <f t="shared" si="5"/>
        <v>8</v>
      </c>
      <c r="J111" s="97"/>
      <c r="K111" s="182">
        <f t="shared" si="4"/>
        <v>28</v>
      </c>
    </row>
    <row r="112" spans="1:11" x14ac:dyDescent="0.2">
      <c r="A112" s="96">
        <v>44074</v>
      </c>
      <c r="B112" s="97">
        <v>169</v>
      </c>
      <c r="C112" s="97">
        <f t="shared" si="0"/>
        <v>4172</v>
      </c>
      <c r="D112" s="97">
        <v>44</v>
      </c>
      <c r="E112" s="97">
        <f t="shared" si="1"/>
        <v>2136</v>
      </c>
      <c r="F112" s="97">
        <v>12</v>
      </c>
      <c r="G112" s="97">
        <f t="shared" si="2"/>
        <v>382</v>
      </c>
      <c r="H112" s="97">
        <v>2</v>
      </c>
      <c r="I112" s="97">
        <f t="shared" si="5"/>
        <v>10</v>
      </c>
      <c r="J112" s="97">
        <v>1</v>
      </c>
      <c r="K112" s="182">
        <f t="shared" si="4"/>
        <v>29</v>
      </c>
    </row>
    <row r="113" spans="1:11" x14ac:dyDescent="0.2">
      <c r="A113" s="96">
        <v>44075</v>
      </c>
      <c r="B113" s="97">
        <v>37</v>
      </c>
      <c r="C113" s="97">
        <f t="shared" si="0"/>
        <v>4209</v>
      </c>
      <c r="D113" s="97">
        <v>13</v>
      </c>
      <c r="E113" s="97">
        <f t="shared" si="1"/>
        <v>2149</v>
      </c>
      <c r="F113" s="97">
        <v>4</v>
      </c>
      <c r="G113" s="97">
        <f t="shared" si="2"/>
        <v>386</v>
      </c>
      <c r="H113" s="97">
        <v>0</v>
      </c>
      <c r="I113" s="97">
        <f t="shared" si="5"/>
        <v>10</v>
      </c>
      <c r="J113" s="97">
        <v>0</v>
      </c>
      <c r="K113" s="182">
        <f t="shared" si="4"/>
        <v>29</v>
      </c>
    </row>
    <row r="114" spans="1:11" x14ac:dyDescent="0.2">
      <c r="A114" s="96">
        <v>44076</v>
      </c>
      <c r="B114" s="97">
        <v>36</v>
      </c>
      <c r="C114" s="97">
        <f t="shared" si="0"/>
        <v>4245</v>
      </c>
      <c r="D114" s="97">
        <v>10</v>
      </c>
      <c r="E114" s="97">
        <f t="shared" si="1"/>
        <v>2159</v>
      </c>
      <c r="F114" s="97">
        <v>3</v>
      </c>
      <c r="G114" s="97">
        <f t="shared" si="2"/>
        <v>389</v>
      </c>
      <c r="H114" s="97">
        <v>1</v>
      </c>
      <c r="I114" s="97">
        <f t="shared" si="5"/>
        <v>11</v>
      </c>
      <c r="J114" s="97">
        <v>0</v>
      </c>
      <c r="K114" s="182">
        <f t="shared" si="4"/>
        <v>29</v>
      </c>
    </row>
    <row r="115" spans="1:11" x14ac:dyDescent="0.2">
      <c r="A115" s="96">
        <v>44077</v>
      </c>
      <c r="B115" s="97">
        <v>41</v>
      </c>
      <c r="C115" s="97">
        <f t="shared" si="0"/>
        <v>4286</v>
      </c>
      <c r="D115" s="97">
        <v>11</v>
      </c>
      <c r="E115" s="97">
        <f t="shared" si="1"/>
        <v>2170</v>
      </c>
      <c r="F115" s="97">
        <v>0</v>
      </c>
      <c r="G115" s="97">
        <f t="shared" si="2"/>
        <v>389</v>
      </c>
      <c r="H115" s="97">
        <v>0</v>
      </c>
      <c r="I115" s="97">
        <f t="shared" si="5"/>
        <v>11</v>
      </c>
      <c r="J115" s="97">
        <v>0</v>
      </c>
      <c r="K115" s="182">
        <f t="shared" si="4"/>
        <v>29</v>
      </c>
    </row>
    <row r="116" spans="1:11" x14ac:dyDescent="0.2">
      <c r="A116" s="96">
        <v>44078</v>
      </c>
      <c r="B116" s="97">
        <v>43</v>
      </c>
      <c r="C116" s="97">
        <f t="shared" si="0"/>
        <v>4329</v>
      </c>
      <c r="D116" s="97">
        <v>4</v>
      </c>
      <c r="E116" s="97">
        <f t="shared" si="1"/>
        <v>2174</v>
      </c>
      <c r="F116" s="97">
        <v>1</v>
      </c>
      <c r="G116" s="97">
        <f t="shared" si="2"/>
        <v>390</v>
      </c>
      <c r="H116" s="97">
        <v>0</v>
      </c>
      <c r="I116" s="97">
        <f t="shared" si="5"/>
        <v>11</v>
      </c>
      <c r="J116" s="97">
        <v>0</v>
      </c>
      <c r="K116" s="182">
        <f t="shared" si="4"/>
        <v>29</v>
      </c>
    </row>
    <row r="117" spans="1:11" x14ac:dyDescent="0.2">
      <c r="A117" s="96">
        <v>44079</v>
      </c>
      <c r="B117" s="97"/>
      <c r="C117" s="97">
        <f t="shared" si="0"/>
        <v>4329</v>
      </c>
      <c r="D117" s="97"/>
      <c r="E117" s="97">
        <f t="shared" si="1"/>
        <v>2174</v>
      </c>
      <c r="F117" s="97"/>
      <c r="G117" s="97">
        <f t="shared" si="2"/>
        <v>390</v>
      </c>
      <c r="H117" s="97"/>
      <c r="I117" s="97">
        <f t="shared" si="5"/>
        <v>11</v>
      </c>
      <c r="J117" s="97"/>
      <c r="K117" s="182">
        <f t="shared" si="4"/>
        <v>29</v>
      </c>
    </row>
    <row r="118" spans="1:11" x14ac:dyDescent="0.2">
      <c r="A118" s="96">
        <v>44080</v>
      </c>
      <c r="B118" s="97"/>
      <c r="C118" s="97">
        <f t="shared" si="0"/>
        <v>4329</v>
      </c>
      <c r="D118" s="97"/>
      <c r="E118" s="97">
        <f t="shared" si="1"/>
        <v>2174</v>
      </c>
      <c r="F118" s="97"/>
      <c r="G118" s="97">
        <f t="shared" si="2"/>
        <v>390</v>
      </c>
      <c r="H118" s="97"/>
      <c r="I118" s="97">
        <f t="shared" si="5"/>
        <v>11</v>
      </c>
      <c r="J118" s="97"/>
      <c r="K118" s="182">
        <f t="shared" si="4"/>
        <v>29</v>
      </c>
    </row>
    <row r="119" spans="1:11" x14ac:dyDescent="0.2">
      <c r="A119" s="96">
        <v>44081</v>
      </c>
      <c r="B119" s="97">
        <v>132</v>
      </c>
      <c r="C119" s="97">
        <f t="shared" si="0"/>
        <v>4461</v>
      </c>
      <c r="D119" s="97">
        <v>33</v>
      </c>
      <c r="E119" s="97">
        <f t="shared" si="1"/>
        <v>2207</v>
      </c>
      <c r="F119" s="97">
        <v>4</v>
      </c>
      <c r="G119" s="97">
        <f t="shared" si="2"/>
        <v>394</v>
      </c>
      <c r="H119" s="97">
        <v>0</v>
      </c>
      <c r="I119" s="97">
        <f t="shared" si="5"/>
        <v>11</v>
      </c>
      <c r="J119" s="97">
        <v>0</v>
      </c>
      <c r="K119" s="182">
        <f t="shared" si="4"/>
        <v>29</v>
      </c>
    </row>
    <row r="120" spans="1:11" x14ac:dyDescent="0.2">
      <c r="A120" s="96">
        <v>44082</v>
      </c>
      <c r="B120" s="97">
        <v>41</v>
      </c>
      <c r="C120" s="97">
        <f t="shared" si="0"/>
        <v>4502</v>
      </c>
      <c r="D120" s="97">
        <v>7</v>
      </c>
      <c r="E120" s="97">
        <f t="shared" si="1"/>
        <v>2214</v>
      </c>
      <c r="F120" s="97">
        <v>7</v>
      </c>
      <c r="G120" s="97">
        <f t="shared" si="2"/>
        <v>401</v>
      </c>
      <c r="H120" s="97">
        <v>0</v>
      </c>
      <c r="I120" s="97">
        <f t="shared" si="5"/>
        <v>11</v>
      </c>
      <c r="J120" s="97">
        <v>0</v>
      </c>
      <c r="K120" s="182">
        <f t="shared" si="4"/>
        <v>29</v>
      </c>
    </row>
    <row r="121" spans="1:11" x14ac:dyDescent="0.2">
      <c r="A121" s="96">
        <v>44083</v>
      </c>
      <c r="B121" s="97">
        <v>44</v>
      </c>
      <c r="C121" s="97">
        <f t="shared" si="0"/>
        <v>4546</v>
      </c>
      <c r="D121" s="97">
        <v>6</v>
      </c>
      <c r="E121" s="97">
        <f t="shared" si="1"/>
        <v>2220</v>
      </c>
      <c r="F121" s="97">
        <v>3</v>
      </c>
      <c r="G121" s="97">
        <f t="shared" si="2"/>
        <v>404</v>
      </c>
      <c r="H121" s="97">
        <v>0</v>
      </c>
      <c r="I121" s="97">
        <f t="shared" si="5"/>
        <v>11</v>
      </c>
      <c r="J121" s="97">
        <v>0</v>
      </c>
      <c r="K121" s="182">
        <f t="shared" si="4"/>
        <v>29</v>
      </c>
    </row>
    <row r="122" spans="1:11" x14ac:dyDescent="0.2">
      <c r="A122" s="96">
        <v>44084</v>
      </c>
      <c r="B122" s="97">
        <v>24</v>
      </c>
      <c r="C122" s="97">
        <f t="shared" si="0"/>
        <v>4570</v>
      </c>
      <c r="D122" s="97">
        <v>12</v>
      </c>
      <c r="E122" s="97">
        <f t="shared" si="1"/>
        <v>2232</v>
      </c>
      <c r="F122" s="97">
        <v>0</v>
      </c>
      <c r="G122" s="97">
        <f t="shared" si="2"/>
        <v>404</v>
      </c>
      <c r="H122" s="97">
        <v>0</v>
      </c>
      <c r="I122" s="97">
        <f t="shared" si="5"/>
        <v>11</v>
      </c>
      <c r="J122" s="97">
        <v>0</v>
      </c>
      <c r="K122" s="182">
        <f t="shared" si="4"/>
        <v>29</v>
      </c>
    </row>
    <row r="123" spans="1:11" x14ac:dyDescent="0.2">
      <c r="A123" s="96">
        <v>44085</v>
      </c>
      <c r="B123" s="97">
        <v>41</v>
      </c>
      <c r="C123" s="97">
        <f t="shared" si="0"/>
        <v>4611</v>
      </c>
      <c r="D123" s="97">
        <v>9</v>
      </c>
      <c r="E123" s="97">
        <f t="shared" si="1"/>
        <v>2241</v>
      </c>
      <c r="F123" s="97">
        <v>1</v>
      </c>
      <c r="G123" s="97">
        <f t="shared" si="2"/>
        <v>405</v>
      </c>
      <c r="H123" s="97">
        <v>2</v>
      </c>
      <c r="I123" s="97">
        <f t="shared" si="5"/>
        <v>13</v>
      </c>
      <c r="J123" s="97">
        <v>0</v>
      </c>
      <c r="K123" s="182">
        <f t="shared" si="4"/>
        <v>29</v>
      </c>
    </row>
    <row r="124" spans="1:11" x14ac:dyDescent="0.2">
      <c r="A124" s="96">
        <v>44086</v>
      </c>
      <c r="B124" s="97"/>
      <c r="C124" s="97">
        <f t="shared" si="0"/>
        <v>4611</v>
      </c>
      <c r="D124" s="97"/>
      <c r="E124" s="97">
        <f t="shared" si="1"/>
        <v>2241</v>
      </c>
      <c r="F124" s="97"/>
      <c r="G124" s="97">
        <f t="shared" si="2"/>
        <v>405</v>
      </c>
      <c r="H124" s="97"/>
      <c r="I124" s="97">
        <f t="shared" si="5"/>
        <v>13</v>
      </c>
      <c r="J124" s="97"/>
      <c r="K124" s="182">
        <f t="shared" si="4"/>
        <v>29</v>
      </c>
    </row>
    <row r="125" spans="1:11" x14ac:dyDescent="0.2">
      <c r="A125" s="96">
        <v>44087</v>
      </c>
      <c r="B125" s="97"/>
      <c r="C125" s="97">
        <f t="shared" si="0"/>
        <v>4611</v>
      </c>
      <c r="D125" s="97"/>
      <c r="E125" s="97">
        <f t="shared" si="1"/>
        <v>2241</v>
      </c>
      <c r="F125" s="97"/>
      <c r="G125" s="97">
        <f t="shared" si="2"/>
        <v>405</v>
      </c>
      <c r="H125" s="97"/>
      <c r="I125" s="97">
        <f t="shared" si="5"/>
        <v>13</v>
      </c>
      <c r="J125" s="97"/>
      <c r="K125" s="182">
        <f t="shared" si="4"/>
        <v>29</v>
      </c>
    </row>
    <row r="126" spans="1:11" x14ac:dyDescent="0.2">
      <c r="A126" s="96">
        <v>44088</v>
      </c>
      <c r="B126" s="97">
        <v>187</v>
      </c>
      <c r="C126" s="97">
        <f t="shared" si="0"/>
        <v>4798</v>
      </c>
      <c r="D126" s="97">
        <v>51</v>
      </c>
      <c r="E126" s="97">
        <f t="shared" si="1"/>
        <v>2292</v>
      </c>
      <c r="F126" s="97">
        <v>10</v>
      </c>
      <c r="G126" s="97">
        <f t="shared" si="2"/>
        <v>415</v>
      </c>
      <c r="H126" s="97">
        <v>3</v>
      </c>
      <c r="I126" s="97">
        <f t="shared" si="5"/>
        <v>16</v>
      </c>
      <c r="J126" s="97">
        <v>0</v>
      </c>
      <c r="K126" s="182">
        <f t="shared" si="4"/>
        <v>29</v>
      </c>
    </row>
    <row r="127" spans="1:11" x14ac:dyDescent="0.2">
      <c r="A127" s="96">
        <v>44089</v>
      </c>
      <c r="B127" s="97">
        <v>40</v>
      </c>
      <c r="C127" s="97">
        <f t="shared" si="0"/>
        <v>4838</v>
      </c>
      <c r="D127" s="97">
        <v>20</v>
      </c>
      <c r="E127" s="97">
        <f t="shared" si="1"/>
        <v>2312</v>
      </c>
      <c r="F127" s="97">
        <v>6</v>
      </c>
      <c r="G127" s="97">
        <f t="shared" si="2"/>
        <v>421</v>
      </c>
      <c r="H127" s="97">
        <v>0</v>
      </c>
      <c r="I127" s="97">
        <f t="shared" si="5"/>
        <v>16</v>
      </c>
      <c r="J127" s="97">
        <v>0</v>
      </c>
      <c r="K127" s="182">
        <f t="shared" si="4"/>
        <v>29</v>
      </c>
    </row>
    <row r="128" spans="1:11" x14ac:dyDescent="0.2">
      <c r="A128" s="96">
        <v>44090</v>
      </c>
      <c r="B128" s="97">
        <v>50</v>
      </c>
      <c r="C128" s="97">
        <f t="shared" si="0"/>
        <v>4888</v>
      </c>
      <c r="D128" s="97">
        <v>9</v>
      </c>
      <c r="E128" s="97">
        <f t="shared" si="1"/>
        <v>2321</v>
      </c>
      <c r="F128" s="97">
        <v>4</v>
      </c>
      <c r="G128" s="97">
        <f t="shared" si="2"/>
        <v>425</v>
      </c>
      <c r="H128" s="97">
        <v>0</v>
      </c>
      <c r="I128" s="97">
        <f t="shared" si="5"/>
        <v>16</v>
      </c>
      <c r="J128" s="97">
        <v>0</v>
      </c>
      <c r="K128" s="182">
        <f t="shared" si="4"/>
        <v>29</v>
      </c>
    </row>
    <row r="129" spans="1:11" x14ac:dyDescent="0.2">
      <c r="A129" s="96">
        <v>44091</v>
      </c>
      <c r="B129" s="97">
        <v>33</v>
      </c>
      <c r="C129" s="97">
        <f t="shared" si="0"/>
        <v>4921</v>
      </c>
      <c r="D129" s="97">
        <v>22</v>
      </c>
      <c r="E129" s="97">
        <f t="shared" si="1"/>
        <v>2343</v>
      </c>
      <c r="F129" s="97">
        <v>2</v>
      </c>
      <c r="G129" s="97">
        <f t="shared" si="2"/>
        <v>427</v>
      </c>
      <c r="H129" s="97">
        <v>5</v>
      </c>
      <c r="I129" s="97">
        <f t="shared" si="5"/>
        <v>21</v>
      </c>
      <c r="J129" s="97">
        <v>0</v>
      </c>
      <c r="K129" s="182">
        <f t="shared" si="4"/>
        <v>29</v>
      </c>
    </row>
    <row r="130" spans="1:11" x14ac:dyDescent="0.2">
      <c r="A130" s="96">
        <v>44092</v>
      </c>
      <c r="B130" s="97">
        <v>57</v>
      </c>
      <c r="C130" s="97">
        <f t="shared" si="0"/>
        <v>4978</v>
      </c>
      <c r="D130" s="97">
        <v>22</v>
      </c>
      <c r="E130" s="97">
        <f t="shared" si="1"/>
        <v>2365</v>
      </c>
      <c r="F130" s="97">
        <v>4</v>
      </c>
      <c r="G130" s="97">
        <f t="shared" si="2"/>
        <v>431</v>
      </c>
      <c r="H130" s="97">
        <v>0</v>
      </c>
      <c r="I130" s="97">
        <f t="shared" si="5"/>
        <v>21</v>
      </c>
      <c r="J130" s="97">
        <v>0</v>
      </c>
      <c r="K130" s="182">
        <f t="shared" si="4"/>
        <v>29</v>
      </c>
    </row>
    <row r="131" spans="1:11" x14ac:dyDescent="0.2">
      <c r="A131" s="96">
        <v>44093</v>
      </c>
      <c r="B131" s="97"/>
      <c r="C131" s="97">
        <f t="shared" si="0"/>
        <v>4978</v>
      </c>
      <c r="D131" s="97"/>
      <c r="E131" s="97">
        <f t="shared" si="1"/>
        <v>2365</v>
      </c>
      <c r="F131" s="97"/>
      <c r="G131" s="97">
        <f t="shared" si="2"/>
        <v>431</v>
      </c>
      <c r="H131" s="97"/>
      <c r="I131" s="97">
        <f t="shared" si="5"/>
        <v>21</v>
      </c>
      <c r="J131" s="97"/>
      <c r="K131" s="182">
        <f t="shared" si="4"/>
        <v>29</v>
      </c>
    </row>
    <row r="132" spans="1:11" x14ac:dyDescent="0.2">
      <c r="A132" s="96">
        <v>44094</v>
      </c>
      <c r="B132" s="97"/>
      <c r="C132" s="97">
        <f t="shared" si="0"/>
        <v>4978</v>
      </c>
      <c r="D132" s="97"/>
      <c r="E132" s="97">
        <f t="shared" si="1"/>
        <v>2365</v>
      </c>
      <c r="F132" s="97"/>
      <c r="G132" s="97">
        <f t="shared" si="2"/>
        <v>431</v>
      </c>
      <c r="H132" s="97"/>
      <c r="I132" s="97">
        <f t="shared" si="5"/>
        <v>21</v>
      </c>
      <c r="J132" s="97"/>
      <c r="K132" s="182">
        <f t="shared" si="4"/>
        <v>29</v>
      </c>
    </row>
    <row r="133" spans="1:11" x14ac:dyDescent="0.2">
      <c r="A133" s="96">
        <v>44095</v>
      </c>
      <c r="B133" s="97">
        <v>219</v>
      </c>
      <c r="C133" s="97">
        <f>SUM(C132,B133)</f>
        <v>5197</v>
      </c>
      <c r="D133" s="97">
        <v>148</v>
      </c>
      <c r="E133" s="97">
        <f t="shared" ref="E133:E158" si="6">SUM(E132,D133)</f>
        <v>2513</v>
      </c>
      <c r="F133" s="97">
        <v>28</v>
      </c>
      <c r="G133" s="97">
        <f t="shared" ref="G133:G158" si="7">SUM(G132,F133)</f>
        <v>459</v>
      </c>
      <c r="H133" s="97">
        <v>3</v>
      </c>
      <c r="I133" s="97">
        <f t="shared" si="5"/>
        <v>24</v>
      </c>
      <c r="J133" s="97">
        <v>0</v>
      </c>
      <c r="K133" s="182">
        <f t="shared" ref="K133:K158" si="8">SUM(K132,J133)</f>
        <v>29</v>
      </c>
    </row>
    <row r="134" spans="1:11" x14ac:dyDescent="0.2">
      <c r="A134" s="96">
        <v>44096</v>
      </c>
      <c r="B134" s="97">
        <v>43</v>
      </c>
      <c r="C134" s="97">
        <f>SUM(C133,B134)</f>
        <v>5240</v>
      </c>
      <c r="D134" s="97">
        <v>9</v>
      </c>
      <c r="E134" s="97">
        <f t="shared" si="6"/>
        <v>2522</v>
      </c>
      <c r="F134" s="97">
        <v>4</v>
      </c>
      <c r="G134" s="97">
        <f t="shared" si="7"/>
        <v>463</v>
      </c>
      <c r="H134" s="97">
        <v>2</v>
      </c>
      <c r="I134" s="97">
        <f t="shared" si="5"/>
        <v>26</v>
      </c>
      <c r="J134" s="97">
        <v>0</v>
      </c>
      <c r="K134" s="182">
        <f t="shared" si="8"/>
        <v>29</v>
      </c>
    </row>
    <row r="135" spans="1:11" x14ac:dyDescent="0.2">
      <c r="A135" s="96">
        <v>44097</v>
      </c>
      <c r="B135" s="97">
        <v>23</v>
      </c>
      <c r="C135" s="97">
        <f>SUM(C134,B135)</f>
        <v>5263</v>
      </c>
      <c r="D135" s="97">
        <v>25</v>
      </c>
      <c r="E135" s="97">
        <f t="shared" si="6"/>
        <v>2547</v>
      </c>
      <c r="F135" s="97">
        <v>1</v>
      </c>
      <c r="G135" s="97">
        <f t="shared" si="7"/>
        <v>464</v>
      </c>
      <c r="H135" s="97">
        <v>4</v>
      </c>
      <c r="I135" s="97">
        <f t="shared" si="5"/>
        <v>30</v>
      </c>
      <c r="J135" s="97">
        <v>0</v>
      </c>
      <c r="K135" s="182">
        <f t="shared" si="8"/>
        <v>29</v>
      </c>
    </row>
    <row r="136" spans="1:11" x14ac:dyDescent="0.2">
      <c r="A136" s="96">
        <v>44098</v>
      </c>
      <c r="B136" s="97">
        <v>36</v>
      </c>
      <c r="C136" s="97">
        <f>SUM(C135,B136)</f>
        <v>5299</v>
      </c>
      <c r="D136" s="97">
        <v>24</v>
      </c>
      <c r="E136" s="97">
        <f t="shared" si="6"/>
        <v>2571</v>
      </c>
      <c r="F136" s="97">
        <v>0</v>
      </c>
      <c r="G136" s="97">
        <f t="shared" si="7"/>
        <v>464</v>
      </c>
      <c r="H136" s="97">
        <v>2</v>
      </c>
      <c r="I136" s="97">
        <f t="shared" si="5"/>
        <v>32</v>
      </c>
      <c r="J136" s="97">
        <v>0</v>
      </c>
      <c r="K136" s="182">
        <f t="shared" si="8"/>
        <v>29</v>
      </c>
    </row>
    <row r="137" spans="1:11" x14ac:dyDescent="0.2">
      <c r="A137" s="96">
        <v>44099</v>
      </c>
      <c r="B137" s="97">
        <v>44</v>
      </c>
      <c r="C137" s="97">
        <f>SUM(C136,B137)</f>
        <v>5343</v>
      </c>
      <c r="D137" s="97">
        <v>22</v>
      </c>
      <c r="E137" s="97">
        <f t="shared" si="6"/>
        <v>2593</v>
      </c>
      <c r="F137" s="97">
        <v>10</v>
      </c>
      <c r="G137" s="97">
        <f t="shared" si="7"/>
        <v>474</v>
      </c>
      <c r="H137" s="97">
        <v>2</v>
      </c>
      <c r="I137" s="97">
        <f t="shared" si="5"/>
        <v>34</v>
      </c>
      <c r="J137" s="97">
        <v>0</v>
      </c>
      <c r="K137" s="182">
        <f t="shared" si="8"/>
        <v>29</v>
      </c>
    </row>
    <row r="138" spans="1:11" x14ac:dyDescent="0.2">
      <c r="A138" s="96">
        <v>44100</v>
      </c>
      <c r="B138" s="97"/>
      <c r="C138" s="97">
        <f t="shared" ref="C138:C158" si="9">SUM(C137,B138)</f>
        <v>5343</v>
      </c>
      <c r="D138" s="97"/>
      <c r="E138" s="97">
        <f t="shared" si="6"/>
        <v>2593</v>
      </c>
      <c r="F138" s="97"/>
      <c r="G138" s="97">
        <f t="shared" si="7"/>
        <v>474</v>
      </c>
      <c r="H138" s="97"/>
      <c r="I138" s="97">
        <f t="shared" si="5"/>
        <v>34</v>
      </c>
      <c r="J138" s="97"/>
      <c r="K138" s="182">
        <f t="shared" si="8"/>
        <v>29</v>
      </c>
    </row>
    <row r="139" spans="1:11" x14ac:dyDescent="0.2">
      <c r="A139" s="96">
        <v>44101</v>
      </c>
      <c r="B139" s="97"/>
      <c r="C139" s="97">
        <f t="shared" si="9"/>
        <v>5343</v>
      </c>
      <c r="D139" s="97"/>
      <c r="E139" s="97">
        <f t="shared" si="6"/>
        <v>2593</v>
      </c>
      <c r="F139" s="97"/>
      <c r="G139" s="97">
        <f t="shared" si="7"/>
        <v>474</v>
      </c>
      <c r="H139" s="97"/>
      <c r="I139" s="97">
        <f t="shared" si="5"/>
        <v>34</v>
      </c>
      <c r="J139" s="97"/>
      <c r="K139" s="182">
        <f t="shared" si="8"/>
        <v>29</v>
      </c>
    </row>
    <row r="140" spans="1:11" x14ac:dyDescent="0.2">
      <c r="A140" s="96">
        <v>44102</v>
      </c>
      <c r="B140" s="97">
        <v>184</v>
      </c>
      <c r="C140" s="97">
        <f t="shared" si="9"/>
        <v>5527</v>
      </c>
      <c r="D140" s="97">
        <v>106</v>
      </c>
      <c r="E140" s="97">
        <f t="shared" si="6"/>
        <v>2699</v>
      </c>
      <c r="F140" s="97">
        <v>26</v>
      </c>
      <c r="G140" s="97">
        <f t="shared" si="7"/>
        <v>500</v>
      </c>
      <c r="H140" s="97">
        <v>5</v>
      </c>
      <c r="I140" s="97">
        <f t="shared" si="5"/>
        <v>39</v>
      </c>
      <c r="J140" s="97">
        <v>1</v>
      </c>
      <c r="K140" s="182">
        <f t="shared" si="8"/>
        <v>30</v>
      </c>
    </row>
    <row r="141" spans="1:11" x14ac:dyDescent="0.2">
      <c r="A141" s="96">
        <v>44103</v>
      </c>
      <c r="B141" s="97">
        <v>67</v>
      </c>
      <c r="C141" s="97">
        <f t="shared" si="9"/>
        <v>5594</v>
      </c>
      <c r="D141" s="97">
        <v>43</v>
      </c>
      <c r="E141" s="97">
        <f t="shared" si="6"/>
        <v>2742</v>
      </c>
      <c r="F141" s="97">
        <v>11</v>
      </c>
      <c r="G141" s="97">
        <f t="shared" si="7"/>
        <v>511</v>
      </c>
      <c r="H141" s="97">
        <v>6</v>
      </c>
      <c r="I141" s="97">
        <f t="shared" si="5"/>
        <v>45</v>
      </c>
      <c r="J141" s="97">
        <v>0</v>
      </c>
      <c r="K141" s="182">
        <f t="shared" si="8"/>
        <v>30</v>
      </c>
    </row>
    <row r="142" spans="1:11" x14ac:dyDescent="0.2">
      <c r="A142" s="96">
        <v>44104</v>
      </c>
      <c r="B142" s="97">
        <v>52</v>
      </c>
      <c r="C142" s="97">
        <f t="shared" si="9"/>
        <v>5646</v>
      </c>
      <c r="D142" s="97">
        <v>18</v>
      </c>
      <c r="E142" s="97">
        <f t="shared" si="6"/>
        <v>2760</v>
      </c>
      <c r="F142" s="97">
        <v>4</v>
      </c>
      <c r="G142" s="97">
        <f t="shared" si="7"/>
        <v>515</v>
      </c>
      <c r="H142" s="97">
        <v>5</v>
      </c>
      <c r="I142" s="97">
        <f t="shared" si="5"/>
        <v>50</v>
      </c>
      <c r="J142" s="97">
        <v>0</v>
      </c>
      <c r="K142" s="182">
        <f t="shared" si="8"/>
        <v>30</v>
      </c>
    </row>
    <row r="143" spans="1:11" x14ac:dyDescent="0.2">
      <c r="A143" s="96">
        <v>44105</v>
      </c>
      <c r="B143" s="97">
        <v>76</v>
      </c>
      <c r="C143" s="97">
        <f t="shared" si="9"/>
        <v>5722</v>
      </c>
      <c r="D143" s="97">
        <v>40</v>
      </c>
      <c r="E143" s="97">
        <f t="shared" si="6"/>
        <v>2800</v>
      </c>
      <c r="F143" s="97">
        <v>2</v>
      </c>
      <c r="G143" s="97">
        <f t="shared" si="7"/>
        <v>517</v>
      </c>
      <c r="H143" s="97">
        <v>6</v>
      </c>
      <c r="I143" s="97">
        <f t="shared" si="5"/>
        <v>56</v>
      </c>
      <c r="J143" s="97">
        <v>0</v>
      </c>
      <c r="K143" s="182">
        <f t="shared" si="8"/>
        <v>30</v>
      </c>
    </row>
    <row r="144" spans="1:11" x14ac:dyDescent="0.2">
      <c r="A144" s="96">
        <v>44106</v>
      </c>
      <c r="B144" s="97">
        <v>73</v>
      </c>
      <c r="C144" s="97">
        <f t="shared" si="9"/>
        <v>5795</v>
      </c>
      <c r="D144" s="97">
        <v>52</v>
      </c>
      <c r="E144" s="97">
        <f t="shared" si="6"/>
        <v>2852</v>
      </c>
      <c r="F144" s="97">
        <v>5</v>
      </c>
      <c r="G144" s="97">
        <f t="shared" si="7"/>
        <v>522</v>
      </c>
      <c r="H144" s="97">
        <v>5</v>
      </c>
      <c r="I144" s="97">
        <f t="shared" si="5"/>
        <v>61</v>
      </c>
      <c r="J144" s="97">
        <v>1</v>
      </c>
      <c r="K144" s="182">
        <f t="shared" si="8"/>
        <v>31</v>
      </c>
    </row>
    <row r="145" spans="1:11" x14ac:dyDescent="0.2">
      <c r="A145" s="96">
        <v>44107</v>
      </c>
      <c r="B145" s="97"/>
      <c r="C145" s="97">
        <f t="shared" si="9"/>
        <v>5795</v>
      </c>
      <c r="D145" s="97"/>
      <c r="E145" s="97">
        <f t="shared" si="6"/>
        <v>2852</v>
      </c>
      <c r="F145" s="97"/>
      <c r="G145" s="97">
        <f t="shared" si="7"/>
        <v>522</v>
      </c>
      <c r="H145" s="97"/>
      <c r="I145" s="97">
        <f t="shared" si="5"/>
        <v>61</v>
      </c>
      <c r="J145" s="97"/>
      <c r="K145" s="182">
        <f t="shared" si="8"/>
        <v>31</v>
      </c>
    </row>
    <row r="146" spans="1:11" x14ac:dyDescent="0.2">
      <c r="A146" s="96">
        <v>44108</v>
      </c>
      <c r="B146" s="97"/>
      <c r="C146" s="97">
        <f t="shared" si="9"/>
        <v>5795</v>
      </c>
      <c r="D146" s="97"/>
      <c r="E146" s="97">
        <f t="shared" si="6"/>
        <v>2852</v>
      </c>
      <c r="F146" s="97"/>
      <c r="G146" s="97">
        <f t="shared" si="7"/>
        <v>522</v>
      </c>
      <c r="H146" s="97"/>
      <c r="I146" s="97">
        <f t="shared" si="5"/>
        <v>61</v>
      </c>
      <c r="J146" s="97"/>
      <c r="K146" s="182">
        <f t="shared" si="8"/>
        <v>31</v>
      </c>
    </row>
    <row r="147" spans="1:11" x14ac:dyDescent="0.2">
      <c r="A147" s="96">
        <v>44109</v>
      </c>
      <c r="B147" s="97">
        <v>362</v>
      </c>
      <c r="C147" s="97">
        <f t="shared" si="9"/>
        <v>6157</v>
      </c>
      <c r="D147" s="97">
        <v>186</v>
      </c>
      <c r="E147" s="97">
        <f t="shared" si="6"/>
        <v>3038</v>
      </c>
      <c r="F147" s="97">
        <v>40</v>
      </c>
      <c r="G147" s="97">
        <f t="shared" si="7"/>
        <v>562</v>
      </c>
      <c r="H147" s="97">
        <v>11</v>
      </c>
      <c r="I147" s="97">
        <f t="shared" si="5"/>
        <v>72</v>
      </c>
      <c r="J147" s="97">
        <v>2</v>
      </c>
      <c r="K147" s="182">
        <f t="shared" si="8"/>
        <v>33</v>
      </c>
    </row>
    <row r="148" spans="1:11" x14ac:dyDescent="0.2">
      <c r="A148" s="96">
        <v>44110</v>
      </c>
      <c r="B148" s="97">
        <v>58</v>
      </c>
      <c r="C148" s="97">
        <f t="shared" si="9"/>
        <v>6215</v>
      </c>
      <c r="D148" s="97">
        <v>45</v>
      </c>
      <c r="E148" s="97">
        <f t="shared" si="6"/>
        <v>3083</v>
      </c>
      <c r="F148" s="97">
        <v>7</v>
      </c>
      <c r="G148" s="97">
        <f t="shared" si="7"/>
        <v>569</v>
      </c>
      <c r="H148" s="97">
        <v>2</v>
      </c>
      <c r="I148" s="97">
        <f t="shared" si="5"/>
        <v>74</v>
      </c>
      <c r="J148" s="97">
        <v>0</v>
      </c>
      <c r="K148" s="182">
        <f t="shared" si="8"/>
        <v>33</v>
      </c>
    </row>
    <row r="149" spans="1:11" x14ac:dyDescent="0.2">
      <c r="A149" s="96">
        <v>44111</v>
      </c>
      <c r="B149" s="97">
        <v>33</v>
      </c>
      <c r="C149" s="97">
        <f t="shared" si="9"/>
        <v>6248</v>
      </c>
      <c r="D149" s="97">
        <v>56</v>
      </c>
      <c r="E149" s="97">
        <f t="shared" si="6"/>
        <v>3139</v>
      </c>
      <c r="F149" s="97">
        <v>0</v>
      </c>
      <c r="G149" s="97">
        <f t="shared" si="7"/>
        <v>569</v>
      </c>
      <c r="H149" s="97">
        <v>2</v>
      </c>
      <c r="I149" s="97">
        <f t="shared" si="5"/>
        <v>76</v>
      </c>
      <c r="J149" s="97">
        <v>0</v>
      </c>
      <c r="K149" s="182">
        <f t="shared" si="8"/>
        <v>33</v>
      </c>
    </row>
    <row r="150" spans="1:11" x14ac:dyDescent="0.2">
      <c r="A150" s="96">
        <v>44112</v>
      </c>
      <c r="B150" s="97">
        <v>83</v>
      </c>
      <c r="C150" s="97">
        <f t="shared" si="9"/>
        <v>6331</v>
      </c>
      <c r="D150" s="97">
        <v>33</v>
      </c>
      <c r="E150" s="97">
        <f t="shared" si="6"/>
        <v>3172</v>
      </c>
      <c r="F150" s="97">
        <v>5</v>
      </c>
      <c r="G150" s="97">
        <f t="shared" si="7"/>
        <v>574</v>
      </c>
      <c r="H150" s="97">
        <v>2</v>
      </c>
      <c r="I150" s="97">
        <f t="shared" si="5"/>
        <v>78</v>
      </c>
      <c r="J150" s="97">
        <v>0</v>
      </c>
      <c r="K150" s="182">
        <f t="shared" si="8"/>
        <v>33</v>
      </c>
    </row>
    <row r="151" spans="1:11" x14ac:dyDescent="0.2">
      <c r="A151" s="96">
        <v>44113</v>
      </c>
      <c r="B151" s="97">
        <v>20</v>
      </c>
      <c r="C151" s="97">
        <f t="shared" si="9"/>
        <v>6351</v>
      </c>
      <c r="D151" s="97">
        <v>18</v>
      </c>
      <c r="E151" s="97">
        <f t="shared" si="6"/>
        <v>3190</v>
      </c>
      <c r="F151" s="97">
        <v>13</v>
      </c>
      <c r="G151" s="97">
        <f t="shared" si="7"/>
        <v>587</v>
      </c>
      <c r="H151" s="97">
        <v>4</v>
      </c>
      <c r="I151" s="97">
        <f t="shared" si="5"/>
        <v>82</v>
      </c>
      <c r="J151" s="97">
        <v>0</v>
      </c>
      <c r="K151" s="182">
        <f t="shared" si="8"/>
        <v>33</v>
      </c>
    </row>
    <row r="152" spans="1:11" x14ac:dyDescent="0.2">
      <c r="A152" s="96">
        <v>44114</v>
      </c>
      <c r="B152" s="97"/>
      <c r="C152" s="97">
        <f t="shared" si="9"/>
        <v>6351</v>
      </c>
      <c r="D152" s="97"/>
      <c r="E152" s="97">
        <f t="shared" si="6"/>
        <v>3190</v>
      </c>
      <c r="F152" s="97"/>
      <c r="G152" s="97">
        <f t="shared" si="7"/>
        <v>587</v>
      </c>
      <c r="H152" s="97"/>
      <c r="I152" s="97">
        <f t="shared" si="5"/>
        <v>82</v>
      </c>
      <c r="J152" s="97"/>
      <c r="K152" s="182">
        <f t="shared" si="8"/>
        <v>33</v>
      </c>
    </row>
    <row r="153" spans="1:11" x14ac:dyDescent="0.2">
      <c r="A153" s="96">
        <v>44115</v>
      </c>
      <c r="B153" s="97"/>
      <c r="C153" s="97">
        <f t="shared" si="9"/>
        <v>6351</v>
      </c>
      <c r="D153" s="97"/>
      <c r="E153" s="97">
        <f t="shared" si="6"/>
        <v>3190</v>
      </c>
      <c r="F153" s="97"/>
      <c r="G153" s="97">
        <f t="shared" si="7"/>
        <v>587</v>
      </c>
      <c r="H153" s="97"/>
      <c r="I153" s="97">
        <f t="shared" si="5"/>
        <v>82</v>
      </c>
      <c r="J153" s="97"/>
      <c r="K153" s="182">
        <f t="shared" si="8"/>
        <v>33</v>
      </c>
    </row>
    <row r="154" spans="1:11" x14ac:dyDescent="0.2">
      <c r="A154" s="96">
        <v>44116</v>
      </c>
      <c r="B154" s="97">
        <v>351</v>
      </c>
      <c r="C154" s="97">
        <f t="shared" si="9"/>
        <v>6702</v>
      </c>
      <c r="D154" s="97">
        <v>179</v>
      </c>
      <c r="E154" s="97">
        <f t="shared" si="6"/>
        <v>3369</v>
      </c>
      <c r="F154" s="97">
        <v>37</v>
      </c>
      <c r="G154" s="97">
        <f t="shared" si="7"/>
        <v>624</v>
      </c>
      <c r="H154" s="97">
        <v>15</v>
      </c>
      <c r="I154" s="97">
        <f t="shared" si="5"/>
        <v>97</v>
      </c>
      <c r="J154" s="97">
        <v>9</v>
      </c>
      <c r="K154" s="182">
        <f t="shared" si="8"/>
        <v>42</v>
      </c>
    </row>
    <row r="155" spans="1:11" x14ac:dyDescent="0.2">
      <c r="A155" s="96">
        <v>44117</v>
      </c>
      <c r="B155" s="97">
        <v>94</v>
      </c>
      <c r="C155" s="97">
        <f t="shared" si="9"/>
        <v>6796</v>
      </c>
      <c r="D155" s="97">
        <v>50</v>
      </c>
      <c r="E155" s="97">
        <f t="shared" si="6"/>
        <v>3419</v>
      </c>
      <c r="F155" s="97">
        <v>17</v>
      </c>
      <c r="G155" s="97">
        <f t="shared" si="7"/>
        <v>641</v>
      </c>
      <c r="H155" s="97">
        <v>8</v>
      </c>
      <c r="I155" s="97">
        <f t="shared" si="5"/>
        <v>105</v>
      </c>
      <c r="J155" s="97">
        <v>0</v>
      </c>
      <c r="K155" s="182">
        <f t="shared" si="8"/>
        <v>42</v>
      </c>
    </row>
    <row r="156" spans="1:11" x14ac:dyDescent="0.2">
      <c r="A156" s="96">
        <v>44118</v>
      </c>
      <c r="B156" s="97">
        <v>109</v>
      </c>
      <c r="C156" s="97">
        <f t="shared" si="9"/>
        <v>6905</v>
      </c>
      <c r="D156" s="97">
        <v>30</v>
      </c>
      <c r="E156" s="97">
        <f t="shared" si="6"/>
        <v>3449</v>
      </c>
      <c r="F156" s="97">
        <v>1</v>
      </c>
      <c r="G156" s="97">
        <f t="shared" si="7"/>
        <v>642</v>
      </c>
      <c r="H156" s="97">
        <v>4</v>
      </c>
      <c r="I156" s="97">
        <f t="shared" si="5"/>
        <v>109</v>
      </c>
      <c r="J156" s="97">
        <v>0</v>
      </c>
      <c r="K156" s="182">
        <f t="shared" si="8"/>
        <v>42</v>
      </c>
    </row>
    <row r="157" spans="1:11" x14ac:dyDescent="0.2">
      <c r="A157" s="96">
        <v>44119</v>
      </c>
      <c r="B157" s="97">
        <v>66</v>
      </c>
      <c r="C157" s="97">
        <f t="shared" si="9"/>
        <v>6971</v>
      </c>
      <c r="D157" s="97">
        <v>21</v>
      </c>
      <c r="E157" s="97">
        <f t="shared" si="6"/>
        <v>3470</v>
      </c>
      <c r="F157" s="97">
        <v>4</v>
      </c>
      <c r="G157" s="97">
        <f t="shared" si="7"/>
        <v>646</v>
      </c>
      <c r="H157" s="97">
        <v>3</v>
      </c>
      <c r="I157" s="97">
        <f t="shared" si="5"/>
        <v>112</v>
      </c>
      <c r="J157" s="97">
        <v>0</v>
      </c>
      <c r="K157" s="182">
        <f t="shared" si="8"/>
        <v>42</v>
      </c>
    </row>
    <row r="158" spans="1:11" x14ac:dyDescent="0.2">
      <c r="A158" s="96">
        <v>44120</v>
      </c>
      <c r="B158" s="97">
        <v>57</v>
      </c>
      <c r="C158" s="97">
        <f t="shared" si="9"/>
        <v>7028</v>
      </c>
      <c r="D158" s="97">
        <v>32</v>
      </c>
      <c r="E158" s="97">
        <f t="shared" si="6"/>
        <v>3502</v>
      </c>
      <c r="F158" s="97">
        <v>9</v>
      </c>
      <c r="G158" s="97">
        <f t="shared" si="7"/>
        <v>655</v>
      </c>
      <c r="H158" s="97">
        <v>9</v>
      </c>
      <c r="I158" s="97">
        <f t="shared" si="5"/>
        <v>121</v>
      </c>
      <c r="J158" s="97">
        <v>0</v>
      </c>
      <c r="K158" s="182">
        <f t="shared" si="8"/>
        <v>42</v>
      </c>
    </row>
    <row r="159" spans="1:11" x14ac:dyDescent="0.2">
      <c r="A159" s="96">
        <v>44121</v>
      </c>
      <c r="B159" s="97"/>
      <c r="C159" s="97">
        <f t="shared" ref="C159:C160" si="10">SUM(C158,B159)</f>
        <v>7028</v>
      </c>
      <c r="D159" s="97"/>
      <c r="E159" s="97">
        <f t="shared" ref="E159:E160" si="11">SUM(E158,D159)</f>
        <v>3502</v>
      </c>
      <c r="F159" s="97"/>
      <c r="G159" s="97">
        <f t="shared" ref="G159:G160" si="12">SUM(G158,F159)</f>
        <v>655</v>
      </c>
      <c r="H159" s="97"/>
      <c r="I159" s="97">
        <f t="shared" ref="I159:I160" si="13">I158+H159</f>
        <v>121</v>
      </c>
      <c r="J159" s="97"/>
      <c r="K159" s="182">
        <f t="shared" ref="K159:K160" si="14">SUM(K158,J159)</f>
        <v>42</v>
      </c>
    </row>
    <row r="160" spans="1:11" x14ac:dyDescent="0.2">
      <c r="A160" s="96">
        <v>44122</v>
      </c>
      <c r="B160" s="97"/>
      <c r="C160" s="97">
        <f t="shared" si="10"/>
        <v>7028</v>
      </c>
      <c r="D160" s="97"/>
      <c r="E160" s="97">
        <f t="shared" si="11"/>
        <v>3502</v>
      </c>
      <c r="F160" s="97"/>
      <c r="G160" s="97">
        <f t="shared" si="12"/>
        <v>655</v>
      </c>
      <c r="H160" s="97"/>
      <c r="I160" s="97">
        <f t="shared" si="13"/>
        <v>121</v>
      </c>
      <c r="J160" s="97"/>
      <c r="K160" s="182">
        <f t="shared" si="14"/>
        <v>42</v>
      </c>
    </row>
    <row r="161" spans="1:11" x14ac:dyDescent="0.2">
      <c r="A161" s="96">
        <v>44123</v>
      </c>
      <c r="B161" s="97">
        <v>207</v>
      </c>
      <c r="C161" s="97">
        <f t="shared" ref="C161:C217" si="15">SUM(C160,B161)</f>
        <v>7235</v>
      </c>
      <c r="D161" s="97">
        <v>136</v>
      </c>
      <c r="E161" s="97">
        <f t="shared" ref="E161:E229" si="16">SUM(E160,D161)</f>
        <v>3638</v>
      </c>
      <c r="F161" s="97">
        <v>40</v>
      </c>
      <c r="G161" s="97">
        <f t="shared" ref="G161:G229" si="17">SUM(G160,F161)</f>
        <v>695</v>
      </c>
      <c r="H161" s="97">
        <v>20</v>
      </c>
      <c r="I161" s="97">
        <f t="shared" ref="I161:I210" si="18">I160+H161</f>
        <v>141</v>
      </c>
      <c r="J161" s="97">
        <v>0</v>
      </c>
      <c r="K161" s="182">
        <f t="shared" ref="K161:K218" si="19">SUM(K160,J161)</f>
        <v>42</v>
      </c>
    </row>
    <row r="162" spans="1:11" x14ac:dyDescent="0.2">
      <c r="A162" s="96">
        <v>44124</v>
      </c>
      <c r="B162" s="97">
        <v>46</v>
      </c>
      <c r="C162" s="97">
        <f t="shared" si="15"/>
        <v>7281</v>
      </c>
      <c r="D162" s="97">
        <v>17</v>
      </c>
      <c r="E162" s="97">
        <f t="shared" si="16"/>
        <v>3655</v>
      </c>
      <c r="F162" s="97">
        <v>10</v>
      </c>
      <c r="G162" s="97">
        <f t="shared" si="17"/>
        <v>705</v>
      </c>
      <c r="H162" s="97">
        <v>0</v>
      </c>
      <c r="I162" s="97">
        <f t="shared" si="18"/>
        <v>141</v>
      </c>
      <c r="J162" s="97">
        <v>0</v>
      </c>
      <c r="K162" s="182">
        <f t="shared" si="19"/>
        <v>42</v>
      </c>
    </row>
    <row r="163" spans="1:11" x14ac:dyDescent="0.2">
      <c r="A163" s="96">
        <v>44125</v>
      </c>
      <c r="B163" s="97">
        <v>42</v>
      </c>
      <c r="C163" s="97">
        <f t="shared" si="15"/>
        <v>7323</v>
      </c>
      <c r="D163" s="97">
        <v>32</v>
      </c>
      <c r="E163" s="97">
        <f t="shared" si="16"/>
        <v>3687</v>
      </c>
      <c r="F163" s="97">
        <v>9</v>
      </c>
      <c r="G163" s="97">
        <f t="shared" si="17"/>
        <v>714</v>
      </c>
      <c r="H163" s="97">
        <v>4</v>
      </c>
      <c r="I163" s="97">
        <f t="shared" si="18"/>
        <v>145</v>
      </c>
      <c r="J163" s="97">
        <v>0</v>
      </c>
      <c r="K163" s="182">
        <f t="shared" si="19"/>
        <v>42</v>
      </c>
    </row>
    <row r="164" spans="1:11" x14ac:dyDescent="0.2">
      <c r="A164" s="96">
        <v>44126</v>
      </c>
      <c r="B164" s="97">
        <v>28</v>
      </c>
      <c r="C164" s="97">
        <f t="shared" si="15"/>
        <v>7351</v>
      </c>
      <c r="D164" s="97">
        <v>12</v>
      </c>
      <c r="E164" s="97">
        <f t="shared" si="16"/>
        <v>3699</v>
      </c>
      <c r="F164" s="97">
        <v>9</v>
      </c>
      <c r="G164" s="97">
        <f t="shared" si="17"/>
        <v>723</v>
      </c>
      <c r="H164" s="97">
        <v>3</v>
      </c>
      <c r="I164" s="97">
        <f t="shared" si="18"/>
        <v>148</v>
      </c>
      <c r="J164" s="97">
        <v>0</v>
      </c>
      <c r="K164" s="182">
        <f t="shared" si="19"/>
        <v>42</v>
      </c>
    </row>
    <row r="165" spans="1:11" x14ac:dyDescent="0.2">
      <c r="A165" s="96">
        <v>44127</v>
      </c>
      <c r="B165" s="97">
        <v>29</v>
      </c>
      <c r="C165" s="97">
        <f t="shared" si="15"/>
        <v>7380</v>
      </c>
      <c r="D165" s="97">
        <v>41</v>
      </c>
      <c r="E165" s="97">
        <f t="shared" si="16"/>
        <v>3740</v>
      </c>
      <c r="F165" s="97">
        <v>5</v>
      </c>
      <c r="G165" s="97">
        <f t="shared" si="17"/>
        <v>728</v>
      </c>
      <c r="H165" s="97">
        <v>2</v>
      </c>
      <c r="I165" s="97">
        <f t="shared" si="18"/>
        <v>150</v>
      </c>
      <c r="J165" s="97">
        <v>0</v>
      </c>
      <c r="K165" s="182">
        <f t="shared" si="19"/>
        <v>42</v>
      </c>
    </row>
    <row r="166" spans="1:11" x14ac:dyDescent="0.2">
      <c r="A166" s="96">
        <v>44128</v>
      </c>
      <c r="B166" s="97"/>
      <c r="C166" s="97">
        <f t="shared" si="15"/>
        <v>7380</v>
      </c>
      <c r="D166" s="97"/>
      <c r="E166" s="97">
        <f t="shared" si="16"/>
        <v>3740</v>
      </c>
      <c r="F166" s="97"/>
      <c r="G166" s="97">
        <f t="shared" si="17"/>
        <v>728</v>
      </c>
      <c r="H166" s="97"/>
      <c r="I166" s="97">
        <f t="shared" si="18"/>
        <v>150</v>
      </c>
      <c r="J166" s="97"/>
      <c r="K166" s="182">
        <f t="shared" si="19"/>
        <v>42</v>
      </c>
    </row>
    <row r="167" spans="1:11" x14ac:dyDescent="0.2">
      <c r="A167" s="96">
        <v>44129</v>
      </c>
      <c r="B167" s="97"/>
      <c r="C167" s="97">
        <f t="shared" si="15"/>
        <v>7380</v>
      </c>
      <c r="D167" s="97"/>
      <c r="E167" s="97">
        <f t="shared" si="16"/>
        <v>3740</v>
      </c>
      <c r="F167" s="97"/>
      <c r="G167" s="97">
        <f t="shared" si="17"/>
        <v>728</v>
      </c>
      <c r="H167" s="97"/>
      <c r="I167" s="97">
        <f t="shared" si="18"/>
        <v>150</v>
      </c>
      <c r="J167" s="97"/>
      <c r="K167" s="182">
        <f t="shared" si="19"/>
        <v>42</v>
      </c>
    </row>
    <row r="168" spans="1:11" x14ac:dyDescent="0.2">
      <c r="A168" s="96">
        <v>44130</v>
      </c>
      <c r="B168" s="97">
        <v>214</v>
      </c>
      <c r="C168" s="97">
        <f t="shared" si="15"/>
        <v>7594</v>
      </c>
      <c r="D168" s="97">
        <v>93</v>
      </c>
      <c r="E168" s="97">
        <f t="shared" si="16"/>
        <v>3833</v>
      </c>
      <c r="F168" s="97">
        <v>39</v>
      </c>
      <c r="G168" s="97">
        <f t="shared" si="17"/>
        <v>767</v>
      </c>
      <c r="H168" s="97">
        <v>15</v>
      </c>
      <c r="I168" s="97">
        <f t="shared" si="18"/>
        <v>165</v>
      </c>
      <c r="J168" s="97">
        <v>0</v>
      </c>
      <c r="K168" s="182">
        <f t="shared" si="19"/>
        <v>42</v>
      </c>
    </row>
    <row r="169" spans="1:11" x14ac:dyDescent="0.2">
      <c r="A169" s="96">
        <v>44131</v>
      </c>
      <c r="B169" s="97">
        <v>43</v>
      </c>
      <c r="C169" s="97">
        <f t="shared" si="15"/>
        <v>7637</v>
      </c>
      <c r="D169" s="97">
        <v>28</v>
      </c>
      <c r="E169" s="97">
        <f t="shared" si="16"/>
        <v>3861</v>
      </c>
      <c r="F169" s="97">
        <v>5</v>
      </c>
      <c r="G169" s="97">
        <f t="shared" si="17"/>
        <v>772</v>
      </c>
      <c r="H169" s="97">
        <v>5</v>
      </c>
      <c r="I169" s="97">
        <f t="shared" si="18"/>
        <v>170</v>
      </c>
      <c r="J169" s="97">
        <v>0</v>
      </c>
      <c r="K169" s="182">
        <f t="shared" si="19"/>
        <v>42</v>
      </c>
    </row>
    <row r="170" spans="1:11" x14ac:dyDescent="0.2">
      <c r="A170" s="96">
        <v>44132</v>
      </c>
      <c r="B170" s="97">
        <v>26</v>
      </c>
      <c r="C170" s="97">
        <f t="shared" si="15"/>
        <v>7663</v>
      </c>
      <c r="D170" s="97">
        <v>16</v>
      </c>
      <c r="E170" s="97">
        <f t="shared" si="16"/>
        <v>3877</v>
      </c>
      <c r="F170" s="97">
        <v>4</v>
      </c>
      <c r="G170" s="97">
        <f t="shared" si="17"/>
        <v>776</v>
      </c>
      <c r="H170" s="97">
        <v>0</v>
      </c>
      <c r="I170" s="97">
        <f t="shared" si="18"/>
        <v>170</v>
      </c>
      <c r="J170" s="97">
        <v>0</v>
      </c>
      <c r="K170" s="182">
        <f t="shared" si="19"/>
        <v>42</v>
      </c>
    </row>
    <row r="171" spans="1:11" x14ac:dyDescent="0.2">
      <c r="A171" s="96">
        <v>44133</v>
      </c>
      <c r="B171" s="97">
        <v>14</v>
      </c>
      <c r="C171" s="97">
        <f t="shared" si="15"/>
        <v>7677</v>
      </c>
      <c r="D171" s="97">
        <v>9</v>
      </c>
      <c r="E171" s="97">
        <f t="shared" si="16"/>
        <v>3886</v>
      </c>
      <c r="F171" s="97">
        <v>2</v>
      </c>
      <c r="G171" s="97">
        <f t="shared" si="17"/>
        <v>778</v>
      </c>
      <c r="H171" s="97">
        <v>3</v>
      </c>
      <c r="I171" s="97">
        <f t="shared" si="18"/>
        <v>173</v>
      </c>
      <c r="J171" s="97">
        <v>0</v>
      </c>
      <c r="K171" s="182">
        <f t="shared" si="19"/>
        <v>42</v>
      </c>
    </row>
    <row r="172" spans="1:11" x14ac:dyDescent="0.2">
      <c r="A172" s="96">
        <v>44134</v>
      </c>
      <c r="B172" s="97">
        <v>5</v>
      </c>
      <c r="C172" s="97">
        <f t="shared" si="15"/>
        <v>7682</v>
      </c>
      <c r="D172" s="97">
        <v>2</v>
      </c>
      <c r="E172" s="97">
        <f t="shared" si="16"/>
        <v>3888</v>
      </c>
      <c r="F172" s="97">
        <v>0</v>
      </c>
      <c r="G172" s="97">
        <f t="shared" si="17"/>
        <v>778</v>
      </c>
      <c r="H172" s="97">
        <v>1</v>
      </c>
      <c r="I172" s="97">
        <f t="shared" si="18"/>
        <v>174</v>
      </c>
      <c r="J172" s="97">
        <v>0</v>
      </c>
      <c r="K172" s="182">
        <f t="shared" si="19"/>
        <v>42</v>
      </c>
    </row>
    <row r="173" spans="1:11" x14ac:dyDescent="0.2">
      <c r="A173" s="96">
        <v>44135</v>
      </c>
      <c r="B173" s="97"/>
      <c r="C173" s="97">
        <f t="shared" si="15"/>
        <v>7682</v>
      </c>
      <c r="D173" s="97"/>
      <c r="E173" s="97">
        <f t="shared" si="16"/>
        <v>3888</v>
      </c>
      <c r="F173" s="97"/>
      <c r="G173" s="97">
        <f t="shared" si="17"/>
        <v>778</v>
      </c>
      <c r="H173" s="97"/>
      <c r="I173" s="97">
        <f t="shared" si="18"/>
        <v>174</v>
      </c>
      <c r="J173" s="97"/>
      <c r="K173" s="182">
        <f t="shared" si="19"/>
        <v>42</v>
      </c>
    </row>
    <row r="174" spans="1:11" x14ac:dyDescent="0.2">
      <c r="A174" s="96">
        <v>44136</v>
      </c>
      <c r="B174" s="97"/>
      <c r="C174" s="97">
        <f t="shared" si="15"/>
        <v>7682</v>
      </c>
      <c r="D174" s="97"/>
      <c r="E174" s="97">
        <f t="shared" si="16"/>
        <v>3888</v>
      </c>
      <c r="F174" s="97"/>
      <c r="G174" s="97">
        <f t="shared" si="17"/>
        <v>778</v>
      </c>
      <c r="H174" s="97"/>
      <c r="I174" s="97">
        <f t="shared" si="18"/>
        <v>174</v>
      </c>
      <c r="J174" s="97"/>
      <c r="K174" s="182">
        <f t="shared" si="19"/>
        <v>42</v>
      </c>
    </row>
    <row r="175" spans="1:11" x14ac:dyDescent="0.2">
      <c r="A175" s="96">
        <v>44137</v>
      </c>
      <c r="B175" s="97">
        <v>5</v>
      </c>
      <c r="C175" s="97">
        <f t="shared" si="15"/>
        <v>7687</v>
      </c>
      <c r="D175" s="97">
        <v>4</v>
      </c>
      <c r="E175" s="97">
        <f t="shared" si="16"/>
        <v>3892</v>
      </c>
      <c r="F175" s="97">
        <v>0</v>
      </c>
      <c r="G175" s="97">
        <f t="shared" si="17"/>
        <v>778</v>
      </c>
      <c r="H175" s="97">
        <v>6</v>
      </c>
      <c r="I175" s="97">
        <f t="shared" si="18"/>
        <v>180</v>
      </c>
      <c r="J175" s="97">
        <v>0</v>
      </c>
      <c r="K175" s="182">
        <f t="shared" si="19"/>
        <v>42</v>
      </c>
    </row>
    <row r="176" spans="1:11" x14ac:dyDescent="0.2">
      <c r="A176" s="96">
        <v>44138</v>
      </c>
      <c r="B176" s="97">
        <v>1</v>
      </c>
      <c r="C176" s="97">
        <f t="shared" si="15"/>
        <v>7688</v>
      </c>
      <c r="D176" s="97">
        <v>0</v>
      </c>
      <c r="E176" s="97">
        <f t="shared" si="16"/>
        <v>3892</v>
      </c>
      <c r="F176" s="97">
        <v>0</v>
      </c>
      <c r="G176" s="97">
        <f t="shared" si="17"/>
        <v>778</v>
      </c>
      <c r="H176" s="97">
        <v>2</v>
      </c>
      <c r="I176" s="97">
        <f t="shared" si="18"/>
        <v>182</v>
      </c>
      <c r="J176" s="97">
        <v>0</v>
      </c>
      <c r="K176" s="182">
        <f t="shared" si="19"/>
        <v>42</v>
      </c>
    </row>
    <row r="177" spans="1:12" x14ac:dyDescent="0.2">
      <c r="A177" s="96">
        <v>44139</v>
      </c>
      <c r="B177" s="97">
        <v>0</v>
      </c>
      <c r="C177" s="97">
        <f t="shared" si="15"/>
        <v>7688</v>
      </c>
      <c r="D177" s="97">
        <v>1</v>
      </c>
      <c r="E177" s="97">
        <f t="shared" si="16"/>
        <v>3893</v>
      </c>
      <c r="F177" s="97">
        <v>0</v>
      </c>
      <c r="G177" s="97">
        <f t="shared" si="17"/>
        <v>778</v>
      </c>
      <c r="H177" s="97">
        <v>0</v>
      </c>
      <c r="I177" s="97">
        <f t="shared" si="18"/>
        <v>182</v>
      </c>
      <c r="J177" s="97">
        <v>0</v>
      </c>
      <c r="K177" s="182">
        <f t="shared" si="19"/>
        <v>42</v>
      </c>
      <c r="L177" s="92"/>
    </row>
    <row r="178" spans="1:12" x14ac:dyDescent="0.2">
      <c r="A178" s="96">
        <v>44140</v>
      </c>
      <c r="B178" s="102">
        <v>0</v>
      </c>
      <c r="C178" s="97">
        <f t="shared" si="15"/>
        <v>7688</v>
      </c>
      <c r="D178" s="102">
        <v>0</v>
      </c>
      <c r="E178" s="97">
        <f t="shared" si="16"/>
        <v>3893</v>
      </c>
      <c r="F178" s="102">
        <v>0</v>
      </c>
      <c r="G178" s="97">
        <f t="shared" si="17"/>
        <v>778</v>
      </c>
      <c r="H178" s="102">
        <v>0</v>
      </c>
      <c r="I178" s="97">
        <f t="shared" si="18"/>
        <v>182</v>
      </c>
      <c r="J178" s="102">
        <v>0</v>
      </c>
      <c r="K178" s="182">
        <f t="shared" si="19"/>
        <v>42</v>
      </c>
      <c r="L178" s="92"/>
    </row>
    <row r="179" spans="1:12" x14ac:dyDescent="0.2">
      <c r="A179" s="96">
        <v>44141</v>
      </c>
      <c r="B179" s="102">
        <v>0</v>
      </c>
      <c r="C179" s="97">
        <f t="shared" si="15"/>
        <v>7688</v>
      </c>
      <c r="D179" s="102">
        <v>2</v>
      </c>
      <c r="E179" s="97">
        <f t="shared" si="16"/>
        <v>3895</v>
      </c>
      <c r="F179" s="102">
        <v>0</v>
      </c>
      <c r="G179" s="97">
        <f t="shared" si="17"/>
        <v>778</v>
      </c>
      <c r="H179" s="102">
        <v>0</v>
      </c>
      <c r="I179" s="97">
        <f t="shared" si="18"/>
        <v>182</v>
      </c>
      <c r="J179" s="102">
        <v>0</v>
      </c>
      <c r="K179" s="182">
        <f t="shared" si="19"/>
        <v>42</v>
      </c>
      <c r="L179" s="92"/>
    </row>
    <row r="180" spans="1:12" x14ac:dyDescent="0.2">
      <c r="A180" s="96">
        <v>44142</v>
      </c>
      <c r="B180" s="102"/>
      <c r="C180" s="97">
        <f t="shared" si="15"/>
        <v>7688</v>
      </c>
      <c r="D180" s="102"/>
      <c r="E180" s="97">
        <f t="shared" si="16"/>
        <v>3895</v>
      </c>
      <c r="F180" s="102"/>
      <c r="G180" s="97">
        <f t="shared" si="17"/>
        <v>778</v>
      </c>
      <c r="H180" s="102"/>
      <c r="I180" s="97">
        <f t="shared" si="18"/>
        <v>182</v>
      </c>
      <c r="J180" s="102"/>
      <c r="K180" s="182">
        <f t="shared" si="19"/>
        <v>42</v>
      </c>
      <c r="L180" s="92"/>
    </row>
    <row r="181" spans="1:12" x14ac:dyDescent="0.2">
      <c r="A181" s="96">
        <v>44143</v>
      </c>
      <c r="B181" s="102"/>
      <c r="C181" s="97">
        <f t="shared" si="15"/>
        <v>7688</v>
      </c>
      <c r="D181" s="102"/>
      <c r="E181" s="97">
        <f t="shared" si="16"/>
        <v>3895</v>
      </c>
      <c r="F181" s="102"/>
      <c r="G181" s="97">
        <f t="shared" si="17"/>
        <v>778</v>
      </c>
      <c r="H181" s="102"/>
      <c r="I181" s="97">
        <f t="shared" si="18"/>
        <v>182</v>
      </c>
      <c r="J181" s="102"/>
      <c r="K181" s="182">
        <f t="shared" si="19"/>
        <v>42</v>
      </c>
      <c r="L181" s="92"/>
    </row>
    <row r="182" spans="1:12" x14ac:dyDescent="0.2">
      <c r="A182" s="96">
        <v>44144</v>
      </c>
      <c r="B182" s="102">
        <v>2</v>
      </c>
      <c r="C182" s="97">
        <f t="shared" si="15"/>
        <v>7690</v>
      </c>
      <c r="D182" s="102">
        <v>2</v>
      </c>
      <c r="E182" s="97">
        <f t="shared" si="16"/>
        <v>3897</v>
      </c>
      <c r="F182" s="102">
        <v>2</v>
      </c>
      <c r="G182" s="97">
        <f t="shared" si="17"/>
        <v>780</v>
      </c>
      <c r="H182" s="102">
        <v>2</v>
      </c>
      <c r="I182" s="97">
        <f t="shared" si="18"/>
        <v>184</v>
      </c>
      <c r="J182" s="102">
        <v>0</v>
      </c>
      <c r="K182" s="182">
        <f t="shared" si="19"/>
        <v>42</v>
      </c>
      <c r="L182" s="92"/>
    </row>
    <row r="183" spans="1:12" x14ac:dyDescent="0.2">
      <c r="A183" s="96">
        <v>44145</v>
      </c>
      <c r="B183" s="102">
        <v>0</v>
      </c>
      <c r="C183" s="97">
        <f t="shared" si="15"/>
        <v>7690</v>
      </c>
      <c r="D183" s="102">
        <v>0</v>
      </c>
      <c r="E183" s="97">
        <f t="shared" si="16"/>
        <v>3897</v>
      </c>
      <c r="F183" s="102">
        <v>0</v>
      </c>
      <c r="G183" s="97">
        <f t="shared" si="17"/>
        <v>780</v>
      </c>
      <c r="H183" s="102">
        <v>0</v>
      </c>
      <c r="I183" s="97">
        <f t="shared" si="18"/>
        <v>184</v>
      </c>
      <c r="J183" s="102">
        <v>0</v>
      </c>
      <c r="K183" s="182">
        <f t="shared" si="19"/>
        <v>42</v>
      </c>
      <c r="L183" s="92"/>
    </row>
    <row r="184" spans="1:12" x14ac:dyDescent="0.2">
      <c r="A184" s="96">
        <v>44146</v>
      </c>
      <c r="B184" s="108">
        <v>1</v>
      </c>
      <c r="C184" s="97">
        <f t="shared" si="15"/>
        <v>7691</v>
      </c>
      <c r="D184" s="102">
        <v>0</v>
      </c>
      <c r="E184" s="97">
        <f t="shared" si="16"/>
        <v>3897</v>
      </c>
      <c r="F184" s="102">
        <v>0</v>
      </c>
      <c r="G184" s="97">
        <f t="shared" si="17"/>
        <v>780</v>
      </c>
      <c r="H184" s="102">
        <v>0</v>
      </c>
      <c r="I184" s="97">
        <f t="shared" si="18"/>
        <v>184</v>
      </c>
      <c r="J184" s="102">
        <v>0</v>
      </c>
      <c r="K184" s="182">
        <f t="shared" si="19"/>
        <v>42</v>
      </c>
      <c r="L184" s="92"/>
    </row>
    <row r="185" spans="1:12" x14ac:dyDescent="0.2">
      <c r="A185" s="96">
        <v>44147</v>
      </c>
      <c r="B185" s="102">
        <v>0</v>
      </c>
      <c r="C185" s="97">
        <f t="shared" si="15"/>
        <v>7691</v>
      </c>
      <c r="D185" s="102">
        <v>0</v>
      </c>
      <c r="E185" s="97">
        <f t="shared" si="16"/>
        <v>3897</v>
      </c>
      <c r="F185" s="102">
        <v>0</v>
      </c>
      <c r="G185" s="97">
        <f t="shared" si="17"/>
        <v>780</v>
      </c>
      <c r="H185" s="102">
        <v>0</v>
      </c>
      <c r="I185" s="97">
        <f t="shared" si="18"/>
        <v>184</v>
      </c>
      <c r="J185" s="102">
        <v>0</v>
      </c>
      <c r="K185" s="182">
        <f t="shared" si="19"/>
        <v>42</v>
      </c>
      <c r="L185" s="92"/>
    </row>
    <row r="186" spans="1:12" x14ac:dyDescent="0.2">
      <c r="A186" s="96">
        <v>44148</v>
      </c>
      <c r="B186" s="102">
        <v>0</v>
      </c>
      <c r="C186" s="97">
        <f t="shared" si="15"/>
        <v>7691</v>
      </c>
      <c r="D186" s="102">
        <v>0</v>
      </c>
      <c r="E186" s="97">
        <f t="shared" si="16"/>
        <v>3897</v>
      </c>
      <c r="F186" s="102">
        <v>0</v>
      </c>
      <c r="G186" s="97">
        <f t="shared" si="17"/>
        <v>780</v>
      </c>
      <c r="H186" s="102">
        <v>0</v>
      </c>
      <c r="I186" s="97">
        <f t="shared" si="18"/>
        <v>184</v>
      </c>
      <c r="J186" s="102">
        <v>0</v>
      </c>
      <c r="K186" s="182">
        <f t="shared" si="19"/>
        <v>42</v>
      </c>
      <c r="L186" s="92"/>
    </row>
    <row r="187" spans="1:12" x14ac:dyDescent="0.2">
      <c r="A187" s="96">
        <v>44149</v>
      </c>
      <c r="B187" s="102"/>
      <c r="C187" s="97">
        <f t="shared" si="15"/>
        <v>7691</v>
      </c>
      <c r="D187" s="102"/>
      <c r="E187" s="97">
        <f t="shared" si="16"/>
        <v>3897</v>
      </c>
      <c r="F187" s="102"/>
      <c r="G187" s="97">
        <f t="shared" si="17"/>
        <v>780</v>
      </c>
      <c r="H187" s="102"/>
      <c r="I187" s="97">
        <f t="shared" si="18"/>
        <v>184</v>
      </c>
      <c r="J187" s="102"/>
      <c r="K187" s="182">
        <f t="shared" si="19"/>
        <v>42</v>
      </c>
      <c r="L187" s="92"/>
    </row>
    <row r="188" spans="1:12" x14ac:dyDescent="0.2">
      <c r="A188" s="96">
        <v>44150</v>
      </c>
      <c r="B188" s="102"/>
      <c r="C188" s="97">
        <f t="shared" si="15"/>
        <v>7691</v>
      </c>
      <c r="D188" s="102"/>
      <c r="E188" s="97">
        <f t="shared" si="16"/>
        <v>3897</v>
      </c>
      <c r="F188" s="102"/>
      <c r="G188" s="97">
        <f t="shared" si="17"/>
        <v>780</v>
      </c>
      <c r="H188" s="102"/>
      <c r="I188" s="97">
        <f t="shared" si="18"/>
        <v>184</v>
      </c>
      <c r="J188" s="102"/>
      <c r="K188" s="182">
        <f t="shared" si="19"/>
        <v>42</v>
      </c>
      <c r="L188" s="92"/>
    </row>
    <row r="189" spans="1:12" x14ac:dyDescent="0.2">
      <c r="A189" s="96">
        <v>44151</v>
      </c>
      <c r="B189" s="102">
        <v>1</v>
      </c>
      <c r="C189" s="97">
        <f t="shared" si="15"/>
        <v>7692</v>
      </c>
      <c r="D189" s="102">
        <v>4</v>
      </c>
      <c r="E189" s="97">
        <f t="shared" si="16"/>
        <v>3901</v>
      </c>
      <c r="F189" s="102">
        <v>0</v>
      </c>
      <c r="G189" s="97">
        <f t="shared" si="17"/>
        <v>780</v>
      </c>
      <c r="H189" s="102">
        <v>1</v>
      </c>
      <c r="I189" s="97">
        <f t="shared" si="18"/>
        <v>185</v>
      </c>
      <c r="J189" s="102">
        <v>0</v>
      </c>
      <c r="K189" s="182">
        <f t="shared" si="19"/>
        <v>42</v>
      </c>
      <c r="L189" s="92"/>
    </row>
    <row r="190" spans="1:12" x14ac:dyDescent="0.2">
      <c r="A190" s="96">
        <v>44152</v>
      </c>
      <c r="B190" s="102">
        <v>0</v>
      </c>
      <c r="C190" s="97">
        <f t="shared" si="15"/>
        <v>7692</v>
      </c>
      <c r="D190" s="102">
        <v>0</v>
      </c>
      <c r="E190" s="97">
        <f t="shared" si="16"/>
        <v>3901</v>
      </c>
      <c r="F190" s="102">
        <v>0</v>
      </c>
      <c r="G190" s="97">
        <f t="shared" si="17"/>
        <v>780</v>
      </c>
      <c r="H190" s="102">
        <v>0</v>
      </c>
      <c r="I190" s="97">
        <f t="shared" si="18"/>
        <v>185</v>
      </c>
      <c r="J190" s="102">
        <v>0</v>
      </c>
      <c r="K190" s="182">
        <f t="shared" si="19"/>
        <v>42</v>
      </c>
      <c r="L190" s="92"/>
    </row>
    <row r="191" spans="1:12" x14ac:dyDescent="0.2">
      <c r="A191" s="96">
        <v>44153</v>
      </c>
      <c r="B191" s="102">
        <v>1</v>
      </c>
      <c r="C191" s="97">
        <f t="shared" si="15"/>
        <v>7693</v>
      </c>
      <c r="D191" s="102">
        <v>5</v>
      </c>
      <c r="E191" s="97">
        <f t="shared" si="16"/>
        <v>3906</v>
      </c>
      <c r="F191" s="102">
        <v>0</v>
      </c>
      <c r="G191" s="97">
        <f t="shared" si="17"/>
        <v>780</v>
      </c>
      <c r="H191" s="102">
        <v>0</v>
      </c>
      <c r="I191" s="97">
        <f t="shared" si="18"/>
        <v>185</v>
      </c>
      <c r="J191" s="102">
        <v>0</v>
      </c>
      <c r="K191" s="182">
        <f t="shared" si="19"/>
        <v>42</v>
      </c>
      <c r="L191" s="92"/>
    </row>
    <row r="192" spans="1:12" x14ac:dyDescent="0.2">
      <c r="A192" s="96">
        <v>44154</v>
      </c>
      <c r="B192" s="102">
        <v>0</v>
      </c>
      <c r="C192" s="97">
        <f t="shared" si="15"/>
        <v>7693</v>
      </c>
      <c r="D192" s="102">
        <v>0</v>
      </c>
      <c r="E192" s="97">
        <f t="shared" si="16"/>
        <v>3906</v>
      </c>
      <c r="F192" s="102">
        <v>1</v>
      </c>
      <c r="G192" s="97">
        <f t="shared" si="17"/>
        <v>781</v>
      </c>
      <c r="H192" s="102">
        <v>0</v>
      </c>
      <c r="I192" s="97">
        <f t="shared" si="18"/>
        <v>185</v>
      </c>
      <c r="J192" s="102">
        <v>0</v>
      </c>
      <c r="K192" s="182">
        <f t="shared" si="19"/>
        <v>42</v>
      </c>
      <c r="L192" s="92"/>
    </row>
    <row r="193" spans="1:12" x14ac:dyDescent="0.2">
      <c r="A193" s="96">
        <v>44155</v>
      </c>
      <c r="B193" s="102">
        <v>0</v>
      </c>
      <c r="C193" s="97">
        <f t="shared" si="15"/>
        <v>7693</v>
      </c>
      <c r="D193" s="102">
        <v>0</v>
      </c>
      <c r="E193" s="97">
        <f t="shared" si="16"/>
        <v>3906</v>
      </c>
      <c r="F193" s="102">
        <v>0</v>
      </c>
      <c r="G193" s="97">
        <f t="shared" si="17"/>
        <v>781</v>
      </c>
      <c r="H193" s="102">
        <v>0</v>
      </c>
      <c r="I193" s="97">
        <f t="shared" si="18"/>
        <v>185</v>
      </c>
      <c r="J193" s="102">
        <v>0</v>
      </c>
      <c r="K193" s="182">
        <f t="shared" si="19"/>
        <v>42</v>
      </c>
      <c r="L193" s="92"/>
    </row>
    <row r="194" spans="1:12" x14ac:dyDescent="0.2">
      <c r="A194" s="96">
        <v>44156</v>
      </c>
      <c r="B194" s="102"/>
      <c r="C194" s="97">
        <f t="shared" si="15"/>
        <v>7693</v>
      </c>
      <c r="D194" s="102"/>
      <c r="E194" s="97">
        <f t="shared" si="16"/>
        <v>3906</v>
      </c>
      <c r="F194" s="102"/>
      <c r="G194" s="97">
        <f t="shared" si="17"/>
        <v>781</v>
      </c>
      <c r="H194" s="102"/>
      <c r="I194" s="97">
        <f t="shared" si="18"/>
        <v>185</v>
      </c>
      <c r="J194" s="102"/>
      <c r="K194" s="182">
        <f t="shared" si="19"/>
        <v>42</v>
      </c>
      <c r="L194" s="92"/>
    </row>
    <row r="195" spans="1:12" x14ac:dyDescent="0.2">
      <c r="A195" s="96">
        <v>44157</v>
      </c>
      <c r="B195" s="102"/>
      <c r="C195" s="97">
        <f t="shared" si="15"/>
        <v>7693</v>
      </c>
      <c r="D195" s="102"/>
      <c r="E195" s="97">
        <f t="shared" si="16"/>
        <v>3906</v>
      </c>
      <c r="F195" s="102"/>
      <c r="G195" s="97">
        <f t="shared" si="17"/>
        <v>781</v>
      </c>
      <c r="H195" s="102"/>
      <c r="I195" s="97">
        <f t="shared" si="18"/>
        <v>185</v>
      </c>
      <c r="J195" s="102"/>
      <c r="K195" s="182">
        <f t="shared" si="19"/>
        <v>42</v>
      </c>
      <c r="L195" s="92"/>
    </row>
    <row r="196" spans="1:12" x14ac:dyDescent="0.2">
      <c r="A196" s="96">
        <v>44158</v>
      </c>
      <c r="B196" s="102">
        <v>3</v>
      </c>
      <c r="C196" s="97">
        <f t="shared" si="15"/>
        <v>7696</v>
      </c>
      <c r="D196" s="102">
        <v>1</v>
      </c>
      <c r="E196" s="97">
        <f t="shared" si="16"/>
        <v>3907</v>
      </c>
      <c r="F196" s="102">
        <v>1</v>
      </c>
      <c r="G196" s="97">
        <f t="shared" si="17"/>
        <v>782</v>
      </c>
      <c r="H196" s="102">
        <v>1</v>
      </c>
      <c r="I196" s="97">
        <f t="shared" si="18"/>
        <v>186</v>
      </c>
      <c r="J196" s="102">
        <v>0</v>
      </c>
      <c r="K196" s="182">
        <f t="shared" si="19"/>
        <v>42</v>
      </c>
      <c r="L196" s="92"/>
    </row>
    <row r="197" spans="1:12" x14ac:dyDescent="0.2">
      <c r="A197" s="96">
        <v>44159</v>
      </c>
      <c r="B197" s="102">
        <v>0</v>
      </c>
      <c r="C197" s="97">
        <f t="shared" si="15"/>
        <v>7696</v>
      </c>
      <c r="D197" s="102">
        <v>0</v>
      </c>
      <c r="E197" s="97">
        <f t="shared" si="16"/>
        <v>3907</v>
      </c>
      <c r="F197" s="102">
        <v>0</v>
      </c>
      <c r="G197" s="97">
        <f t="shared" si="17"/>
        <v>782</v>
      </c>
      <c r="H197" s="102">
        <v>0</v>
      </c>
      <c r="I197" s="97">
        <f t="shared" si="18"/>
        <v>186</v>
      </c>
      <c r="J197" s="102">
        <v>0</v>
      </c>
      <c r="K197" s="182">
        <f t="shared" si="19"/>
        <v>42</v>
      </c>
      <c r="L197" s="92"/>
    </row>
    <row r="198" spans="1:12" x14ac:dyDescent="0.2">
      <c r="A198" s="96">
        <v>44160</v>
      </c>
      <c r="B198" s="102">
        <v>0</v>
      </c>
      <c r="C198" s="97">
        <f t="shared" si="15"/>
        <v>7696</v>
      </c>
      <c r="D198" s="102">
        <v>1</v>
      </c>
      <c r="E198" s="97">
        <f t="shared" si="16"/>
        <v>3908</v>
      </c>
      <c r="F198" s="102">
        <v>0</v>
      </c>
      <c r="G198" s="97">
        <f t="shared" si="17"/>
        <v>782</v>
      </c>
      <c r="H198" s="102">
        <v>0</v>
      </c>
      <c r="I198" s="97">
        <f t="shared" si="18"/>
        <v>186</v>
      </c>
      <c r="J198" s="102">
        <v>0</v>
      </c>
      <c r="K198" s="182">
        <f t="shared" si="19"/>
        <v>42</v>
      </c>
      <c r="L198" s="92"/>
    </row>
    <row r="199" spans="1:12" x14ac:dyDescent="0.2">
      <c r="A199" s="96">
        <v>44161</v>
      </c>
      <c r="B199" s="102">
        <v>0</v>
      </c>
      <c r="C199" s="97">
        <f t="shared" si="15"/>
        <v>7696</v>
      </c>
      <c r="D199" s="102">
        <v>0</v>
      </c>
      <c r="E199" s="97">
        <f t="shared" si="16"/>
        <v>3908</v>
      </c>
      <c r="F199" s="102">
        <v>0</v>
      </c>
      <c r="G199" s="97">
        <f t="shared" si="17"/>
        <v>782</v>
      </c>
      <c r="H199" s="102">
        <v>0</v>
      </c>
      <c r="I199" s="97">
        <f t="shared" si="18"/>
        <v>186</v>
      </c>
      <c r="J199" s="102">
        <v>0</v>
      </c>
      <c r="K199" s="182">
        <f t="shared" si="19"/>
        <v>42</v>
      </c>
      <c r="L199" s="92"/>
    </row>
    <row r="200" spans="1:12" x14ac:dyDescent="0.2">
      <c r="A200" s="96">
        <v>44162</v>
      </c>
      <c r="B200" s="102">
        <v>0</v>
      </c>
      <c r="C200" s="97">
        <f t="shared" si="15"/>
        <v>7696</v>
      </c>
      <c r="D200" s="102">
        <v>0</v>
      </c>
      <c r="E200" s="97">
        <f t="shared" si="16"/>
        <v>3908</v>
      </c>
      <c r="F200" s="102">
        <v>0</v>
      </c>
      <c r="G200" s="97">
        <f t="shared" si="17"/>
        <v>782</v>
      </c>
      <c r="H200" s="102">
        <v>0</v>
      </c>
      <c r="I200" s="97">
        <f t="shared" si="18"/>
        <v>186</v>
      </c>
      <c r="J200" s="102">
        <v>0</v>
      </c>
      <c r="K200" s="182">
        <f t="shared" si="19"/>
        <v>42</v>
      </c>
      <c r="L200" s="92"/>
    </row>
    <row r="201" spans="1:12" x14ac:dyDescent="0.2">
      <c r="A201" s="96">
        <v>44163</v>
      </c>
      <c r="B201" s="102"/>
      <c r="C201" s="97">
        <f t="shared" si="15"/>
        <v>7696</v>
      </c>
      <c r="D201" s="102"/>
      <c r="E201" s="97">
        <f t="shared" si="16"/>
        <v>3908</v>
      </c>
      <c r="F201" s="102"/>
      <c r="G201" s="97">
        <f t="shared" si="17"/>
        <v>782</v>
      </c>
      <c r="H201" s="102"/>
      <c r="I201" s="97">
        <f t="shared" si="18"/>
        <v>186</v>
      </c>
      <c r="J201" s="102"/>
      <c r="K201" s="182">
        <f t="shared" si="19"/>
        <v>42</v>
      </c>
      <c r="L201" s="92"/>
    </row>
    <row r="202" spans="1:12" x14ac:dyDescent="0.2">
      <c r="A202" s="96">
        <v>44164</v>
      </c>
      <c r="B202" s="102"/>
      <c r="C202" s="97">
        <f t="shared" si="15"/>
        <v>7696</v>
      </c>
      <c r="D202" s="102"/>
      <c r="E202" s="97">
        <f t="shared" si="16"/>
        <v>3908</v>
      </c>
      <c r="F202" s="102"/>
      <c r="G202" s="97">
        <f t="shared" si="17"/>
        <v>782</v>
      </c>
      <c r="H202" s="102"/>
      <c r="I202" s="97">
        <f t="shared" si="18"/>
        <v>186</v>
      </c>
      <c r="J202" s="102"/>
      <c r="K202" s="182">
        <f t="shared" si="19"/>
        <v>42</v>
      </c>
      <c r="L202" s="92"/>
    </row>
    <row r="203" spans="1:12" x14ac:dyDescent="0.2">
      <c r="A203" s="96">
        <v>44165</v>
      </c>
      <c r="B203" s="102">
        <v>3</v>
      </c>
      <c r="C203" s="97">
        <f t="shared" si="15"/>
        <v>7699</v>
      </c>
      <c r="D203" s="102">
        <v>2</v>
      </c>
      <c r="E203" s="97">
        <f t="shared" si="16"/>
        <v>3910</v>
      </c>
      <c r="F203" s="102">
        <v>0</v>
      </c>
      <c r="G203" s="97">
        <f t="shared" si="17"/>
        <v>782</v>
      </c>
      <c r="H203" s="102">
        <v>0</v>
      </c>
      <c r="I203" s="97">
        <f t="shared" si="18"/>
        <v>186</v>
      </c>
      <c r="J203" s="102">
        <v>0</v>
      </c>
      <c r="K203" s="182">
        <f t="shared" si="19"/>
        <v>42</v>
      </c>
      <c r="L203" s="92"/>
    </row>
    <row r="204" spans="1:12" x14ac:dyDescent="0.2">
      <c r="A204" s="96">
        <v>44166</v>
      </c>
      <c r="B204" s="102">
        <v>0</v>
      </c>
      <c r="C204" s="97">
        <f t="shared" si="15"/>
        <v>7699</v>
      </c>
      <c r="D204" s="102">
        <v>0</v>
      </c>
      <c r="E204" s="97">
        <f t="shared" si="16"/>
        <v>3910</v>
      </c>
      <c r="F204" s="102">
        <v>0</v>
      </c>
      <c r="G204" s="97">
        <f t="shared" si="17"/>
        <v>782</v>
      </c>
      <c r="H204" s="102">
        <v>0</v>
      </c>
      <c r="I204" s="97">
        <f t="shared" si="18"/>
        <v>186</v>
      </c>
      <c r="J204" s="102">
        <v>0</v>
      </c>
      <c r="K204" s="182">
        <f t="shared" si="19"/>
        <v>42</v>
      </c>
      <c r="L204" s="92"/>
    </row>
    <row r="205" spans="1:12" x14ac:dyDescent="0.2">
      <c r="A205" s="96">
        <v>44167</v>
      </c>
      <c r="B205" s="102">
        <v>0</v>
      </c>
      <c r="C205" s="97">
        <f t="shared" si="15"/>
        <v>7699</v>
      </c>
      <c r="D205" s="102">
        <v>0</v>
      </c>
      <c r="E205" s="97">
        <f t="shared" si="16"/>
        <v>3910</v>
      </c>
      <c r="F205" s="102">
        <v>0</v>
      </c>
      <c r="G205" s="97">
        <f t="shared" si="17"/>
        <v>782</v>
      </c>
      <c r="H205" s="102">
        <v>5</v>
      </c>
      <c r="I205" s="97">
        <f t="shared" si="18"/>
        <v>191</v>
      </c>
      <c r="J205" s="102">
        <v>0</v>
      </c>
      <c r="K205" s="182">
        <f t="shared" si="19"/>
        <v>42</v>
      </c>
      <c r="L205" s="92"/>
    </row>
    <row r="206" spans="1:12" x14ac:dyDescent="0.2">
      <c r="A206" s="96">
        <v>44168</v>
      </c>
      <c r="B206" s="102">
        <v>0</v>
      </c>
      <c r="C206" s="97">
        <f t="shared" si="15"/>
        <v>7699</v>
      </c>
      <c r="D206" s="102">
        <v>0</v>
      </c>
      <c r="E206" s="97">
        <f t="shared" si="16"/>
        <v>3910</v>
      </c>
      <c r="F206" s="102">
        <v>0</v>
      </c>
      <c r="G206" s="97">
        <f t="shared" si="17"/>
        <v>782</v>
      </c>
      <c r="H206" s="102">
        <v>0</v>
      </c>
      <c r="I206" s="97">
        <f t="shared" si="18"/>
        <v>191</v>
      </c>
      <c r="J206" s="102">
        <v>0</v>
      </c>
      <c r="K206" s="182">
        <f t="shared" si="19"/>
        <v>42</v>
      </c>
      <c r="L206" s="92"/>
    </row>
    <row r="207" spans="1:12" x14ac:dyDescent="0.2">
      <c r="A207" s="96">
        <v>44169</v>
      </c>
      <c r="B207" s="108">
        <v>0</v>
      </c>
      <c r="C207" s="183">
        <f t="shared" si="15"/>
        <v>7699</v>
      </c>
      <c r="D207" s="108">
        <v>0</v>
      </c>
      <c r="E207" s="183">
        <f t="shared" si="16"/>
        <v>3910</v>
      </c>
      <c r="F207" s="102">
        <v>0</v>
      </c>
      <c r="G207" s="97">
        <f t="shared" si="17"/>
        <v>782</v>
      </c>
      <c r="H207" s="102">
        <v>0</v>
      </c>
      <c r="I207" s="97">
        <f t="shared" si="18"/>
        <v>191</v>
      </c>
      <c r="J207" s="102">
        <v>0</v>
      </c>
      <c r="K207" s="182">
        <f t="shared" si="19"/>
        <v>42</v>
      </c>
      <c r="L207" s="92"/>
    </row>
    <row r="208" spans="1:12" x14ac:dyDescent="0.2">
      <c r="A208" s="96">
        <v>44170</v>
      </c>
      <c r="B208" s="102"/>
      <c r="C208" s="97">
        <f t="shared" si="15"/>
        <v>7699</v>
      </c>
      <c r="D208" s="102"/>
      <c r="E208" s="97">
        <f t="shared" si="16"/>
        <v>3910</v>
      </c>
      <c r="F208" s="102"/>
      <c r="G208" s="97">
        <f t="shared" si="17"/>
        <v>782</v>
      </c>
      <c r="H208" s="102"/>
      <c r="I208" s="97">
        <f t="shared" si="18"/>
        <v>191</v>
      </c>
      <c r="J208" s="102"/>
      <c r="K208" s="182">
        <f t="shared" si="19"/>
        <v>42</v>
      </c>
      <c r="L208" s="92"/>
    </row>
    <row r="209" spans="1:12" x14ac:dyDescent="0.2">
      <c r="A209" s="96">
        <v>44171</v>
      </c>
      <c r="B209" s="102"/>
      <c r="C209" s="97">
        <f t="shared" si="15"/>
        <v>7699</v>
      </c>
      <c r="D209" s="102"/>
      <c r="E209" s="97">
        <f t="shared" si="16"/>
        <v>3910</v>
      </c>
      <c r="F209" s="102"/>
      <c r="G209" s="97">
        <f t="shared" si="17"/>
        <v>782</v>
      </c>
      <c r="H209" s="102"/>
      <c r="I209" s="97">
        <f t="shared" si="18"/>
        <v>191</v>
      </c>
      <c r="J209" s="102"/>
      <c r="K209" s="182">
        <f t="shared" si="19"/>
        <v>42</v>
      </c>
      <c r="L209" s="92"/>
    </row>
    <row r="210" spans="1:12" x14ac:dyDescent="0.2">
      <c r="A210" s="96">
        <v>44172</v>
      </c>
      <c r="B210" s="102">
        <v>2</v>
      </c>
      <c r="C210" s="97">
        <f t="shared" si="15"/>
        <v>7701</v>
      </c>
      <c r="D210" s="102">
        <v>7</v>
      </c>
      <c r="E210" s="97">
        <f t="shared" si="16"/>
        <v>3917</v>
      </c>
      <c r="F210" s="102">
        <v>0</v>
      </c>
      <c r="G210" s="97">
        <f t="shared" si="17"/>
        <v>782</v>
      </c>
      <c r="H210" s="102">
        <v>0</v>
      </c>
      <c r="I210" s="97">
        <f t="shared" si="18"/>
        <v>191</v>
      </c>
      <c r="J210" s="102">
        <v>0</v>
      </c>
      <c r="K210" s="182">
        <f t="shared" si="19"/>
        <v>42</v>
      </c>
      <c r="L210" s="92"/>
    </row>
    <row r="211" spans="1:12" x14ac:dyDescent="0.2">
      <c r="A211" s="96">
        <v>44173</v>
      </c>
      <c r="B211" s="102">
        <v>1</v>
      </c>
      <c r="C211" s="97">
        <f t="shared" si="15"/>
        <v>7702</v>
      </c>
      <c r="D211" s="102">
        <v>0</v>
      </c>
      <c r="E211" s="97">
        <f t="shared" si="16"/>
        <v>3917</v>
      </c>
      <c r="F211" s="102">
        <v>0</v>
      </c>
      <c r="G211" s="97">
        <f t="shared" si="17"/>
        <v>782</v>
      </c>
      <c r="H211" s="102">
        <v>0</v>
      </c>
      <c r="I211" s="97">
        <f>I210+H211</f>
        <v>191</v>
      </c>
      <c r="J211" s="102">
        <v>0</v>
      </c>
      <c r="K211" s="182">
        <f t="shared" si="19"/>
        <v>42</v>
      </c>
      <c r="L211" s="92"/>
    </row>
    <row r="212" spans="1:12" x14ac:dyDescent="0.2">
      <c r="A212" s="96">
        <v>44174</v>
      </c>
      <c r="B212" s="102">
        <v>0</v>
      </c>
      <c r="C212" s="97">
        <f t="shared" si="15"/>
        <v>7702</v>
      </c>
      <c r="D212" s="102">
        <v>0</v>
      </c>
      <c r="E212" s="97">
        <f t="shared" si="16"/>
        <v>3917</v>
      </c>
      <c r="F212" s="102">
        <v>0</v>
      </c>
      <c r="G212" s="97">
        <f t="shared" si="17"/>
        <v>782</v>
      </c>
      <c r="H212" s="102">
        <v>0</v>
      </c>
      <c r="I212" s="97">
        <f>I211+H212</f>
        <v>191</v>
      </c>
      <c r="J212" s="102">
        <v>0</v>
      </c>
      <c r="K212" s="182">
        <f t="shared" si="19"/>
        <v>42</v>
      </c>
      <c r="L212" s="92"/>
    </row>
    <row r="213" spans="1:12" x14ac:dyDescent="0.2">
      <c r="A213" s="96">
        <v>44175</v>
      </c>
      <c r="B213" s="102">
        <v>0</v>
      </c>
      <c r="C213" s="97">
        <f t="shared" si="15"/>
        <v>7702</v>
      </c>
      <c r="D213" s="102">
        <v>0</v>
      </c>
      <c r="E213" s="97">
        <f t="shared" si="16"/>
        <v>3917</v>
      </c>
      <c r="F213" s="102">
        <v>0</v>
      </c>
      <c r="G213" s="97">
        <f t="shared" si="17"/>
        <v>782</v>
      </c>
      <c r="H213" s="102">
        <v>0</v>
      </c>
      <c r="I213" s="97">
        <f>I212+H213</f>
        <v>191</v>
      </c>
      <c r="J213" s="102">
        <v>0</v>
      </c>
      <c r="K213" s="182">
        <f t="shared" si="19"/>
        <v>42</v>
      </c>
      <c r="L213" s="92"/>
    </row>
    <row r="214" spans="1:12" x14ac:dyDescent="0.2">
      <c r="A214" s="96">
        <v>44176</v>
      </c>
      <c r="B214" s="102">
        <v>0</v>
      </c>
      <c r="C214" s="97">
        <f t="shared" si="15"/>
        <v>7702</v>
      </c>
      <c r="D214" s="102">
        <v>0</v>
      </c>
      <c r="E214" s="97">
        <f t="shared" si="16"/>
        <v>3917</v>
      </c>
      <c r="F214" s="102">
        <v>2</v>
      </c>
      <c r="G214" s="97">
        <f t="shared" si="17"/>
        <v>784</v>
      </c>
      <c r="H214" s="102">
        <v>0</v>
      </c>
      <c r="I214" s="97">
        <f>I213+H214</f>
        <v>191</v>
      </c>
      <c r="J214" s="102">
        <v>0</v>
      </c>
      <c r="K214" s="182">
        <f t="shared" si="19"/>
        <v>42</v>
      </c>
      <c r="L214" s="92"/>
    </row>
    <row r="215" spans="1:12" x14ac:dyDescent="0.2">
      <c r="A215" s="96">
        <v>44177</v>
      </c>
      <c r="B215" s="102"/>
      <c r="C215" s="97">
        <f t="shared" si="15"/>
        <v>7702</v>
      </c>
      <c r="D215" s="102"/>
      <c r="E215" s="97">
        <f t="shared" si="16"/>
        <v>3917</v>
      </c>
      <c r="F215" s="102"/>
      <c r="G215" s="97">
        <f t="shared" si="17"/>
        <v>784</v>
      </c>
      <c r="H215" s="102"/>
      <c r="I215" s="97">
        <f t="shared" ref="I215:I255" si="20">I214+H215</f>
        <v>191</v>
      </c>
      <c r="J215" s="102"/>
      <c r="K215" s="182">
        <f t="shared" si="19"/>
        <v>42</v>
      </c>
      <c r="L215" s="92"/>
    </row>
    <row r="216" spans="1:12" x14ac:dyDescent="0.2">
      <c r="A216" s="96">
        <v>44178</v>
      </c>
      <c r="B216" s="102"/>
      <c r="C216" s="97">
        <f t="shared" si="15"/>
        <v>7702</v>
      </c>
      <c r="D216" s="102"/>
      <c r="E216" s="97">
        <f t="shared" si="16"/>
        <v>3917</v>
      </c>
      <c r="F216" s="102"/>
      <c r="G216" s="97">
        <f t="shared" si="17"/>
        <v>784</v>
      </c>
      <c r="H216" s="102"/>
      <c r="I216" s="97">
        <f t="shared" si="20"/>
        <v>191</v>
      </c>
      <c r="J216" s="102"/>
      <c r="K216" s="182">
        <f t="shared" si="19"/>
        <v>42</v>
      </c>
      <c r="L216" s="92"/>
    </row>
    <row r="217" spans="1:12" x14ac:dyDescent="0.2">
      <c r="A217" s="96">
        <v>44179</v>
      </c>
      <c r="B217" s="102">
        <v>8</v>
      </c>
      <c r="C217" s="97">
        <f t="shared" si="15"/>
        <v>7710</v>
      </c>
      <c r="D217" s="102">
        <v>3</v>
      </c>
      <c r="E217" s="97">
        <f t="shared" si="16"/>
        <v>3920</v>
      </c>
      <c r="F217" s="102">
        <v>0</v>
      </c>
      <c r="G217" s="97">
        <f t="shared" si="17"/>
        <v>784</v>
      </c>
      <c r="H217" s="102">
        <v>0</v>
      </c>
      <c r="I217" s="97">
        <f t="shared" si="20"/>
        <v>191</v>
      </c>
      <c r="J217" s="102">
        <v>0</v>
      </c>
      <c r="K217" s="182">
        <f t="shared" si="19"/>
        <v>42</v>
      </c>
      <c r="L217" s="92"/>
    </row>
    <row r="218" spans="1:12" x14ac:dyDescent="0.2">
      <c r="A218" s="96">
        <v>44180</v>
      </c>
      <c r="B218" s="102">
        <v>6</v>
      </c>
      <c r="C218" s="97">
        <f>SUM(C217,B218)</f>
        <v>7716</v>
      </c>
      <c r="D218" s="102">
        <v>0</v>
      </c>
      <c r="E218" s="97">
        <f t="shared" si="16"/>
        <v>3920</v>
      </c>
      <c r="F218" s="102">
        <v>0</v>
      </c>
      <c r="G218" s="97">
        <f t="shared" si="17"/>
        <v>784</v>
      </c>
      <c r="H218" s="102">
        <v>0</v>
      </c>
      <c r="I218" s="97">
        <f t="shared" si="20"/>
        <v>191</v>
      </c>
      <c r="J218" s="102">
        <v>0</v>
      </c>
      <c r="K218" s="182">
        <f t="shared" si="19"/>
        <v>42</v>
      </c>
      <c r="L218" s="92"/>
    </row>
    <row r="219" spans="1:12" x14ac:dyDescent="0.2">
      <c r="A219" s="96">
        <v>44181</v>
      </c>
      <c r="B219" s="102">
        <v>5</v>
      </c>
      <c r="C219" s="97">
        <f>SUM(C218,B219)</f>
        <v>7721</v>
      </c>
      <c r="D219" s="102">
        <v>2</v>
      </c>
      <c r="E219" s="97">
        <f t="shared" si="16"/>
        <v>3922</v>
      </c>
      <c r="F219" s="102">
        <v>0</v>
      </c>
      <c r="G219" s="97">
        <f t="shared" si="17"/>
        <v>784</v>
      </c>
      <c r="H219" s="102">
        <v>0</v>
      </c>
      <c r="I219" s="97">
        <f t="shared" si="20"/>
        <v>191</v>
      </c>
      <c r="J219" s="102">
        <v>0</v>
      </c>
      <c r="K219" s="182">
        <f>SUM(K218,J219)</f>
        <v>42</v>
      </c>
      <c r="L219" s="92"/>
    </row>
    <row r="220" spans="1:12" x14ac:dyDescent="0.2">
      <c r="A220" s="96">
        <v>44182</v>
      </c>
      <c r="B220" s="102">
        <v>28</v>
      </c>
      <c r="C220" s="97">
        <f>SUM(C219,B220)</f>
        <v>7749</v>
      </c>
      <c r="D220" s="102">
        <v>7</v>
      </c>
      <c r="E220" s="97">
        <f t="shared" si="16"/>
        <v>3929</v>
      </c>
      <c r="F220" s="102">
        <v>1</v>
      </c>
      <c r="G220" s="97">
        <f t="shared" si="17"/>
        <v>785</v>
      </c>
      <c r="H220" s="102">
        <v>0</v>
      </c>
      <c r="I220" s="97">
        <f t="shared" si="20"/>
        <v>191</v>
      </c>
      <c r="J220" s="102">
        <v>0</v>
      </c>
      <c r="K220" s="182">
        <f>SUM(K219,J220)</f>
        <v>42</v>
      </c>
      <c r="L220" s="92"/>
    </row>
    <row r="221" spans="1:12" x14ac:dyDescent="0.2">
      <c r="A221" s="96">
        <v>44183</v>
      </c>
      <c r="B221" s="102">
        <v>13</v>
      </c>
      <c r="C221" s="97">
        <f>SUM(C220,B221)</f>
        <v>7762</v>
      </c>
      <c r="D221" s="102">
        <v>0</v>
      </c>
      <c r="E221" s="97">
        <f t="shared" si="16"/>
        <v>3929</v>
      </c>
      <c r="F221" s="102">
        <v>3</v>
      </c>
      <c r="G221" s="97">
        <f t="shared" si="17"/>
        <v>788</v>
      </c>
      <c r="H221" s="102">
        <v>0</v>
      </c>
      <c r="I221" s="97">
        <f t="shared" si="20"/>
        <v>191</v>
      </c>
      <c r="J221" s="102">
        <v>0</v>
      </c>
      <c r="K221" s="182">
        <f>SUM(K220,J221)</f>
        <v>42</v>
      </c>
      <c r="L221" s="92"/>
    </row>
    <row r="222" spans="1:12" x14ac:dyDescent="0.2">
      <c r="A222" s="96">
        <v>44184</v>
      </c>
      <c r="B222" s="102"/>
      <c r="C222" s="97">
        <f t="shared" ref="C222:C255" si="21">SUM(C221,B222)</f>
        <v>7762</v>
      </c>
      <c r="D222" s="102"/>
      <c r="E222" s="97">
        <f t="shared" si="16"/>
        <v>3929</v>
      </c>
      <c r="F222" s="102"/>
      <c r="G222" s="97">
        <f t="shared" si="17"/>
        <v>788</v>
      </c>
      <c r="H222" s="102"/>
      <c r="I222" s="97">
        <f t="shared" si="20"/>
        <v>191</v>
      </c>
      <c r="J222" s="102"/>
      <c r="K222" s="182">
        <f t="shared" ref="K222:K255" si="22">SUM(K221,J222)</f>
        <v>42</v>
      </c>
      <c r="L222" s="92"/>
    </row>
    <row r="223" spans="1:12" x14ac:dyDescent="0.2">
      <c r="A223" s="96">
        <v>44185</v>
      </c>
      <c r="B223" s="102"/>
      <c r="C223" s="97">
        <f t="shared" si="21"/>
        <v>7762</v>
      </c>
      <c r="D223" s="102"/>
      <c r="E223" s="97">
        <f t="shared" si="16"/>
        <v>3929</v>
      </c>
      <c r="F223" s="102"/>
      <c r="G223" s="97">
        <f t="shared" si="17"/>
        <v>788</v>
      </c>
      <c r="H223" s="102"/>
      <c r="I223" s="97">
        <f t="shared" si="20"/>
        <v>191</v>
      </c>
      <c r="J223" s="102"/>
      <c r="K223" s="182">
        <f t="shared" si="22"/>
        <v>42</v>
      </c>
      <c r="L223" s="92"/>
    </row>
    <row r="224" spans="1:12" x14ac:dyDescent="0.2">
      <c r="A224" s="96">
        <v>44186</v>
      </c>
      <c r="B224" s="102">
        <v>23</v>
      </c>
      <c r="C224" s="97">
        <f t="shared" si="21"/>
        <v>7785</v>
      </c>
      <c r="D224" s="102">
        <v>8</v>
      </c>
      <c r="E224" s="97">
        <f t="shared" si="16"/>
        <v>3937</v>
      </c>
      <c r="F224" s="102">
        <v>0</v>
      </c>
      <c r="G224" s="97">
        <f t="shared" si="17"/>
        <v>788</v>
      </c>
      <c r="H224" s="102">
        <v>0</v>
      </c>
      <c r="I224" s="97">
        <f t="shared" si="20"/>
        <v>191</v>
      </c>
      <c r="J224" s="102">
        <v>0</v>
      </c>
      <c r="K224" s="182">
        <f t="shared" si="22"/>
        <v>42</v>
      </c>
      <c r="L224" s="92"/>
    </row>
    <row r="225" spans="1:12" x14ac:dyDescent="0.2">
      <c r="A225" s="96">
        <v>44187</v>
      </c>
      <c r="B225" s="102">
        <v>69</v>
      </c>
      <c r="C225" s="97">
        <f t="shared" si="21"/>
        <v>7854</v>
      </c>
      <c r="D225" s="102">
        <v>27</v>
      </c>
      <c r="E225" s="97">
        <f t="shared" si="16"/>
        <v>3964</v>
      </c>
      <c r="F225" s="102">
        <v>2</v>
      </c>
      <c r="G225" s="97">
        <f t="shared" si="17"/>
        <v>790</v>
      </c>
      <c r="H225" s="102">
        <v>0</v>
      </c>
      <c r="I225" s="97">
        <f t="shared" si="20"/>
        <v>191</v>
      </c>
      <c r="J225" s="102">
        <v>0</v>
      </c>
      <c r="K225" s="182">
        <f t="shared" si="22"/>
        <v>42</v>
      </c>
      <c r="L225" s="92"/>
    </row>
    <row r="226" spans="1:12" x14ac:dyDescent="0.2">
      <c r="A226" s="96">
        <v>44188</v>
      </c>
      <c r="B226" s="102">
        <v>37</v>
      </c>
      <c r="C226" s="97">
        <f t="shared" si="21"/>
        <v>7891</v>
      </c>
      <c r="D226" s="102">
        <v>2</v>
      </c>
      <c r="E226" s="97">
        <f t="shared" si="16"/>
        <v>3966</v>
      </c>
      <c r="F226" s="102">
        <v>0</v>
      </c>
      <c r="G226" s="97">
        <f t="shared" si="17"/>
        <v>790</v>
      </c>
      <c r="H226" s="102">
        <v>1</v>
      </c>
      <c r="I226" s="97">
        <f t="shared" si="20"/>
        <v>192</v>
      </c>
      <c r="J226" s="102">
        <v>0</v>
      </c>
      <c r="K226" s="182">
        <f t="shared" si="22"/>
        <v>42</v>
      </c>
      <c r="L226" s="92"/>
    </row>
    <row r="227" spans="1:12" x14ac:dyDescent="0.2">
      <c r="A227" s="96">
        <v>44189</v>
      </c>
      <c r="B227" s="102">
        <v>17</v>
      </c>
      <c r="C227" s="97">
        <f t="shared" si="21"/>
        <v>7908</v>
      </c>
      <c r="D227" s="102">
        <v>8</v>
      </c>
      <c r="E227" s="97">
        <f t="shared" si="16"/>
        <v>3974</v>
      </c>
      <c r="F227" s="102">
        <v>1</v>
      </c>
      <c r="G227" s="97">
        <f t="shared" si="17"/>
        <v>791</v>
      </c>
      <c r="H227" s="102">
        <v>1</v>
      </c>
      <c r="I227" s="97">
        <f t="shared" si="20"/>
        <v>193</v>
      </c>
      <c r="J227" s="102">
        <v>0</v>
      </c>
      <c r="K227" s="182">
        <f t="shared" si="22"/>
        <v>42</v>
      </c>
      <c r="L227" s="92"/>
    </row>
    <row r="228" spans="1:12" x14ac:dyDescent="0.2">
      <c r="A228" s="96">
        <v>44190</v>
      </c>
      <c r="B228" s="102">
        <v>11</v>
      </c>
      <c r="C228" s="97">
        <f t="shared" si="21"/>
        <v>7919</v>
      </c>
      <c r="D228" s="102">
        <v>5</v>
      </c>
      <c r="E228" s="97">
        <f t="shared" si="16"/>
        <v>3979</v>
      </c>
      <c r="F228" s="102">
        <v>0</v>
      </c>
      <c r="G228" s="97">
        <f t="shared" si="17"/>
        <v>791</v>
      </c>
      <c r="H228" s="102">
        <v>0</v>
      </c>
      <c r="I228" s="97">
        <f t="shared" si="20"/>
        <v>193</v>
      </c>
      <c r="J228" s="102">
        <v>0</v>
      </c>
      <c r="K228" s="182">
        <f t="shared" si="22"/>
        <v>42</v>
      </c>
      <c r="L228" s="92"/>
    </row>
    <row r="229" spans="1:12" x14ac:dyDescent="0.2">
      <c r="A229" s="96">
        <v>44191</v>
      </c>
      <c r="B229" s="102"/>
      <c r="C229" s="97">
        <f t="shared" si="21"/>
        <v>7919</v>
      </c>
      <c r="D229" s="102"/>
      <c r="E229" s="97">
        <f t="shared" si="16"/>
        <v>3979</v>
      </c>
      <c r="F229" s="102"/>
      <c r="G229" s="97">
        <f t="shared" si="17"/>
        <v>791</v>
      </c>
      <c r="H229" s="102"/>
      <c r="I229" s="97">
        <f t="shared" si="20"/>
        <v>193</v>
      </c>
      <c r="J229" s="102"/>
      <c r="K229" s="182">
        <f t="shared" si="22"/>
        <v>42</v>
      </c>
      <c r="L229" s="92"/>
    </row>
    <row r="230" spans="1:12" x14ac:dyDescent="0.2">
      <c r="A230" s="96">
        <v>44192</v>
      </c>
      <c r="B230" s="102"/>
      <c r="C230" s="97">
        <f t="shared" si="21"/>
        <v>7919</v>
      </c>
      <c r="D230" s="102"/>
      <c r="E230" s="97">
        <f t="shared" ref="E230:E255" si="23">SUM(E229,D230)</f>
        <v>3979</v>
      </c>
      <c r="F230" s="102"/>
      <c r="G230" s="97">
        <f t="shared" ref="G230:G255" si="24">SUM(G229,F230)</f>
        <v>791</v>
      </c>
      <c r="H230" s="102"/>
      <c r="I230" s="97">
        <f t="shared" si="20"/>
        <v>193</v>
      </c>
      <c r="J230" s="102"/>
      <c r="K230" s="182">
        <f t="shared" si="22"/>
        <v>42</v>
      </c>
      <c r="L230" s="92"/>
    </row>
    <row r="231" spans="1:12" x14ac:dyDescent="0.2">
      <c r="A231" s="96">
        <v>44193</v>
      </c>
      <c r="B231" s="102">
        <v>47</v>
      </c>
      <c r="C231" s="97">
        <f t="shared" si="21"/>
        <v>7966</v>
      </c>
      <c r="D231" s="102">
        <v>14</v>
      </c>
      <c r="E231" s="97">
        <f t="shared" si="23"/>
        <v>3993</v>
      </c>
      <c r="F231" s="102">
        <v>8</v>
      </c>
      <c r="G231" s="97">
        <f t="shared" si="24"/>
        <v>799</v>
      </c>
      <c r="H231" s="102">
        <v>2</v>
      </c>
      <c r="I231" s="97">
        <f t="shared" si="20"/>
        <v>195</v>
      </c>
      <c r="J231" s="102">
        <v>0</v>
      </c>
      <c r="K231" s="182">
        <f t="shared" si="22"/>
        <v>42</v>
      </c>
      <c r="L231" s="92"/>
    </row>
    <row r="232" spans="1:12" x14ac:dyDescent="0.2">
      <c r="A232" s="96">
        <v>44194</v>
      </c>
      <c r="B232" s="102">
        <v>9</v>
      </c>
      <c r="C232" s="97">
        <f t="shared" si="21"/>
        <v>7975</v>
      </c>
      <c r="D232" s="102">
        <v>8</v>
      </c>
      <c r="E232" s="97">
        <f t="shared" si="23"/>
        <v>4001</v>
      </c>
      <c r="F232" s="102">
        <v>0</v>
      </c>
      <c r="G232" s="97">
        <f t="shared" si="24"/>
        <v>799</v>
      </c>
      <c r="H232" s="102">
        <v>1</v>
      </c>
      <c r="I232" s="97">
        <f t="shared" si="20"/>
        <v>196</v>
      </c>
      <c r="J232" s="102">
        <v>0</v>
      </c>
      <c r="K232" s="182">
        <f t="shared" si="22"/>
        <v>42</v>
      </c>
      <c r="L232" s="92"/>
    </row>
    <row r="233" spans="1:12" x14ac:dyDescent="0.2">
      <c r="A233" s="96">
        <v>44195</v>
      </c>
      <c r="B233" s="102">
        <v>11</v>
      </c>
      <c r="C233" s="97">
        <f t="shared" si="21"/>
        <v>7986</v>
      </c>
      <c r="D233" s="102">
        <v>20</v>
      </c>
      <c r="E233" s="97">
        <f t="shared" si="23"/>
        <v>4021</v>
      </c>
      <c r="F233" s="102">
        <v>4</v>
      </c>
      <c r="G233" s="97">
        <f t="shared" si="24"/>
        <v>803</v>
      </c>
      <c r="H233" s="102">
        <v>0</v>
      </c>
      <c r="I233" s="97">
        <f t="shared" si="20"/>
        <v>196</v>
      </c>
      <c r="J233" s="102">
        <v>0</v>
      </c>
      <c r="K233" s="182">
        <f t="shared" si="22"/>
        <v>42</v>
      </c>
      <c r="L233" s="92"/>
    </row>
    <row r="234" spans="1:12" x14ac:dyDescent="0.2">
      <c r="A234" s="96">
        <v>44196</v>
      </c>
      <c r="B234" s="102">
        <v>9</v>
      </c>
      <c r="C234" s="97">
        <f t="shared" si="21"/>
        <v>7995</v>
      </c>
      <c r="D234" s="102">
        <v>12</v>
      </c>
      <c r="E234" s="97">
        <f t="shared" si="23"/>
        <v>4033</v>
      </c>
      <c r="F234" s="102">
        <v>0</v>
      </c>
      <c r="G234" s="97">
        <f t="shared" si="24"/>
        <v>803</v>
      </c>
      <c r="H234" s="102">
        <v>0</v>
      </c>
      <c r="I234" s="97">
        <f t="shared" si="20"/>
        <v>196</v>
      </c>
      <c r="J234" s="102">
        <v>0</v>
      </c>
      <c r="K234" s="182">
        <f t="shared" si="22"/>
        <v>42</v>
      </c>
      <c r="L234" s="92"/>
    </row>
    <row r="235" spans="1:12" x14ac:dyDescent="0.2">
      <c r="A235" s="96">
        <v>44197</v>
      </c>
      <c r="B235" s="102">
        <v>17</v>
      </c>
      <c r="C235" s="97">
        <f t="shared" si="21"/>
        <v>8012</v>
      </c>
      <c r="D235" s="102">
        <v>15</v>
      </c>
      <c r="E235" s="97">
        <f t="shared" si="23"/>
        <v>4048</v>
      </c>
      <c r="F235" s="102">
        <v>0</v>
      </c>
      <c r="G235" s="97">
        <f t="shared" si="24"/>
        <v>803</v>
      </c>
      <c r="H235" s="102">
        <v>0</v>
      </c>
      <c r="I235" s="97">
        <f t="shared" si="20"/>
        <v>196</v>
      </c>
      <c r="J235" s="102">
        <v>0</v>
      </c>
      <c r="K235" s="182">
        <f t="shared" si="22"/>
        <v>42</v>
      </c>
      <c r="L235" s="92"/>
    </row>
    <row r="236" spans="1:12" x14ac:dyDescent="0.2">
      <c r="A236" s="96">
        <v>44198</v>
      </c>
      <c r="B236" s="102"/>
      <c r="C236" s="97">
        <f t="shared" si="21"/>
        <v>8012</v>
      </c>
      <c r="D236" s="102"/>
      <c r="E236" s="97">
        <f t="shared" si="23"/>
        <v>4048</v>
      </c>
      <c r="F236" s="102"/>
      <c r="G236" s="97">
        <f t="shared" si="24"/>
        <v>803</v>
      </c>
      <c r="H236" s="102"/>
      <c r="I236" s="97">
        <f t="shared" si="20"/>
        <v>196</v>
      </c>
      <c r="J236" s="102"/>
      <c r="K236" s="182">
        <f t="shared" si="22"/>
        <v>42</v>
      </c>
      <c r="L236" s="92"/>
    </row>
    <row r="237" spans="1:12" x14ac:dyDescent="0.2">
      <c r="A237" s="96">
        <v>44199</v>
      </c>
      <c r="B237" s="102"/>
      <c r="C237" s="97">
        <f t="shared" si="21"/>
        <v>8012</v>
      </c>
      <c r="D237" s="102"/>
      <c r="E237" s="97">
        <f t="shared" si="23"/>
        <v>4048</v>
      </c>
      <c r="F237" s="102"/>
      <c r="G237" s="97">
        <f t="shared" si="24"/>
        <v>803</v>
      </c>
      <c r="H237" s="102"/>
      <c r="I237" s="97">
        <f t="shared" si="20"/>
        <v>196</v>
      </c>
      <c r="J237" s="102"/>
      <c r="K237" s="182">
        <f t="shared" si="22"/>
        <v>42</v>
      </c>
      <c r="L237" s="92"/>
    </row>
    <row r="238" spans="1:12" x14ac:dyDescent="0.2">
      <c r="A238" s="96">
        <v>44200</v>
      </c>
      <c r="B238" s="102">
        <v>110</v>
      </c>
      <c r="C238" s="97">
        <f t="shared" si="21"/>
        <v>8122</v>
      </c>
      <c r="D238" s="102">
        <v>57</v>
      </c>
      <c r="E238" s="97">
        <f t="shared" si="23"/>
        <v>4105</v>
      </c>
      <c r="F238" s="102">
        <v>19</v>
      </c>
      <c r="G238" s="97">
        <f t="shared" si="24"/>
        <v>822</v>
      </c>
      <c r="H238" s="102">
        <v>14</v>
      </c>
      <c r="I238" s="97">
        <f t="shared" si="20"/>
        <v>210</v>
      </c>
      <c r="J238" s="102">
        <v>0</v>
      </c>
      <c r="K238" s="182">
        <f t="shared" si="22"/>
        <v>42</v>
      </c>
      <c r="L238" s="92"/>
    </row>
    <row r="239" spans="1:12" x14ac:dyDescent="0.2">
      <c r="A239" s="96">
        <v>44201</v>
      </c>
      <c r="B239" s="102">
        <v>32</v>
      </c>
      <c r="C239" s="97">
        <f t="shared" si="21"/>
        <v>8154</v>
      </c>
      <c r="D239" s="102">
        <v>15</v>
      </c>
      <c r="E239" s="97">
        <f t="shared" si="23"/>
        <v>4120</v>
      </c>
      <c r="F239" s="102">
        <v>1</v>
      </c>
      <c r="G239" s="97">
        <f t="shared" si="24"/>
        <v>823</v>
      </c>
      <c r="H239" s="102">
        <v>1</v>
      </c>
      <c r="I239" s="97">
        <f t="shared" si="20"/>
        <v>211</v>
      </c>
      <c r="J239" s="102">
        <v>0</v>
      </c>
      <c r="K239" s="182">
        <f t="shared" si="22"/>
        <v>42</v>
      </c>
      <c r="L239" s="92"/>
    </row>
    <row r="240" spans="1:12" x14ac:dyDescent="0.2">
      <c r="A240" s="96">
        <v>44202</v>
      </c>
      <c r="B240" s="102">
        <v>15</v>
      </c>
      <c r="C240" s="97">
        <f t="shared" si="21"/>
        <v>8169</v>
      </c>
      <c r="D240" s="102">
        <v>6</v>
      </c>
      <c r="E240" s="97">
        <f t="shared" si="23"/>
        <v>4126</v>
      </c>
      <c r="F240" s="102">
        <v>0</v>
      </c>
      <c r="G240" s="97">
        <f t="shared" si="24"/>
        <v>823</v>
      </c>
      <c r="H240" s="102">
        <v>0</v>
      </c>
      <c r="I240" s="97">
        <f t="shared" si="20"/>
        <v>211</v>
      </c>
      <c r="J240" s="102">
        <v>0</v>
      </c>
      <c r="K240" s="182">
        <f t="shared" si="22"/>
        <v>42</v>
      </c>
      <c r="L240" s="92"/>
    </row>
    <row r="241" spans="1:12" x14ac:dyDescent="0.2">
      <c r="A241" s="96">
        <v>44203</v>
      </c>
      <c r="B241" s="102">
        <v>5</v>
      </c>
      <c r="C241" s="97">
        <f t="shared" si="21"/>
        <v>8174</v>
      </c>
      <c r="D241" s="102">
        <v>9</v>
      </c>
      <c r="E241" s="97">
        <f t="shared" si="23"/>
        <v>4135</v>
      </c>
      <c r="F241" s="102">
        <v>3</v>
      </c>
      <c r="G241" s="97">
        <f t="shared" si="24"/>
        <v>826</v>
      </c>
      <c r="H241" s="102">
        <v>0</v>
      </c>
      <c r="I241" s="97">
        <f t="shared" si="20"/>
        <v>211</v>
      </c>
      <c r="J241" s="102">
        <v>0</v>
      </c>
      <c r="K241" s="182">
        <f t="shared" si="22"/>
        <v>42</v>
      </c>
      <c r="L241" s="92"/>
    </row>
    <row r="242" spans="1:12" x14ac:dyDescent="0.2">
      <c r="A242" s="96">
        <v>44204</v>
      </c>
      <c r="B242" s="102">
        <v>16</v>
      </c>
      <c r="C242" s="97">
        <f t="shared" si="21"/>
        <v>8190</v>
      </c>
      <c r="D242" s="102">
        <v>5</v>
      </c>
      <c r="E242" s="97">
        <f t="shared" si="23"/>
        <v>4140</v>
      </c>
      <c r="F242" s="102">
        <v>22</v>
      </c>
      <c r="G242" s="97">
        <f t="shared" si="24"/>
        <v>848</v>
      </c>
      <c r="H242" s="102">
        <v>1</v>
      </c>
      <c r="I242" s="97">
        <f t="shared" si="20"/>
        <v>212</v>
      </c>
      <c r="J242" s="102">
        <v>0</v>
      </c>
      <c r="K242" s="182">
        <f t="shared" si="22"/>
        <v>42</v>
      </c>
      <c r="L242" s="92"/>
    </row>
    <row r="243" spans="1:12" x14ac:dyDescent="0.2">
      <c r="A243" s="96">
        <v>44205</v>
      </c>
      <c r="B243" s="102"/>
      <c r="C243" s="97">
        <f t="shared" si="21"/>
        <v>8190</v>
      </c>
      <c r="D243" s="102"/>
      <c r="E243" s="97">
        <f t="shared" si="23"/>
        <v>4140</v>
      </c>
      <c r="F243" s="102"/>
      <c r="G243" s="97">
        <f t="shared" si="24"/>
        <v>848</v>
      </c>
      <c r="H243" s="102"/>
      <c r="I243" s="97">
        <f t="shared" si="20"/>
        <v>212</v>
      </c>
      <c r="J243" s="102"/>
      <c r="K243" s="182">
        <f t="shared" si="22"/>
        <v>42</v>
      </c>
      <c r="L243" s="92"/>
    </row>
    <row r="244" spans="1:12" x14ac:dyDescent="0.2">
      <c r="A244" s="96">
        <v>44206</v>
      </c>
      <c r="B244" s="102"/>
      <c r="C244" s="97">
        <f t="shared" si="21"/>
        <v>8190</v>
      </c>
      <c r="D244" s="102"/>
      <c r="E244" s="97">
        <f t="shared" si="23"/>
        <v>4140</v>
      </c>
      <c r="F244" s="102"/>
      <c r="G244" s="97">
        <f t="shared" si="24"/>
        <v>848</v>
      </c>
      <c r="H244" s="102"/>
      <c r="I244" s="97">
        <f t="shared" si="20"/>
        <v>212</v>
      </c>
      <c r="J244" s="102"/>
      <c r="K244" s="182">
        <f t="shared" si="22"/>
        <v>42</v>
      </c>
      <c r="L244" s="92"/>
    </row>
    <row r="245" spans="1:12" x14ac:dyDescent="0.2">
      <c r="A245" s="96">
        <v>44207</v>
      </c>
      <c r="B245" s="102">
        <v>96</v>
      </c>
      <c r="C245" s="97">
        <f t="shared" si="21"/>
        <v>8286</v>
      </c>
      <c r="D245" s="102">
        <v>52</v>
      </c>
      <c r="E245" s="97">
        <f t="shared" si="23"/>
        <v>4192</v>
      </c>
      <c r="F245" s="102">
        <v>9</v>
      </c>
      <c r="G245" s="97">
        <f t="shared" si="24"/>
        <v>857</v>
      </c>
      <c r="H245" s="102">
        <v>6</v>
      </c>
      <c r="I245" s="97">
        <f t="shared" si="20"/>
        <v>218</v>
      </c>
      <c r="J245" s="102">
        <v>0</v>
      </c>
      <c r="K245" s="182">
        <f t="shared" si="22"/>
        <v>42</v>
      </c>
      <c r="L245" s="92"/>
    </row>
    <row r="246" spans="1:12" x14ac:dyDescent="0.2">
      <c r="A246" s="96">
        <v>44208</v>
      </c>
      <c r="B246" s="102">
        <v>13</v>
      </c>
      <c r="C246" s="97">
        <f t="shared" si="21"/>
        <v>8299</v>
      </c>
      <c r="D246" s="102">
        <v>12</v>
      </c>
      <c r="E246" s="97">
        <f t="shared" si="23"/>
        <v>4204</v>
      </c>
      <c r="F246" s="102">
        <v>1</v>
      </c>
      <c r="G246" s="97">
        <f t="shared" si="24"/>
        <v>858</v>
      </c>
      <c r="H246" s="102">
        <v>0</v>
      </c>
      <c r="I246" s="97">
        <f t="shared" si="20"/>
        <v>218</v>
      </c>
      <c r="J246" s="102">
        <v>0</v>
      </c>
      <c r="K246" s="182">
        <f t="shared" si="22"/>
        <v>42</v>
      </c>
      <c r="L246" s="92"/>
    </row>
    <row r="247" spans="1:12" x14ac:dyDescent="0.2">
      <c r="A247" s="96">
        <v>44209</v>
      </c>
      <c r="B247" s="102">
        <v>3</v>
      </c>
      <c r="C247" s="97">
        <f t="shared" si="21"/>
        <v>8302</v>
      </c>
      <c r="D247" s="102">
        <v>0</v>
      </c>
      <c r="E247" s="97">
        <f t="shared" si="23"/>
        <v>4204</v>
      </c>
      <c r="F247" s="102">
        <v>7</v>
      </c>
      <c r="G247" s="97">
        <f t="shared" si="24"/>
        <v>865</v>
      </c>
      <c r="H247" s="102">
        <v>0</v>
      </c>
      <c r="I247" s="97">
        <f t="shared" si="20"/>
        <v>218</v>
      </c>
      <c r="J247" s="102">
        <v>0</v>
      </c>
      <c r="K247" s="182">
        <f t="shared" si="22"/>
        <v>42</v>
      </c>
      <c r="L247" s="92"/>
    </row>
    <row r="248" spans="1:12" x14ac:dyDescent="0.2">
      <c r="A248" s="96">
        <v>44210</v>
      </c>
      <c r="B248" s="102">
        <v>14</v>
      </c>
      <c r="C248" s="97">
        <f t="shared" si="21"/>
        <v>8316</v>
      </c>
      <c r="D248" s="102">
        <v>9</v>
      </c>
      <c r="E248" s="97">
        <f t="shared" si="23"/>
        <v>4213</v>
      </c>
      <c r="F248" s="102">
        <v>3</v>
      </c>
      <c r="G248" s="97">
        <f t="shared" si="24"/>
        <v>868</v>
      </c>
      <c r="H248" s="102">
        <v>1</v>
      </c>
      <c r="I248" s="97">
        <f t="shared" si="20"/>
        <v>219</v>
      </c>
      <c r="J248" s="102">
        <v>0</v>
      </c>
      <c r="K248" s="182">
        <f t="shared" si="22"/>
        <v>42</v>
      </c>
      <c r="L248" s="92"/>
    </row>
    <row r="249" spans="1:12" x14ac:dyDescent="0.2">
      <c r="A249" s="96">
        <v>44211</v>
      </c>
      <c r="B249" s="102">
        <v>15</v>
      </c>
      <c r="C249" s="97">
        <f t="shared" si="21"/>
        <v>8331</v>
      </c>
      <c r="D249" s="102">
        <v>2</v>
      </c>
      <c r="E249" s="97">
        <f t="shared" si="23"/>
        <v>4215</v>
      </c>
      <c r="F249" s="102">
        <v>3</v>
      </c>
      <c r="G249" s="97">
        <f t="shared" si="24"/>
        <v>871</v>
      </c>
      <c r="H249" s="102">
        <v>0</v>
      </c>
      <c r="I249" s="97">
        <f t="shared" si="20"/>
        <v>219</v>
      </c>
      <c r="J249" s="102">
        <v>0</v>
      </c>
      <c r="K249" s="182">
        <f t="shared" si="22"/>
        <v>42</v>
      </c>
      <c r="L249" s="92"/>
    </row>
    <row r="250" spans="1:12" x14ac:dyDescent="0.2">
      <c r="A250" s="96">
        <v>44212</v>
      </c>
      <c r="B250" s="102"/>
      <c r="C250" s="97">
        <f t="shared" si="21"/>
        <v>8331</v>
      </c>
      <c r="D250" s="102"/>
      <c r="E250" s="97">
        <f t="shared" si="23"/>
        <v>4215</v>
      </c>
      <c r="F250" s="102"/>
      <c r="G250" s="97">
        <f t="shared" si="24"/>
        <v>871</v>
      </c>
      <c r="H250" s="102"/>
      <c r="I250" s="97">
        <f t="shared" si="20"/>
        <v>219</v>
      </c>
      <c r="J250" s="102"/>
      <c r="K250" s="182">
        <f t="shared" si="22"/>
        <v>42</v>
      </c>
      <c r="L250" s="92"/>
    </row>
    <row r="251" spans="1:12" x14ac:dyDescent="0.2">
      <c r="A251" s="96">
        <v>44213</v>
      </c>
      <c r="B251" s="102"/>
      <c r="C251" s="97">
        <f t="shared" si="21"/>
        <v>8331</v>
      </c>
      <c r="D251" s="102"/>
      <c r="E251" s="97">
        <f t="shared" si="23"/>
        <v>4215</v>
      </c>
      <c r="F251" s="102"/>
      <c r="G251" s="97">
        <f t="shared" si="24"/>
        <v>871</v>
      </c>
      <c r="H251" s="102"/>
      <c r="I251" s="97">
        <f t="shared" si="20"/>
        <v>219</v>
      </c>
      <c r="J251" s="102"/>
      <c r="K251" s="182">
        <f t="shared" si="22"/>
        <v>42</v>
      </c>
      <c r="L251" s="92"/>
    </row>
    <row r="252" spans="1:12" x14ac:dyDescent="0.2">
      <c r="A252" s="96">
        <v>44214</v>
      </c>
      <c r="B252" s="102">
        <v>53</v>
      </c>
      <c r="C252" s="97">
        <f t="shared" si="21"/>
        <v>8384</v>
      </c>
      <c r="D252" s="102">
        <v>19</v>
      </c>
      <c r="E252" s="97">
        <f t="shared" si="23"/>
        <v>4234</v>
      </c>
      <c r="F252" s="102">
        <v>14</v>
      </c>
      <c r="G252" s="97">
        <f t="shared" si="24"/>
        <v>885</v>
      </c>
      <c r="H252" s="102">
        <v>1</v>
      </c>
      <c r="I252" s="97">
        <f t="shared" si="20"/>
        <v>220</v>
      </c>
      <c r="J252" s="102">
        <v>0</v>
      </c>
      <c r="K252" s="182">
        <f t="shared" si="22"/>
        <v>42</v>
      </c>
      <c r="L252" s="92"/>
    </row>
    <row r="253" spans="1:12" x14ac:dyDescent="0.2">
      <c r="A253" s="96">
        <v>44215</v>
      </c>
      <c r="B253" s="102">
        <v>4</v>
      </c>
      <c r="C253" s="97">
        <f t="shared" si="21"/>
        <v>8388</v>
      </c>
      <c r="D253" s="102">
        <v>2</v>
      </c>
      <c r="E253" s="97">
        <f t="shared" si="23"/>
        <v>4236</v>
      </c>
      <c r="F253" s="102">
        <v>3</v>
      </c>
      <c r="G253" s="97">
        <f t="shared" si="24"/>
        <v>888</v>
      </c>
      <c r="H253" s="102">
        <v>0</v>
      </c>
      <c r="I253" s="97">
        <f t="shared" si="20"/>
        <v>220</v>
      </c>
      <c r="J253" s="102">
        <v>0</v>
      </c>
      <c r="K253" s="182">
        <f t="shared" si="22"/>
        <v>42</v>
      </c>
      <c r="L253" s="92"/>
    </row>
    <row r="254" spans="1:12" x14ac:dyDescent="0.2">
      <c r="A254" s="96">
        <v>44216</v>
      </c>
      <c r="B254" s="102">
        <v>5</v>
      </c>
      <c r="C254" s="97">
        <f t="shared" si="21"/>
        <v>8393</v>
      </c>
      <c r="D254" s="102">
        <v>2</v>
      </c>
      <c r="E254" s="97">
        <f t="shared" si="23"/>
        <v>4238</v>
      </c>
      <c r="F254" s="102">
        <v>1</v>
      </c>
      <c r="G254" s="97">
        <f t="shared" si="24"/>
        <v>889</v>
      </c>
      <c r="H254" s="102">
        <v>0</v>
      </c>
      <c r="I254" s="97">
        <f t="shared" si="20"/>
        <v>220</v>
      </c>
      <c r="J254" s="102">
        <v>0</v>
      </c>
      <c r="K254" s="182">
        <f t="shared" si="22"/>
        <v>42</v>
      </c>
      <c r="L254" s="92"/>
    </row>
    <row r="255" spans="1:12" x14ac:dyDescent="0.2">
      <c r="A255" s="96">
        <v>44217</v>
      </c>
      <c r="B255" s="102">
        <v>7</v>
      </c>
      <c r="C255" s="97">
        <f t="shared" si="21"/>
        <v>8400</v>
      </c>
      <c r="D255" s="102">
        <v>3</v>
      </c>
      <c r="E255" s="97">
        <f t="shared" si="23"/>
        <v>4241</v>
      </c>
      <c r="F255" s="102">
        <v>0</v>
      </c>
      <c r="G255" s="97">
        <f t="shared" si="24"/>
        <v>889</v>
      </c>
      <c r="H255" s="102">
        <v>0</v>
      </c>
      <c r="I255" s="97">
        <f t="shared" si="20"/>
        <v>220</v>
      </c>
      <c r="J255" s="102">
        <v>0</v>
      </c>
      <c r="K255" s="182">
        <f t="shared" si="22"/>
        <v>42</v>
      </c>
      <c r="L255" s="92"/>
    </row>
    <row r="256" spans="1:12" x14ac:dyDescent="0.2">
      <c r="A256" s="96">
        <v>44218</v>
      </c>
      <c r="B256" s="102"/>
      <c r="C256" s="102"/>
      <c r="D256" s="102"/>
      <c r="E256" s="102"/>
      <c r="F256" s="102"/>
      <c r="G256" s="102"/>
      <c r="H256" s="102"/>
      <c r="I256" s="102"/>
      <c r="J256" s="102"/>
      <c r="K256" s="184"/>
      <c r="L256" s="92"/>
    </row>
    <row r="257" spans="1:12" x14ac:dyDescent="0.2">
      <c r="A257" s="96">
        <v>44219</v>
      </c>
      <c r="B257" s="102"/>
      <c r="C257" s="102"/>
      <c r="D257" s="102"/>
      <c r="E257" s="102"/>
      <c r="F257" s="102"/>
      <c r="G257" s="102"/>
      <c r="H257" s="102"/>
      <c r="I257" s="102"/>
      <c r="J257" s="102"/>
      <c r="K257" s="184"/>
      <c r="L257" s="92"/>
    </row>
    <row r="258" spans="1:12" x14ac:dyDescent="0.2">
      <c r="A258" s="96">
        <v>44220</v>
      </c>
      <c r="B258" s="102"/>
      <c r="C258" s="102"/>
      <c r="D258" s="102"/>
      <c r="E258" s="102"/>
      <c r="F258" s="102"/>
      <c r="G258" s="102"/>
      <c r="H258" s="102"/>
      <c r="I258" s="102"/>
      <c r="J258" s="102"/>
      <c r="K258" s="184"/>
      <c r="L258" s="92"/>
    </row>
    <row r="259" spans="1:12" x14ac:dyDescent="0.2">
      <c r="A259" s="101"/>
      <c r="B259" s="102"/>
      <c r="C259" s="102"/>
      <c r="D259" s="102"/>
      <c r="E259" s="102"/>
      <c r="F259" s="102"/>
      <c r="G259" s="102"/>
      <c r="H259" s="102"/>
      <c r="I259" s="102"/>
      <c r="J259" s="102"/>
      <c r="K259" s="184"/>
      <c r="L259" s="92"/>
    </row>
    <row r="260" spans="1:12" ht="15" thickBot="1" x14ac:dyDescent="0.25">
      <c r="A260" s="98" t="s">
        <v>87</v>
      </c>
      <c r="B260" s="99"/>
      <c r="C260" s="99">
        <f>MAX(C4:C259)</f>
        <v>8400</v>
      </c>
      <c r="D260" s="99"/>
      <c r="E260" s="99">
        <f>MAX(E4:E259)</f>
        <v>4241</v>
      </c>
      <c r="F260" s="99"/>
      <c r="G260" s="99">
        <f>MAX(G4:G259)</f>
        <v>889</v>
      </c>
      <c r="H260" s="99"/>
      <c r="I260" s="99">
        <f>MAX(I4:I259)</f>
        <v>220</v>
      </c>
      <c r="J260" s="99"/>
      <c r="K260" s="185">
        <f>MAX(K4:K259)</f>
        <v>42</v>
      </c>
    </row>
    <row r="261" spans="1:12" ht="15" thickTop="1" x14ac:dyDescent="0.2"/>
    <row r="262" spans="1:12" x14ac:dyDescent="0.2">
      <c r="J262" s="92" t="s">
        <v>91</v>
      </c>
      <c r="K262" s="92">
        <f>SUM(B260:K260)</f>
        <v>13792</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2021-01-22T12:07:45Z</dcterms:modified>
</cp:coreProperties>
</file>